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w folder (9)\Laba-laba 2024\"/>
    </mc:Choice>
  </mc:AlternateContent>
  <xr:revisionPtr revIDLastSave="0" documentId="13_ncr:1_{4290D29D-5984-4904-A3C7-E165871D7FF7}" xr6:coauthVersionLast="47" xr6:coauthVersionMax="47" xr10:uidLastSave="{00000000-0000-0000-0000-000000000000}"/>
  <bookViews>
    <workbookView xWindow="-120" yWindow="-120" windowWidth="29040" windowHeight="15720" tabRatio="941" activeTab="3" xr2:uid="{00000000-000D-0000-FFFF-FFFF00000000}"/>
  </bookViews>
  <sheets>
    <sheet name="Sheet1" sheetId="66" r:id="rId1"/>
    <sheet name="POK" sheetId="59" r:id="rId2"/>
    <sheet name="POK (2)" sheetId="67" r:id="rId3"/>
    <sheet name="POK (3)" sheetId="68" r:id="rId4"/>
    <sheet name="POK (4)" sheetId="69" r:id="rId5"/>
    <sheet name="POK (5)" sheetId="71" r:id="rId6"/>
    <sheet name="Sheet2" sheetId="72" r:id="rId7"/>
    <sheet name="Kemajuan" sheetId="73" r:id="rId8"/>
  </sheets>
  <definedNames>
    <definedName name="_xlnm.Print_Area" localSheetId="3">'POK (3)'!$A$1:$AB$157</definedName>
    <definedName name="_xlnm.Print_Area" localSheetId="4">'POK (4)'!$A$1:$J$104</definedName>
    <definedName name="_xlnm.Print_Area" localSheetId="5">'POK (5)'!$A$1:$K$106</definedName>
    <definedName name="_xlnm.Print_Titles" localSheetId="2">'POK (2)'!$9:$11</definedName>
    <definedName name="_xlnm.Print_Titles" localSheetId="3">'POK (3)'!$9:$11</definedName>
    <definedName name="_xlnm.Print_Titles" localSheetId="4">'POK (4)'!$9:$12</definedName>
    <definedName name="_xlnm.Print_Titles" localSheetId="5">'POK (5)'!$10:$13</definedName>
  </definedNames>
  <calcPr calcId="191029"/>
</workbook>
</file>

<file path=xl/calcChain.xml><?xml version="1.0" encoding="utf-8"?>
<calcChain xmlns="http://schemas.openxmlformats.org/spreadsheetml/2006/main">
  <c r="D58" i="67" l="1"/>
  <c r="D44" i="67"/>
  <c r="D28" i="67"/>
  <c r="D54" i="67"/>
  <c r="D78" i="67"/>
  <c r="D14" i="67"/>
  <c r="D103" i="68"/>
  <c r="D73" i="68"/>
  <c r="D28" i="68"/>
  <c r="D28" i="71"/>
  <c r="D74" i="71"/>
  <c r="D102" i="67"/>
  <c r="D96" i="67"/>
  <c r="D94" i="67"/>
  <c r="D72" i="67"/>
  <c r="D24" i="67"/>
  <c r="D20" i="67"/>
  <c r="D94" i="68"/>
  <c r="D111" i="68"/>
  <c r="D123" i="68"/>
  <c r="D128" i="68"/>
  <c r="D13" i="68"/>
  <c r="D22" i="68"/>
  <c r="D34" i="68"/>
  <c r="D58" i="68"/>
  <c r="D79" i="68"/>
  <c r="D88" i="68"/>
  <c r="D92" i="71"/>
  <c r="D88" i="71"/>
  <c r="D80" i="71"/>
  <c r="D68" i="71"/>
  <c r="D64" i="71"/>
  <c r="D58" i="71"/>
  <c r="D54" i="71"/>
  <c r="D44" i="71"/>
  <c r="D20" i="71"/>
  <c r="D24" i="71"/>
  <c r="D14" i="71"/>
  <c r="D96" i="71" l="1"/>
  <c r="D100" i="67"/>
  <c r="D86" i="67"/>
  <c r="D84" i="67" s="1"/>
  <c r="D66" i="67"/>
  <c r="D64" i="67" s="1"/>
  <c r="D12" i="67"/>
  <c r="D70" i="67" l="1"/>
  <c r="A16" i="71"/>
  <c r="A18" i="71" s="1"/>
  <c r="A15" i="69"/>
  <c r="J46" i="67" l="1"/>
  <c r="I46" i="67"/>
  <c r="G46" i="67"/>
  <c r="H46" i="67" s="1"/>
  <c r="L46" i="67" s="1"/>
  <c r="K46" i="67" l="1"/>
  <c r="J92" i="67" l="1"/>
  <c r="G92" i="67" l="1"/>
  <c r="H92" i="67" s="1"/>
  <c r="L92" i="67" s="1"/>
  <c r="K92" i="67"/>
  <c r="J98" i="67" l="1"/>
  <c r="I98" i="67"/>
  <c r="G98" i="67"/>
  <c r="H98" i="67" s="1"/>
  <c r="L98" i="67" s="1"/>
  <c r="M98" i="67" s="1"/>
  <c r="J90" i="67"/>
  <c r="I90" i="67"/>
  <c r="G90" i="67"/>
  <c r="H90" i="67" s="1"/>
  <c r="L90" i="67" s="1"/>
  <c r="J88" i="67"/>
  <c r="I88" i="67"/>
  <c r="G88" i="67"/>
  <c r="H88" i="67" s="1"/>
  <c r="L88" i="67" s="1"/>
  <c r="J86" i="67"/>
  <c r="I86" i="67"/>
  <c r="G86" i="67"/>
  <c r="H86" i="67" s="1"/>
  <c r="L86" i="67" s="1"/>
  <c r="J78" i="67"/>
  <c r="I78" i="67"/>
  <c r="G78" i="67"/>
  <c r="H78" i="67" s="1"/>
  <c r="L78" i="67" s="1"/>
  <c r="J76" i="67"/>
  <c r="I76" i="67"/>
  <c r="G76" i="67"/>
  <c r="H76" i="67" s="1"/>
  <c r="L76" i="67" s="1"/>
  <c r="J74" i="67"/>
  <c r="I74" i="67"/>
  <c r="G74" i="67"/>
  <c r="H74" i="67" s="1"/>
  <c r="L74" i="67" s="1"/>
  <c r="J72" i="67"/>
  <c r="I72" i="67"/>
  <c r="G72" i="67"/>
  <c r="H72" i="67" s="1"/>
  <c r="L72" i="67" s="1"/>
  <c r="M72" i="67" s="1"/>
  <c r="J68" i="67"/>
  <c r="I68" i="67"/>
  <c r="G68" i="67"/>
  <c r="J62" i="67"/>
  <c r="I62" i="67"/>
  <c r="G62" i="67"/>
  <c r="G60" i="67" s="1"/>
  <c r="J60" i="67"/>
  <c r="I60" i="67"/>
  <c r="J58" i="67"/>
  <c r="I58" i="67"/>
  <c r="G58" i="67"/>
  <c r="H58" i="67" s="1"/>
  <c r="L58" i="67" s="1"/>
  <c r="J52" i="67"/>
  <c r="I52" i="67"/>
  <c r="G52" i="67"/>
  <c r="H52" i="67" s="1"/>
  <c r="L52" i="67" s="1"/>
  <c r="J50" i="67"/>
  <c r="I50" i="67"/>
  <c r="G50" i="67"/>
  <c r="H50" i="67" s="1"/>
  <c r="L50" i="67" s="1"/>
  <c r="J48" i="67"/>
  <c r="I48" i="67"/>
  <c r="G48" i="67"/>
  <c r="H48" i="67" s="1"/>
  <c r="L48" i="67" s="1"/>
  <c r="J44" i="67"/>
  <c r="I44" i="67"/>
  <c r="G44" i="67"/>
  <c r="J40" i="67"/>
  <c r="I40" i="67"/>
  <c r="G40" i="67"/>
  <c r="H40" i="67" s="1"/>
  <c r="L40" i="67" s="1"/>
  <c r="J38" i="67"/>
  <c r="I38" i="67"/>
  <c r="G38" i="67"/>
  <c r="H38" i="67" s="1"/>
  <c r="L38" i="67" s="1"/>
  <c r="J36" i="67"/>
  <c r="I36" i="67"/>
  <c r="G36" i="67"/>
  <c r="H36" i="67" s="1"/>
  <c r="L36" i="67" s="1"/>
  <c r="J32" i="67"/>
  <c r="I32" i="67"/>
  <c r="G32" i="67"/>
  <c r="H32" i="67" s="1"/>
  <c r="L32" i="67" s="1"/>
  <c r="J30" i="67"/>
  <c r="I30" i="67"/>
  <c r="G30" i="67"/>
  <c r="H30" i="67" s="1"/>
  <c r="L30" i="67" s="1"/>
  <c r="M30" i="67" s="1"/>
  <c r="J28" i="67"/>
  <c r="I28" i="67"/>
  <c r="G28" i="67"/>
  <c r="H28" i="67" s="1"/>
  <c r="L28" i="67" s="1"/>
  <c r="J18" i="67"/>
  <c r="I18" i="67"/>
  <c r="G18" i="67"/>
  <c r="H18" i="67" s="1"/>
  <c r="L18" i="67" s="1"/>
  <c r="J16" i="67"/>
  <c r="I16" i="67"/>
  <c r="G16" i="67"/>
  <c r="H16" i="67" s="1"/>
  <c r="L16" i="67" s="1"/>
  <c r="M16" i="67" s="1"/>
  <c r="H62" i="67" l="1"/>
  <c r="L62" i="67" s="1"/>
  <c r="M62" i="67" s="1"/>
  <c r="K30" i="67"/>
  <c r="H68" i="67"/>
  <c r="L68" i="67" s="1"/>
  <c r="M68" i="67" s="1"/>
  <c r="K18" i="67"/>
  <c r="K32" i="67"/>
  <c r="K40" i="67"/>
  <c r="K48" i="67"/>
  <c r="K52" i="67"/>
  <c r="K62" i="67"/>
  <c r="K74" i="67"/>
  <c r="K78" i="67"/>
  <c r="K88" i="67"/>
  <c r="H44" i="67"/>
  <c r="K16" i="67"/>
  <c r="K28" i="67"/>
  <c r="K36" i="67"/>
  <c r="K38" i="67"/>
  <c r="K44" i="67"/>
  <c r="K50" i="67"/>
  <c r="K58" i="67"/>
  <c r="K68" i="67"/>
  <c r="K72" i="67"/>
  <c r="K76" i="67"/>
  <c r="K86" i="67"/>
  <c r="K90" i="67"/>
  <c r="K98" i="67"/>
  <c r="K60" i="67"/>
  <c r="L44" i="67" l="1"/>
  <c r="G69" i="67"/>
  <c r="J83" i="59"/>
  <c r="J59" i="59"/>
  <c r="J43" i="59"/>
  <c r="J13" i="59"/>
  <c r="E59" i="59"/>
  <c r="E83" i="59"/>
  <c r="F83" i="59" s="1"/>
  <c r="E13" i="59"/>
  <c r="F13" i="59" s="1"/>
  <c r="F15" i="59"/>
  <c r="F17" i="59"/>
  <c r="F19" i="59"/>
  <c r="F21" i="59"/>
  <c r="F23" i="59"/>
  <c r="F25" i="59"/>
  <c r="F27" i="59"/>
  <c r="E33" i="59"/>
  <c r="F33" i="59" s="1"/>
  <c r="F35" i="59"/>
  <c r="F39" i="59"/>
  <c r="F41" i="59"/>
  <c r="E43" i="59"/>
  <c r="F43" i="59" s="1"/>
  <c r="F45" i="59"/>
  <c r="F47" i="59"/>
  <c r="E49" i="59"/>
  <c r="F49" i="59" s="1"/>
  <c r="F51" i="59"/>
  <c r="F53" i="59"/>
  <c r="F55" i="59"/>
  <c r="F57" i="59"/>
  <c r="F59" i="59"/>
  <c r="F61" i="59"/>
  <c r="F63" i="59"/>
  <c r="F65" i="59"/>
  <c r="F67" i="59"/>
  <c r="F69" i="59"/>
  <c r="F71" i="59"/>
  <c r="F73" i="59"/>
  <c r="E75" i="59"/>
  <c r="F75" i="59" s="1"/>
  <c r="F77" i="59"/>
  <c r="F79" i="59"/>
  <c r="F81" i="59"/>
  <c r="F85" i="59"/>
  <c r="F87" i="59"/>
  <c r="E89" i="59"/>
  <c r="F89" i="59" s="1"/>
  <c r="F91" i="59"/>
  <c r="F93" i="59"/>
  <c r="F95" i="59"/>
  <c r="F97" i="59"/>
  <c r="F99" i="59"/>
  <c r="F101" i="59"/>
  <c r="J101" i="59"/>
  <c r="J99" i="59"/>
  <c r="J97" i="59"/>
  <c r="J95" i="59"/>
  <c r="J93" i="59"/>
  <c r="J91" i="59"/>
  <c r="J89" i="59"/>
  <c r="J87" i="59"/>
  <c r="J85" i="59"/>
  <c r="J81" i="59"/>
  <c r="J79" i="59"/>
  <c r="J77" i="59"/>
  <c r="J75" i="59"/>
  <c r="J73" i="59"/>
  <c r="J71" i="59"/>
  <c r="J69" i="59"/>
  <c r="J67" i="59"/>
  <c r="J65" i="59"/>
  <c r="J63" i="59"/>
  <c r="J61" i="59"/>
  <c r="J57" i="59"/>
  <c r="J55" i="59"/>
  <c r="J53" i="59"/>
  <c r="J51" i="59"/>
  <c r="J49" i="59"/>
  <c r="J47" i="59"/>
  <c r="J45" i="59"/>
  <c r="J41" i="59"/>
  <c r="J39" i="59"/>
  <c r="J35" i="59"/>
  <c r="J33" i="59"/>
  <c r="J27" i="59"/>
  <c r="J25" i="59"/>
  <c r="J23" i="59"/>
  <c r="J21" i="59"/>
  <c r="J19" i="59"/>
  <c r="J17" i="59"/>
  <c r="J15" i="59"/>
  <c r="D95" i="59"/>
  <c r="H95" i="59" s="1"/>
  <c r="D93" i="59"/>
  <c r="H93" i="59" s="1"/>
  <c r="D87" i="59"/>
  <c r="H87" i="59" s="1"/>
  <c r="C14" i="59"/>
  <c r="C98" i="59"/>
  <c r="H62" i="59"/>
  <c r="D101" i="59"/>
  <c r="H101" i="59" s="1"/>
  <c r="D99" i="59"/>
  <c r="H99" i="59" s="1"/>
  <c r="D97" i="59"/>
  <c r="H97" i="59" s="1"/>
  <c r="D91" i="59"/>
  <c r="H91" i="59" s="1"/>
  <c r="D85" i="59"/>
  <c r="H85" i="59" s="1"/>
  <c r="D81" i="59"/>
  <c r="H81" i="59" s="1"/>
  <c r="D77" i="59"/>
  <c r="H77" i="59" s="1"/>
  <c r="D73" i="59"/>
  <c r="H73" i="59" s="1"/>
  <c r="D71" i="59"/>
  <c r="H71" i="59" s="1"/>
  <c r="D69" i="59"/>
  <c r="H69" i="59" s="1"/>
  <c r="D67" i="59"/>
  <c r="H67" i="59" s="1"/>
  <c r="D65" i="59"/>
  <c r="H65" i="59" s="1"/>
  <c r="D63" i="59"/>
  <c r="H63" i="59" s="1"/>
  <c r="D61" i="59"/>
  <c r="H61" i="59" s="1"/>
  <c r="D57" i="59"/>
  <c r="H57" i="59" s="1"/>
  <c r="D55" i="59"/>
  <c r="H55" i="59" s="1"/>
  <c r="D53" i="59"/>
  <c r="H53" i="59" s="1"/>
  <c r="D51" i="59"/>
  <c r="H51" i="59" s="1"/>
  <c r="D47" i="59"/>
  <c r="H47" i="59" s="1"/>
  <c r="D45" i="59"/>
  <c r="H45" i="59" s="1"/>
  <c r="D41" i="59"/>
  <c r="H41" i="59" s="1"/>
  <c r="D39" i="59"/>
  <c r="H39" i="59" s="1"/>
  <c r="D37" i="59"/>
  <c r="H37" i="59" s="1"/>
  <c r="D35" i="59"/>
  <c r="H35" i="59" s="1"/>
  <c r="D31" i="59"/>
  <c r="H31" i="59" s="1"/>
  <c r="D29" i="59"/>
  <c r="H29" i="59" s="1"/>
  <c r="D27" i="59"/>
  <c r="H27" i="59" s="1"/>
  <c r="D25" i="59"/>
  <c r="H25" i="59" s="1"/>
  <c r="D23" i="59"/>
  <c r="H23" i="59" s="1"/>
  <c r="D21" i="59"/>
  <c r="H21" i="59" s="1"/>
  <c r="D19" i="59"/>
  <c r="H19" i="59" s="1"/>
  <c r="D17" i="59"/>
  <c r="H17" i="59" s="1"/>
  <c r="D15" i="59"/>
  <c r="H15" i="59" s="1"/>
  <c r="C102" i="59"/>
  <c r="C100" i="59"/>
  <c r="C96" i="59"/>
  <c r="C74" i="59"/>
  <c r="C72" i="59"/>
  <c r="C70" i="59"/>
  <c r="C68" i="59"/>
  <c r="C66" i="59"/>
  <c r="C64" i="59"/>
  <c r="C32" i="59"/>
  <c r="C30" i="59"/>
  <c r="C16" i="59"/>
  <c r="B31" i="59"/>
  <c r="B29" i="59"/>
  <c r="B27" i="59"/>
  <c r="B25" i="59"/>
  <c r="B23" i="59"/>
  <c r="B21" i="59"/>
  <c r="B19" i="59"/>
  <c r="B17" i="59"/>
  <c r="B15" i="59"/>
  <c r="E79" i="66"/>
  <c r="D89" i="59" s="1"/>
  <c r="G154" i="72"/>
  <c r="G130" i="72"/>
  <c r="G124" i="72"/>
  <c r="G77" i="72"/>
  <c r="H76" i="72"/>
  <c r="G75" i="72"/>
  <c r="G74" i="72"/>
  <c r="H73" i="72"/>
  <c r="A16" i="67"/>
  <c r="A18" i="67" s="1"/>
  <c r="A15" i="59"/>
  <c r="A17" i="59" s="1"/>
  <c r="A19" i="59" s="1"/>
  <c r="A21" i="59" s="1"/>
  <c r="A23" i="59" s="1"/>
  <c r="A25" i="59" s="1"/>
  <c r="A27" i="59" s="1"/>
  <c r="A45" i="59" s="1"/>
  <c r="A47" i="59" s="1"/>
  <c r="A49" i="59" s="1"/>
  <c r="A51" i="59" s="1"/>
  <c r="A55" i="59" s="1"/>
  <c r="A57" i="59" s="1"/>
  <c r="C94" i="59"/>
  <c r="B93" i="59"/>
  <c r="E73" i="66"/>
  <c r="D83" i="59" s="1"/>
  <c r="H83" i="59" s="1"/>
  <c r="E69" i="66"/>
  <c r="D79" i="59" s="1"/>
  <c r="H79" i="59" s="1"/>
  <c r="E65" i="66"/>
  <c r="D75" i="59" s="1"/>
  <c r="H75" i="59" s="1"/>
  <c r="B73" i="59"/>
  <c r="B67" i="59"/>
  <c r="B65" i="59"/>
  <c r="E49" i="66"/>
  <c r="D59" i="59" s="1"/>
  <c r="H59" i="59" s="1"/>
  <c r="C58" i="59"/>
  <c r="B57" i="59"/>
  <c r="E39" i="66"/>
  <c r="D49" i="59" s="1"/>
  <c r="C46" i="59"/>
  <c r="B45" i="59"/>
  <c r="E33" i="66"/>
  <c r="D43" i="59" s="1"/>
  <c r="H43" i="59" s="1"/>
  <c r="C36" i="59"/>
  <c r="B35" i="59"/>
  <c r="E23" i="66"/>
  <c r="D33" i="59" s="1"/>
  <c r="E3" i="66"/>
  <c r="C28" i="59"/>
  <c r="C86" i="59"/>
  <c r="C82" i="59"/>
  <c r="C62" i="59"/>
  <c r="G89" i="59"/>
  <c r="G49" i="59"/>
  <c r="G33" i="59"/>
  <c r="G13" i="59"/>
  <c r="C92" i="59"/>
  <c r="C90" i="59"/>
  <c r="C88" i="59"/>
  <c r="C84" i="59"/>
  <c r="B91" i="59"/>
  <c r="B89" i="59"/>
  <c r="B87" i="59"/>
  <c r="C80" i="59"/>
  <c r="C78" i="59"/>
  <c r="C76" i="59"/>
  <c r="C60" i="59"/>
  <c r="C56" i="59"/>
  <c r="C54" i="59"/>
  <c r="C52" i="59"/>
  <c r="C50" i="59"/>
  <c r="C44" i="59"/>
  <c r="C48" i="59"/>
  <c r="C42" i="59"/>
  <c r="C40" i="59"/>
  <c r="C34" i="59"/>
  <c r="C26" i="59"/>
  <c r="C24" i="59"/>
  <c r="C22" i="59"/>
  <c r="C20" i="59"/>
  <c r="C18" i="59"/>
  <c r="B103" i="59"/>
  <c r="B85" i="59"/>
  <c r="B83" i="59"/>
  <c r="B81" i="59"/>
  <c r="B79" i="59"/>
  <c r="B77" i="59"/>
  <c r="B75" i="59"/>
  <c r="B61" i="59"/>
  <c r="B59" i="59"/>
  <c r="B55" i="59"/>
  <c r="B53" i="59"/>
  <c r="B51" i="59"/>
  <c r="B49" i="59"/>
  <c r="B47" i="59"/>
  <c r="B43" i="59"/>
  <c r="B41" i="59"/>
  <c r="B39" i="59"/>
  <c r="B33" i="59"/>
  <c r="B13" i="59"/>
  <c r="H33" i="59" l="1"/>
  <c r="H89" i="59"/>
  <c r="H49" i="59"/>
  <c r="M44" i="67"/>
  <c r="E93" i="66"/>
  <c r="E103" i="59"/>
  <c r="J103" i="59"/>
  <c r="I103" i="59"/>
  <c r="F103" i="59"/>
  <c r="D13" i="59"/>
  <c r="D103" i="59" s="1"/>
  <c r="G37" i="72"/>
  <c r="G34" i="72"/>
  <c r="A59" i="59"/>
  <c r="A61" i="59" s="1"/>
  <c r="A63" i="59" s="1"/>
  <c r="A65" i="59" s="1"/>
  <c r="A67" i="59" s="1"/>
  <c r="A69" i="59" s="1"/>
  <c r="A71" i="59" s="1"/>
  <c r="A73" i="59" s="1"/>
  <c r="A77" i="59" s="1"/>
  <c r="A79" i="59" s="1"/>
  <c r="A81" i="59" s="1"/>
  <c r="A83" i="59" s="1"/>
  <c r="A85" i="59" s="1"/>
  <c r="A87" i="59" s="1"/>
  <c r="A91" i="59" s="1"/>
  <c r="A93" i="59" s="1"/>
  <c r="A95" i="59" s="1"/>
  <c r="G103" i="59"/>
  <c r="H60" i="67" l="1"/>
  <c r="L60" i="67" s="1"/>
  <c r="M60" i="67" s="1"/>
  <c r="H13" i="59"/>
  <c r="H103" i="59" s="1"/>
  <c r="G40" i="72"/>
  <c r="G67" i="72"/>
  <c r="H37" i="72"/>
  <c r="G38" i="72" s="1"/>
  <c r="G36" i="72"/>
  <c r="G35" i="72"/>
  <c r="H34" i="72"/>
  <c r="G33" i="72" s="1"/>
  <c r="G43" i="72"/>
  <c r="G148" i="72"/>
  <c r="G142" i="72" l="1"/>
  <c r="G143" i="72" s="1"/>
  <c r="G160" i="72"/>
  <c r="G44" i="72"/>
  <c r="G42" i="72"/>
  <c r="H43" i="72"/>
  <c r="G41" i="72"/>
  <c r="G39" i="72"/>
  <c r="H40" i="72"/>
  <c r="G68" i="72"/>
  <c r="G66" i="72"/>
  <c r="H67" i="72"/>
  <c r="H148" i="72"/>
  <c r="G147" i="72"/>
  <c r="G149" i="72"/>
  <c r="G163" i="72" l="1"/>
  <c r="G13" i="72"/>
  <c r="H142" i="72"/>
  <c r="G141" i="72"/>
  <c r="G22" i="72"/>
  <c r="G25" i="72"/>
  <c r="H25" i="72" s="1"/>
  <c r="G26" i="72" s="1"/>
  <c r="G19" i="72"/>
  <c r="H19" i="72" s="1"/>
  <c r="G118" i="72"/>
  <c r="G70" i="72"/>
  <c r="G55" i="72"/>
  <c r="G121" i="72"/>
  <c r="G64" i="72"/>
  <c r="G31" i="72"/>
  <c r="H13" i="72" l="1"/>
  <c r="G12" i="72"/>
  <c r="G14" i="72"/>
  <c r="G24" i="72"/>
  <c r="G46" i="72"/>
  <c r="G45" i="72" s="1"/>
  <c r="G18" i="72"/>
  <c r="G20" i="72"/>
  <c r="G30" i="72"/>
  <c r="G32" i="72"/>
  <c r="H31" i="72"/>
  <c r="G65" i="72"/>
  <c r="H64" i="72"/>
  <c r="G63" i="72"/>
  <c r="G122" i="72"/>
  <c r="G120" i="72"/>
  <c r="H121" i="72"/>
  <c r="G56" i="72"/>
  <c r="G54" i="72"/>
  <c r="H55" i="72"/>
  <c r="G71" i="72"/>
  <c r="G69" i="72"/>
  <c r="H70" i="72"/>
  <c r="G117" i="72"/>
  <c r="G119" i="72"/>
  <c r="H118" i="72" s="1"/>
  <c r="G164" i="72"/>
  <c r="H163" i="72" s="1"/>
  <c r="G16" i="72"/>
  <c r="H46" i="72" l="1"/>
  <c r="G47" i="72" s="1"/>
  <c r="H16" i="72"/>
  <c r="G15" i="72"/>
  <c r="G17" i="72"/>
</calcChain>
</file>

<file path=xl/sharedStrings.xml><?xml version="1.0" encoding="utf-8"?>
<sst xmlns="http://schemas.openxmlformats.org/spreadsheetml/2006/main" count="1366" uniqueCount="411">
  <si>
    <t>NO</t>
  </si>
  <si>
    <t>PEBR</t>
  </si>
  <si>
    <t>MARET</t>
  </si>
  <si>
    <t>APRIL</t>
  </si>
  <si>
    <t>MEI</t>
  </si>
  <si>
    <t>JUNI</t>
  </si>
  <si>
    <t>JULI</t>
  </si>
  <si>
    <t>SEPT</t>
  </si>
  <si>
    <t>OKTB</t>
  </si>
  <si>
    <t>NOPB</t>
  </si>
  <si>
    <t>DESB</t>
  </si>
  <si>
    <t>b. KONTRAK</t>
  </si>
  <si>
    <t>REALISASI PERKEMBANGAN PELAKSANAAN PEKERJAAN/KEGIATAN SAMPAI DENGAN BULAN</t>
  </si>
  <si>
    <t>A</t>
  </si>
  <si>
    <t>D</t>
  </si>
  <si>
    <t>DI KABUPATEN KARANGANYAR</t>
  </si>
  <si>
    <t>DINAS/BADAN/KANTOR/BAGIAN</t>
  </si>
  <si>
    <t>SUMBER DANA</t>
  </si>
  <si>
    <t>TAHUN ANGGARAN</t>
  </si>
  <si>
    <t>TUTUP BULAN</t>
  </si>
  <si>
    <t>:</t>
  </si>
  <si>
    <t>s/d Bulan</t>
  </si>
  <si>
    <t>Lalu (Rp.)</t>
  </si>
  <si>
    <t>Bulan ini</t>
  </si>
  <si>
    <t>(Rp.)</t>
  </si>
  <si>
    <t>Ini (Rp.)</t>
  </si>
  <si>
    <t>%</t>
  </si>
  <si>
    <t>FISIK</t>
  </si>
  <si>
    <t>KET</t>
  </si>
  <si>
    <t>SPMU</t>
  </si>
  <si>
    <t>SPJ</t>
  </si>
  <si>
    <t>FORM POK-3</t>
  </si>
  <si>
    <t>APBD KABUPATEN KARANGANYAR</t>
  </si>
  <si>
    <t>Penyediaan jasa surat menyurat</t>
  </si>
  <si>
    <t>Penyediaan jasa kebersihan kantor</t>
  </si>
  <si>
    <t>Penyediaan barang cetakan dan penggandaan</t>
  </si>
  <si>
    <t>-</t>
  </si>
  <si>
    <t>KETERANGAN :</t>
  </si>
  <si>
    <t>DANA (Rp)</t>
  </si>
  <si>
    <t>AGUST</t>
  </si>
  <si>
    <t>Penyediaan jasa peralatan dan perlengkapan kantor</t>
  </si>
  <si>
    <t>DINAS SOSIAL, TENAGA KERJA DAN TRANSMIGRASI KABUPATEN KARANGANYAR</t>
  </si>
  <si>
    <t>FORM POK-2</t>
  </si>
  <si>
    <t>JAN</t>
  </si>
  <si>
    <t>MASALAH / HAMBATAN YANG DITEMUI DALAM PELAKSANAAN PEKERJAAN / KEGIATAN</t>
  </si>
  <si>
    <t xml:space="preserve">SERTA USAHA YANG DILAKUKAN DAN ATAU DISARANKAN UNTUK MENGATASI </t>
  </si>
  <si>
    <t>UNIT KERJA</t>
  </si>
  <si>
    <t>S/D TUTUP BULAN</t>
  </si>
  <si>
    <t>Uraian / Perincian Masalah (Kapan dan apa masalahnya)</t>
  </si>
  <si>
    <t>APAKAH MASIH DIPERLUKAN TINDAK LANJUT</t>
  </si>
  <si>
    <t>YA</t>
  </si>
  <si>
    <t>TIDAK</t>
  </si>
  <si>
    <t xml:space="preserve">OLEH SIAPA ( INSTANSI YANG </t>
  </si>
  <si>
    <t>KETERANGAN</t>
  </si>
  <si>
    <t>DIHARAPKAN DAPAT MEMBANTU )</t>
  </si>
  <si>
    <t xml:space="preserve"> -</t>
  </si>
  <si>
    <t>LAPORAN BULANAN</t>
  </si>
  <si>
    <t>PEKERJAAN / KEGIATAN DI KABUPATEN KARANGANYAR</t>
  </si>
  <si>
    <t>DANA ( Rp.)</t>
  </si>
  <si>
    <t>LOKASI</t>
  </si>
  <si>
    <t>PELAKSANAAN</t>
  </si>
  <si>
    <t xml:space="preserve">DIKERJAKAN OLEH </t>
  </si>
  <si>
    <t>TENAGA KERJA YANG</t>
  </si>
  <si>
    <t>KEGIATAN</t>
  </si>
  <si>
    <t>a.</t>
  </si>
  <si>
    <t>Pengendali Kegiatan</t>
  </si>
  <si>
    <t>MULAI</t>
  </si>
  <si>
    <t>SELESAI</t>
  </si>
  <si>
    <t>TERSERAP TIAP</t>
  </si>
  <si>
    <t>b.</t>
  </si>
  <si>
    <t>Pemegang Kas</t>
  </si>
  <si>
    <t xml:space="preserve"> BULAN  / SASARAN</t>
  </si>
  <si>
    <t xml:space="preserve"> </t>
  </si>
  <si>
    <t>SKPD</t>
  </si>
  <si>
    <t>FORM POK-1</t>
  </si>
  <si>
    <t>FORM POK-4</t>
  </si>
  <si>
    <t>AGUSTUS</t>
  </si>
  <si>
    <t>SEPTEMBER</t>
  </si>
  <si>
    <t>OKTOBER</t>
  </si>
  <si>
    <t>DESEMBER</t>
  </si>
  <si>
    <t>A : Target</t>
  </si>
  <si>
    <t>B : Realisasi Fisik</t>
  </si>
  <si>
    <t>C : SP2D</t>
  </si>
  <si>
    <t>D : SPJ</t>
  </si>
  <si>
    <t>B</t>
  </si>
  <si>
    <t>C</t>
  </si>
  <si>
    <t>Penyusunan Pelaporan Pengelolaan Keuangan SKPD</t>
  </si>
  <si>
    <t>Pemeliharaan rutin/berkala kendaraan dinas/operasional</t>
  </si>
  <si>
    <t xml:space="preserve">                                                                                                             DI KABUPATEN KARANGANYAR</t>
  </si>
  <si>
    <t>PENGGUNA ANGGARAN</t>
  </si>
  <si>
    <t>Pembina Utama Muda</t>
  </si>
  <si>
    <t xml:space="preserve">                                                                                                     </t>
  </si>
  <si>
    <t>FEBRUARI</t>
  </si>
  <si>
    <t>SALDO</t>
  </si>
  <si>
    <t>NOVEMBER</t>
  </si>
  <si>
    <t>1.06 . 1.06.01 . 01</t>
  </si>
  <si>
    <t>Program Pelayanan Administrasi Perkantoran</t>
  </si>
  <si>
    <t>1.06 . 1.06.01 . 01 . 01</t>
  </si>
  <si>
    <t>1.06 . 1.06.01 . 01 . 02</t>
  </si>
  <si>
    <t>Penyediaan jasa komunikasi, sumber daya air dan listrik</t>
  </si>
  <si>
    <t>1.06 . 1.06.01 . 01 . 03</t>
  </si>
  <si>
    <t>1.06 . 1.06.01 . 01 . 08</t>
  </si>
  <si>
    <t>1.06 . 1.06.01 . 01 . 10</t>
  </si>
  <si>
    <t>Penyediaan alat tulis kantor</t>
  </si>
  <si>
    <t>1.06 . 1.06.01 . 01 . 11</t>
  </si>
  <si>
    <t>1.06 . 1.06.01 . 01 . 17</t>
  </si>
  <si>
    <t>Penyediaan makanan dan minuman</t>
  </si>
  <si>
    <t>1.06 . 1.06.01 . 01 . 18</t>
  </si>
  <si>
    <t>Rapat-rapat koordinasi dan konsultasi ke luar daerah</t>
  </si>
  <si>
    <t>1.06 . 1.06.01 . 02</t>
  </si>
  <si>
    <t>Program Peningkatan Sarana dan Prasarana Aparatur</t>
  </si>
  <si>
    <t>1.06 . 1.06.01 . 02 . 24</t>
  </si>
  <si>
    <t>1.06 . 1.06.01 . 06</t>
  </si>
  <si>
    <t>Program peningkatan pengembangan sistem pelaporan capaian kinerja dan keuangan</t>
  </si>
  <si>
    <t>1.06 . 1.06.01 . 06 . 05</t>
  </si>
  <si>
    <t>1.06 . 1.06.01 . 15</t>
  </si>
  <si>
    <t>Program Pemberdayaan Fakir Miskin, Komunitas Adat Terpencil (KAT) dan Penyandang Masalah Kesejahteraan Sosial (PMKS) Lainnya</t>
  </si>
  <si>
    <t>1.06 . 1.06.01 . 15 . 07</t>
  </si>
  <si>
    <t>Operasional sekretariat unit pelaksana program keluarga harapan (UP-PKH)</t>
  </si>
  <si>
    <t>1.06 . 1.06.01 . 15 . 08</t>
  </si>
  <si>
    <t>Pembinaan lanjut LKM (Lembaga Keuangan Mikro)</t>
  </si>
  <si>
    <t>1.06 . 1.06.01 . 15 . 12</t>
  </si>
  <si>
    <t>Pendampingan KUBE Kemensos RI</t>
  </si>
  <si>
    <t>1.06 . 1.06.01 . 16</t>
  </si>
  <si>
    <t>Program Pelayanan dan Rehabilitasi Kesejahteraan Sosial</t>
  </si>
  <si>
    <t>1.06 . 1.06.01 . 16 . 11</t>
  </si>
  <si>
    <t>Pendampingan Penyantunan Lansia, Anak Yatim, Piatu dan Yatim Piatu</t>
  </si>
  <si>
    <t>1.06 . 1.06.01 . 16 . 18</t>
  </si>
  <si>
    <t>Perlindungan dan Jaminan Sosial</t>
  </si>
  <si>
    <t>1.06 . 1.06.01 . 18</t>
  </si>
  <si>
    <t>Program pembinaan para penyandang cacat dan trauma</t>
  </si>
  <si>
    <t>1.06 . 1.06.01 . 18 . 06</t>
  </si>
  <si>
    <t>Fasilitas UPSK, Difabel, TAD dan Hipenca</t>
  </si>
  <si>
    <t>1.06 . 1.06.01 . 19</t>
  </si>
  <si>
    <t>Program pembinaan panti asuhan /panti jompo</t>
  </si>
  <si>
    <t>1.06 . 1.06.01 . 19 . 07</t>
  </si>
  <si>
    <t>Pembinaan dan pemberian bantuan kepada panti asuhan</t>
  </si>
  <si>
    <t>1.06 . 1.06.01 . 20</t>
  </si>
  <si>
    <t>Program pembinaan eks penyandang penyakit sosial (eks narapidana, PSK, narkoba dan penyakit sosial lainnya)</t>
  </si>
  <si>
    <t>1.06 . 1.06.01 . 20 . 07</t>
  </si>
  <si>
    <t>Tindak lanjut razia PGOT</t>
  </si>
  <si>
    <t>Pembinaan Eks Penyandang Penyakit Sosial</t>
  </si>
  <si>
    <t>1.06 . 1.06.01 . 21</t>
  </si>
  <si>
    <t>Program Pemberdayaan Kelembagaan Kesejahteraan Sosial</t>
  </si>
  <si>
    <t>1.06 . 1.06.01 . 21 . 01</t>
  </si>
  <si>
    <t>1.06 . 1.06.01 . 21 . 05</t>
  </si>
  <si>
    <t>Pemberdayaan Tenaga Kesejahteraan Sosial Kecamatan (TKSK)</t>
  </si>
  <si>
    <t>1.06 . 1.06.01 . 21 . 08</t>
  </si>
  <si>
    <t>Bantuan operasional TAGANA</t>
  </si>
  <si>
    <t>DINAS SOSIAL KABUPATEN KARANGANYAR</t>
  </si>
  <si>
    <t>Pemberdayaan satgas penanggulangan kemiskinan dan aksi sosial</t>
  </si>
  <si>
    <t>DINAS SOSIAL  KABUPATEN KARANGANYAR</t>
  </si>
  <si>
    <t>Kab. Karanganyar</t>
  </si>
  <si>
    <t>Januari</t>
  </si>
  <si>
    <t>Desember</t>
  </si>
  <si>
    <t xml:space="preserve">Dinas Sosial   </t>
  </si>
  <si>
    <t>Dinas Sosial Kabupaten Karanganyar</t>
  </si>
  <si>
    <t>1.06 . 1.06.01 . 01 . 12</t>
  </si>
  <si>
    <t>1.06 . 1.06.01 . 01 . 15</t>
  </si>
  <si>
    <t>Penyediaan komponen Instalasi Listrik/Penerangan Bangunan Kantor</t>
  </si>
  <si>
    <t>Penyediaan Bahan Bacaan dan Peraturan Perundang - undangan</t>
  </si>
  <si>
    <t>1.06 . 1.06.01 . 02 . 03</t>
  </si>
  <si>
    <t>1.06 . 1.06.01 . 02 . 22</t>
  </si>
  <si>
    <t>Pembangunan Gedung Kantor</t>
  </si>
  <si>
    <t>Pemeliharaan rutin/berkala gedung kantor</t>
  </si>
  <si>
    <t>1.06 . 1.06.01 . 05</t>
  </si>
  <si>
    <t>Program peningkatan Kapasitas Sumber Daya Aparatur</t>
  </si>
  <si>
    <t>1.06 . 1.06.01 . 05 . 05</t>
  </si>
  <si>
    <t>Pendidikan dan Pelatihan non formal</t>
  </si>
  <si>
    <t>1.06 . 1.06.01 . 06 . 01</t>
  </si>
  <si>
    <t>Penyusunan Laporan Capaian Kinerja dan Ikhitisar Realisasi Kinerja dan Ikhtisar Realisasi Kinerja SKPD</t>
  </si>
  <si>
    <t>1.06 . 1.06.01 . 15 . 18</t>
  </si>
  <si>
    <t>1.06 . 1.06.01 . 15 . 19</t>
  </si>
  <si>
    <t>Pemutakhiran Mandiri Data Kemiskinan</t>
  </si>
  <si>
    <t>1.06 . 1.06.01 . 16 . 25</t>
  </si>
  <si>
    <t>1.06 . 1.06.01 . 16 . 32</t>
  </si>
  <si>
    <t>1.06 . 1.06.01 . 16 . 33</t>
  </si>
  <si>
    <t>1.06 . 1.06.01 . 16 . 34</t>
  </si>
  <si>
    <t>Kegiatan Bantuan Operasional Komisi Daerah Lanjut Usia (KOMDA LANSIA)</t>
  </si>
  <si>
    <t>Fasilitasi Satuan Bhakti Pekerja Sosial (Sakti Peksos)</t>
  </si>
  <si>
    <t>Operasional Bantuan Masyarakat Kehabisan Bekal, Bantuan Spontanitas, Korban Bencana dan Berkebutuhan Khusus</t>
  </si>
  <si>
    <t>Pelatihan Kewirausahaan Anak Rawan Sosial/Anak Terlantar</t>
  </si>
  <si>
    <t xml:space="preserve">Paket Sembako Kepada Fakir Miskin </t>
  </si>
  <si>
    <t>1.06 . 1.06.01 . 17</t>
  </si>
  <si>
    <t>Program pembinaan anak terlantar</t>
  </si>
  <si>
    <t>1.06 . 1.06.01 . 17 . 07</t>
  </si>
  <si>
    <t>Pelatihan dan Peningkatan Ketrampilan Untuk Anak Jalanan</t>
  </si>
  <si>
    <t>1.06 . 1.06.01 . 20 . 09</t>
  </si>
  <si>
    <t>1.06 . 1.06.01 . 20 . 10</t>
  </si>
  <si>
    <t>Bimbingan Sosial dan Bantuan Stimulan Pada Eks NAPI</t>
  </si>
  <si>
    <t>1.06 . 1.06.01 . 21 . 06</t>
  </si>
  <si>
    <t>Pembinaan Karang Taruna</t>
  </si>
  <si>
    <t>Pembinaan dan Penanaman nilai - nilai kepahlawanan dan kesetiakawanan Sosial</t>
  </si>
  <si>
    <t>1.06 . 1.06.01 . 21 . 07</t>
  </si>
  <si>
    <t>1.06 . 1.06.01 . 21 . 11</t>
  </si>
  <si>
    <t>Wahana Kesejahteraan Sosial Berbasis Masyarakat</t>
  </si>
  <si>
    <t>Pengadaan Kendaraan dinas/operasional</t>
  </si>
  <si>
    <t>1.06 . 1.06.01 . 06 . 24</t>
  </si>
  <si>
    <t>1.06 . 1.06.01 . 21 . 12</t>
  </si>
  <si>
    <t>JANUARI</t>
  </si>
  <si>
    <t>1.06 . 1.06.01 . 02 . 05</t>
  </si>
  <si>
    <t>Penyusunan  Renstra OPD</t>
  </si>
  <si>
    <t>Pendampingan Program Bantuan Program Non Tunai (BPNT)</t>
  </si>
  <si>
    <t>Biaya Operasional Bantuan Sosial</t>
  </si>
  <si>
    <t>1.06 . 1.06.01 . 16 . 13</t>
  </si>
  <si>
    <t>Pembinaan Eks Penyandang Penyakit Kronis</t>
  </si>
  <si>
    <t>Pembinaan dan Peningkatan Pilar-pilar Partisipasi Sosial.</t>
  </si>
  <si>
    <t>REALISASI PENGGUNAAN DANA PEKERJAAN KEGIATAN TAHUN ANGGARAN 2019</t>
  </si>
  <si>
    <t>Forum Komunikasi Pekerja Sosial Masyarakat</t>
  </si>
  <si>
    <t>1.06 . 1.06.01 . 21 . 09</t>
  </si>
  <si>
    <t>S/D JANUARI</t>
  </si>
  <si>
    <t>Jumlah</t>
  </si>
  <si>
    <t>JUMLAH</t>
  </si>
  <si>
    <t>Mei</t>
  </si>
  <si>
    <t>a. DPPA</t>
  </si>
  <si>
    <t>APBD PERUBAHAN KABUPATEN KARANGANYAR</t>
  </si>
  <si>
    <t>Perencanaan, Penganggaran dan Evaluasi Kinerja, Perangkat  Daerah.</t>
  </si>
  <si>
    <t>Penyusunaan Dokumen Perencanaan Perangkat Daerah.</t>
  </si>
  <si>
    <t>Koordinasi dan Penyusunn Laporan Capaian Kinerja dan Ikhtisar Realisasi Kinerja SKPD.</t>
  </si>
  <si>
    <t>Administrasi Umum Perangkat Daerah.</t>
  </si>
  <si>
    <t>Penyediaan Komponen instalasi Listrik / Penerangan Bangunan Kantor</t>
  </si>
  <si>
    <t>Penyediaan Peralatan dan Perlengkapan kantor.</t>
  </si>
  <si>
    <t>Penyediaan barang cetakan dan penggadaan.</t>
  </si>
  <si>
    <t>Fasilitasi Kunjungan Tamu</t>
  </si>
  <si>
    <t>Penyelenggaraan Rapat Koordinasi dan Konsultasi SKPD</t>
  </si>
  <si>
    <t>Penyediaan Jasa Penunjang Urusan Pemerintahan Daerah</t>
  </si>
  <si>
    <t>Penyediaan Jasa Surat Menyurat</t>
  </si>
  <si>
    <t>Penyediaan Jasa Komunikasi, Sumber Daya Air dan Listrik</t>
  </si>
  <si>
    <t>Penyediaan Jasa Perlatan dan Perlengkapan Kantor</t>
  </si>
  <si>
    <t>Penyediaan Jasa Pelayanan umum Kantor.</t>
  </si>
  <si>
    <t>Pemeliharaan Barang Milik Daerah Penunjang Urusan Pemerintah Daerah.</t>
  </si>
  <si>
    <t>Penyediaan Jasa Pemeliharaan, Biaya Pemeliharaan dan Pajak Kendaraan Perorangan Dinas atau Kendaraan Dinas Jabatan.</t>
  </si>
  <si>
    <t>Pemeliharaan /Rehabilitasi Gedung Kantor dan Bangunan Lainnya</t>
  </si>
  <si>
    <t>Pengembangan Potensi Sumber Kesejahteraan Sosial Daerah Kabupaten/Kota</t>
  </si>
  <si>
    <t>Peningkatan Kemampuan Sumber Daya Manusia dan Penguatan Lembaga Konsultasi Kesejahteraan Keluarga (LK3)</t>
  </si>
  <si>
    <t>Rehabilitasi Sosial Dasar Penyandang Disabilitas Terlantar, Anak Terlantar, Lanjut Usia Terlantar, Serta Gelandangan Pengemis di Luar Panti Sosial</t>
  </si>
  <si>
    <t>Pemberian Bimbingan Fisik , Mental, Spiritual, dan Sosial</t>
  </si>
  <si>
    <t>Pemberian Bimbingan Sosial kepada Keluarga Penyandang Disabilitas Terlantar, Anak Terlantar, Lanjut Usia Terlantar, Serta Gelandangan Pengemis dan Masyarakat.</t>
  </si>
  <si>
    <t>Rehabilitasi Sosial Penyandang Masalah Kesejahteraan Sosial (PMKS) Lainnya Bukan Korban HIV/ Aids dan Napra di Luar Panti Sosial.</t>
  </si>
  <si>
    <t>Pengelolaan Data Fakir Miskin Cakupan Daerah Kabupaten/Kota</t>
  </si>
  <si>
    <t>Fasilitasi Bantuan Sosial Kesejahteraan Keluarga</t>
  </si>
  <si>
    <t>Fasilitasi Bantuan Pengembangan Ekonomi Masyarakat.</t>
  </si>
  <si>
    <t>Perlindungan Sosial Korban Bencana Alam dan Sosial Kabupaten/Kota</t>
  </si>
  <si>
    <t>Penanganan Khusus bagi Kelompok Rentan</t>
  </si>
  <si>
    <t>Pemberian Bimbingan Sosial kepada Keluarga Penyandang Masalah Kesejahteraan Sosial (PMKS) Lainnya Bukan Korban HIV/Aids dan NAPZA</t>
  </si>
  <si>
    <t xml:space="preserve">JANUARI </t>
  </si>
  <si>
    <t>Drs. SUGENG RAHARTO, M.Si</t>
  </si>
  <si>
    <t>NIP.  196509251986031015</t>
  </si>
  <si>
    <t>1.06.07.2.01</t>
  </si>
  <si>
    <t>Pemeliharaan Taman Makam Pahlawan Nasional Kabupaten / Kota</t>
  </si>
  <si>
    <t>1.06.07.2.01.02</t>
  </si>
  <si>
    <t>1.06.01.2.02</t>
  </si>
  <si>
    <t>Administrasi Keuangan Perangkat Daerah</t>
  </si>
  <si>
    <t>1.06.01.2.02.01</t>
  </si>
  <si>
    <t>Penyediaan Gaji dan Tunjangan ASN</t>
  </si>
  <si>
    <t>PROGRAM PENUNJANG URUSAN PEMERINTAHAN DAERAH KABUPATEN / KOTA</t>
  </si>
  <si>
    <t>I</t>
  </si>
  <si>
    <t>II</t>
  </si>
  <si>
    <t>PROGRAM PEMBERDAYAAN SOSIAL</t>
  </si>
  <si>
    <t>PROGRAM REHABILITASI SOSIAL</t>
  </si>
  <si>
    <t>PROGRAM PERLINDUNGAN DAN JAMINAN SOSIAL</t>
  </si>
  <si>
    <t>PROGRAM PENANGANAN BENCANA</t>
  </si>
  <si>
    <t>PROGRAM PENGELOLAAN TAMAN MAKAM PAHLAWAN</t>
  </si>
  <si>
    <t>III</t>
  </si>
  <si>
    <t>IV</t>
  </si>
  <si>
    <t>V</t>
  </si>
  <si>
    <t>VI</t>
  </si>
  <si>
    <t>KODE REKENING DAN NAMA KEGIATAN</t>
  </si>
  <si>
    <t>Penyediaan Jasa Peralatan dan Perlengkapan Kantor</t>
  </si>
  <si>
    <t>1.06.01.2.01</t>
  </si>
  <si>
    <t>1.06.01.2.01.01</t>
  </si>
  <si>
    <t>1.06.01.2.01.06</t>
  </si>
  <si>
    <t>1.06.01.2.06.01</t>
  </si>
  <si>
    <t>Penyediaan komponen instalasi listrik/penerangan bangunan kantor</t>
  </si>
  <si>
    <t xml:space="preserve">- </t>
  </si>
  <si>
    <t>1.06.01.2.06</t>
  </si>
  <si>
    <t>1.06.01.2.06.02</t>
  </si>
  <si>
    <t>1.06.01.2.06.05</t>
  </si>
  <si>
    <t>1.06.01.2.08</t>
  </si>
  <si>
    <t>1.06.01.2.06.09</t>
  </si>
  <si>
    <t>1.06.01.2.06.08</t>
  </si>
  <si>
    <t>1.06.01.2.08.01</t>
  </si>
  <si>
    <t>1.06.01.2.08.02</t>
  </si>
  <si>
    <t>1.06.01.2.08.03</t>
  </si>
  <si>
    <t>1.06.01.2.08.04</t>
  </si>
  <si>
    <t>1.06.01.2.09</t>
  </si>
  <si>
    <t>1.06.01.2.09.01</t>
  </si>
  <si>
    <t>1.06.01.2.09.09</t>
  </si>
  <si>
    <t>1.06.02.2.03</t>
  </si>
  <si>
    <t>1.06.02.2.03.05</t>
  </si>
  <si>
    <t>1.06.04.2.01</t>
  </si>
  <si>
    <t>1.06.04.2.01.05</t>
  </si>
  <si>
    <t>1.06.04.2.01.06</t>
  </si>
  <si>
    <t>1.06.04.2.02</t>
  </si>
  <si>
    <t>1.06.04.2.02.08</t>
  </si>
  <si>
    <t>1.06.05.2.02</t>
  </si>
  <si>
    <t>1.06.05.2.02.02</t>
  </si>
  <si>
    <t>1.06.05.2.02.03</t>
  </si>
  <si>
    <t>1.06.05.2.02.04</t>
  </si>
  <si>
    <t>1.06.06.2.01</t>
  </si>
  <si>
    <t>1.06.06.2.01.04</t>
  </si>
  <si>
    <t>1.06.04.02.01</t>
  </si>
  <si>
    <t>1.06.04.2.06</t>
  </si>
  <si>
    <t>1.06.04.2.02.</t>
  </si>
  <si>
    <t>1.06.05.2.02.</t>
  </si>
  <si>
    <t>1.06.05.02.2.03</t>
  </si>
  <si>
    <t>Koordinasi dan Penyusunan Laporan Capaian Kinerja dan Ikhtisar Realisasi Kinerja SKPD.</t>
  </si>
  <si>
    <t>Perencanaan, Penganggaran dan Evaluasi Kinerja, Perangkat  Daerah Kabupaten / Kota</t>
  </si>
  <si>
    <t>1.06.02.2.03.5</t>
  </si>
  <si>
    <t>Penganan khusus bagi Kelompok Rentan</t>
  </si>
  <si>
    <t xml:space="preserve">USAHA YANG TELAH DILAKUKAN ( KAPAN DAN APA / BAGAIMANA ) </t>
  </si>
  <si>
    <t xml:space="preserve">Administrasi Keuangan Perangkat Daerah </t>
  </si>
  <si>
    <t>Dinas Sosial</t>
  </si>
  <si>
    <t>Kabupaten Karanganyar</t>
  </si>
  <si>
    <t>Drs. SUGENG RAHARTO, MSi</t>
  </si>
  <si>
    <t>0</t>
  </si>
  <si>
    <t xml:space="preserve">Administrasi Kepegawaian Perangkat Daerah </t>
  </si>
  <si>
    <t>1.06.01.1.2.02</t>
  </si>
  <si>
    <t>1.06.01.1.2.01</t>
  </si>
  <si>
    <t>1.06.01.1.2.01.1</t>
  </si>
  <si>
    <t>1.06.01.1.2.01.6</t>
  </si>
  <si>
    <t>Pengadaan pakaian dinas beserta atribut kelengakapannya</t>
  </si>
  <si>
    <t>1.06.01.1.2.06.10</t>
  </si>
  <si>
    <t>Penatausahaan Arsip Dinamis pada SKPD</t>
  </si>
  <si>
    <t>1.06.01.1.2.08</t>
  </si>
  <si>
    <t>1.06.01.1.2.08.1</t>
  </si>
  <si>
    <t>1.06.01.1.2.08.2</t>
  </si>
  <si>
    <t>1.06.01.1.2.08.3</t>
  </si>
  <si>
    <t>1.06.01.1.2.08.4</t>
  </si>
  <si>
    <t>1.06.01.1.2.07</t>
  </si>
  <si>
    <t>Pengadaan Barang Milik Daerah Penunjang Urusan Pemerintah Daerah.</t>
  </si>
  <si>
    <t>Pengadaan Peralatan dan Mesin Lainnya</t>
  </si>
  <si>
    <t>1.06.01.1.2.09</t>
  </si>
  <si>
    <t>Pemeliharaan Barang Milik Daerah Penunjang Urusan Pemerintahan Daerah</t>
  </si>
  <si>
    <t>1.06.01.1.2.07.6</t>
  </si>
  <si>
    <t>1.06.01.1.2.09.01</t>
  </si>
  <si>
    <t>Penyediaan jasa pemeliharaan, Biaya pemeliharaan dan pajak kendaraan perorangan dinas atau kendaraan dinas jabatan</t>
  </si>
  <si>
    <t>1.06.01.1.2.09.09</t>
  </si>
  <si>
    <t>Pemeliharaan/Rehabilitasi gedung kantor dan bangunan lainnya</t>
  </si>
  <si>
    <t>KODE REKENING / NAMA KEGIATAN</t>
  </si>
  <si>
    <t>1.06.01.2.05</t>
  </si>
  <si>
    <t>Administrasi Kepegawaian perangkat daerah</t>
  </si>
  <si>
    <t>1.06.01.2.05.02</t>
  </si>
  <si>
    <t>Pengadaan pakaian dinas beserta atribut kelengakapan</t>
  </si>
  <si>
    <t>1.06.01.2.06.10</t>
  </si>
  <si>
    <t>Penatausahaan arsip dinamis pada SKPD</t>
  </si>
  <si>
    <t>1.06.01.2.1.08.01</t>
  </si>
  <si>
    <t>1.06.01.2.1.08.02</t>
  </si>
  <si>
    <t>1.06.01.2.1.08.03</t>
  </si>
  <si>
    <t>1.06.01.2.1.08.04</t>
  </si>
  <si>
    <t>1.06.01.1.2.07.06</t>
  </si>
  <si>
    <t>Pengadaan peralatan dan mesin lainnya</t>
  </si>
  <si>
    <t xml:space="preserve">Administrasi kepegawaian </t>
  </si>
  <si>
    <t>perangkat daerah</t>
  </si>
  <si>
    <t>Pengadaan pakaian dinas beserta atribut</t>
  </si>
  <si>
    <t>kelengkapannya</t>
  </si>
  <si>
    <t>Pengadaan Barang Milik Daerah Penunjang Urusan Pemerintahan Daerah</t>
  </si>
  <si>
    <t>`</t>
  </si>
  <si>
    <t>Rehabilitasi Sosial Penyandang Masalah Kesejahteraan Sosial (PMKS) Lainnya bukan korban HIV / Aids dan Napza diluar panti sosial</t>
  </si>
  <si>
    <t>Pemberian Bimbingan Sosial kepada Keluarga Penyandang Masalah Kesejahteraan Sosial (PMKS) Lainnya Bukan Korban HIV/Aids dan NAPZA di luar panti sosial</t>
  </si>
  <si>
    <t>1.06.01.2.01.1</t>
  </si>
  <si>
    <t>1.06.01.2.01.6</t>
  </si>
  <si>
    <t>Administrasi kepegawaian perangkat daerah</t>
  </si>
  <si>
    <t>Pengadaan pakaian dinas beserta atribut kelengkapannya</t>
  </si>
  <si>
    <t>Pengadaan barang milik daerah penunjang urusan pemerintahan daerah</t>
  </si>
  <si>
    <t>1.06.02</t>
  </si>
  <si>
    <t>1.06.02.03</t>
  </si>
  <si>
    <t>1.06.02.03.05</t>
  </si>
  <si>
    <t>1.06.04</t>
  </si>
  <si>
    <t>1.06.05</t>
  </si>
  <si>
    <t xml:space="preserve">1.06.06 </t>
  </si>
  <si>
    <t>1.06.07</t>
  </si>
  <si>
    <t>Perlindungan sosial korban bencana alam dan sosial kabupaten/kota</t>
  </si>
  <si>
    <t>Karanganyar,  31  Januari  2024</t>
  </si>
  <si>
    <t>1.06.04.2.02.05</t>
  </si>
  <si>
    <t>Penyediaan Alat Bantu</t>
  </si>
  <si>
    <t>Penyediaan barang cetakan dan penggadaan</t>
  </si>
  <si>
    <t>Penyediaan Peralatan dan Perlengkapan kantor</t>
  </si>
  <si>
    <t>Penyediaan Peralatan Rumah Tangga</t>
  </si>
  <si>
    <t>Karanganyar,  31 Januari 2024</t>
  </si>
  <si>
    <t>1.06.01.2.06.03</t>
  </si>
  <si>
    <t>Rehabilitasi Sosial Penyandang Masalah Kesejahteraan Sosial (PMKS) Lainnya Bukan Korban HIV/ Aids dan Napza di Luar Panti Sosial.</t>
  </si>
  <si>
    <t>Karanganyar, 31  Januari  2024</t>
  </si>
  <si>
    <t>REALISASI PERKEMBANGAN PELAKSANAAN PEKERJAAN / KEGIATAN TAHUN ANGGARAN 2024</t>
  </si>
  <si>
    <t>Penyediaan Alat bantu</t>
  </si>
  <si>
    <t>Karanganyar, 31 Januari 2024</t>
  </si>
  <si>
    <t>REALISASI PENGGUNAAN DANA PEKERJAAN KEGIATAN TAHUN ANGGARAN 2024</t>
  </si>
  <si>
    <t>OPD</t>
  </si>
  <si>
    <t>KODE REKENING</t>
  </si>
  <si>
    <t>NAMA KEGIATAN / SUB KEGIATAN</t>
  </si>
  <si>
    <t>ANGGARAN DPA (Rp)</t>
  </si>
  <si>
    <t>SUMBER DANA (APBD/BANTUAN PROVINSI/DAK,DLL)</t>
  </si>
  <si>
    <t>NAMA PPKom</t>
  </si>
  <si>
    <t>LOKASI KEGIATAN</t>
  </si>
  <si>
    <t>PENGADAAN BARANG</t>
  </si>
  <si>
    <t>DIKERJAKAN OLEH (CV/PT)</t>
  </si>
  <si>
    <t>TARGET FISIK (%)</t>
  </si>
  <si>
    <t>REALISASI FISIK (%)</t>
  </si>
  <si>
    <t>DEVIASI FISIK (%)</t>
  </si>
  <si>
    <t>PERMASALAHAN &amp;UPAYA PEMECAHAN</t>
  </si>
  <si>
    <t>METODE</t>
  </si>
  <si>
    <t>NILAI (Rp)</t>
  </si>
  <si>
    <t>TANGGAL MULAI</t>
  </si>
  <si>
    <t>TANGGAL SELESAI</t>
  </si>
  <si>
    <t>N I H I L</t>
  </si>
  <si>
    <t>Data Kegiatan yang diisi terkait dengan pengadaan barang/jasa, baik</t>
  </si>
  <si>
    <t>KEPALA  DINAS SOSIAL</t>
  </si>
  <si>
    <t>melalui metode Pengadaan Langsung Penunjukan Langsung, Tender, dll</t>
  </si>
  <si>
    <t>KABUPATEN KARANGANYAR</t>
  </si>
  <si>
    <t>Drs. SUGENG RAHARTO, M.Si.</t>
  </si>
  <si>
    <t>NIP. 196509251986031015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</si>
</sst>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Rp&quot;* #,##0_-;\-&quot;Rp&quot;* #,##0_-;_-&quot;Rp&quot;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_);_(* \(#,##0\);_(* &quot;-&quot;??_);_(@_)"/>
    <numFmt numFmtId="168" formatCode="#,##0;[Red]#,##0"/>
  </numFmts>
  <fonts count="17" x14ac:knownFonts="1">
    <font>
      <sz val="10"/>
      <name val="Arial"/>
      <charset val="1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charset val="1"/>
    </font>
    <font>
      <b/>
      <sz val="24"/>
      <name val="Arabic Typesetting"/>
      <family val="4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4" fillId="0" borderId="0"/>
    <xf numFmtId="42" fontId="15" fillId="0" borderId="0" applyFont="0" applyFill="0" applyBorder="0" applyAlignment="0" applyProtection="0"/>
  </cellStyleXfs>
  <cellXfs count="563">
    <xf numFmtId="0" fontId="0" fillId="0" borderId="0" xfId="0"/>
    <xf numFmtId="0" fontId="4" fillId="0" borderId="0" xfId="4"/>
    <xf numFmtId="0" fontId="5" fillId="0" borderId="9" xfId="4" applyFont="1" applyBorder="1" applyAlignment="1">
      <alignment horizontal="center"/>
    </xf>
    <xf numFmtId="0" fontId="5" fillId="0" borderId="9" xfId="4" quotePrefix="1" applyFont="1" applyBorder="1" applyAlignment="1">
      <alignment horizontal="center"/>
    </xf>
    <xf numFmtId="0" fontId="8" fillId="0" borderId="0" xfId="4" applyFont="1" applyAlignment="1">
      <alignment horizontal="right"/>
    </xf>
    <xf numFmtId="0" fontId="0" fillId="0" borderId="16" xfId="0" applyBorder="1"/>
    <xf numFmtId="0" fontId="0" fillId="0" borderId="0" xfId="0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10" fillId="0" borderId="1" xfId="0" applyNumberFormat="1" applyFont="1" applyBorder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10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/>
    </xf>
    <xf numFmtId="0" fontId="1" fillId="0" borderId="0" xfId="0" applyFont="1"/>
    <xf numFmtId="0" fontId="0" fillId="0" borderId="2" xfId="0" applyBorder="1"/>
    <xf numFmtId="4" fontId="1" fillId="0" borderId="25" xfId="0" applyNumberFormat="1" applyFont="1" applyBorder="1"/>
    <xf numFmtId="4" fontId="1" fillId="0" borderId="17" xfId="0" applyNumberFormat="1" applyFont="1" applyBorder="1"/>
    <xf numFmtId="4" fontId="1" fillId="0" borderId="0" xfId="0" applyNumberFormat="1" applyFont="1" applyAlignment="1">
      <alignment horizontal="center" vertical="center"/>
    </xf>
    <xf numFmtId="4" fontId="1" fillId="0" borderId="14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16" xfId="0" applyFont="1" applyBorder="1"/>
    <xf numFmtId="0" fontId="1" fillId="0" borderId="0" xfId="0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3" fontId="1" fillId="0" borderId="2" xfId="0" applyNumberFormat="1" applyFont="1" applyBorder="1" applyAlignment="1">
      <alignment vertical="top"/>
    </xf>
    <xf numFmtId="3" fontId="1" fillId="0" borderId="16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4" fontId="7" fillId="0" borderId="0" xfId="0" applyNumberFormat="1" applyFont="1"/>
    <xf numFmtId="0" fontId="1" fillId="0" borderId="0" xfId="4" applyFont="1"/>
    <xf numFmtId="0" fontId="6" fillId="0" borderId="0" xfId="0" applyFont="1" applyAlignment="1">
      <alignment horizontal="left" vertical="top" wrapText="1"/>
    </xf>
    <xf numFmtId="3" fontId="1" fillId="0" borderId="16" xfId="0" applyNumberFormat="1" applyFont="1" applyBorder="1" applyAlignment="1">
      <alignment vertical="center"/>
    </xf>
    <xf numFmtId="0" fontId="6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164" fontId="0" fillId="0" borderId="0" xfId="2" applyFont="1" applyBorder="1"/>
    <xf numFmtId="165" fontId="1" fillId="0" borderId="0" xfId="1" applyFont="1" applyAlignment="1">
      <alignment horizontal="right"/>
    </xf>
    <xf numFmtId="165" fontId="1" fillId="0" borderId="0" xfId="1" applyFont="1" applyAlignment="1">
      <alignment horizontal="center"/>
    </xf>
    <xf numFmtId="165" fontId="1" fillId="0" borderId="14" xfId="1" applyFont="1" applyFill="1" applyBorder="1" applyAlignment="1">
      <alignment horizontal="right"/>
    </xf>
    <xf numFmtId="165" fontId="1" fillId="0" borderId="14" xfId="1" applyFont="1" applyBorder="1" applyAlignment="1">
      <alignment horizontal="right"/>
    </xf>
    <xf numFmtId="165" fontId="1" fillId="0" borderId="16" xfId="1" applyFont="1" applyBorder="1" applyAlignment="1">
      <alignment horizontal="right"/>
    </xf>
    <xf numFmtId="165" fontId="1" fillId="0" borderId="3" xfId="1" applyFont="1" applyBorder="1" applyAlignment="1">
      <alignment horizontal="right"/>
    </xf>
    <xf numFmtId="165" fontId="0" fillId="0" borderId="0" xfId="1" applyFont="1" applyAlignment="1">
      <alignment horizontal="right"/>
    </xf>
    <xf numFmtId="165" fontId="1" fillId="0" borderId="2" xfId="1" applyFont="1" applyBorder="1" applyAlignment="1">
      <alignment horizontal="right"/>
    </xf>
    <xf numFmtId="165" fontId="1" fillId="0" borderId="3" xfId="1" applyFont="1" applyFill="1" applyBorder="1" applyAlignment="1">
      <alignment horizontal="right"/>
    </xf>
    <xf numFmtId="4" fontId="10" fillId="0" borderId="0" xfId="0" applyNumberFormat="1" applyFont="1" applyAlignment="1">
      <alignment horizontal="left" vertical="center"/>
    </xf>
    <xf numFmtId="4" fontId="10" fillId="0" borderId="1" xfId="0" quotePrefix="1" applyNumberFormat="1" applyFont="1" applyBorder="1" applyAlignment="1">
      <alignment horizontal="left" vertical="center"/>
    </xf>
    <xf numFmtId="4" fontId="10" fillId="0" borderId="14" xfId="0" quotePrefix="1" applyNumberFormat="1" applyFont="1" applyBorder="1" applyAlignment="1">
      <alignment horizontal="right" vertical="center"/>
    </xf>
    <xf numFmtId="4" fontId="10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6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top"/>
    </xf>
    <xf numFmtId="0" fontId="1" fillId="0" borderId="2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4" fillId="0" borderId="0" xfId="4" applyAlignment="1">
      <alignment horizontal="center"/>
    </xf>
    <xf numFmtId="0" fontId="4" fillId="0" borderId="9" xfId="4" applyBorder="1" applyAlignment="1">
      <alignment horizontal="center"/>
    </xf>
    <xf numFmtId="0" fontId="4" fillId="0" borderId="9" xfId="4" applyBorder="1" applyAlignment="1">
      <alignment horizontal="center" vertical="center"/>
    </xf>
    <xf numFmtId="0" fontId="0" fillId="2" borderId="0" xfId="0" applyFill="1"/>
    <xf numFmtId="165" fontId="1" fillId="0" borderId="0" xfId="1" applyFont="1" applyAlignment="1">
      <alignment horizontal="left"/>
    </xf>
    <xf numFmtId="165" fontId="7" fillId="0" borderId="0" xfId="1" applyFont="1" applyAlignment="1">
      <alignment horizontal="left"/>
    </xf>
    <xf numFmtId="0" fontId="8" fillId="0" borderId="21" xfId="0" applyFont="1" applyBorder="1" applyAlignment="1">
      <alignment horizontal="left" vertical="top"/>
    </xf>
    <xf numFmtId="0" fontId="13" fillId="0" borderId="25" xfId="0" applyFont="1" applyBorder="1"/>
    <xf numFmtId="3" fontId="8" fillId="0" borderId="2" xfId="0" applyNumberFormat="1" applyFont="1" applyBorder="1" applyAlignment="1">
      <alignment vertical="top"/>
    </xf>
    <xf numFmtId="0" fontId="8" fillId="0" borderId="0" xfId="0" applyFont="1"/>
    <xf numFmtId="0" fontId="8" fillId="0" borderId="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16" xfId="0" applyFont="1" applyBorder="1" applyAlignment="1">
      <alignment wrapText="1"/>
    </xf>
    <xf numFmtId="0" fontId="8" fillId="0" borderId="0" xfId="0" applyFont="1" applyAlignment="1">
      <alignment wrapText="1"/>
    </xf>
    <xf numFmtId="0" fontId="13" fillId="0" borderId="2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3" fontId="8" fillId="0" borderId="16" xfId="0" applyNumberFormat="1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6" xfId="0" applyFont="1" applyBorder="1"/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vertical="center"/>
    </xf>
    <xf numFmtId="0" fontId="13" fillId="0" borderId="2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3" fontId="8" fillId="0" borderId="3" xfId="0" applyNumberFormat="1" applyFont="1" applyBorder="1" applyAlignment="1">
      <alignment vertical="top"/>
    </xf>
    <xf numFmtId="165" fontId="8" fillId="0" borderId="16" xfId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0" borderId="0" xfId="4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4" fontId="1" fillId="0" borderId="2" xfId="0" quotePrefix="1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65" fontId="1" fillId="0" borderId="0" xfId="1" applyFont="1" applyAlignment="1">
      <alignment horizontal="left" vertical="top"/>
    </xf>
    <xf numFmtId="165" fontId="7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6" xfId="0" applyNumberFormat="1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14" xfId="0" applyBorder="1" applyAlignment="1">
      <alignment wrapText="1"/>
    </xf>
    <xf numFmtId="164" fontId="0" fillId="0" borderId="3" xfId="2" applyFont="1" applyBorder="1"/>
    <xf numFmtId="0" fontId="0" fillId="0" borderId="0" xfId="0" applyAlignment="1">
      <alignment wrapText="1"/>
    </xf>
    <xf numFmtId="0" fontId="1" fillId="0" borderId="0" xfId="4" applyFont="1" applyAlignment="1">
      <alignment vertical="top"/>
    </xf>
    <xf numFmtId="0" fontId="1" fillId="0" borderId="11" xfId="4" applyFont="1" applyBorder="1" applyAlignment="1">
      <alignment horizontal="center" vertical="top"/>
    </xf>
    <xf numFmtId="0" fontId="1" fillId="0" borderId="13" xfId="4" applyFont="1" applyBorder="1" applyAlignment="1">
      <alignment horizontal="center" vertical="top"/>
    </xf>
    <xf numFmtId="0" fontId="1" fillId="0" borderId="3" xfId="4" applyFont="1" applyBorder="1" applyAlignment="1">
      <alignment vertical="top"/>
    </xf>
    <xf numFmtId="0" fontId="1" fillId="0" borderId="3" xfId="4" applyFont="1" applyBorder="1" applyAlignment="1">
      <alignment horizontal="center" vertical="top"/>
    </xf>
    <xf numFmtId="0" fontId="1" fillId="0" borderId="1" xfId="4" applyFont="1" applyBorder="1" applyAlignment="1">
      <alignment horizontal="center" vertical="top"/>
    </xf>
    <xf numFmtId="0" fontId="1" fillId="0" borderId="14" xfId="4" applyFont="1" applyBorder="1" applyAlignment="1">
      <alignment vertical="top"/>
    </xf>
    <xf numFmtId="0" fontId="1" fillId="0" borderId="15" xfId="4" applyFont="1" applyBorder="1" applyAlignment="1">
      <alignment horizontal="center" vertical="top"/>
    </xf>
    <xf numFmtId="0" fontId="1" fillId="0" borderId="16" xfId="4" applyFont="1" applyBorder="1" applyAlignment="1">
      <alignment vertical="top"/>
    </xf>
    <xf numFmtId="0" fontId="1" fillId="0" borderId="16" xfId="4" applyFont="1" applyBorder="1" applyAlignment="1">
      <alignment horizontal="left" vertical="top"/>
    </xf>
    <xf numFmtId="0" fontId="1" fillId="0" borderId="4" xfId="4" applyFont="1" applyBorder="1" applyAlignment="1">
      <alignment horizontal="center" vertical="top"/>
    </xf>
    <xf numFmtId="0" fontId="1" fillId="0" borderId="17" xfId="4" applyFont="1" applyBorder="1" applyAlignment="1">
      <alignment vertical="top"/>
    </xf>
    <xf numFmtId="0" fontId="1" fillId="0" borderId="18" xfId="4" applyFont="1" applyBorder="1" applyAlignment="1">
      <alignment horizontal="center" vertical="top"/>
    </xf>
    <xf numFmtId="0" fontId="1" fillId="0" borderId="19" xfId="4" applyFont="1" applyBorder="1" applyAlignment="1">
      <alignment horizontal="center" vertical="top"/>
    </xf>
    <xf numFmtId="0" fontId="1" fillId="0" borderId="9" xfId="4" applyFont="1" applyBorder="1" applyAlignment="1">
      <alignment horizontal="center" vertical="top"/>
    </xf>
    <xf numFmtId="0" fontId="1" fillId="0" borderId="5" xfId="4" applyFont="1" applyBorder="1" applyAlignment="1">
      <alignment horizontal="center" vertical="top"/>
    </xf>
    <xf numFmtId="0" fontId="1" fillId="0" borderId="20" xfId="4" applyFont="1" applyBorder="1" applyAlignment="1">
      <alignment horizontal="center" vertical="top"/>
    </xf>
    <xf numFmtId="0" fontId="1" fillId="0" borderId="17" xfId="0" applyFont="1" applyBorder="1" applyAlignment="1">
      <alignment wrapText="1"/>
    </xf>
    <xf numFmtId="165" fontId="1" fillId="0" borderId="0" xfId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4" applyFont="1" applyAlignment="1">
      <alignment vertical="top"/>
    </xf>
    <xf numFmtId="0" fontId="5" fillId="0" borderId="9" xfId="4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 readingOrder="1"/>
    </xf>
    <xf numFmtId="164" fontId="1" fillId="0" borderId="3" xfId="0" applyNumberFormat="1" applyFont="1" applyBorder="1" applyAlignment="1">
      <alignment horizontal="center" vertical="top"/>
    </xf>
    <xf numFmtId="4" fontId="1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center"/>
    </xf>
    <xf numFmtId="164" fontId="8" fillId="3" borderId="2" xfId="0" quotePrefix="1" applyNumberFormat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 wrapText="1"/>
    </xf>
    <xf numFmtId="2" fontId="8" fillId="3" borderId="16" xfId="0" applyNumberFormat="1" applyFont="1" applyFill="1" applyBorder="1" applyAlignment="1">
      <alignment horizontal="right" wrapText="1"/>
    </xf>
    <xf numFmtId="164" fontId="1" fillId="3" borderId="2" xfId="0" quotePrefix="1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right"/>
    </xf>
    <xf numFmtId="164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center"/>
    </xf>
    <xf numFmtId="2" fontId="8" fillId="3" borderId="3" xfId="0" applyNumberFormat="1" applyFont="1" applyFill="1" applyBorder="1" applyAlignment="1">
      <alignment horizontal="right"/>
    </xf>
    <xf numFmtId="164" fontId="1" fillId="3" borderId="3" xfId="0" quotePrefix="1" applyNumberFormat="1" applyFont="1" applyFill="1" applyBorder="1" applyAlignment="1">
      <alignment horizontal="center"/>
    </xf>
    <xf numFmtId="2" fontId="1" fillId="3" borderId="3" xfId="0" quotePrefix="1" applyNumberFormat="1" applyFont="1" applyFill="1" applyBorder="1" applyAlignment="1">
      <alignment horizontal="right"/>
    </xf>
    <xf numFmtId="164" fontId="1" fillId="3" borderId="3" xfId="0" applyNumberFormat="1" applyFont="1" applyFill="1" applyBorder="1"/>
    <xf numFmtId="164" fontId="1" fillId="3" borderId="16" xfId="0" applyNumberFormat="1" applyFont="1" applyFill="1" applyBorder="1"/>
    <xf numFmtId="164" fontId="8" fillId="3" borderId="16" xfId="0" applyNumberFormat="1" applyFont="1" applyFill="1" applyBorder="1"/>
    <xf numFmtId="164" fontId="1" fillId="3" borderId="2" xfId="0" applyNumberFormat="1" applyFont="1" applyFill="1" applyBorder="1" applyAlignment="1">
      <alignment horizontal="center"/>
    </xf>
    <xf numFmtId="164" fontId="1" fillId="3" borderId="16" xfId="2" quotePrefix="1" applyFont="1" applyFill="1" applyBorder="1" applyAlignment="1">
      <alignment vertical="center"/>
    </xf>
    <xf numFmtId="164" fontId="1" fillId="3" borderId="16" xfId="0" quotePrefix="1" applyNumberFormat="1" applyFont="1" applyFill="1" applyBorder="1" applyAlignment="1">
      <alignment vertical="center"/>
    </xf>
    <xf numFmtId="2" fontId="1" fillId="3" borderId="16" xfId="0" applyNumberFormat="1" applyFont="1" applyFill="1" applyBorder="1" applyAlignment="1">
      <alignment horizontal="right" vertical="center"/>
    </xf>
    <xf numFmtId="166" fontId="1" fillId="3" borderId="16" xfId="2" quotePrefix="1" applyNumberFormat="1" applyFont="1" applyFill="1" applyBorder="1" applyAlignment="1">
      <alignment vertical="center"/>
    </xf>
    <xf numFmtId="164" fontId="8" fillId="3" borderId="16" xfId="2" quotePrefix="1" applyFont="1" applyFill="1" applyBorder="1" applyAlignment="1">
      <alignment vertical="center"/>
    </xf>
    <xf numFmtId="164" fontId="8" fillId="3" borderId="16" xfId="0" quotePrefix="1" applyNumberFormat="1" applyFont="1" applyFill="1" applyBorder="1" applyAlignment="1">
      <alignment vertical="center"/>
    </xf>
    <xf numFmtId="2" fontId="8" fillId="3" borderId="16" xfId="0" applyNumberFormat="1" applyFont="1" applyFill="1" applyBorder="1" applyAlignment="1">
      <alignment horizontal="right" vertical="center"/>
    </xf>
    <xf numFmtId="166" fontId="8" fillId="3" borderId="16" xfId="2" quotePrefix="1" applyNumberFormat="1" applyFont="1" applyFill="1" applyBorder="1" applyAlignment="1">
      <alignment vertical="center"/>
    </xf>
    <xf numFmtId="0" fontId="1" fillId="3" borderId="16" xfId="0" applyFont="1" applyFill="1" applyBorder="1"/>
    <xf numFmtId="0" fontId="1" fillId="3" borderId="16" xfId="0" applyFont="1" applyFill="1" applyBorder="1" applyAlignment="1">
      <alignment horizontal="right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right"/>
    </xf>
    <xf numFmtId="0" fontId="8" fillId="3" borderId="16" xfId="0" applyFont="1" applyFill="1" applyBorder="1"/>
    <xf numFmtId="0" fontId="8" fillId="3" borderId="16" xfId="0" applyFont="1" applyFill="1" applyBorder="1" applyAlignment="1">
      <alignment horizontal="right"/>
    </xf>
    <xf numFmtId="164" fontId="0" fillId="3" borderId="2" xfId="2" applyFont="1" applyFill="1" applyBorder="1"/>
    <xf numFmtId="0" fontId="0" fillId="3" borderId="16" xfId="0" applyFill="1" applyBorder="1"/>
    <xf numFmtId="0" fontId="0" fillId="3" borderId="16" xfId="0" applyFill="1" applyBorder="1" applyAlignment="1">
      <alignment horizontal="right"/>
    </xf>
    <xf numFmtId="0" fontId="0" fillId="4" borderId="0" xfId="0" applyFill="1"/>
    <xf numFmtId="0" fontId="1" fillId="0" borderId="0" xfId="4" applyFont="1" applyAlignment="1">
      <alignment horizontal="left" vertical="top"/>
    </xf>
    <xf numFmtId="0" fontId="1" fillId="0" borderId="29" xfId="4" applyFont="1" applyBorder="1" applyAlignment="1">
      <alignment vertical="top"/>
    </xf>
    <xf numFmtId="0" fontId="1" fillId="0" borderId="29" xfId="4" applyFont="1" applyBorder="1" applyAlignment="1">
      <alignment horizontal="left" vertical="top"/>
    </xf>
    <xf numFmtId="0" fontId="1" fillId="0" borderId="29" xfId="4" applyFont="1" applyBorder="1" applyAlignment="1">
      <alignment horizontal="right" vertical="top"/>
    </xf>
    <xf numFmtId="3" fontId="8" fillId="0" borderId="16" xfId="0" applyNumberFormat="1" applyFont="1" applyBorder="1" applyAlignment="1">
      <alignment wrapText="1"/>
    </xf>
    <xf numFmtId="165" fontId="8" fillId="0" borderId="3" xfId="1" applyFont="1" applyBorder="1" applyAlignment="1">
      <alignment horizontal="right"/>
    </xf>
    <xf numFmtId="0" fontId="7" fillId="0" borderId="0" xfId="0" applyFont="1"/>
    <xf numFmtId="164" fontId="0" fillId="3" borderId="2" xfId="2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3" fontId="0" fillId="0" borderId="0" xfId="0" applyNumberFormat="1"/>
    <xf numFmtId="3" fontId="10" fillId="0" borderId="1" xfId="0" applyNumberFormat="1" applyFont="1" applyBorder="1" applyAlignment="1">
      <alignment horizontal="left" vertical="center"/>
    </xf>
    <xf numFmtId="164" fontId="0" fillId="0" borderId="0" xfId="2" applyFont="1"/>
    <xf numFmtId="164" fontId="1" fillId="0" borderId="2" xfId="0" applyNumberFormat="1" applyFont="1" applyBorder="1" applyAlignment="1">
      <alignment horizontal="center" vertical="top"/>
    </xf>
    <xf numFmtId="164" fontId="10" fillId="0" borderId="1" xfId="2" applyFont="1" applyBorder="1" applyAlignment="1">
      <alignment horizontal="left" vertical="center"/>
    </xf>
    <xf numFmtId="167" fontId="1" fillId="0" borderId="3" xfId="1" applyNumberFormat="1" applyFont="1" applyBorder="1" applyAlignment="1">
      <alignment horizontal="right"/>
    </xf>
    <xf numFmtId="3" fontId="1" fillId="0" borderId="3" xfId="0" applyNumberFormat="1" applyFont="1" applyBorder="1" applyAlignment="1">
      <alignment vertical="center"/>
    </xf>
    <xf numFmtId="37" fontId="0" fillId="0" borderId="3" xfId="0" applyNumberFormat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17" fontId="1" fillId="0" borderId="0" xfId="0" quotePrefix="1" applyNumberFormat="1" applyFont="1"/>
    <xf numFmtId="164" fontId="1" fillId="0" borderId="2" xfId="2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64" fontId="1" fillId="0" borderId="1" xfId="0" quotePrefix="1" applyNumberFormat="1" applyFont="1" applyBorder="1" applyAlignment="1">
      <alignment horizontal="center"/>
    </xf>
    <xf numFmtId="164" fontId="0" fillId="0" borderId="1" xfId="2" applyFont="1" applyBorder="1"/>
    <xf numFmtId="164" fontId="0" fillId="0" borderId="1" xfId="0" applyNumberFormat="1" applyBorder="1"/>
    <xf numFmtId="49" fontId="1" fillId="0" borderId="16" xfId="0" quotePrefix="1" applyNumberFormat="1" applyFont="1" applyBorder="1" applyAlignment="1">
      <alignment horizontal="right"/>
    </xf>
    <xf numFmtId="0" fontId="1" fillId="0" borderId="0" xfId="4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0" fontId="8" fillId="0" borderId="1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4" fontId="10" fillId="0" borderId="21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64" fontId="0" fillId="0" borderId="21" xfId="0" applyNumberFormat="1" applyBorder="1"/>
    <xf numFmtId="0" fontId="0" fillId="0" borderId="23" xfId="0" applyBorder="1"/>
    <xf numFmtId="164" fontId="0" fillId="0" borderId="4" xfId="0" applyNumberFormat="1" applyBorder="1"/>
    <xf numFmtId="0" fontId="0" fillId="0" borderId="24" xfId="0" applyBorder="1"/>
    <xf numFmtId="49" fontId="1" fillId="0" borderId="3" xfId="0" quotePrefix="1" applyNumberFormat="1" applyFont="1" applyBorder="1" applyAlignment="1">
      <alignment horizontal="right"/>
    </xf>
    <xf numFmtId="165" fontId="1" fillId="0" borderId="3" xfId="1" quotePrefix="1" applyFont="1" applyBorder="1" applyAlignment="1">
      <alignment horizontal="right"/>
    </xf>
    <xf numFmtId="0" fontId="1" fillId="0" borderId="23" xfId="0" applyFont="1" applyBorder="1"/>
    <xf numFmtId="0" fontId="1" fillId="0" borderId="2" xfId="0" applyFont="1" applyBorder="1" applyAlignment="1">
      <alignment horizontal="center"/>
    </xf>
    <xf numFmtId="0" fontId="0" fillId="0" borderId="21" xfId="0" applyBorder="1"/>
    <xf numFmtId="0" fontId="1" fillId="0" borderId="4" xfId="0" applyFont="1" applyBorder="1"/>
    <xf numFmtId="0" fontId="1" fillId="0" borderId="24" xfId="0" applyFont="1" applyBorder="1"/>
    <xf numFmtId="165" fontId="1" fillId="0" borderId="17" xfId="1" applyFont="1" applyBorder="1" applyAlignment="1">
      <alignment horizontal="right"/>
    </xf>
    <xf numFmtId="0" fontId="0" fillId="0" borderId="4" xfId="0" applyBorder="1"/>
    <xf numFmtId="0" fontId="8" fillId="0" borderId="2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165" fontId="1" fillId="0" borderId="25" xfId="1" quotePrefix="1" applyFont="1" applyBorder="1" applyAlignment="1">
      <alignment horizontal="right"/>
    </xf>
    <xf numFmtId="165" fontId="1" fillId="0" borderId="2" xfId="1" quotePrefix="1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21" xfId="0" quotePrefix="1" applyFont="1" applyBorder="1" applyAlignment="1">
      <alignment horizontal="right"/>
    </xf>
    <xf numFmtId="0" fontId="1" fillId="0" borderId="25" xfId="0" quotePrefix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64" fontId="8" fillId="0" borderId="3" xfId="0" quotePrefix="1" applyNumberFormat="1" applyFont="1" applyBorder="1" applyAlignment="1">
      <alignment horizontal="right"/>
    </xf>
    <xf numFmtId="165" fontId="8" fillId="0" borderId="3" xfId="1" quotePrefix="1" applyFont="1" applyBorder="1" applyAlignment="1">
      <alignment horizontal="right"/>
    </xf>
    <xf numFmtId="166" fontId="8" fillId="0" borderId="3" xfId="0" quotePrefix="1" applyNumberFormat="1" applyFont="1" applyBorder="1" applyAlignment="1">
      <alignment horizontal="right"/>
    </xf>
    <xf numFmtId="49" fontId="8" fillId="0" borderId="3" xfId="0" quotePrefix="1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49" fontId="8" fillId="0" borderId="16" xfId="0" quotePrefix="1" applyNumberFormat="1" applyFont="1" applyBorder="1" applyAlignment="1">
      <alignment horizontal="right"/>
    </xf>
    <xf numFmtId="164" fontId="1" fillId="0" borderId="2" xfId="0" quotePrefix="1" applyNumberFormat="1" applyFont="1" applyBorder="1" applyAlignment="1">
      <alignment horizontal="right"/>
    </xf>
    <xf numFmtId="164" fontId="8" fillId="0" borderId="2" xfId="0" quotePrefix="1" applyNumberFormat="1" applyFont="1" applyBorder="1" applyAlignment="1">
      <alignment horizontal="right"/>
    </xf>
    <xf numFmtId="165" fontId="8" fillId="0" borderId="2" xfId="1" quotePrefix="1" applyFont="1" applyBorder="1" applyAlignment="1">
      <alignment horizontal="right"/>
    </xf>
    <xf numFmtId="166" fontId="8" fillId="0" borderId="2" xfId="0" quotePrefix="1" applyNumberFormat="1" applyFont="1" applyBorder="1" applyAlignment="1">
      <alignment horizontal="right"/>
    </xf>
    <xf numFmtId="49" fontId="1" fillId="0" borderId="2" xfId="0" quotePrefix="1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164" fontId="1" fillId="0" borderId="3" xfId="0" quotePrefix="1" applyNumberFormat="1" applyFont="1" applyBorder="1" applyAlignment="1">
      <alignment horizontal="right"/>
    </xf>
    <xf numFmtId="49" fontId="8" fillId="0" borderId="2" xfId="0" quotePrefix="1" applyNumberFormat="1" applyFont="1" applyBorder="1" applyAlignment="1">
      <alignment horizontal="right"/>
    </xf>
    <xf numFmtId="164" fontId="1" fillId="0" borderId="2" xfId="2" quotePrefix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 vertical="top"/>
    </xf>
    <xf numFmtId="164" fontId="8" fillId="0" borderId="16" xfId="0" quotePrefix="1" applyNumberFormat="1" applyFont="1" applyBorder="1" applyAlignment="1">
      <alignment horizontal="right"/>
    </xf>
    <xf numFmtId="164" fontId="1" fillId="0" borderId="16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left" vertical="top"/>
    </xf>
    <xf numFmtId="4" fontId="10" fillId="0" borderId="0" xfId="0" applyNumberFormat="1" applyFont="1" applyAlignment="1">
      <alignment horizontal="left" vertical="top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left" vertical="top" wrapText="1"/>
    </xf>
    <xf numFmtId="37" fontId="0" fillId="0" borderId="2" xfId="0" applyNumberFormat="1" applyBorder="1" applyAlignment="1">
      <alignment horizontal="center" vertical="center" wrapText="1"/>
    </xf>
    <xf numFmtId="37" fontId="0" fillId="0" borderId="16" xfId="0" applyNumberFormat="1" applyBorder="1" applyAlignment="1">
      <alignment horizontal="center" vertical="center" wrapText="1"/>
    </xf>
    <xf numFmtId="37" fontId="8" fillId="0" borderId="2" xfId="0" applyNumberFormat="1" applyFont="1" applyBorder="1" applyAlignment="1">
      <alignment horizontal="center" vertical="center" wrapText="1"/>
    </xf>
    <xf numFmtId="37" fontId="8" fillId="0" borderId="16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37" fontId="8" fillId="0" borderId="3" xfId="0" applyNumberFormat="1" applyFont="1" applyBorder="1" applyAlignment="1">
      <alignment horizontal="center" vertical="center" wrapText="1"/>
    </xf>
    <xf numFmtId="0" fontId="1" fillId="0" borderId="30" xfId="4" applyFont="1" applyBorder="1" applyAlignment="1">
      <alignment horizontal="center" vertical="center"/>
    </xf>
    <xf numFmtId="0" fontId="8" fillId="0" borderId="21" xfId="0" applyFont="1" applyBorder="1"/>
    <xf numFmtId="0" fontId="8" fillId="0" borderId="23" xfId="0" applyFont="1" applyBorder="1"/>
    <xf numFmtId="164" fontId="8" fillId="0" borderId="16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8" fillId="0" borderId="25" xfId="0" applyFont="1" applyBorder="1"/>
    <xf numFmtId="164" fontId="8" fillId="0" borderId="21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37" fontId="8" fillId="0" borderId="25" xfId="0" applyNumberFormat="1" applyFont="1" applyBorder="1" applyAlignment="1">
      <alignment horizontal="center" vertical="center" wrapText="1"/>
    </xf>
    <xf numFmtId="37" fontId="8" fillId="0" borderId="1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3" fontId="0" fillId="0" borderId="25" xfId="0" applyNumberFormat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164" fontId="0" fillId="0" borderId="2" xfId="2" applyFont="1" applyBorder="1"/>
    <xf numFmtId="14" fontId="1" fillId="0" borderId="2" xfId="0" applyNumberFormat="1" applyFont="1" applyBorder="1"/>
    <xf numFmtId="9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16" xfId="0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2" fillId="0" borderId="0" xfId="0" applyFont="1" applyAlignment="1">
      <alignment horizontal="left" vertical="top" wrapText="1" readingOrder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164" fontId="8" fillId="3" borderId="2" xfId="0" quotePrefix="1" applyNumberFormat="1" applyFont="1" applyFill="1" applyBorder="1" applyAlignment="1">
      <alignment horizontal="center" vertical="center"/>
    </xf>
    <xf numFmtId="164" fontId="8" fillId="3" borderId="16" xfId="0" quotePrefix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1" fillId="0" borderId="21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21" fontId="8" fillId="0" borderId="21" xfId="0" applyNumberFormat="1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8" fillId="0" borderId="2" xfId="0" quotePrefix="1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21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8" fillId="0" borderId="24" xfId="0" applyFont="1" applyBorder="1" applyAlignment="1">
      <alignment horizontal="left" vertical="top" wrapText="1"/>
    </xf>
    <xf numFmtId="21" fontId="8" fillId="0" borderId="21" xfId="0" applyNumberFormat="1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4" xfId="0" quotePrefix="1" applyNumberFormat="1" applyFont="1" applyBorder="1" applyAlignment="1">
      <alignment horizontal="center" vertical="center"/>
    </xf>
    <xf numFmtId="4" fontId="10" fillId="0" borderId="17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4" fontId="1" fillId="0" borderId="0" xfId="0" applyNumberFormat="1" applyFont="1" applyAlignment="1">
      <alignment horizontal="left"/>
    </xf>
    <xf numFmtId="4" fontId="10" fillId="0" borderId="21" xfId="0" quotePrefix="1" applyNumberFormat="1" applyFont="1" applyBorder="1" applyAlignment="1">
      <alignment horizontal="center" vertical="center"/>
    </xf>
    <xf numFmtId="4" fontId="10" fillId="0" borderId="25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" fontId="1" fillId="0" borderId="0" xfId="0" applyNumberFormat="1" applyFont="1"/>
    <xf numFmtId="4" fontId="1" fillId="0" borderId="5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21" fontId="1" fillId="0" borderId="21" xfId="0" applyNumberFormat="1" applyFont="1" applyBorder="1" applyAlignment="1">
      <alignment horizontal="left" vertical="top"/>
    </xf>
    <xf numFmtId="21" fontId="1" fillId="0" borderId="25" xfId="0" applyNumberFormat="1" applyFont="1" applyBorder="1" applyAlignment="1">
      <alignment horizontal="left" vertical="top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164" fontId="0" fillId="0" borderId="9" xfId="0" applyNumberFormat="1" applyBorder="1" applyAlignment="1">
      <alignment horizontal="center" vertical="center" wrapText="1"/>
    </xf>
    <xf numFmtId="2" fontId="1" fillId="0" borderId="2" xfId="0" quotePrefix="1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 vertical="center" wrapText="1"/>
    </xf>
    <xf numFmtId="37" fontId="0" fillId="0" borderId="16" xfId="0" applyNumberFormat="1" applyBorder="1" applyAlignment="1">
      <alignment horizontal="center" vertical="center" wrapText="1"/>
    </xf>
    <xf numFmtId="21" fontId="1" fillId="0" borderId="21" xfId="0" applyNumberFormat="1" applyFont="1" applyBorder="1" applyAlignment="1">
      <alignment horizontal="left" vertical="top" wrapText="1"/>
    </xf>
    <xf numFmtId="37" fontId="8" fillId="0" borderId="2" xfId="0" applyNumberFormat="1" applyFont="1" applyBorder="1" applyAlignment="1">
      <alignment horizontal="center" vertical="center" wrapText="1"/>
    </xf>
    <xf numFmtId="37" fontId="8" fillId="0" borderId="16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37" fontId="1" fillId="0" borderId="2" xfId="0" quotePrefix="1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37" fontId="0" fillId="0" borderId="9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164" fontId="1" fillId="0" borderId="21" xfId="0" quotePrefix="1" applyNumberFormat="1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1" fillId="0" borderId="2" xfId="0" quotePrefix="1" applyNumberFormat="1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37" fontId="8" fillId="0" borderId="9" xfId="0" applyNumberFormat="1" applyFont="1" applyBorder="1" applyAlignment="1">
      <alignment horizontal="center" vertical="center" wrapText="1"/>
    </xf>
    <xf numFmtId="0" fontId="4" fillId="0" borderId="0" xfId="4" applyAlignment="1">
      <alignment horizontal="center"/>
    </xf>
    <xf numFmtId="0" fontId="4" fillId="0" borderId="9" xfId="4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4" fillId="0" borderId="9" xfId="4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top"/>
    </xf>
    <xf numFmtId="0" fontId="5" fillId="0" borderId="6" xfId="4" applyFont="1" applyBorder="1" applyAlignment="1">
      <alignment horizontal="center" vertical="top"/>
    </xf>
    <xf numFmtId="0" fontId="4" fillId="0" borderId="9" xfId="4" applyBorder="1" applyAlignment="1">
      <alignment horizontal="center"/>
    </xf>
    <xf numFmtId="0" fontId="5" fillId="0" borderId="5" xfId="4" quotePrefix="1" applyFont="1" applyBorder="1" applyAlignment="1">
      <alignment horizontal="center"/>
    </xf>
    <xf numFmtId="0" fontId="5" fillId="0" borderId="6" xfId="4" quotePrefix="1" applyFont="1" applyBorder="1" applyAlignment="1">
      <alignment horizontal="center"/>
    </xf>
    <xf numFmtId="21" fontId="8" fillId="0" borderId="21" xfId="0" applyNumberFormat="1" applyFont="1" applyBorder="1" applyAlignment="1">
      <alignment horizontal="left" vertical="top"/>
    </xf>
    <xf numFmtId="164" fontId="0" fillId="0" borderId="2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37" fontId="1" fillId="0" borderId="16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37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 vertical="top" wrapText="1"/>
    </xf>
    <xf numFmtId="0" fontId="1" fillId="0" borderId="10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top" wrapText="1"/>
    </xf>
    <xf numFmtId="0" fontId="1" fillId="0" borderId="3" xfId="4" applyFont="1" applyBorder="1" applyAlignment="1">
      <alignment horizontal="center" vertical="top" wrapText="1"/>
    </xf>
    <xf numFmtId="0" fontId="1" fillId="0" borderId="16" xfId="4" applyFont="1" applyBorder="1" applyAlignment="1">
      <alignment horizontal="center" vertical="top" wrapText="1"/>
    </xf>
    <xf numFmtId="0" fontId="1" fillId="0" borderId="27" xfId="4" applyFont="1" applyBorder="1" applyAlignment="1">
      <alignment horizontal="center" vertical="center"/>
    </xf>
    <xf numFmtId="0" fontId="1" fillId="0" borderId="28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20" fontId="8" fillId="0" borderId="21" xfId="0" applyNumberFormat="1" applyFont="1" applyBorder="1" applyAlignment="1">
      <alignment horizontal="left" vertical="top"/>
    </xf>
    <xf numFmtId="20" fontId="8" fillId="0" borderId="25" xfId="0" applyNumberFormat="1" applyFont="1" applyBorder="1" applyAlignment="1">
      <alignment horizontal="left" vertical="top"/>
    </xf>
    <xf numFmtId="20" fontId="1" fillId="0" borderId="21" xfId="0" applyNumberFormat="1" applyFont="1" applyBorder="1" applyAlignment="1">
      <alignment horizontal="left" vertical="top"/>
    </xf>
    <xf numFmtId="0" fontId="8" fillId="0" borderId="2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0" xfId="4" applyFont="1" applyAlignment="1">
      <alignment horizontal="center" vertical="top"/>
    </xf>
    <xf numFmtId="0" fontId="1" fillId="0" borderId="27" xfId="4" applyFont="1" applyBorder="1" applyAlignment="1">
      <alignment horizontal="center" vertical="top"/>
    </xf>
    <xf numFmtId="0" fontId="1" fillId="0" borderId="28" xfId="4" applyFont="1" applyBorder="1" applyAlignment="1">
      <alignment horizontal="center" vertical="top"/>
    </xf>
    <xf numFmtId="0" fontId="1" fillId="0" borderId="12" xfId="4" applyFont="1" applyBorder="1" applyAlignment="1">
      <alignment horizontal="center" vertical="center" wrapText="1"/>
    </xf>
    <xf numFmtId="0" fontId="1" fillId="0" borderId="22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4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top"/>
    </xf>
    <xf numFmtId="0" fontId="1" fillId="0" borderId="6" xfId="4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top"/>
    </xf>
    <xf numFmtId="164" fontId="1" fillId="0" borderId="25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37" fontId="1" fillId="0" borderId="2" xfId="0" applyNumberFormat="1" applyFont="1" applyBorder="1" applyAlignment="1">
      <alignment horizontal="center" vertical="top" wrapText="1"/>
    </xf>
    <xf numFmtId="37" fontId="1" fillId="0" borderId="16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2" fontId="5" fillId="0" borderId="2" xfId="5" applyFont="1" applyBorder="1" applyAlignment="1">
      <alignment horizontal="center" vertical="center" wrapText="1"/>
    </xf>
    <xf numFmtId="42" fontId="5" fillId="0" borderId="3" xfId="5" applyFont="1" applyBorder="1" applyAlignment="1">
      <alignment horizontal="center" vertical="center" wrapText="1"/>
    </xf>
    <xf numFmtId="42" fontId="5" fillId="0" borderId="16" xfId="5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8" fontId="1" fillId="0" borderId="2" xfId="0" applyNumberFormat="1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Currency [0]" xfId="5" builtinId="7"/>
    <cellStyle name="Normal" xfId="0" builtinId="0"/>
    <cellStyle name="Normal 2" xfId="3" xr:uid="{00000000-0005-0000-0000-000003000000}"/>
    <cellStyle name="Normal_LABA LABA APBD (version 1)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0</xdr:rowOff>
    </xdr:from>
    <xdr:to>
      <xdr:col>6</xdr:col>
      <xdr:colOff>9525</xdr:colOff>
      <xdr:row>15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ShapeType="1"/>
        </xdr:cNvSpPr>
      </xdr:nvSpPr>
      <xdr:spPr bwMode="auto">
        <a:xfrm>
          <a:off x="3448050" y="1800225"/>
          <a:ext cx="8286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12</xdr:row>
      <xdr:rowOff>0</xdr:rowOff>
    </xdr:from>
    <xdr:to>
      <xdr:col>12</xdr:col>
      <xdr:colOff>9525</xdr:colOff>
      <xdr:row>15</xdr:row>
      <xdr:rowOff>0</xdr:rowOff>
    </xdr:to>
    <xdr:sp macro="" textlink="">
      <xdr:nvSpPr>
        <xdr:cNvPr id="717" name="Line 7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ShapeType="1"/>
        </xdr:cNvSpPr>
      </xdr:nvSpPr>
      <xdr:spPr bwMode="auto">
        <a:xfrm>
          <a:off x="5010150" y="19907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12</xdr:row>
      <xdr:rowOff>0</xdr:rowOff>
    </xdr:from>
    <xdr:to>
      <xdr:col>14</xdr:col>
      <xdr:colOff>9525</xdr:colOff>
      <xdr:row>15</xdr:row>
      <xdr:rowOff>0</xdr:rowOff>
    </xdr:to>
    <xdr:sp macro="" textlink="">
      <xdr:nvSpPr>
        <xdr:cNvPr id="718" name="Line 9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ShapeType="1"/>
        </xdr:cNvSpPr>
      </xdr:nvSpPr>
      <xdr:spPr bwMode="auto">
        <a:xfrm>
          <a:off x="5638800" y="19907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12</xdr:row>
      <xdr:rowOff>0</xdr:rowOff>
    </xdr:from>
    <xdr:to>
      <xdr:col>16</xdr:col>
      <xdr:colOff>9525</xdr:colOff>
      <xdr:row>15</xdr:row>
      <xdr:rowOff>0</xdr:rowOff>
    </xdr:to>
    <xdr:sp macro="" textlink="">
      <xdr:nvSpPr>
        <xdr:cNvPr id="719" name="Line 11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ShapeType="1"/>
        </xdr:cNvSpPr>
      </xdr:nvSpPr>
      <xdr:spPr bwMode="auto">
        <a:xfrm>
          <a:off x="6267450" y="199072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12</xdr:row>
      <xdr:rowOff>0</xdr:rowOff>
    </xdr:from>
    <xdr:to>
      <xdr:col>18</xdr:col>
      <xdr:colOff>9525</xdr:colOff>
      <xdr:row>15</xdr:row>
      <xdr:rowOff>0</xdr:rowOff>
    </xdr:to>
    <xdr:sp macro="" textlink="">
      <xdr:nvSpPr>
        <xdr:cNvPr id="720" name="Line 13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ShapeType="1"/>
        </xdr:cNvSpPr>
      </xdr:nvSpPr>
      <xdr:spPr bwMode="auto">
        <a:xfrm>
          <a:off x="6905625" y="19907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12</xdr:row>
      <xdr:rowOff>0</xdr:rowOff>
    </xdr:from>
    <xdr:to>
      <xdr:col>20</xdr:col>
      <xdr:colOff>9525</xdr:colOff>
      <xdr:row>15</xdr:row>
      <xdr:rowOff>0</xdr:rowOff>
    </xdr:to>
    <xdr:sp macro="" textlink="">
      <xdr:nvSpPr>
        <xdr:cNvPr id="721" name="Line 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ShapeType="1"/>
        </xdr:cNvSpPr>
      </xdr:nvSpPr>
      <xdr:spPr bwMode="auto">
        <a:xfrm>
          <a:off x="7534275" y="19907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12</xdr:row>
      <xdr:rowOff>0</xdr:rowOff>
    </xdr:from>
    <xdr:to>
      <xdr:col>24</xdr:col>
      <xdr:colOff>9525</xdr:colOff>
      <xdr:row>15</xdr:row>
      <xdr:rowOff>0</xdr:rowOff>
    </xdr:to>
    <xdr:sp macro="" textlink="">
      <xdr:nvSpPr>
        <xdr:cNvPr id="722" name="Line 19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ShapeType="1"/>
        </xdr:cNvSpPr>
      </xdr:nvSpPr>
      <xdr:spPr bwMode="auto">
        <a:xfrm>
          <a:off x="8848725" y="1990725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12</xdr:row>
      <xdr:rowOff>0</xdr:rowOff>
    </xdr:from>
    <xdr:to>
      <xdr:col>26</xdr:col>
      <xdr:colOff>9525</xdr:colOff>
      <xdr:row>15</xdr:row>
      <xdr:rowOff>0</xdr:rowOff>
    </xdr:to>
    <xdr:sp macro="" textlink="">
      <xdr:nvSpPr>
        <xdr:cNvPr id="723" name="Line 2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ShapeType="1"/>
        </xdr:cNvSpPr>
      </xdr:nvSpPr>
      <xdr:spPr bwMode="auto">
        <a:xfrm>
          <a:off x="9496425" y="1990725"/>
          <a:ext cx="7048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12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724" name="Line 23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ShapeType="1"/>
        </xdr:cNvSpPr>
      </xdr:nvSpPr>
      <xdr:spPr bwMode="auto">
        <a:xfrm>
          <a:off x="10201275" y="1990725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15</xdr:row>
      <xdr:rowOff>0</xdr:rowOff>
    </xdr:from>
    <xdr:to>
      <xdr:col>10</xdr:col>
      <xdr:colOff>19050</xdr:colOff>
      <xdr:row>18</xdr:row>
      <xdr:rowOff>0</xdr:rowOff>
    </xdr:to>
    <xdr:sp macro="" textlink="">
      <xdr:nvSpPr>
        <xdr:cNvPr id="725" name="Line 2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ShapeType="1"/>
        </xdr:cNvSpPr>
      </xdr:nvSpPr>
      <xdr:spPr bwMode="auto">
        <a:xfrm>
          <a:off x="4381500" y="253365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24</xdr:row>
      <xdr:rowOff>0</xdr:rowOff>
    </xdr:from>
    <xdr:to>
      <xdr:col>6</xdr:col>
      <xdr:colOff>9525</xdr:colOff>
      <xdr:row>27</xdr:row>
      <xdr:rowOff>0</xdr:rowOff>
    </xdr:to>
    <xdr:sp macro="" textlink="">
      <xdr:nvSpPr>
        <xdr:cNvPr id="726" name="Line 97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ShapeType="1"/>
        </xdr:cNvSpPr>
      </xdr:nvSpPr>
      <xdr:spPr bwMode="auto">
        <a:xfrm>
          <a:off x="3086100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24</xdr:row>
      <xdr:rowOff>0</xdr:rowOff>
    </xdr:from>
    <xdr:to>
      <xdr:col>8</xdr:col>
      <xdr:colOff>9525</xdr:colOff>
      <xdr:row>27</xdr:row>
      <xdr:rowOff>0</xdr:rowOff>
    </xdr:to>
    <xdr:sp macro="" textlink="">
      <xdr:nvSpPr>
        <xdr:cNvPr id="727" name="Line 99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ShapeType="1"/>
        </xdr:cNvSpPr>
      </xdr:nvSpPr>
      <xdr:spPr bwMode="auto">
        <a:xfrm>
          <a:off x="3714750" y="3619500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0</xdr:rowOff>
    </xdr:from>
    <xdr:to>
      <xdr:col>10</xdr:col>
      <xdr:colOff>9525</xdr:colOff>
      <xdr:row>27</xdr:row>
      <xdr:rowOff>0</xdr:rowOff>
    </xdr:to>
    <xdr:sp macro="" textlink="">
      <xdr:nvSpPr>
        <xdr:cNvPr id="728" name="Line 101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ShapeType="1"/>
        </xdr:cNvSpPr>
      </xdr:nvSpPr>
      <xdr:spPr bwMode="auto">
        <a:xfrm>
          <a:off x="4381500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12</xdr:col>
      <xdr:colOff>9525</xdr:colOff>
      <xdr:row>27</xdr:row>
      <xdr:rowOff>0</xdr:rowOff>
    </xdr:to>
    <xdr:sp macro="" textlink="">
      <xdr:nvSpPr>
        <xdr:cNvPr id="729" name="Line 10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ShapeType="1"/>
        </xdr:cNvSpPr>
      </xdr:nvSpPr>
      <xdr:spPr bwMode="auto">
        <a:xfrm>
          <a:off x="5010150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24</xdr:row>
      <xdr:rowOff>0</xdr:rowOff>
    </xdr:from>
    <xdr:to>
      <xdr:col>14</xdr:col>
      <xdr:colOff>9525</xdr:colOff>
      <xdr:row>27</xdr:row>
      <xdr:rowOff>0</xdr:rowOff>
    </xdr:to>
    <xdr:sp macro="" textlink="">
      <xdr:nvSpPr>
        <xdr:cNvPr id="730" name="Line 105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ShapeType="1"/>
        </xdr:cNvSpPr>
      </xdr:nvSpPr>
      <xdr:spPr bwMode="auto">
        <a:xfrm>
          <a:off x="5638800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24</xdr:row>
      <xdr:rowOff>0</xdr:rowOff>
    </xdr:from>
    <xdr:to>
      <xdr:col>16</xdr:col>
      <xdr:colOff>9525</xdr:colOff>
      <xdr:row>27</xdr:row>
      <xdr:rowOff>0</xdr:rowOff>
    </xdr:to>
    <xdr:sp macro="" textlink="">
      <xdr:nvSpPr>
        <xdr:cNvPr id="731" name="Line 107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ShapeType="1"/>
        </xdr:cNvSpPr>
      </xdr:nvSpPr>
      <xdr:spPr bwMode="auto">
        <a:xfrm>
          <a:off x="6267450" y="361950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24</xdr:row>
      <xdr:rowOff>0</xdr:rowOff>
    </xdr:from>
    <xdr:to>
      <xdr:col>18</xdr:col>
      <xdr:colOff>9525</xdr:colOff>
      <xdr:row>27</xdr:row>
      <xdr:rowOff>0</xdr:rowOff>
    </xdr:to>
    <xdr:sp macro="" textlink="">
      <xdr:nvSpPr>
        <xdr:cNvPr id="732" name="Line 109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ShapeType="1"/>
        </xdr:cNvSpPr>
      </xdr:nvSpPr>
      <xdr:spPr bwMode="auto">
        <a:xfrm>
          <a:off x="6905625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24</xdr:row>
      <xdr:rowOff>0</xdr:rowOff>
    </xdr:from>
    <xdr:to>
      <xdr:col>20</xdr:col>
      <xdr:colOff>9525</xdr:colOff>
      <xdr:row>27</xdr:row>
      <xdr:rowOff>0</xdr:rowOff>
    </xdr:to>
    <xdr:sp macro="" textlink="">
      <xdr:nvSpPr>
        <xdr:cNvPr id="733" name="Line 111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ShapeType="1"/>
        </xdr:cNvSpPr>
      </xdr:nvSpPr>
      <xdr:spPr bwMode="auto">
        <a:xfrm>
          <a:off x="7534275" y="3619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24</xdr:row>
      <xdr:rowOff>0</xdr:rowOff>
    </xdr:from>
    <xdr:to>
      <xdr:col>22</xdr:col>
      <xdr:colOff>9525</xdr:colOff>
      <xdr:row>27</xdr:row>
      <xdr:rowOff>0</xdr:rowOff>
    </xdr:to>
    <xdr:sp macro="" textlink="">
      <xdr:nvSpPr>
        <xdr:cNvPr id="734" name="Line 113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ShapeType="1"/>
        </xdr:cNvSpPr>
      </xdr:nvSpPr>
      <xdr:spPr bwMode="auto">
        <a:xfrm>
          <a:off x="8162925" y="3619500"/>
          <a:ext cx="6858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24</xdr:row>
      <xdr:rowOff>0</xdr:rowOff>
    </xdr:from>
    <xdr:to>
      <xdr:col>24</xdr:col>
      <xdr:colOff>9525</xdr:colOff>
      <xdr:row>27</xdr:row>
      <xdr:rowOff>0</xdr:rowOff>
    </xdr:to>
    <xdr:sp macro="" textlink="">
      <xdr:nvSpPr>
        <xdr:cNvPr id="735" name="Line 115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ShapeType="1"/>
        </xdr:cNvSpPr>
      </xdr:nvSpPr>
      <xdr:spPr bwMode="auto">
        <a:xfrm>
          <a:off x="8848725" y="361950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24</xdr:row>
      <xdr:rowOff>0</xdr:rowOff>
    </xdr:from>
    <xdr:to>
      <xdr:col>26</xdr:col>
      <xdr:colOff>9525</xdr:colOff>
      <xdr:row>27</xdr:row>
      <xdr:rowOff>0</xdr:rowOff>
    </xdr:to>
    <xdr:sp macro="" textlink="">
      <xdr:nvSpPr>
        <xdr:cNvPr id="736" name="Line 117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ShapeType="1"/>
        </xdr:cNvSpPr>
      </xdr:nvSpPr>
      <xdr:spPr bwMode="auto">
        <a:xfrm>
          <a:off x="9496425" y="3619500"/>
          <a:ext cx="7048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24</xdr:row>
      <xdr:rowOff>0</xdr:rowOff>
    </xdr:from>
    <xdr:to>
      <xdr:col>28</xdr:col>
      <xdr:colOff>0</xdr:colOff>
      <xdr:row>27</xdr:row>
      <xdr:rowOff>0</xdr:rowOff>
    </xdr:to>
    <xdr:sp macro="" textlink="">
      <xdr:nvSpPr>
        <xdr:cNvPr id="737" name="Line 119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ShapeType="1"/>
        </xdr:cNvSpPr>
      </xdr:nvSpPr>
      <xdr:spPr bwMode="auto">
        <a:xfrm>
          <a:off x="10201275" y="361950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0</xdr:rowOff>
    </xdr:from>
    <xdr:to>
      <xdr:col>6</xdr:col>
      <xdr:colOff>9525</xdr:colOff>
      <xdr:row>42</xdr:row>
      <xdr:rowOff>0</xdr:rowOff>
    </xdr:to>
    <xdr:sp macro="" textlink="">
      <xdr:nvSpPr>
        <xdr:cNvPr id="750" name="Line 145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ShapeType="1"/>
        </xdr:cNvSpPr>
      </xdr:nvSpPr>
      <xdr:spPr bwMode="auto">
        <a:xfrm>
          <a:off x="3086100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0</xdr:rowOff>
    </xdr:from>
    <xdr:to>
      <xdr:col>8</xdr:col>
      <xdr:colOff>9525</xdr:colOff>
      <xdr:row>42</xdr:row>
      <xdr:rowOff>0</xdr:rowOff>
    </xdr:to>
    <xdr:sp macro="" textlink="">
      <xdr:nvSpPr>
        <xdr:cNvPr id="751" name="Line 147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ShapeType="1"/>
        </xdr:cNvSpPr>
      </xdr:nvSpPr>
      <xdr:spPr bwMode="auto">
        <a:xfrm>
          <a:off x="3714750" y="4705350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39</xdr:row>
      <xdr:rowOff>0</xdr:rowOff>
    </xdr:from>
    <xdr:to>
      <xdr:col>10</xdr:col>
      <xdr:colOff>9525</xdr:colOff>
      <xdr:row>42</xdr:row>
      <xdr:rowOff>0</xdr:rowOff>
    </xdr:to>
    <xdr:sp macro="" textlink="">
      <xdr:nvSpPr>
        <xdr:cNvPr id="752" name="Line 149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ShapeType="1"/>
        </xdr:cNvSpPr>
      </xdr:nvSpPr>
      <xdr:spPr bwMode="auto">
        <a:xfrm>
          <a:off x="4381500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12</xdr:col>
      <xdr:colOff>9525</xdr:colOff>
      <xdr:row>42</xdr:row>
      <xdr:rowOff>0</xdr:rowOff>
    </xdr:to>
    <xdr:sp macro="" textlink="">
      <xdr:nvSpPr>
        <xdr:cNvPr id="753" name="Line 151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>
          <a:spLocks noChangeShapeType="1"/>
        </xdr:cNvSpPr>
      </xdr:nvSpPr>
      <xdr:spPr bwMode="auto">
        <a:xfrm>
          <a:off x="5010150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39</xdr:row>
      <xdr:rowOff>0</xdr:rowOff>
    </xdr:from>
    <xdr:to>
      <xdr:col>14</xdr:col>
      <xdr:colOff>9525</xdr:colOff>
      <xdr:row>42</xdr:row>
      <xdr:rowOff>0</xdr:rowOff>
    </xdr:to>
    <xdr:sp macro="" textlink="">
      <xdr:nvSpPr>
        <xdr:cNvPr id="754" name="Line 153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>
          <a:spLocks noChangeShapeType="1"/>
        </xdr:cNvSpPr>
      </xdr:nvSpPr>
      <xdr:spPr bwMode="auto">
        <a:xfrm>
          <a:off x="5638800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39</xdr:row>
      <xdr:rowOff>0</xdr:rowOff>
    </xdr:from>
    <xdr:to>
      <xdr:col>16</xdr:col>
      <xdr:colOff>9525</xdr:colOff>
      <xdr:row>42</xdr:row>
      <xdr:rowOff>0</xdr:rowOff>
    </xdr:to>
    <xdr:sp macro="" textlink="">
      <xdr:nvSpPr>
        <xdr:cNvPr id="755" name="Line 155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>
          <a:spLocks noChangeShapeType="1"/>
        </xdr:cNvSpPr>
      </xdr:nvSpPr>
      <xdr:spPr bwMode="auto">
        <a:xfrm>
          <a:off x="6267450" y="470535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39</xdr:row>
      <xdr:rowOff>0</xdr:rowOff>
    </xdr:from>
    <xdr:to>
      <xdr:col>18</xdr:col>
      <xdr:colOff>9525</xdr:colOff>
      <xdr:row>42</xdr:row>
      <xdr:rowOff>0</xdr:rowOff>
    </xdr:to>
    <xdr:sp macro="" textlink="">
      <xdr:nvSpPr>
        <xdr:cNvPr id="756" name="Line 157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>
          <a:spLocks noChangeShapeType="1"/>
        </xdr:cNvSpPr>
      </xdr:nvSpPr>
      <xdr:spPr bwMode="auto">
        <a:xfrm>
          <a:off x="6905625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39</xdr:row>
      <xdr:rowOff>0</xdr:rowOff>
    </xdr:from>
    <xdr:to>
      <xdr:col>20</xdr:col>
      <xdr:colOff>9525</xdr:colOff>
      <xdr:row>42</xdr:row>
      <xdr:rowOff>0</xdr:rowOff>
    </xdr:to>
    <xdr:sp macro="" textlink="">
      <xdr:nvSpPr>
        <xdr:cNvPr id="757" name="Line 159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>
          <a:spLocks noChangeShapeType="1"/>
        </xdr:cNvSpPr>
      </xdr:nvSpPr>
      <xdr:spPr bwMode="auto">
        <a:xfrm>
          <a:off x="7534275" y="47053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39</xdr:row>
      <xdr:rowOff>0</xdr:rowOff>
    </xdr:from>
    <xdr:to>
      <xdr:col>22</xdr:col>
      <xdr:colOff>9525</xdr:colOff>
      <xdr:row>42</xdr:row>
      <xdr:rowOff>0</xdr:rowOff>
    </xdr:to>
    <xdr:sp macro="" textlink="">
      <xdr:nvSpPr>
        <xdr:cNvPr id="758" name="Line 161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>
          <a:spLocks noChangeShapeType="1"/>
        </xdr:cNvSpPr>
      </xdr:nvSpPr>
      <xdr:spPr bwMode="auto">
        <a:xfrm>
          <a:off x="8162925" y="4705350"/>
          <a:ext cx="6858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39</xdr:row>
      <xdr:rowOff>0</xdr:rowOff>
    </xdr:from>
    <xdr:to>
      <xdr:col>24</xdr:col>
      <xdr:colOff>9525</xdr:colOff>
      <xdr:row>42</xdr:row>
      <xdr:rowOff>0</xdr:rowOff>
    </xdr:to>
    <xdr:sp macro="" textlink="">
      <xdr:nvSpPr>
        <xdr:cNvPr id="759" name="Line 163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>
          <a:spLocks noChangeShapeType="1"/>
        </xdr:cNvSpPr>
      </xdr:nvSpPr>
      <xdr:spPr bwMode="auto">
        <a:xfrm>
          <a:off x="8848725" y="47053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0</xdr:rowOff>
    </xdr:from>
    <xdr:to>
      <xdr:col>26</xdr:col>
      <xdr:colOff>9525</xdr:colOff>
      <xdr:row>42</xdr:row>
      <xdr:rowOff>0</xdr:rowOff>
    </xdr:to>
    <xdr:sp macro="" textlink="">
      <xdr:nvSpPr>
        <xdr:cNvPr id="760" name="Line 165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>
          <a:spLocks noChangeShapeType="1"/>
        </xdr:cNvSpPr>
      </xdr:nvSpPr>
      <xdr:spPr bwMode="auto">
        <a:xfrm>
          <a:off x="9496425" y="4705350"/>
          <a:ext cx="7048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39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761" name="Line 167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>
          <a:spLocks noChangeShapeType="1"/>
        </xdr:cNvSpPr>
      </xdr:nvSpPr>
      <xdr:spPr bwMode="auto">
        <a:xfrm>
          <a:off x="10201275" y="47053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45</xdr:row>
      <xdr:rowOff>0</xdr:rowOff>
    </xdr:from>
    <xdr:to>
      <xdr:col>6</xdr:col>
      <xdr:colOff>9525</xdr:colOff>
      <xdr:row>48</xdr:row>
      <xdr:rowOff>0</xdr:rowOff>
    </xdr:to>
    <xdr:sp macro="" textlink="">
      <xdr:nvSpPr>
        <xdr:cNvPr id="774" name="Line 217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>
          <a:spLocks noChangeShapeType="1"/>
        </xdr:cNvSpPr>
      </xdr:nvSpPr>
      <xdr:spPr bwMode="auto">
        <a:xfrm>
          <a:off x="3086100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45</xdr:row>
      <xdr:rowOff>0</xdr:rowOff>
    </xdr:from>
    <xdr:to>
      <xdr:col>8</xdr:col>
      <xdr:colOff>9525</xdr:colOff>
      <xdr:row>48</xdr:row>
      <xdr:rowOff>0</xdr:rowOff>
    </xdr:to>
    <xdr:sp macro="" textlink="">
      <xdr:nvSpPr>
        <xdr:cNvPr id="775" name="Line 219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>
          <a:spLocks noChangeShapeType="1"/>
        </xdr:cNvSpPr>
      </xdr:nvSpPr>
      <xdr:spPr bwMode="auto">
        <a:xfrm>
          <a:off x="3714750" y="5791200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45</xdr:row>
      <xdr:rowOff>0</xdr:rowOff>
    </xdr:from>
    <xdr:to>
      <xdr:col>10</xdr:col>
      <xdr:colOff>9525</xdr:colOff>
      <xdr:row>48</xdr:row>
      <xdr:rowOff>0</xdr:rowOff>
    </xdr:to>
    <xdr:sp macro="" textlink="">
      <xdr:nvSpPr>
        <xdr:cNvPr id="777" name="Line 223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>
          <a:spLocks noChangeShapeType="1"/>
        </xdr:cNvSpPr>
      </xdr:nvSpPr>
      <xdr:spPr bwMode="auto">
        <a:xfrm>
          <a:off x="4381500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45</xdr:row>
      <xdr:rowOff>0</xdr:rowOff>
    </xdr:from>
    <xdr:to>
      <xdr:col>12</xdr:col>
      <xdr:colOff>9525</xdr:colOff>
      <xdr:row>48</xdr:row>
      <xdr:rowOff>0</xdr:rowOff>
    </xdr:to>
    <xdr:sp macro="" textlink="">
      <xdr:nvSpPr>
        <xdr:cNvPr id="778" name="Line 225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>
          <a:spLocks noChangeShapeType="1"/>
        </xdr:cNvSpPr>
      </xdr:nvSpPr>
      <xdr:spPr bwMode="auto">
        <a:xfrm>
          <a:off x="5010150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9525</xdr:colOff>
      <xdr:row>48</xdr:row>
      <xdr:rowOff>0</xdr:rowOff>
    </xdr:to>
    <xdr:sp macro="" textlink="">
      <xdr:nvSpPr>
        <xdr:cNvPr id="779" name="Line 227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>
          <a:spLocks noChangeShapeType="1"/>
        </xdr:cNvSpPr>
      </xdr:nvSpPr>
      <xdr:spPr bwMode="auto">
        <a:xfrm>
          <a:off x="5638800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45</xdr:row>
      <xdr:rowOff>0</xdr:rowOff>
    </xdr:from>
    <xdr:to>
      <xdr:col>16</xdr:col>
      <xdr:colOff>9525</xdr:colOff>
      <xdr:row>48</xdr:row>
      <xdr:rowOff>0</xdr:rowOff>
    </xdr:to>
    <xdr:sp macro="" textlink="">
      <xdr:nvSpPr>
        <xdr:cNvPr id="780" name="Line 229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>
          <a:spLocks noChangeShapeType="1"/>
        </xdr:cNvSpPr>
      </xdr:nvSpPr>
      <xdr:spPr bwMode="auto">
        <a:xfrm>
          <a:off x="6267450" y="579120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45</xdr:row>
      <xdr:rowOff>0</xdr:rowOff>
    </xdr:from>
    <xdr:to>
      <xdr:col>18</xdr:col>
      <xdr:colOff>9525</xdr:colOff>
      <xdr:row>48</xdr:row>
      <xdr:rowOff>0</xdr:rowOff>
    </xdr:to>
    <xdr:sp macro="" textlink="">
      <xdr:nvSpPr>
        <xdr:cNvPr id="781" name="Line 231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>
          <a:spLocks noChangeShapeType="1"/>
        </xdr:cNvSpPr>
      </xdr:nvSpPr>
      <xdr:spPr bwMode="auto">
        <a:xfrm>
          <a:off x="6905625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45</xdr:row>
      <xdr:rowOff>0</xdr:rowOff>
    </xdr:from>
    <xdr:to>
      <xdr:col>20</xdr:col>
      <xdr:colOff>9525</xdr:colOff>
      <xdr:row>48</xdr:row>
      <xdr:rowOff>0</xdr:rowOff>
    </xdr:to>
    <xdr:sp macro="" textlink="">
      <xdr:nvSpPr>
        <xdr:cNvPr id="782" name="Line 233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>
          <a:spLocks noChangeShapeType="1"/>
        </xdr:cNvSpPr>
      </xdr:nvSpPr>
      <xdr:spPr bwMode="auto">
        <a:xfrm>
          <a:off x="7534275" y="57912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45</xdr:row>
      <xdr:rowOff>0</xdr:rowOff>
    </xdr:from>
    <xdr:to>
      <xdr:col>22</xdr:col>
      <xdr:colOff>9525</xdr:colOff>
      <xdr:row>48</xdr:row>
      <xdr:rowOff>0</xdr:rowOff>
    </xdr:to>
    <xdr:sp macro="" textlink="">
      <xdr:nvSpPr>
        <xdr:cNvPr id="783" name="Line 235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>
          <a:spLocks noChangeShapeType="1"/>
        </xdr:cNvSpPr>
      </xdr:nvSpPr>
      <xdr:spPr bwMode="auto">
        <a:xfrm>
          <a:off x="8162925" y="5791200"/>
          <a:ext cx="6858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45</xdr:row>
      <xdr:rowOff>0</xdr:rowOff>
    </xdr:from>
    <xdr:to>
      <xdr:col>24</xdr:col>
      <xdr:colOff>9525</xdr:colOff>
      <xdr:row>48</xdr:row>
      <xdr:rowOff>0</xdr:rowOff>
    </xdr:to>
    <xdr:sp macro="" textlink="">
      <xdr:nvSpPr>
        <xdr:cNvPr id="784" name="Line 237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>
          <a:spLocks noChangeShapeType="1"/>
        </xdr:cNvSpPr>
      </xdr:nvSpPr>
      <xdr:spPr bwMode="auto">
        <a:xfrm>
          <a:off x="8848725" y="579120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45</xdr:row>
      <xdr:rowOff>0</xdr:rowOff>
    </xdr:from>
    <xdr:to>
      <xdr:col>26</xdr:col>
      <xdr:colOff>9525</xdr:colOff>
      <xdr:row>48</xdr:row>
      <xdr:rowOff>0</xdr:rowOff>
    </xdr:to>
    <xdr:sp macro="" textlink="">
      <xdr:nvSpPr>
        <xdr:cNvPr id="785" name="Line 239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>
          <a:spLocks noChangeShapeType="1"/>
        </xdr:cNvSpPr>
      </xdr:nvSpPr>
      <xdr:spPr bwMode="auto">
        <a:xfrm>
          <a:off x="9496425" y="5791200"/>
          <a:ext cx="7048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45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786" name="Line 241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>
          <a:spLocks noChangeShapeType="1"/>
        </xdr:cNvSpPr>
      </xdr:nvSpPr>
      <xdr:spPr bwMode="auto">
        <a:xfrm>
          <a:off x="10201275" y="579120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51</xdr:row>
      <xdr:rowOff>0</xdr:rowOff>
    </xdr:from>
    <xdr:to>
      <xdr:col>6</xdr:col>
      <xdr:colOff>9525</xdr:colOff>
      <xdr:row>54</xdr:row>
      <xdr:rowOff>0</xdr:rowOff>
    </xdr:to>
    <xdr:sp macro="" textlink="">
      <xdr:nvSpPr>
        <xdr:cNvPr id="787" name="Line 243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>
          <a:spLocks noChangeShapeType="1"/>
        </xdr:cNvSpPr>
      </xdr:nvSpPr>
      <xdr:spPr bwMode="auto">
        <a:xfrm>
          <a:off x="3086100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51</xdr:row>
      <xdr:rowOff>0</xdr:rowOff>
    </xdr:from>
    <xdr:to>
      <xdr:col>8</xdr:col>
      <xdr:colOff>9525</xdr:colOff>
      <xdr:row>54</xdr:row>
      <xdr:rowOff>0</xdr:rowOff>
    </xdr:to>
    <xdr:sp macro="" textlink="">
      <xdr:nvSpPr>
        <xdr:cNvPr id="791" name="Line 267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>
          <a:spLocks noChangeShapeType="1"/>
        </xdr:cNvSpPr>
      </xdr:nvSpPr>
      <xdr:spPr bwMode="auto">
        <a:xfrm>
          <a:off x="3714750" y="6877050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12</xdr:col>
      <xdr:colOff>9525</xdr:colOff>
      <xdr:row>54</xdr:row>
      <xdr:rowOff>0</xdr:rowOff>
    </xdr:to>
    <xdr:sp macro="" textlink="">
      <xdr:nvSpPr>
        <xdr:cNvPr id="799" name="Line 315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>
          <a:spLocks noChangeShapeType="1"/>
        </xdr:cNvSpPr>
      </xdr:nvSpPr>
      <xdr:spPr bwMode="auto">
        <a:xfrm>
          <a:off x="5010150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51</xdr:row>
      <xdr:rowOff>0</xdr:rowOff>
    </xdr:from>
    <xdr:to>
      <xdr:col>14</xdr:col>
      <xdr:colOff>9525</xdr:colOff>
      <xdr:row>54</xdr:row>
      <xdr:rowOff>0</xdr:rowOff>
    </xdr:to>
    <xdr:sp macro="" textlink="">
      <xdr:nvSpPr>
        <xdr:cNvPr id="803" name="Line 339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>
          <a:spLocks noChangeShapeType="1"/>
        </xdr:cNvSpPr>
      </xdr:nvSpPr>
      <xdr:spPr bwMode="auto">
        <a:xfrm>
          <a:off x="5638800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51</xdr:row>
      <xdr:rowOff>0</xdr:rowOff>
    </xdr:from>
    <xdr:to>
      <xdr:col>16</xdr:col>
      <xdr:colOff>9525</xdr:colOff>
      <xdr:row>54</xdr:row>
      <xdr:rowOff>0</xdr:rowOff>
    </xdr:to>
    <xdr:sp macro="" textlink="">
      <xdr:nvSpPr>
        <xdr:cNvPr id="807" name="Line 363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>
          <a:spLocks noChangeShapeType="1"/>
        </xdr:cNvSpPr>
      </xdr:nvSpPr>
      <xdr:spPr bwMode="auto">
        <a:xfrm>
          <a:off x="6267450" y="687705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51</xdr:row>
      <xdr:rowOff>0</xdr:rowOff>
    </xdr:from>
    <xdr:to>
      <xdr:col>18</xdr:col>
      <xdr:colOff>9525</xdr:colOff>
      <xdr:row>54</xdr:row>
      <xdr:rowOff>0</xdr:rowOff>
    </xdr:to>
    <xdr:sp macro="" textlink="">
      <xdr:nvSpPr>
        <xdr:cNvPr id="811" name="Line 387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>
          <a:spLocks noChangeShapeType="1"/>
        </xdr:cNvSpPr>
      </xdr:nvSpPr>
      <xdr:spPr bwMode="auto">
        <a:xfrm>
          <a:off x="6905625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51</xdr:row>
      <xdr:rowOff>0</xdr:rowOff>
    </xdr:from>
    <xdr:to>
      <xdr:col>20</xdr:col>
      <xdr:colOff>9525</xdr:colOff>
      <xdr:row>54</xdr:row>
      <xdr:rowOff>0</xdr:rowOff>
    </xdr:to>
    <xdr:sp macro="" textlink="">
      <xdr:nvSpPr>
        <xdr:cNvPr id="815" name="Line 411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>
          <a:spLocks noChangeShapeType="1"/>
        </xdr:cNvSpPr>
      </xdr:nvSpPr>
      <xdr:spPr bwMode="auto">
        <a:xfrm>
          <a:off x="7534275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51</xdr:row>
      <xdr:rowOff>0</xdr:rowOff>
    </xdr:from>
    <xdr:to>
      <xdr:col>22</xdr:col>
      <xdr:colOff>9525</xdr:colOff>
      <xdr:row>54</xdr:row>
      <xdr:rowOff>0</xdr:rowOff>
    </xdr:to>
    <xdr:sp macro="" textlink="">
      <xdr:nvSpPr>
        <xdr:cNvPr id="820" name="Line 421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>
          <a:spLocks noChangeShapeType="1"/>
        </xdr:cNvSpPr>
      </xdr:nvSpPr>
      <xdr:spPr bwMode="auto">
        <a:xfrm>
          <a:off x="8162925" y="6877050"/>
          <a:ext cx="6858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51</xdr:row>
      <xdr:rowOff>0</xdr:rowOff>
    </xdr:from>
    <xdr:to>
      <xdr:col>24</xdr:col>
      <xdr:colOff>9525</xdr:colOff>
      <xdr:row>54</xdr:row>
      <xdr:rowOff>0</xdr:rowOff>
    </xdr:to>
    <xdr:sp macro="" textlink="">
      <xdr:nvSpPr>
        <xdr:cNvPr id="821" name="Line 423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>
          <a:spLocks noChangeShapeType="1"/>
        </xdr:cNvSpPr>
      </xdr:nvSpPr>
      <xdr:spPr bwMode="auto">
        <a:xfrm>
          <a:off x="8848725" y="68770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51</xdr:row>
      <xdr:rowOff>0</xdr:rowOff>
    </xdr:from>
    <xdr:to>
      <xdr:col>26</xdr:col>
      <xdr:colOff>9525</xdr:colOff>
      <xdr:row>54</xdr:row>
      <xdr:rowOff>0</xdr:rowOff>
    </xdr:to>
    <xdr:sp macro="" textlink="">
      <xdr:nvSpPr>
        <xdr:cNvPr id="822" name="Line 425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>
          <a:spLocks noChangeShapeType="1"/>
        </xdr:cNvSpPr>
      </xdr:nvSpPr>
      <xdr:spPr bwMode="auto">
        <a:xfrm>
          <a:off x="9496425" y="6877050"/>
          <a:ext cx="7048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51</xdr:row>
      <xdr:rowOff>0</xdr:rowOff>
    </xdr:from>
    <xdr:to>
      <xdr:col>28</xdr:col>
      <xdr:colOff>0</xdr:colOff>
      <xdr:row>54</xdr:row>
      <xdr:rowOff>0</xdr:rowOff>
    </xdr:to>
    <xdr:sp macro="" textlink="">
      <xdr:nvSpPr>
        <xdr:cNvPr id="823" name="Line 427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>
          <a:spLocks noChangeShapeType="1"/>
        </xdr:cNvSpPr>
      </xdr:nvSpPr>
      <xdr:spPr bwMode="auto">
        <a:xfrm>
          <a:off x="10201275" y="68770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9525</xdr:rowOff>
    </xdr:from>
    <xdr:to>
      <xdr:col>6</xdr:col>
      <xdr:colOff>0</xdr:colOff>
      <xdr:row>15</xdr:row>
      <xdr:rowOff>0</xdr:rowOff>
    </xdr:to>
    <xdr:sp macro="" textlink="">
      <xdr:nvSpPr>
        <xdr:cNvPr id="846" name="Line 1561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>
          <a:spLocks noChangeShapeType="1"/>
        </xdr:cNvSpPr>
      </xdr:nvSpPr>
      <xdr:spPr bwMode="auto">
        <a:xfrm flipH="1">
          <a:off x="3076575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309562</xdr:colOff>
      <xdr:row>12</xdr:row>
      <xdr:rowOff>9525</xdr:rowOff>
    </xdr:from>
    <xdr:to>
      <xdr:col>7</xdr:col>
      <xdr:colOff>347662</xdr:colOff>
      <xdr:row>15</xdr:row>
      <xdr:rowOff>0</xdr:rowOff>
    </xdr:to>
    <xdr:sp macro="" textlink="">
      <xdr:nvSpPr>
        <xdr:cNvPr id="847" name="Line 1563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>
          <a:spLocks noChangeShapeType="1"/>
        </xdr:cNvSpPr>
      </xdr:nvSpPr>
      <xdr:spPr bwMode="auto">
        <a:xfrm flipH="1">
          <a:off x="4576762" y="18097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9525</xdr:rowOff>
    </xdr:from>
    <xdr:to>
      <xdr:col>10</xdr:col>
      <xdr:colOff>0</xdr:colOff>
      <xdr:row>15</xdr:row>
      <xdr:rowOff>0</xdr:rowOff>
    </xdr:to>
    <xdr:sp macro="" textlink="">
      <xdr:nvSpPr>
        <xdr:cNvPr id="848" name="Line 1564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>
          <a:spLocks noChangeShapeType="1"/>
        </xdr:cNvSpPr>
      </xdr:nvSpPr>
      <xdr:spPr bwMode="auto">
        <a:xfrm flipH="1">
          <a:off x="4371975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9525</xdr:rowOff>
    </xdr:from>
    <xdr:to>
      <xdr:col>12</xdr:col>
      <xdr:colOff>0</xdr:colOff>
      <xdr:row>15</xdr:row>
      <xdr:rowOff>0</xdr:rowOff>
    </xdr:to>
    <xdr:sp macro="" textlink="">
      <xdr:nvSpPr>
        <xdr:cNvPr id="849" name="Line 1565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>
          <a:spLocks noChangeShapeType="1"/>
        </xdr:cNvSpPr>
      </xdr:nvSpPr>
      <xdr:spPr bwMode="auto">
        <a:xfrm flipH="1">
          <a:off x="5000625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9525</xdr:rowOff>
    </xdr:from>
    <xdr:to>
      <xdr:col>14</xdr:col>
      <xdr:colOff>0</xdr:colOff>
      <xdr:row>15</xdr:row>
      <xdr:rowOff>0</xdr:rowOff>
    </xdr:to>
    <xdr:sp macro="" textlink="">
      <xdr:nvSpPr>
        <xdr:cNvPr id="850" name="Line 1566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>
          <a:spLocks noChangeShapeType="1"/>
        </xdr:cNvSpPr>
      </xdr:nvSpPr>
      <xdr:spPr bwMode="auto">
        <a:xfrm flipH="1">
          <a:off x="5629275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12</xdr:row>
      <xdr:rowOff>9525</xdr:rowOff>
    </xdr:from>
    <xdr:to>
      <xdr:col>16</xdr:col>
      <xdr:colOff>0</xdr:colOff>
      <xdr:row>15</xdr:row>
      <xdr:rowOff>0</xdr:rowOff>
    </xdr:to>
    <xdr:sp macro="" textlink="">
      <xdr:nvSpPr>
        <xdr:cNvPr id="851" name="Line 1567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>
          <a:spLocks noChangeShapeType="1"/>
        </xdr:cNvSpPr>
      </xdr:nvSpPr>
      <xdr:spPr bwMode="auto">
        <a:xfrm flipH="1">
          <a:off x="6257925" y="2000250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9525</xdr:rowOff>
    </xdr:from>
    <xdr:to>
      <xdr:col>17</xdr:col>
      <xdr:colOff>314325</xdr:colOff>
      <xdr:row>15</xdr:row>
      <xdr:rowOff>0</xdr:rowOff>
    </xdr:to>
    <xdr:sp macro="" textlink="">
      <xdr:nvSpPr>
        <xdr:cNvPr id="852" name="Line 1568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>
          <a:spLocks noChangeShapeType="1"/>
        </xdr:cNvSpPr>
      </xdr:nvSpPr>
      <xdr:spPr bwMode="auto">
        <a:xfrm flipH="1">
          <a:off x="6896100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12</xdr:row>
      <xdr:rowOff>9525</xdr:rowOff>
    </xdr:from>
    <xdr:to>
      <xdr:col>20</xdr:col>
      <xdr:colOff>0</xdr:colOff>
      <xdr:row>15</xdr:row>
      <xdr:rowOff>0</xdr:rowOff>
    </xdr:to>
    <xdr:sp macro="" textlink="">
      <xdr:nvSpPr>
        <xdr:cNvPr id="853" name="Line 1569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>
          <a:spLocks noChangeShapeType="1"/>
        </xdr:cNvSpPr>
      </xdr:nvSpPr>
      <xdr:spPr bwMode="auto">
        <a:xfrm flipH="1">
          <a:off x="7524750" y="20002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12</xdr:row>
      <xdr:rowOff>9525</xdr:rowOff>
    </xdr:from>
    <xdr:to>
      <xdr:col>22</xdr:col>
      <xdr:colOff>0</xdr:colOff>
      <xdr:row>15</xdr:row>
      <xdr:rowOff>0</xdr:rowOff>
    </xdr:to>
    <xdr:sp macro="" textlink="">
      <xdr:nvSpPr>
        <xdr:cNvPr id="854" name="Line 1570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>
          <a:spLocks noChangeShapeType="1"/>
        </xdr:cNvSpPr>
      </xdr:nvSpPr>
      <xdr:spPr bwMode="auto">
        <a:xfrm flipH="1">
          <a:off x="8153400" y="2000250"/>
          <a:ext cx="6858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12</xdr:row>
      <xdr:rowOff>9525</xdr:rowOff>
    </xdr:from>
    <xdr:to>
      <xdr:col>24</xdr:col>
      <xdr:colOff>0</xdr:colOff>
      <xdr:row>15</xdr:row>
      <xdr:rowOff>0</xdr:rowOff>
    </xdr:to>
    <xdr:sp macro="" textlink="">
      <xdr:nvSpPr>
        <xdr:cNvPr id="855" name="Line 1571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>
          <a:spLocks noChangeShapeType="1"/>
        </xdr:cNvSpPr>
      </xdr:nvSpPr>
      <xdr:spPr bwMode="auto">
        <a:xfrm flipH="1">
          <a:off x="8839200" y="20002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26</xdr:col>
      <xdr:colOff>0</xdr:colOff>
      <xdr:row>15</xdr:row>
      <xdr:rowOff>0</xdr:rowOff>
    </xdr:to>
    <xdr:sp macro="" textlink="">
      <xdr:nvSpPr>
        <xdr:cNvPr id="856" name="Line 1572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>
          <a:spLocks noChangeShapeType="1"/>
        </xdr:cNvSpPr>
      </xdr:nvSpPr>
      <xdr:spPr bwMode="auto">
        <a:xfrm flipH="1">
          <a:off x="9486900" y="2000250"/>
          <a:ext cx="704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12</xdr:row>
      <xdr:rowOff>9525</xdr:rowOff>
    </xdr:from>
    <xdr:to>
      <xdr:col>28</xdr:col>
      <xdr:colOff>0</xdr:colOff>
      <xdr:row>15</xdr:row>
      <xdr:rowOff>0</xdr:rowOff>
    </xdr:to>
    <xdr:sp macro="" textlink="">
      <xdr:nvSpPr>
        <xdr:cNvPr id="857" name="Line 1573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>
          <a:spLocks noChangeShapeType="1"/>
        </xdr:cNvSpPr>
      </xdr:nvSpPr>
      <xdr:spPr bwMode="auto">
        <a:xfrm flipH="1">
          <a:off x="10191750" y="20002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304800</xdr:colOff>
      <xdr:row>15</xdr:row>
      <xdr:rowOff>9525</xdr:rowOff>
    </xdr:from>
    <xdr:to>
      <xdr:col>23</xdr:col>
      <xdr:colOff>314325</xdr:colOff>
      <xdr:row>17</xdr:row>
      <xdr:rowOff>219075</xdr:rowOff>
    </xdr:to>
    <xdr:sp macro="" textlink="">
      <xdr:nvSpPr>
        <xdr:cNvPr id="858" name="Line 1581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>
          <a:spLocks noChangeShapeType="1"/>
        </xdr:cNvSpPr>
      </xdr:nvSpPr>
      <xdr:spPr bwMode="auto">
        <a:xfrm flipH="1">
          <a:off x="8829675" y="2543175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180975</xdr:colOff>
      <xdr:row>16</xdr:row>
      <xdr:rowOff>76200</xdr:rowOff>
    </xdr:from>
    <xdr:to>
      <xdr:col>31</xdr:col>
      <xdr:colOff>190500</xdr:colOff>
      <xdr:row>19</xdr:row>
      <xdr:rowOff>66675</xdr:rowOff>
    </xdr:to>
    <xdr:sp macro="" textlink="">
      <xdr:nvSpPr>
        <xdr:cNvPr id="859" name="Line 1600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>
          <a:spLocks noChangeShapeType="1"/>
        </xdr:cNvSpPr>
      </xdr:nvSpPr>
      <xdr:spPr bwMode="auto">
        <a:xfrm flipH="1">
          <a:off x="13154025" y="2628900"/>
          <a:ext cx="6191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9525</xdr:rowOff>
    </xdr:from>
    <xdr:to>
      <xdr:col>10</xdr:col>
      <xdr:colOff>0</xdr:colOff>
      <xdr:row>27</xdr:row>
      <xdr:rowOff>0</xdr:rowOff>
    </xdr:to>
    <xdr:sp macro="" textlink="">
      <xdr:nvSpPr>
        <xdr:cNvPr id="860" name="Line 1605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>
          <a:spLocks noChangeShapeType="1"/>
        </xdr:cNvSpPr>
      </xdr:nvSpPr>
      <xdr:spPr bwMode="auto">
        <a:xfrm flipH="1">
          <a:off x="4371975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9525</xdr:rowOff>
    </xdr:from>
    <xdr:to>
      <xdr:col>12</xdr:col>
      <xdr:colOff>0</xdr:colOff>
      <xdr:row>27</xdr:row>
      <xdr:rowOff>0</xdr:rowOff>
    </xdr:to>
    <xdr:sp macro="" textlink="">
      <xdr:nvSpPr>
        <xdr:cNvPr id="861" name="Line 1606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>
          <a:spLocks noChangeShapeType="1"/>
        </xdr:cNvSpPr>
      </xdr:nvSpPr>
      <xdr:spPr bwMode="auto">
        <a:xfrm flipH="1">
          <a:off x="5000625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9525</xdr:rowOff>
    </xdr:from>
    <xdr:to>
      <xdr:col>14</xdr:col>
      <xdr:colOff>0</xdr:colOff>
      <xdr:row>27</xdr:row>
      <xdr:rowOff>0</xdr:rowOff>
    </xdr:to>
    <xdr:sp macro="" textlink="">
      <xdr:nvSpPr>
        <xdr:cNvPr id="862" name="Line 1607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>
          <a:spLocks noChangeShapeType="1"/>
        </xdr:cNvSpPr>
      </xdr:nvSpPr>
      <xdr:spPr bwMode="auto">
        <a:xfrm flipH="1">
          <a:off x="5629275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9525</xdr:rowOff>
    </xdr:from>
    <xdr:to>
      <xdr:col>16</xdr:col>
      <xdr:colOff>0</xdr:colOff>
      <xdr:row>27</xdr:row>
      <xdr:rowOff>0</xdr:rowOff>
    </xdr:to>
    <xdr:sp macro="" textlink="">
      <xdr:nvSpPr>
        <xdr:cNvPr id="863" name="Line 1608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>
          <a:spLocks noChangeShapeType="1"/>
        </xdr:cNvSpPr>
      </xdr:nvSpPr>
      <xdr:spPr bwMode="auto">
        <a:xfrm flipH="1">
          <a:off x="6257925" y="3629025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9525</xdr:rowOff>
    </xdr:from>
    <xdr:to>
      <xdr:col>18</xdr:col>
      <xdr:colOff>0</xdr:colOff>
      <xdr:row>27</xdr:row>
      <xdr:rowOff>0</xdr:rowOff>
    </xdr:to>
    <xdr:sp macro="" textlink="">
      <xdr:nvSpPr>
        <xdr:cNvPr id="864" name="Line 1609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>
          <a:spLocks noChangeShapeType="1"/>
        </xdr:cNvSpPr>
      </xdr:nvSpPr>
      <xdr:spPr bwMode="auto">
        <a:xfrm flipH="1">
          <a:off x="6896100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9525</xdr:rowOff>
    </xdr:from>
    <xdr:to>
      <xdr:col>20</xdr:col>
      <xdr:colOff>0</xdr:colOff>
      <xdr:row>27</xdr:row>
      <xdr:rowOff>0</xdr:rowOff>
    </xdr:to>
    <xdr:sp macro="" textlink="">
      <xdr:nvSpPr>
        <xdr:cNvPr id="865" name="Line 1610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>
          <a:spLocks noChangeShapeType="1"/>
        </xdr:cNvSpPr>
      </xdr:nvSpPr>
      <xdr:spPr bwMode="auto">
        <a:xfrm flipH="1">
          <a:off x="7524750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24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866" name="Line 1611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>
          <a:spLocks noChangeShapeType="1"/>
        </xdr:cNvSpPr>
      </xdr:nvSpPr>
      <xdr:spPr bwMode="auto">
        <a:xfrm flipH="1">
          <a:off x="8153400" y="3629025"/>
          <a:ext cx="6858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24</xdr:row>
      <xdr:rowOff>9525</xdr:rowOff>
    </xdr:from>
    <xdr:to>
      <xdr:col>24</xdr:col>
      <xdr:colOff>0</xdr:colOff>
      <xdr:row>27</xdr:row>
      <xdr:rowOff>0</xdr:rowOff>
    </xdr:to>
    <xdr:sp macro="" textlink="">
      <xdr:nvSpPr>
        <xdr:cNvPr id="867" name="Line 1612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>
          <a:spLocks noChangeShapeType="1"/>
        </xdr:cNvSpPr>
      </xdr:nvSpPr>
      <xdr:spPr bwMode="auto">
        <a:xfrm flipH="1">
          <a:off x="8839200" y="36290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9525</xdr:rowOff>
    </xdr:from>
    <xdr:to>
      <xdr:col>26</xdr:col>
      <xdr:colOff>0</xdr:colOff>
      <xdr:row>27</xdr:row>
      <xdr:rowOff>0</xdr:rowOff>
    </xdr:to>
    <xdr:sp macro="" textlink="">
      <xdr:nvSpPr>
        <xdr:cNvPr id="868" name="Line 1613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>
          <a:spLocks noChangeShapeType="1"/>
        </xdr:cNvSpPr>
      </xdr:nvSpPr>
      <xdr:spPr bwMode="auto">
        <a:xfrm flipH="1">
          <a:off x="9486900" y="3629025"/>
          <a:ext cx="704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24</xdr:row>
      <xdr:rowOff>9525</xdr:rowOff>
    </xdr:from>
    <xdr:to>
      <xdr:col>28</xdr:col>
      <xdr:colOff>0</xdr:colOff>
      <xdr:row>27</xdr:row>
      <xdr:rowOff>0</xdr:rowOff>
    </xdr:to>
    <xdr:sp macro="" textlink="">
      <xdr:nvSpPr>
        <xdr:cNvPr id="869" name="Line 1614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>
          <a:spLocks noChangeShapeType="1"/>
        </xdr:cNvSpPr>
      </xdr:nvSpPr>
      <xdr:spPr bwMode="auto">
        <a:xfrm flipH="1">
          <a:off x="10191750" y="36290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39</xdr:row>
      <xdr:rowOff>9525</xdr:rowOff>
    </xdr:from>
    <xdr:to>
      <xdr:col>10</xdr:col>
      <xdr:colOff>0</xdr:colOff>
      <xdr:row>42</xdr:row>
      <xdr:rowOff>0</xdr:rowOff>
    </xdr:to>
    <xdr:sp macro="" textlink="">
      <xdr:nvSpPr>
        <xdr:cNvPr id="880" name="Line 1626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>
          <a:spLocks noChangeShapeType="1"/>
        </xdr:cNvSpPr>
      </xdr:nvSpPr>
      <xdr:spPr bwMode="auto">
        <a:xfrm flipH="1">
          <a:off x="4371975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9525</xdr:rowOff>
    </xdr:from>
    <xdr:to>
      <xdr:col>12</xdr:col>
      <xdr:colOff>0</xdr:colOff>
      <xdr:row>42</xdr:row>
      <xdr:rowOff>0</xdr:rowOff>
    </xdr:to>
    <xdr:sp macro="" textlink="">
      <xdr:nvSpPr>
        <xdr:cNvPr id="881" name="Line 1627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>
          <a:spLocks noChangeShapeType="1"/>
        </xdr:cNvSpPr>
      </xdr:nvSpPr>
      <xdr:spPr bwMode="auto">
        <a:xfrm flipH="1">
          <a:off x="5000625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9525</xdr:rowOff>
    </xdr:from>
    <xdr:to>
      <xdr:col>14</xdr:col>
      <xdr:colOff>0</xdr:colOff>
      <xdr:row>42</xdr:row>
      <xdr:rowOff>0</xdr:rowOff>
    </xdr:to>
    <xdr:sp macro="" textlink="">
      <xdr:nvSpPr>
        <xdr:cNvPr id="882" name="Line 1628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>
          <a:spLocks noChangeShapeType="1"/>
        </xdr:cNvSpPr>
      </xdr:nvSpPr>
      <xdr:spPr bwMode="auto">
        <a:xfrm flipH="1">
          <a:off x="5629275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39</xdr:row>
      <xdr:rowOff>9525</xdr:rowOff>
    </xdr:from>
    <xdr:to>
      <xdr:col>16</xdr:col>
      <xdr:colOff>0</xdr:colOff>
      <xdr:row>42</xdr:row>
      <xdr:rowOff>0</xdr:rowOff>
    </xdr:to>
    <xdr:sp macro="" textlink="">
      <xdr:nvSpPr>
        <xdr:cNvPr id="883" name="Line 1629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>
          <a:spLocks noChangeShapeType="1"/>
        </xdr:cNvSpPr>
      </xdr:nvSpPr>
      <xdr:spPr bwMode="auto">
        <a:xfrm flipH="1">
          <a:off x="6257925" y="4714875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18</xdr:col>
      <xdr:colOff>0</xdr:colOff>
      <xdr:row>42</xdr:row>
      <xdr:rowOff>0</xdr:rowOff>
    </xdr:to>
    <xdr:sp macro="" textlink="">
      <xdr:nvSpPr>
        <xdr:cNvPr id="884" name="Line 1630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>
          <a:spLocks noChangeShapeType="1"/>
        </xdr:cNvSpPr>
      </xdr:nvSpPr>
      <xdr:spPr bwMode="auto">
        <a:xfrm flipH="1">
          <a:off x="6896100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39</xdr:row>
      <xdr:rowOff>9525</xdr:rowOff>
    </xdr:from>
    <xdr:to>
      <xdr:col>20</xdr:col>
      <xdr:colOff>0</xdr:colOff>
      <xdr:row>42</xdr:row>
      <xdr:rowOff>0</xdr:rowOff>
    </xdr:to>
    <xdr:sp macro="" textlink="">
      <xdr:nvSpPr>
        <xdr:cNvPr id="885" name="Line 1631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>
          <a:spLocks noChangeShapeType="1"/>
        </xdr:cNvSpPr>
      </xdr:nvSpPr>
      <xdr:spPr bwMode="auto">
        <a:xfrm flipH="1">
          <a:off x="7524750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39</xdr:row>
      <xdr:rowOff>9525</xdr:rowOff>
    </xdr:from>
    <xdr:to>
      <xdr:col>22</xdr:col>
      <xdr:colOff>0</xdr:colOff>
      <xdr:row>42</xdr:row>
      <xdr:rowOff>0</xdr:rowOff>
    </xdr:to>
    <xdr:sp macro="" textlink="">
      <xdr:nvSpPr>
        <xdr:cNvPr id="886" name="Line 1632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>
          <a:spLocks noChangeShapeType="1"/>
        </xdr:cNvSpPr>
      </xdr:nvSpPr>
      <xdr:spPr bwMode="auto">
        <a:xfrm flipH="1">
          <a:off x="8153400" y="4714875"/>
          <a:ext cx="6858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39</xdr:row>
      <xdr:rowOff>9525</xdr:rowOff>
    </xdr:from>
    <xdr:to>
      <xdr:col>24</xdr:col>
      <xdr:colOff>0</xdr:colOff>
      <xdr:row>42</xdr:row>
      <xdr:rowOff>0</xdr:rowOff>
    </xdr:to>
    <xdr:sp macro="" textlink="">
      <xdr:nvSpPr>
        <xdr:cNvPr id="887" name="Line 1633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>
          <a:spLocks noChangeShapeType="1"/>
        </xdr:cNvSpPr>
      </xdr:nvSpPr>
      <xdr:spPr bwMode="auto">
        <a:xfrm flipH="1">
          <a:off x="8839200" y="471487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9525</xdr:rowOff>
    </xdr:from>
    <xdr:to>
      <xdr:col>26</xdr:col>
      <xdr:colOff>0</xdr:colOff>
      <xdr:row>42</xdr:row>
      <xdr:rowOff>0</xdr:rowOff>
    </xdr:to>
    <xdr:sp macro="" textlink="">
      <xdr:nvSpPr>
        <xdr:cNvPr id="888" name="Line 1634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>
          <a:spLocks noChangeShapeType="1"/>
        </xdr:cNvSpPr>
      </xdr:nvSpPr>
      <xdr:spPr bwMode="auto">
        <a:xfrm flipH="1">
          <a:off x="9486900" y="4714875"/>
          <a:ext cx="704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28</xdr:col>
      <xdr:colOff>0</xdr:colOff>
      <xdr:row>42</xdr:row>
      <xdr:rowOff>0</xdr:rowOff>
    </xdr:to>
    <xdr:sp macro="" textlink="">
      <xdr:nvSpPr>
        <xdr:cNvPr id="889" name="Line 1635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>
          <a:spLocks noChangeShapeType="1"/>
        </xdr:cNvSpPr>
      </xdr:nvSpPr>
      <xdr:spPr bwMode="auto">
        <a:xfrm flipH="1">
          <a:off x="10191750" y="471487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45</xdr:row>
      <xdr:rowOff>9525</xdr:rowOff>
    </xdr:from>
    <xdr:to>
      <xdr:col>10</xdr:col>
      <xdr:colOff>0</xdr:colOff>
      <xdr:row>48</xdr:row>
      <xdr:rowOff>0</xdr:rowOff>
    </xdr:to>
    <xdr:sp macro="" textlink="">
      <xdr:nvSpPr>
        <xdr:cNvPr id="900" name="Line 1659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>
          <a:spLocks noChangeShapeType="1"/>
        </xdr:cNvSpPr>
      </xdr:nvSpPr>
      <xdr:spPr bwMode="auto">
        <a:xfrm flipH="1">
          <a:off x="4371975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9525</xdr:rowOff>
    </xdr:from>
    <xdr:to>
      <xdr:col>12</xdr:col>
      <xdr:colOff>0</xdr:colOff>
      <xdr:row>48</xdr:row>
      <xdr:rowOff>0</xdr:rowOff>
    </xdr:to>
    <xdr:sp macro="" textlink="">
      <xdr:nvSpPr>
        <xdr:cNvPr id="901" name="Line 1660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>
          <a:spLocks noChangeShapeType="1"/>
        </xdr:cNvSpPr>
      </xdr:nvSpPr>
      <xdr:spPr bwMode="auto">
        <a:xfrm flipH="1">
          <a:off x="5000625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9525</xdr:rowOff>
    </xdr:from>
    <xdr:to>
      <xdr:col>14</xdr:col>
      <xdr:colOff>0</xdr:colOff>
      <xdr:row>48</xdr:row>
      <xdr:rowOff>0</xdr:rowOff>
    </xdr:to>
    <xdr:sp macro="" textlink="">
      <xdr:nvSpPr>
        <xdr:cNvPr id="902" name="Line 1661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>
          <a:spLocks noChangeShapeType="1"/>
        </xdr:cNvSpPr>
      </xdr:nvSpPr>
      <xdr:spPr bwMode="auto">
        <a:xfrm flipH="1">
          <a:off x="5629275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45</xdr:row>
      <xdr:rowOff>9525</xdr:rowOff>
    </xdr:from>
    <xdr:to>
      <xdr:col>16</xdr:col>
      <xdr:colOff>0</xdr:colOff>
      <xdr:row>48</xdr:row>
      <xdr:rowOff>0</xdr:rowOff>
    </xdr:to>
    <xdr:sp macro="" textlink="">
      <xdr:nvSpPr>
        <xdr:cNvPr id="903" name="Line 1662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>
          <a:spLocks noChangeShapeType="1"/>
        </xdr:cNvSpPr>
      </xdr:nvSpPr>
      <xdr:spPr bwMode="auto">
        <a:xfrm flipH="1">
          <a:off x="6257925" y="5800725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45</xdr:row>
      <xdr:rowOff>9525</xdr:rowOff>
    </xdr:from>
    <xdr:to>
      <xdr:col>18</xdr:col>
      <xdr:colOff>0</xdr:colOff>
      <xdr:row>48</xdr:row>
      <xdr:rowOff>0</xdr:rowOff>
    </xdr:to>
    <xdr:sp macro="" textlink="">
      <xdr:nvSpPr>
        <xdr:cNvPr id="904" name="Line 1663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>
          <a:spLocks noChangeShapeType="1"/>
        </xdr:cNvSpPr>
      </xdr:nvSpPr>
      <xdr:spPr bwMode="auto">
        <a:xfrm flipH="1">
          <a:off x="6896100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45</xdr:row>
      <xdr:rowOff>9525</xdr:rowOff>
    </xdr:from>
    <xdr:to>
      <xdr:col>20</xdr:col>
      <xdr:colOff>0</xdr:colOff>
      <xdr:row>48</xdr:row>
      <xdr:rowOff>0</xdr:rowOff>
    </xdr:to>
    <xdr:sp macro="" textlink="">
      <xdr:nvSpPr>
        <xdr:cNvPr id="905" name="Line 1664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>
          <a:spLocks noChangeShapeType="1"/>
        </xdr:cNvSpPr>
      </xdr:nvSpPr>
      <xdr:spPr bwMode="auto">
        <a:xfrm flipH="1">
          <a:off x="7524750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45</xdr:row>
      <xdr:rowOff>9525</xdr:rowOff>
    </xdr:from>
    <xdr:to>
      <xdr:col>22</xdr:col>
      <xdr:colOff>0</xdr:colOff>
      <xdr:row>48</xdr:row>
      <xdr:rowOff>0</xdr:rowOff>
    </xdr:to>
    <xdr:sp macro="" textlink="">
      <xdr:nvSpPr>
        <xdr:cNvPr id="906" name="Line 1665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>
          <a:spLocks noChangeShapeType="1"/>
        </xdr:cNvSpPr>
      </xdr:nvSpPr>
      <xdr:spPr bwMode="auto">
        <a:xfrm flipH="1">
          <a:off x="8153400" y="5800725"/>
          <a:ext cx="6858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45</xdr:row>
      <xdr:rowOff>9525</xdr:rowOff>
    </xdr:from>
    <xdr:to>
      <xdr:col>24</xdr:col>
      <xdr:colOff>0</xdr:colOff>
      <xdr:row>48</xdr:row>
      <xdr:rowOff>0</xdr:rowOff>
    </xdr:to>
    <xdr:sp macro="" textlink="">
      <xdr:nvSpPr>
        <xdr:cNvPr id="907" name="Line 1666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>
          <a:spLocks noChangeShapeType="1"/>
        </xdr:cNvSpPr>
      </xdr:nvSpPr>
      <xdr:spPr bwMode="auto">
        <a:xfrm flipH="1">
          <a:off x="8839200" y="58007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45</xdr:row>
      <xdr:rowOff>9525</xdr:rowOff>
    </xdr:from>
    <xdr:to>
      <xdr:col>26</xdr:col>
      <xdr:colOff>0</xdr:colOff>
      <xdr:row>48</xdr:row>
      <xdr:rowOff>0</xdr:rowOff>
    </xdr:to>
    <xdr:sp macro="" textlink="">
      <xdr:nvSpPr>
        <xdr:cNvPr id="908" name="Line 1667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>
          <a:spLocks noChangeShapeType="1"/>
        </xdr:cNvSpPr>
      </xdr:nvSpPr>
      <xdr:spPr bwMode="auto">
        <a:xfrm flipH="1">
          <a:off x="9486900" y="5800725"/>
          <a:ext cx="704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45</xdr:row>
      <xdr:rowOff>9525</xdr:rowOff>
    </xdr:from>
    <xdr:to>
      <xdr:col>28</xdr:col>
      <xdr:colOff>0</xdr:colOff>
      <xdr:row>48</xdr:row>
      <xdr:rowOff>0</xdr:rowOff>
    </xdr:to>
    <xdr:sp macro="" textlink="">
      <xdr:nvSpPr>
        <xdr:cNvPr id="909" name="Line 1668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>
          <a:spLocks noChangeShapeType="1"/>
        </xdr:cNvSpPr>
      </xdr:nvSpPr>
      <xdr:spPr bwMode="auto">
        <a:xfrm flipH="1">
          <a:off x="10191750" y="58007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51</xdr:row>
      <xdr:rowOff>9525</xdr:rowOff>
    </xdr:from>
    <xdr:to>
      <xdr:col>10</xdr:col>
      <xdr:colOff>0</xdr:colOff>
      <xdr:row>54</xdr:row>
      <xdr:rowOff>0</xdr:rowOff>
    </xdr:to>
    <xdr:sp macro="" textlink="">
      <xdr:nvSpPr>
        <xdr:cNvPr id="920" name="Line 1679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>
          <a:spLocks noChangeShapeType="1"/>
        </xdr:cNvSpPr>
      </xdr:nvSpPr>
      <xdr:spPr bwMode="auto">
        <a:xfrm flipH="1">
          <a:off x="4371975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9525</xdr:rowOff>
    </xdr:from>
    <xdr:to>
      <xdr:col>12</xdr:col>
      <xdr:colOff>0</xdr:colOff>
      <xdr:row>54</xdr:row>
      <xdr:rowOff>0</xdr:rowOff>
    </xdr:to>
    <xdr:sp macro="" textlink="">
      <xdr:nvSpPr>
        <xdr:cNvPr id="921" name="Line 1680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>
          <a:spLocks noChangeShapeType="1"/>
        </xdr:cNvSpPr>
      </xdr:nvSpPr>
      <xdr:spPr bwMode="auto">
        <a:xfrm flipH="1">
          <a:off x="5000625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9525</xdr:rowOff>
    </xdr:from>
    <xdr:to>
      <xdr:col>14</xdr:col>
      <xdr:colOff>0</xdr:colOff>
      <xdr:row>54</xdr:row>
      <xdr:rowOff>0</xdr:rowOff>
    </xdr:to>
    <xdr:sp macro="" textlink="">
      <xdr:nvSpPr>
        <xdr:cNvPr id="922" name="Line 1681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>
          <a:spLocks noChangeShapeType="1"/>
        </xdr:cNvSpPr>
      </xdr:nvSpPr>
      <xdr:spPr bwMode="auto">
        <a:xfrm flipH="1">
          <a:off x="5629275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51</xdr:row>
      <xdr:rowOff>9525</xdr:rowOff>
    </xdr:from>
    <xdr:to>
      <xdr:col>18</xdr:col>
      <xdr:colOff>0</xdr:colOff>
      <xdr:row>54</xdr:row>
      <xdr:rowOff>0</xdr:rowOff>
    </xdr:to>
    <xdr:sp macro="" textlink="">
      <xdr:nvSpPr>
        <xdr:cNvPr id="924" name="Line 1683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>
          <a:spLocks noChangeShapeType="1"/>
        </xdr:cNvSpPr>
      </xdr:nvSpPr>
      <xdr:spPr bwMode="auto">
        <a:xfrm flipH="1">
          <a:off x="6896100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51</xdr:row>
      <xdr:rowOff>9525</xdr:rowOff>
    </xdr:from>
    <xdr:to>
      <xdr:col>20</xdr:col>
      <xdr:colOff>0</xdr:colOff>
      <xdr:row>54</xdr:row>
      <xdr:rowOff>0</xdr:rowOff>
    </xdr:to>
    <xdr:sp macro="" textlink="">
      <xdr:nvSpPr>
        <xdr:cNvPr id="925" name="Line 1684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>
          <a:spLocks noChangeShapeType="1"/>
        </xdr:cNvSpPr>
      </xdr:nvSpPr>
      <xdr:spPr bwMode="auto">
        <a:xfrm flipH="1">
          <a:off x="7524750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51</xdr:row>
      <xdr:rowOff>9525</xdr:rowOff>
    </xdr:from>
    <xdr:to>
      <xdr:col>22</xdr:col>
      <xdr:colOff>0</xdr:colOff>
      <xdr:row>54</xdr:row>
      <xdr:rowOff>0</xdr:rowOff>
    </xdr:to>
    <xdr:sp macro="" textlink="">
      <xdr:nvSpPr>
        <xdr:cNvPr id="926" name="Line 1685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>
          <a:spLocks noChangeShapeType="1"/>
        </xdr:cNvSpPr>
      </xdr:nvSpPr>
      <xdr:spPr bwMode="auto">
        <a:xfrm flipH="1">
          <a:off x="8153400" y="6886575"/>
          <a:ext cx="6858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51</xdr:row>
      <xdr:rowOff>9525</xdr:rowOff>
    </xdr:from>
    <xdr:to>
      <xdr:col>24</xdr:col>
      <xdr:colOff>0</xdr:colOff>
      <xdr:row>54</xdr:row>
      <xdr:rowOff>0</xdr:rowOff>
    </xdr:to>
    <xdr:sp macro="" textlink="">
      <xdr:nvSpPr>
        <xdr:cNvPr id="927" name="Line 1686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>
          <a:spLocks noChangeShapeType="1"/>
        </xdr:cNvSpPr>
      </xdr:nvSpPr>
      <xdr:spPr bwMode="auto">
        <a:xfrm flipH="1">
          <a:off x="8839200" y="688657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51</xdr:row>
      <xdr:rowOff>9525</xdr:rowOff>
    </xdr:from>
    <xdr:to>
      <xdr:col>26</xdr:col>
      <xdr:colOff>0</xdr:colOff>
      <xdr:row>54</xdr:row>
      <xdr:rowOff>0</xdr:rowOff>
    </xdr:to>
    <xdr:sp macro="" textlink="">
      <xdr:nvSpPr>
        <xdr:cNvPr id="928" name="Line 1687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>
          <a:spLocks noChangeShapeType="1"/>
        </xdr:cNvSpPr>
      </xdr:nvSpPr>
      <xdr:spPr bwMode="auto">
        <a:xfrm flipH="1">
          <a:off x="9486900" y="6886575"/>
          <a:ext cx="704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51</xdr:row>
      <xdr:rowOff>9525</xdr:rowOff>
    </xdr:from>
    <xdr:to>
      <xdr:col>28</xdr:col>
      <xdr:colOff>0</xdr:colOff>
      <xdr:row>54</xdr:row>
      <xdr:rowOff>0</xdr:rowOff>
    </xdr:to>
    <xdr:sp macro="" textlink="">
      <xdr:nvSpPr>
        <xdr:cNvPr id="929" name="Line 1689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>
          <a:spLocks noChangeShapeType="1"/>
        </xdr:cNvSpPr>
      </xdr:nvSpPr>
      <xdr:spPr bwMode="auto">
        <a:xfrm flipH="1">
          <a:off x="10191750" y="688657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9525</xdr:rowOff>
    </xdr:from>
    <xdr:to>
      <xdr:col>6</xdr:col>
      <xdr:colOff>0</xdr:colOff>
      <xdr:row>27</xdr:row>
      <xdr:rowOff>0</xdr:rowOff>
    </xdr:to>
    <xdr:sp macro="" textlink="">
      <xdr:nvSpPr>
        <xdr:cNvPr id="962" name="Line 1857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>
          <a:spLocks noChangeShapeType="1"/>
        </xdr:cNvSpPr>
      </xdr:nvSpPr>
      <xdr:spPr bwMode="auto">
        <a:xfrm flipH="1">
          <a:off x="3076575" y="3629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8</xdr:col>
      <xdr:colOff>0</xdr:colOff>
      <xdr:row>27</xdr:row>
      <xdr:rowOff>0</xdr:rowOff>
    </xdr:to>
    <xdr:sp macro="" textlink="">
      <xdr:nvSpPr>
        <xdr:cNvPr id="963" name="Line 1858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>
          <a:spLocks noChangeShapeType="1"/>
        </xdr:cNvSpPr>
      </xdr:nvSpPr>
      <xdr:spPr bwMode="auto">
        <a:xfrm flipH="1">
          <a:off x="3705225" y="3629025"/>
          <a:ext cx="6667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39</xdr:row>
      <xdr:rowOff>9525</xdr:rowOff>
    </xdr:from>
    <xdr:to>
      <xdr:col>6</xdr:col>
      <xdr:colOff>0</xdr:colOff>
      <xdr:row>42</xdr:row>
      <xdr:rowOff>0</xdr:rowOff>
    </xdr:to>
    <xdr:sp macro="" textlink="">
      <xdr:nvSpPr>
        <xdr:cNvPr id="966" name="Line 1861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>
          <a:spLocks noChangeShapeType="1"/>
        </xdr:cNvSpPr>
      </xdr:nvSpPr>
      <xdr:spPr bwMode="auto">
        <a:xfrm flipH="1">
          <a:off x="3076575" y="47148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9525</xdr:rowOff>
    </xdr:from>
    <xdr:to>
      <xdr:col>8</xdr:col>
      <xdr:colOff>0</xdr:colOff>
      <xdr:row>42</xdr:row>
      <xdr:rowOff>0</xdr:rowOff>
    </xdr:to>
    <xdr:sp macro="" textlink="">
      <xdr:nvSpPr>
        <xdr:cNvPr id="967" name="Line 1862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>
          <a:spLocks noChangeShapeType="1"/>
        </xdr:cNvSpPr>
      </xdr:nvSpPr>
      <xdr:spPr bwMode="auto">
        <a:xfrm flipH="1">
          <a:off x="3705225" y="4714875"/>
          <a:ext cx="6667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9525</xdr:rowOff>
    </xdr:from>
    <xdr:to>
      <xdr:col>6</xdr:col>
      <xdr:colOff>0</xdr:colOff>
      <xdr:row>48</xdr:row>
      <xdr:rowOff>0</xdr:rowOff>
    </xdr:to>
    <xdr:sp macro="" textlink="">
      <xdr:nvSpPr>
        <xdr:cNvPr id="970" name="Line 1867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>
          <a:spLocks noChangeShapeType="1"/>
        </xdr:cNvSpPr>
      </xdr:nvSpPr>
      <xdr:spPr bwMode="auto">
        <a:xfrm flipH="1">
          <a:off x="3076575" y="58007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9525</xdr:rowOff>
    </xdr:from>
    <xdr:to>
      <xdr:col>8</xdr:col>
      <xdr:colOff>0</xdr:colOff>
      <xdr:row>48</xdr:row>
      <xdr:rowOff>0</xdr:rowOff>
    </xdr:to>
    <xdr:sp macro="" textlink="">
      <xdr:nvSpPr>
        <xdr:cNvPr id="971" name="Line 1868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>
          <a:spLocks noChangeShapeType="1"/>
        </xdr:cNvSpPr>
      </xdr:nvSpPr>
      <xdr:spPr bwMode="auto">
        <a:xfrm flipH="1">
          <a:off x="3705225" y="5800725"/>
          <a:ext cx="6667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51</xdr:row>
      <xdr:rowOff>9525</xdr:rowOff>
    </xdr:from>
    <xdr:to>
      <xdr:col>6</xdr:col>
      <xdr:colOff>0</xdr:colOff>
      <xdr:row>54</xdr:row>
      <xdr:rowOff>0</xdr:rowOff>
    </xdr:to>
    <xdr:sp macro="" textlink="">
      <xdr:nvSpPr>
        <xdr:cNvPr id="974" name="Line 1871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>
          <a:spLocks noChangeShapeType="1"/>
        </xdr:cNvSpPr>
      </xdr:nvSpPr>
      <xdr:spPr bwMode="auto">
        <a:xfrm flipH="1">
          <a:off x="3076575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51</xdr:row>
      <xdr:rowOff>9525</xdr:rowOff>
    </xdr:from>
    <xdr:to>
      <xdr:col>8</xdr:col>
      <xdr:colOff>0</xdr:colOff>
      <xdr:row>54</xdr:row>
      <xdr:rowOff>0</xdr:rowOff>
    </xdr:to>
    <xdr:sp macro="" textlink="">
      <xdr:nvSpPr>
        <xdr:cNvPr id="975" name="Line 1872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>
          <a:spLocks noChangeShapeType="1"/>
        </xdr:cNvSpPr>
      </xdr:nvSpPr>
      <xdr:spPr bwMode="auto">
        <a:xfrm flipH="1">
          <a:off x="3705225" y="6886575"/>
          <a:ext cx="6667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51</xdr:row>
      <xdr:rowOff>0</xdr:rowOff>
    </xdr:from>
    <xdr:to>
      <xdr:col>14</xdr:col>
      <xdr:colOff>9525</xdr:colOff>
      <xdr:row>54</xdr:row>
      <xdr:rowOff>0</xdr:rowOff>
    </xdr:to>
    <xdr:sp macro="" textlink="">
      <xdr:nvSpPr>
        <xdr:cNvPr id="980" name="Line 1923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>
          <a:spLocks noChangeShapeType="1"/>
        </xdr:cNvSpPr>
      </xdr:nvSpPr>
      <xdr:spPr bwMode="auto">
        <a:xfrm>
          <a:off x="5638800" y="68770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9525</xdr:rowOff>
    </xdr:from>
    <xdr:to>
      <xdr:col>14</xdr:col>
      <xdr:colOff>0</xdr:colOff>
      <xdr:row>54</xdr:row>
      <xdr:rowOff>0</xdr:rowOff>
    </xdr:to>
    <xdr:sp macro="" textlink="">
      <xdr:nvSpPr>
        <xdr:cNvPr id="981" name="Line 1924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>
          <a:spLocks noChangeShapeType="1"/>
        </xdr:cNvSpPr>
      </xdr:nvSpPr>
      <xdr:spPr bwMode="auto">
        <a:xfrm flipH="1">
          <a:off x="5629275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15</xdr:row>
      <xdr:rowOff>0</xdr:rowOff>
    </xdr:from>
    <xdr:to>
      <xdr:col>12</xdr:col>
      <xdr:colOff>9525</xdr:colOff>
      <xdr:row>17</xdr:row>
      <xdr:rowOff>209550</xdr:rowOff>
    </xdr:to>
    <xdr:sp macro="" textlink="">
      <xdr:nvSpPr>
        <xdr:cNvPr id="1033" name="Line 2072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ShapeType="1"/>
        </xdr:cNvSpPr>
      </xdr:nvSpPr>
      <xdr:spPr bwMode="auto">
        <a:xfrm>
          <a:off x="5010150" y="253365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</xdr:row>
      <xdr:rowOff>0</xdr:rowOff>
    </xdr:from>
    <xdr:to>
      <xdr:col>16</xdr:col>
      <xdr:colOff>9525</xdr:colOff>
      <xdr:row>18</xdr:row>
      <xdr:rowOff>9525</xdr:rowOff>
    </xdr:to>
    <xdr:sp macro="" textlink="">
      <xdr:nvSpPr>
        <xdr:cNvPr id="1034" name="Line 2074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ShapeType="1"/>
        </xdr:cNvSpPr>
      </xdr:nvSpPr>
      <xdr:spPr bwMode="auto">
        <a:xfrm>
          <a:off x="6943725" y="2390775"/>
          <a:ext cx="63817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15</xdr:row>
      <xdr:rowOff>0</xdr:rowOff>
    </xdr:from>
    <xdr:to>
      <xdr:col>18</xdr:col>
      <xdr:colOff>0</xdr:colOff>
      <xdr:row>17</xdr:row>
      <xdr:rowOff>219075</xdr:rowOff>
    </xdr:to>
    <xdr:sp macro="" textlink="">
      <xdr:nvSpPr>
        <xdr:cNvPr id="1035" name="Line 2075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>
          <a:spLocks noChangeShapeType="1"/>
        </xdr:cNvSpPr>
      </xdr:nvSpPr>
      <xdr:spPr bwMode="auto">
        <a:xfrm>
          <a:off x="6905625" y="2533650"/>
          <a:ext cx="619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15</xdr:row>
      <xdr:rowOff>0</xdr:rowOff>
    </xdr:from>
    <xdr:to>
      <xdr:col>19</xdr:col>
      <xdr:colOff>304800</xdr:colOff>
      <xdr:row>17</xdr:row>
      <xdr:rowOff>219075</xdr:rowOff>
    </xdr:to>
    <xdr:sp macro="" textlink="">
      <xdr:nvSpPr>
        <xdr:cNvPr id="1036" name="Line 2076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>
          <a:spLocks noChangeShapeType="1"/>
        </xdr:cNvSpPr>
      </xdr:nvSpPr>
      <xdr:spPr bwMode="auto">
        <a:xfrm>
          <a:off x="7534275" y="2533650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15</xdr:row>
      <xdr:rowOff>0</xdr:rowOff>
    </xdr:from>
    <xdr:to>
      <xdr:col>22</xdr:col>
      <xdr:colOff>0</xdr:colOff>
      <xdr:row>18</xdr:row>
      <xdr:rowOff>0</xdr:rowOff>
    </xdr:to>
    <xdr:sp macro="" textlink="">
      <xdr:nvSpPr>
        <xdr:cNvPr id="1037" name="Line 2077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>
          <a:spLocks noChangeShapeType="1"/>
        </xdr:cNvSpPr>
      </xdr:nvSpPr>
      <xdr:spPr bwMode="auto">
        <a:xfrm>
          <a:off x="8162925" y="2533650"/>
          <a:ext cx="6762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15</xdr:row>
      <xdr:rowOff>0</xdr:rowOff>
    </xdr:from>
    <xdr:to>
      <xdr:col>24</xdr:col>
      <xdr:colOff>0</xdr:colOff>
      <xdr:row>17</xdr:row>
      <xdr:rowOff>200025</xdr:rowOff>
    </xdr:to>
    <xdr:sp macro="" textlink="">
      <xdr:nvSpPr>
        <xdr:cNvPr id="1038" name="Line 2078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>
          <a:spLocks noChangeShapeType="1"/>
        </xdr:cNvSpPr>
      </xdr:nvSpPr>
      <xdr:spPr bwMode="auto">
        <a:xfrm>
          <a:off x="8848725" y="253365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14</xdr:row>
      <xdr:rowOff>161925</xdr:rowOff>
    </xdr:from>
    <xdr:to>
      <xdr:col>25</xdr:col>
      <xdr:colOff>304800</xdr:colOff>
      <xdr:row>17</xdr:row>
      <xdr:rowOff>200025</xdr:rowOff>
    </xdr:to>
    <xdr:sp macro="" textlink="">
      <xdr:nvSpPr>
        <xdr:cNvPr id="1039" name="Line 2079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>
          <a:spLocks noChangeShapeType="1"/>
        </xdr:cNvSpPr>
      </xdr:nvSpPr>
      <xdr:spPr bwMode="auto">
        <a:xfrm>
          <a:off x="9496425" y="2514600"/>
          <a:ext cx="6667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15</xdr:row>
      <xdr:rowOff>0</xdr:rowOff>
    </xdr:from>
    <xdr:to>
      <xdr:col>27</xdr:col>
      <xdr:colOff>361950</xdr:colOff>
      <xdr:row>17</xdr:row>
      <xdr:rowOff>171450</xdr:rowOff>
    </xdr:to>
    <xdr:sp macro="" textlink="">
      <xdr:nvSpPr>
        <xdr:cNvPr id="1040" name="Line 2080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>
          <a:spLocks noChangeShapeType="1"/>
        </xdr:cNvSpPr>
      </xdr:nvSpPr>
      <xdr:spPr bwMode="auto">
        <a:xfrm>
          <a:off x="10201275" y="2533650"/>
          <a:ext cx="6381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15</xdr:row>
      <xdr:rowOff>9525</xdr:rowOff>
    </xdr:from>
    <xdr:to>
      <xdr:col>5</xdr:col>
      <xdr:colOff>314325</xdr:colOff>
      <xdr:row>17</xdr:row>
      <xdr:rowOff>161925</xdr:rowOff>
    </xdr:to>
    <xdr:sp macro="" textlink="">
      <xdr:nvSpPr>
        <xdr:cNvPr id="1041" name="Line 2081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>
          <a:spLocks noChangeShapeType="1"/>
        </xdr:cNvSpPr>
      </xdr:nvSpPr>
      <xdr:spPr bwMode="auto">
        <a:xfrm flipH="1">
          <a:off x="3086100" y="2543175"/>
          <a:ext cx="6191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15</xdr:row>
      <xdr:rowOff>9525</xdr:rowOff>
    </xdr:from>
    <xdr:to>
      <xdr:col>8</xdr:col>
      <xdr:colOff>0</xdr:colOff>
      <xdr:row>17</xdr:row>
      <xdr:rowOff>209550</xdr:rowOff>
    </xdr:to>
    <xdr:sp macro="" textlink="">
      <xdr:nvSpPr>
        <xdr:cNvPr id="1042" name="Line 2082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>
          <a:spLocks noChangeShapeType="1"/>
        </xdr:cNvSpPr>
      </xdr:nvSpPr>
      <xdr:spPr bwMode="auto">
        <a:xfrm flipH="1">
          <a:off x="3705225" y="2543175"/>
          <a:ext cx="6667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15</xdr:row>
      <xdr:rowOff>9525</xdr:rowOff>
    </xdr:from>
    <xdr:to>
      <xdr:col>10</xdr:col>
      <xdr:colOff>0</xdr:colOff>
      <xdr:row>18</xdr:row>
      <xdr:rowOff>0</xdr:rowOff>
    </xdr:to>
    <xdr:sp macro="" textlink="">
      <xdr:nvSpPr>
        <xdr:cNvPr id="1043" name="Line 2083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>
          <a:spLocks noChangeShapeType="1"/>
        </xdr:cNvSpPr>
      </xdr:nvSpPr>
      <xdr:spPr bwMode="auto">
        <a:xfrm flipH="1">
          <a:off x="4324350" y="2543175"/>
          <a:ext cx="6762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15</xdr:row>
      <xdr:rowOff>9525</xdr:rowOff>
    </xdr:from>
    <xdr:to>
      <xdr:col>11</xdr:col>
      <xdr:colOff>314325</xdr:colOff>
      <xdr:row>18</xdr:row>
      <xdr:rowOff>9525</xdr:rowOff>
    </xdr:to>
    <xdr:sp macro="" textlink="">
      <xdr:nvSpPr>
        <xdr:cNvPr id="1044" name="Line 2084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>
          <a:spLocks noChangeShapeType="1"/>
        </xdr:cNvSpPr>
      </xdr:nvSpPr>
      <xdr:spPr bwMode="auto">
        <a:xfrm flipH="1">
          <a:off x="4991100" y="254317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15</xdr:row>
      <xdr:rowOff>9525</xdr:rowOff>
    </xdr:from>
    <xdr:to>
      <xdr:col>15</xdr:col>
      <xdr:colOff>314325</xdr:colOff>
      <xdr:row>18</xdr:row>
      <xdr:rowOff>0</xdr:rowOff>
    </xdr:to>
    <xdr:sp macro="" textlink="">
      <xdr:nvSpPr>
        <xdr:cNvPr id="1045" name="Line 2086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>
          <a:spLocks noChangeShapeType="1"/>
        </xdr:cNvSpPr>
      </xdr:nvSpPr>
      <xdr:spPr bwMode="auto">
        <a:xfrm flipH="1">
          <a:off x="6276975" y="2543175"/>
          <a:ext cx="6096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15</xdr:row>
      <xdr:rowOff>9525</xdr:rowOff>
    </xdr:from>
    <xdr:to>
      <xdr:col>17</xdr:col>
      <xdr:colOff>314325</xdr:colOff>
      <xdr:row>17</xdr:row>
      <xdr:rowOff>200025</xdr:rowOff>
    </xdr:to>
    <xdr:sp macro="" textlink="">
      <xdr:nvSpPr>
        <xdr:cNvPr id="1046" name="Line 2087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>
          <a:spLocks noChangeShapeType="1"/>
        </xdr:cNvSpPr>
      </xdr:nvSpPr>
      <xdr:spPr bwMode="auto">
        <a:xfrm flipH="1">
          <a:off x="6905625" y="2543175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15</xdr:row>
      <xdr:rowOff>9525</xdr:rowOff>
    </xdr:from>
    <xdr:to>
      <xdr:col>19</xdr:col>
      <xdr:colOff>314325</xdr:colOff>
      <xdr:row>17</xdr:row>
      <xdr:rowOff>190500</xdr:rowOff>
    </xdr:to>
    <xdr:sp macro="" textlink="">
      <xdr:nvSpPr>
        <xdr:cNvPr id="1047" name="Line 2088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>
          <a:spLocks noChangeShapeType="1"/>
        </xdr:cNvSpPr>
      </xdr:nvSpPr>
      <xdr:spPr bwMode="auto">
        <a:xfrm flipH="1">
          <a:off x="7534275" y="2543175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15</xdr:row>
      <xdr:rowOff>9525</xdr:rowOff>
    </xdr:from>
    <xdr:to>
      <xdr:col>21</xdr:col>
      <xdr:colOff>314325</xdr:colOff>
      <xdr:row>17</xdr:row>
      <xdr:rowOff>219075</xdr:rowOff>
    </xdr:to>
    <xdr:sp macro="" textlink="">
      <xdr:nvSpPr>
        <xdr:cNvPr id="1048" name="Line 2089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>
          <a:spLocks noChangeShapeType="1"/>
        </xdr:cNvSpPr>
      </xdr:nvSpPr>
      <xdr:spPr bwMode="auto">
        <a:xfrm flipH="1">
          <a:off x="8143875" y="2543175"/>
          <a:ext cx="6953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15</xdr:row>
      <xdr:rowOff>9525</xdr:rowOff>
    </xdr:from>
    <xdr:to>
      <xdr:col>25</xdr:col>
      <xdr:colOff>314325</xdr:colOff>
      <xdr:row>17</xdr:row>
      <xdr:rowOff>219075</xdr:rowOff>
    </xdr:to>
    <xdr:sp macro="" textlink="">
      <xdr:nvSpPr>
        <xdr:cNvPr id="1049" name="Line 2091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>
          <a:spLocks noChangeShapeType="1"/>
        </xdr:cNvSpPr>
      </xdr:nvSpPr>
      <xdr:spPr bwMode="auto">
        <a:xfrm flipH="1">
          <a:off x="9496425" y="2543175"/>
          <a:ext cx="6762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304800</xdr:colOff>
      <xdr:row>15</xdr:row>
      <xdr:rowOff>9525</xdr:rowOff>
    </xdr:from>
    <xdr:to>
      <xdr:col>28</xdr:col>
      <xdr:colOff>0</xdr:colOff>
      <xdr:row>17</xdr:row>
      <xdr:rowOff>219075</xdr:rowOff>
    </xdr:to>
    <xdr:sp macro="" textlink="">
      <xdr:nvSpPr>
        <xdr:cNvPr id="1050" name="Line 2092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>
          <a:spLocks noChangeShapeType="1"/>
        </xdr:cNvSpPr>
      </xdr:nvSpPr>
      <xdr:spPr bwMode="auto">
        <a:xfrm flipH="1">
          <a:off x="10163175" y="2543175"/>
          <a:ext cx="6762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13</xdr:col>
      <xdr:colOff>314325</xdr:colOff>
      <xdr:row>17</xdr:row>
      <xdr:rowOff>209550</xdr:rowOff>
    </xdr:to>
    <xdr:sp macro="" textlink="">
      <xdr:nvSpPr>
        <xdr:cNvPr id="1052" name="Line 2095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>
          <a:spLocks noChangeShapeType="1"/>
        </xdr:cNvSpPr>
      </xdr:nvSpPr>
      <xdr:spPr bwMode="auto">
        <a:xfrm flipH="1">
          <a:off x="5629275" y="25431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17</xdr:row>
      <xdr:rowOff>180975</xdr:rowOff>
    </xdr:from>
    <xdr:to>
      <xdr:col>6</xdr:col>
      <xdr:colOff>0</xdr:colOff>
      <xdr:row>21</xdr:row>
      <xdr:rowOff>0</xdr:rowOff>
    </xdr:to>
    <xdr:sp macro="" textlink="">
      <xdr:nvSpPr>
        <xdr:cNvPr id="1053" name="Line 2096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>
          <a:spLocks noChangeShapeType="1"/>
        </xdr:cNvSpPr>
      </xdr:nvSpPr>
      <xdr:spPr bwMode="auto">
        <a:xfrm>
          <a:off x="3448050" y="2895600"/>
          <a:ext cx="81915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818</xdr:colOff>
      <xdr:row>18</xdr:row>
      <xdr:rowOff>15383</xdr:rowOff>
    </xdr:from>
    <xdr:to>
      <xdr:col>7</xdr:col>
      <xdr:colOff>382701</xdr:colOff>
      <xdr:row>20</xdr:row>
      <xdr:rowOff>272142</xdr:rowOff>
    </xdr:to>
    <xdr:sp macro="" textlink="">
      <xdr:nvSpPr>
        <xdr:cNvPr id="1054" name="Line 2097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>
          <a:spLocks noChangeShapeType="1"/>
        </xdr:cNvSpPr>
      </xdr:nvSpPr>
      <xdr:spPr bwMode="auto">
        <a:xfrm>
          <a:off x="4270059" y="2932414"/>
          <a:ext cx="722062" cy="5799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9526</xdr:rowOff>
    </xdr:from>
    <xdr:to>
      <xdr:col>10</xdr:col>
      <xdr:colOff>76200</xdr:colOff>
      <xdr:row>21</xdr:row>
      <xdr:rowOff>19051</xdr:rowOff>
    </xdr:to>
    <xdr:sp macro="" textlink="">
      <xdr:nvSpPr>
        <xdr:cNvPr id="1055" name="Line 2098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>
          <a:spLocks noChangeShapeType="1"/>
        </xdr:cNvSpPr>
      </xdr:nvSpPr>
      <xdr:spPr bwMode="auto">
        <a:xfrm>
          <a:off x="5010150" y="2933701"/>
          <a:ext cx="742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18</xdr:row>
      <xdr:rowOff>9525</xdr:rowOff>
    </xdr:from>
    <xdr:to>
      <xdr:col>16</xdr:col>
      <xdr:colOff>9525</xdr:colOff>
      <xdr:row>21</xdr:row>
      <xdr:rowOff>28575</xdr:rowOff>
    </xdr:to>
    <xdr:sp macro="" textlink="">
      <xdr:nvSpPr>
        <xdr:cNvPr id="1057" name="Line 2101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>
          <a:spLocks noChangeShapeType="1"/>
        </xdr:cNvSpPr>
      </xdr:nvSpPr>
      <xdr:spPr bwMode="auto">
        <a:xfrm>
          <a:off x="6943725" y="2933700"/>
          <a:ext cx="6381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314325</xdr:colOff>
      <xdr:row>18</xdr:row>
      <xdr:rowOff>28575</xdr:rowOff>
    </xdr:from>
    <xdr:to>
      <xdr:col>17</xdr:col>
      <xdr:colOff>295275</xdr:colOff>
      <xdr:row>20</xdr:row>
      <xdr:rowOff>209550</xdr:rowOff>
    </xdr:to>
    <xdr:sp macro="" textlink="">
      <xdr:nvSpPr>
        <xdr:cNvPr id="1058" name="Line 2102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>
          <a:spLocks noChangeShapeType="1"/>
        </xdr:cNvSpPr>
      </xdr:nvSpPr>
      <xdr:spPr bwMode="auto">
        <a:xfrm>
          <a:off x="7562850" y="2952750"/>
          <a:ext cx="6191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285751</xdr:colOff>
      <xdr:row>18</xdr:row>
      <xdr:rowOff>38100</xdr:rowOff>
    </xdr:from>
    <xdr:to>
      <xdr:col>19</xdr:col>
      <xdr:colOff>285751</xdr:colOff>
      <xdr:row>20</xdr:row>
      <xdr:rowOff>238125</xdr:rowOff>
    </xdr:to>
    <xdr:sp macro="" textlink="">
      <xdr:nvSpPr>
        <xdr:cNvPr id="1059" name="Line 2103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>
          <a:spLocks noChangeShapeType="1"/>
        </xdr:cNvSpPr>
      </xdr:nvSpPr>
      <xdr:spPr bwMode="auto">
        <a:xfrm>
          <a:off x="8172451" y="296227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18</xdr:row>
      <xdr:rowOff>85725</xdr:rowOff>
    </xdr:from>
    <xdr:to>
      <xdr:col>22</xdr:col>
      <xdr:colOff>0</xdr:colOff>
      <xdr:row>20</xdr:row>
      <xdr:rowOff>266700</xdr:rowOff>
    </xdr:to>
    <xdr:sp macro="" textlink="">
      <xdr:nvSpPr>
        <xdr:cNvPr id="1060" name="Line 2104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>
          <a:spLocks noChangeShapeType="1"/>
        </xdr:cNvSpPr>
      </xdr:nvSpPr>
      <xdr:spPr bwMode="auto">
        <a:xfrm>
          <a:off x="8829675" y="3009900"/>
          <a:ext cx="7048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18</xdr:row>
      <xdr:rowOff>76200</xdr:rowOff>
    </xdr:from>
    <xdr:to>
      <xdr:col>23</xdr:col>
      <xdr:colOff>323850</xdr:colOff>
      <xdr:row>20</xdr:row>
      <xdr:rowOff>238125</xdr:rowOff>
    </xdr:to>
    <xdr:sp macro="" textlink="">
      <xdr:nvSpPr>
        <xdr:cNvPr id="1061" name="Line 2105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>
          <a:spLocks noChangeShapeType="1"/>
        </xdr:cNvSpPr>
      </xdr:nvSpPr>
      <xdr:spPr bwMode="auto">
        <a:xfrm>
          <a:off x="9534525" y="30003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314325</xdr:colOff>
      <xdr:row>18</xdr:row>
      <xdr:rowOff>57150</xdr:rowOff>
    </xdr:from>
    <xdr:to>
      <xdr:col>25</xdr:col>
      <xdr:colOff>304800</xdr:colOff>
      <xdr:row>20</xdr:row>
      <xdr:rowOff>266700</xdr:rowOff>
    </xdr:to>
    <xdr:sp macro="" textlink="">
      <xdr:nvSpPr>
        <xdr:cNvPr id="1062" name="Line 2106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>
          <a:spLocks noChangeShapeType="1"/>
        </xdr:cNvSpPr>
      </xdr:nvSpPr>
      <xdr:spPr bwMode="auto">
        <a:xfrm>
          <a:off x="10163175" y="2981325"/>
          <a:ext cx="6953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18</xdr:row>
      <xdr:rowOff>38100</xdr:rowOff>
    </xdr:from>
    <xdr:to>
      <xdr:col>27</xdr:col>
      <xdr:colOff>400050</xdr:colOff>
      <xdr:row>20</xdr:row>
      <xdr:rowOff>209550</xdr:rowOff>
    </xdr:to>
    <xdr:sp macro="" textlink="">
      <xdr:nvSpPr>
        <xdr:cNvPr id="1063" name="Line 2107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>
          <a:spLocks noChangeShapeType="1"/>
        </xdr:cNvSpPr>
      </xdr:nvSpPr>
      <xdr:spPr bwMode="auto">
        <a:xfrm>
          <a:off x="10906125" y="2962275"/>
          <a:ext cx="7810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18</xdr:row>
      <xdr:rowOff>9525</xdr:rowOff>
    </xdr:from>
    <xdr:to>
      <xdr:col>5</xdr:col>
      <xdr:colOff>314325</xdr:colOff>
      <xdr:row>20</xdr:row>
      <xdr:rowOff>209550</xdr:rowOff>
    </xdr:to>
    <xdr:sp macro="" textlink="">
      <xdr:nvSpPr>
        <xdr:cNvPr id="1064" name="Line 2108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>
          <a:spLocks noChangeShapeType="1"/>
        </xdr:cNvSpPr>
      </xdr:nvSpPr>
      <xdr:spPr bwMode="auto">
        <a:xfrm flipH="1">
          <a:off x="3086100" y="30861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52046</xdr:colOff>
      <xdr:row>18</xdr:row>
      <xdr:rowOff>0</xdr:rowOff>
    </xdr:from>
    <xdr:to>
      <xdr:col>7</xdr:col>
      <xdr:colOff>399708</xdr:colOff>
      <xdr:row>20</xdr:row>
      <xdr:rowOff>287111</xdr:rowOff>
    </xdr:to>
    <xdr:sp macro="" textlink="">
      <xdr:nvSpPr>
        <xdr:cNvPr id="1065" name="Line 2109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>
          <a:spLocks noChangeShapeType="1"/>
        </xdr:cNvSpPr>
      </xdr:nvSpPr>
      <xdr:spPr bwMode="auto">
        <a:xfrm flipH="1">
          <a:off x="4321287" y="2917031"/>
          <a:ext cx="687841" cy="610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38099</xdr:colOff>
      <xdr:row>18</xdr:row>
      <xdr:rowOff>47625</xdr:rowOff>
    </xdr:from>
    <xdr:to>
      <xdr:col>11</xdr:col>
      <xdr:colOff>285749</xdr:colOff>
      <xdr:row>20</xdr:row>
      <xdr:rowOff>228600</xdr:rowOff>
    </xdr:to>
    <xdr:sp macro="" textlink="">
      <xdr:nvSpPr>
        <xdr:cNvPr id="1067" name="Line 2111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>
          <a:spLocks noChangeShapeType="1"/>
        </xdr:cNvSpPr>
      </xdr:nvSpPr>
      <xdr:spPr bwMode="auto">
        <a:xfrm flipH="1">
          <a:off x="5714999" y="2971800"/>
          <a:ext cx="5619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133350</xdr:colOff>
      <xdr:row>18</xdr:row>
      <xdr:rowOff>85725</xdr:rowOff>
    </xdr:from>
    <xdr:to>
      <xdr:col>29</xdr:col>
      <xdr:colOff>142875</xdr:colOff>
      <xdr:row>20</xdr:row>
      <xdr:rowOff>295275</xdr:rowOff>
    </xdr:to>
    <xdr:sp macro="" textlink="">
      <xdr:nvSpPr>
        <xdr:cNvPr id="1068" name="Line 2113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>
          <a:spLocks noChangeShapeType="1"/>
        </xdr:cNvSpPr>
      </xdr:nvSpPr>
      <xdr:spPr bwMode="auto">
        <a:xfrm flipH="1">
          <a:off x="11887200" y="30099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18</xdr:col>
      <xdr:colOff>0</xdr:colOff>
      <xdr:row>20</xdr:row>
      <xdr:rowOff>219075</xdr:rowOff>
    </xdr:to>
    <xdr:sp macro="" textlink="">
      <xdr:nvSpPr>
        <xdr:cNvPr id="1069" name="Line 2114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>
          <a:spLocks noChangeShapeType="1"/>
        </xdr:cNvSpPr>
      </xdr:nvSpPr>
      <xdr:spPr bwMode="auto">
        <a:xfrm flipH="1">
          <a:off x="6896100" y="308610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18</xdr:row>
      <xdr:rowOff>133350</xdr:rowOff>
    </xdr:from>
    <xdr:to>
      <xdr:col>21</xdr:col>
      <xdr:colOff>314325</xdr:colOff>
      <xdr:row>20</xdr:row>
      <xdr:rowOff>304800</xdr:rowOff>
    </xdr:to>
    <xdr:sp macro="" textlink="">
      <xdr:nvSpPr>
        <xdr:cNvPr id="1070" name="Line 2116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>
          <a:spLocks noChangeShapeType="1"/>
        </xdr:cNvSpPr>
      </xdr:nvSpPr>
      <xdr:spPr bwMode="auto">
        <a:xfrm flipH="1">
          <a:off x="8829675" y="3057525"/>
          <a:ext cx="685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18</xdr:row>
      <xdr:rowOff>9525</xdr:rowOff>
    </xdr:from>
    <xdr:to>
      <xdr:col>24</xdr:col>
      <xdr:colOff>0</xdr:colOff>
      <xdr:row>21</xdr:row>
      <xdr:rowOff>0</xdr:rowOff>
    </xdr:to>
    <xdr:sp macro="" textlink="">
      <xdr:nvSpPr>
        <xdr:cNvPr id="1071" name="Line 2117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>
          <a:spLocks noChangeShapeType="1"/>
        </xdr:cNvSpPr>
      </xdr:nvSpPr>
      <xdr:spPr bwMode="auto">
        <a:xfrm flipH="1">
          <a:off x="8839200" y="308610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18</xdr:row>
      <xdr:rowOff>9525</xdr:rowOff>
    </xdr:from>
    <xdr:to>
      <xdr:col>25</xdr:col>
      <xdr:colOff>314325</xdr:colOff>
      <xdr:row>21</xdr:row>
      <xdr:rowOff>0</xdr:rowOff>
    </xdr:to>
    <xdr:sp macro="" textlink="">
      <xdr:nvSpPr>
        <xdr:cNvPr id="1072" name="Line 2118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>
          <a:spLocks noChangeShapeType="1"/>
        </xdr:cNvSpPr>
      </xdr:nvSpPr>
      <xdr:spPr bwMode="auto">
        <a:xfrm flipH="1">
          <a:off x="9496425" y="3086100"/>
          <a:ext cx="6762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47625</xdr:colOff>
      <xdr:row>18</xdr:row>
      <xdr:rowOff>9525</xdr:rowOff>
    </xdr:from>
    <xdr:to>
      <xdr:col>27</xdr:col>
      <xdr:colOff>409575</xdr:colOff>
      <xdr:row>21</xdr:row>
      <xdr:rowOff>0</xdr:rowOff>
    </xdr:to>
    <xdr:sp macro="" textlink="">
      <xdr:nvSpPr>
        <xdr:cNvPr id="1073" name="Line 2119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>
          <a:spLocks noChangeShapeType="1"/>
        </xdr:cNvSpPr>
      </xdr:nvSpPr>
      <xdr:spPr bwMode="auto">
        <a:xfrm flipH="1">
          <a:off x="10934700" y="2933700"/>
          <a:ext cx="7620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1074" name="Line 2121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>
          <a:spLocks noChangeShapeType="1"/>
        </xdr:cNvSpPr>
      </xdr:nvSpPr>
      <xdr:spPr bwMode="auto">
        <a:xfrm>
          <a:off x="5638800" y="307657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24</xdr:row>
      <xdr:rowOff>0</xdr:rowOff>
    </xdr:from>
    <xdr:to>
      <xdr:col>28</xdr:col>
      <xdr:colOff>0</xdr:colOff>
      <xdr:row>27</xdr:row>
      <xdr:rowOff>0</xdr:rowOff>
    </xdr:to>
    <xdr:sp macro="" textlink="">
      <xdr:nvSpPr>
        <xdr:cNvPr id="1076" name="Line 2134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>
          <a:spLocks noChangeShapeType="1"/>
        </xdr:cNvSpPr>
      </xdr:nvSpPr>
      <xdr:spPr bwMode="auto">
        <a:xfrm>
          <a:off x="10201275" y="361950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24</xdr:row>
      <xdr:rowOff>9525</xdr:rowOff>
    </xdr:from>
    <xdr:to>
      <xdr:col>28</xdr:col>
      <xdr:colOff>0</xdr:colOff>
      <xdr:row>27</xdr:row>
      <xdr:rowOff>0</xdr:rowOff>
    </xdr:to>
    <xdr:sp macro="" textlink="">
      <xdr:nvSpPr>
        <xdr:cNvPr id="1077" name="Line 2146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>
          <a:spLocks noChangeShapeType="1"/>
        </xdr:cNvSpPr>
      </xdr:nvSpPr>
      <xdr:spPr bwMode="auto">
        <a:xfrm flipH="1">
          <a:off x="10191750" y="36290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66675</xdr:colOff>
      <xdr:row>26</xdr:row>
      <xdr:rowOff>38100</xdr:rowOff>
    </xdr:from>
    <xdr:to>
      <xdr:col>54</xdr:col>
      <xdr:colOff>57150</xdr:colOff>
      <xdr:row>27</xdr:row>
      <xdr:rowOff>0</xdr:rowOff>
    </xdr:to>
    <xdr:sp macro="" textlink="">
      <xdr:nvSpPr>
        <xdr:cNvPr id="1078" name="Line 2161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>
          <a:spLocks noChangeShapeType="1"/>
        </xdr:cNvSpPr>
      </xdr:nvSpPr>
      <xdr:spPr bwMode="auto">
        <a:xfrm>
          <a:off x="26450925" y="4352925"/>
          <a:ext cx="1209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39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1080" name="Line 2188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>
          <a:spLocks noChangeShapeType="1"/>
        </xdr:cNvSpPr>
      </xdr:nvSpPr>
      <xdr:spPr bwMode="auto">
        <a:xfrm>
          <a:off x="10201275" y="47053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28</xdr:col>
      <xdr:colOff>0</xdr:colOff>
      <xdr:row>42</xdr:row>
      <xdr:rowOff>0</xdr:rowOff>
    </xdr:to>
    <xdr:sp macro="" textlink="">
      <xdr:nvSpPr>
        <xdr:cNvPr id="1081" name="Line 2200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>
          <a:spLocks noChangeShapeType="1"/>
        </xdr:cNvSpPr>
      </xdr:nvSpPr>
      <xdr:spPr bwMode="auto">
        <a:xfrm flipH="1">
          <a:off x="10191750" y="471487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57</xdr:row>
      <xdr:rowOff>0</xdr:rowOff>
    </xdr:from>
    <xdr:to>
      <xdr:col>12</xdr:col>
      <xdr:colOff>9525</xdr:colOff>
      <xdr:row>60</xdr:row>
      <xdr:rowOff>0</xdr:rowOff>
    </xdr:to>
    <xdr:cxnSp macro="">
      <xdr:nvCxnSpPr>
        <xdr:cNvPr id="1114" name="Straight Connector 1113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CxnSpPr>
          <a:endCxn id="799" idx="1"/>
        </xdr:cNvCxnSpPr>
      </xdr:nvCxnSpPr>
      <xdr:spPr>
        <a:xfrm rot="5400000" flipH="1" flipV="1">
          <a:off x="5053012" y="7920038"/>
          <a:ext cx="54292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57</xdr:row>
      <xdr:rowOff>0</xdr:rowOff>
    </xdr:from>
    <xdr:to>
      <xdr:col>14</xdr:col>
      <xdr:colOff>9525</xdr:colOff>
      <xdr:row>60</xdr:row>
      <xdr:rowOff>0</xdr:rowOff>
    </xdr:to>
    <xdr:cxnSp macro="">
      <xdr:nvCxnSpPr>
        <xdr:cNvPr id="1115" name="Straight Connector 1114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CxnSpPr>
          <a:endCxn id="980" idx="1"/>
        </xdr:cNvCxnSpPr>
      </xdr:nvCxnSpPr>
      <xdr:spPr>
        <a:xfrm rot="5400000" flipH="1" flipV="1">
          <a:off x="5681662" y="7920038"/>
          <a:ext cx="54292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9526</xdr:colOff>
      <xdr:row>57</xdr:row>
      <xdr:rowOff>28574</xdr:rowOff>
    </xdr:from>
    <xdr:to>
      <xdr:col>20</xdr:col>
      <xdr:colOff>9526</xdr:colOff>
      <xdr:row>59</xdr:row>
      <xdr:rowOff>209549</xdr:rowOff>
    </xdr:to>
    <xdr:cxnSp macro="">
      <xdr:nvCxnSpPr>
        <xdr:cNvPr id="1120" name="Straight Connector 1119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CxnSpPr/>
      </xdr:nvCxnSpPr>
      <xdr:spPr>
        <a:xfrm rot="16200000" flipH="1">
          <a:off x="7591426" y="7934324"/>
          <a:ext cx="514350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9524</xdr:colOff>
      <xdr:row>57</xdr:row>
      <xdr:rowOff>0</xdr:rowOff>
    </xdr:from>
    <xdr:to>
      <xdr:col>19</xdr:col>
      <xdr:colOff>314324</xdr:colOff>
      <xdr:row>60</xdr:row>
      <xdr:rowOff>0</xdr:rowOff>
    </xdr:to>
    <xdr:cxnSp macro="">
      <xdr:nvCxnSpPr>
        <xdr:cNvPr id="1121" name="Straight Connector 1120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CxnSpPr>
          <a:endCxn id="926" idx="1"/>
        </xdr:cNvCxnSpPr>
      </xdr:nvCxnSpPr>
      <xdr:spPr>
        <a:xfrm rot="5400000" flipH="1" flipV="1">
          <a:off x="7572374" y="7924800"/>
          <a:ext cx="542925" cy="619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314324</xdr:colOff>
      <xdr:row>57</xdr:row>
      <xdr:rowOff>1</xdr:rowOff>
    </xdr:from>
    <xdr:to>
      <xdr:col>22</xdr:col>
      <xdr:colOff>9524</xdr:colOff>
      <xdr:row>59</xdr:row>
      <xdr:rowOff>209551</xdr:rowOff>
    </xdr:to>
    <xdr:cxnSp macro="">
      <xdr:nvCxnSpPr>
        <xdr:cNvPr id="1123" name="Straight Connector 1122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CxnSpPr>
          <a:endCxn id="820" idx="1"/>
        </xdr:cNvCxnSpPr>
      </xdr:nvCxnSpPr>
      <xdr:spPr>
        <a:xfrm rot="5400000" flipH="1" flipV="1">
          <a:off x="8229599" y="7886701"/>
          <a:ext cx="542925" cy="695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304800</xdr:colOff>
      <xdr:row>57</xdr:row>
      <xdr:rowOff>1</xdr:rowOff>
    </xdr:from>
    <xdr:to>
      <xdr:col>24</xdr:col>
      <xdr:colOff>0</xdr:colOff>
      <xdr:row>59</xdr:row>
      <xdr:rowOff>219076</xdr:rowOff>
    </xdr:to>
    <xdr:cxnSp macro="">
      <xdr:nvCxnSpPr>
        <xdr:cNvPr id="1124" name="Straight Connector 1123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CxnSpPr>
          <a:endCxn id="928" idx="1"/>
        </xdr:cNvCxnSpPr>
      </xdr:nvCxnSpPr>
      <xdr:spPr>
        <a:xfrm rot="5400000" flipH="1" flipV="1">
          <a:off x="8886825" y="7905751"/>
          <a:ext cx="542925" cy="657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9524</xdr:colOff>
      <xdr:row>57</xdr:row>
      <xdr:rowOff>0</xdr:rowOff>
    </xdr:from>
    <xdr:to>
      <xdr:col>25</xdr:col>
      <xdr:colOff>314324</xdr:colOff>
      <xdr:row>60</xdr:row>
      <xdr:rowOff>0</xdr:rowOff>
    </xdr:to>
    <xdr:cxnSp macro="">
      <xdr:nvCxnSpPr>
        <xdr:cNvPr id="1126" name="Straight Connector 1125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CxnSpPr>
          <a:endCxn id="929" idx="1"/>
        </xdr:cNvCxnSpPr>
      </xdr:nvCxnSpPr>
      <xdr:spPr>
        <a:xfrm rot="5400000" flipH="1" flipV="1">
          <a:off x="9563099" y="7896225"/>
          <a:ext cx="542925" cy="676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57</xdr:row>
      <xdr:rowOff>0</xdr:rowOff>
    </xdr:from>
    <xdr:to>
      <xdr:col>28</xdr:col>
      <xdr:colOff>0</xdr:colOff>
      <xdr:row>60</xdr:row>
      <xdr:rowOff>0</xdr:rowOff>
    </xdr:to>
    <xdr:cxnSp macro="">
      <xdr:nvCxnSpPr>
        <xdr:cNvPr id="1128" name="Straight Connector 1127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CxnSpPr>
          <a:endCxn id="823" idx="1"/>
        </xdr:cNvCxnSpPr>
      </xdr:nvCxnSpPr>
      <xdr:spPr>
        <a:xfrm rot="5400000" flipH="1" flipV="1">
          <a:off x="10253661" y="7910513"/>
          <a:ext cx="542925" cy="647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51</xdr:row>
      <xdr:rowOff>9525</xdr:rowOff>
    </xdr:from>
    <xdr:to>
      <xdr:col>18</xdr:col>
      <xdr:colOff>0</xdr:colOff>
      <xdr:row>54</xdr:row>
      <xdr:rowOff>0</xdr:rowOff>
    </xdr:to>
    <xdr:sp macro="" textlink="">
      <xdr:nvSpPr>
        <xdr:cNvPr id="1227" name="Line 1684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>
          <a:spLocks noChangeShapeType="1"/>
        </xdr:cNvSpPr>
      </xdr:nvSpPr>
      <xdr:spPr bwMode="auto">
        <a:xfrm flipH="1">
          <a:off x="6896100" y="68865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9526</xdr:colOff>
      <xdr:row>57</xdr:row>
      <xdr:rowOff>28574</xdr:rowOff>
    </xdr:from>
    <xdr:to>
      <xdr:col>18</xdr:col>
      <xdr:colOff>9526</xdr:colOff>
      <xdr:row>59</xdr:row>
      <xdr:rowOff>209549</xdr:rowOff>
    </xdr:to>
    <xdr:cxnSp macro="">
      <xdr:nvCxnSpPr>
        <xdr:cNvPr id="1228" name="Straight Connector 1227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CxnSpPr/>
      </xdr:nvCxnSpPr>
      <xdr:spPr>
        <a:xfrm rot="16200000" flipH="1">
          <a:off x="6962776" y="7934324"/>
          <a:ext cx="514350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</xdr:colOff>
      <xdr:row>12</xdr:row>
      <xdr:rowOff>9526</xdr:rowOff>
    </xdr:from>
    <xdr:to>
      <xdr:col>21</xdr:col>
      <xdr:colOff>295275</xdr:colOff>
      <xdr:row>15</xdr:row>
      <xdr:rowOff>9526</xdr:rowOff>
    </xdr:to>
    <xdr:sp macro="" textlink="">
      <xdr:nvSpPr>
        <xdr:cNvPr id="1229" name="Line 19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>
          <a:spLocks noChangeShapeType="1"/>
        </xdr:cNvSpPr>
      </xdr:nvSpPr>
      <xdr:spPr bwMode="auto">
        <a:xfrm>
          <a:off x="9201150" y="1809751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6</xdr:col>
      <xdr:colOff>9525</xdr:colOff>
      <xdr:row>12</xdr:row>
      <xdr:rowOff>0</xdr:rowOff>
    </xdr:from>
    <xdr:to>
      <xdr:col>8</xdr:col>
      <xdr:colOff>9525</xdr:colOff>
      <xdr:row>15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>
          <a:spLocks noChangeShapeType="1"/>
        </xdr:cNvSpPr>
      </xdr:nvSpPr>
      <xdr:spPr bwMode="auto">
        <a:xfrm>
          <a:off x="3714750" y="199072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16</xdr:col>
      <xdr:colOff>0</xdr:colOff>
      <xdr:row>57</xdr:row>
      <xdr:rowOff>19050</xdr:rowOff>
    </xdr:to>
    <xdr:sp macro="" textlink="">
      <xdr:nvSpPr>
        <xdr:cNvPr id="1443" name="Line 168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>
          <a:spLocks noChangeShapeType="1"/>
        </xdr:cNvSpPr>
      </xdr:nvSpPr>
      <xdr:spPr bwMode="auto">
        <a:xfrm flipH="1">
          <a:off x="6248400" y="8048625"/>
          <a:ext cx="6381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6</xdr:col>
      <xdr:colOff>9525</xdr:colOff>
      <xdr:row>60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00000000-0008-0000-0300-00006C090000}"/>
            </a:ext>
          </a:extLst>
        </xdr:cNvPr>
        <xdr:cNvSpPr>
          <a:spLocks noChangeShapeType="1"/>
        </xdr:cNvSpPr>
      </xdr:nvSpPr>
      <xdr:spPr bwMode="auto">
        <a:xfrm>
          <a:off x="3076575" y="19907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57</xdr:row>
      <xdr:rowOff>0</xdr:rowOff>
    </xdr:from>
    <xdr:to>
      <xdr:col>10</xdr:col>
      <xdr:colOff>9525</xdr:colOff>
      <xdr:row>60</xdr:row>
      <xdr:rowOff>0</xdr:rowOff>
    </xdr:to>
    <xdr:sp macro="" textlink="">
      <xdr:nvSpPr>
        <xdr:cNvPr id="2413" name="Line 5">
          <a:extLst>
            <a:ext uri="{FF2B5EF4-FFF2-40B4-BE49-F238E27FC236}">
              <a16:creationId xmlns:a16="http://schemas.microsoft.com/office/drawing/2014/main" id="{00000000-0008-0000-0300-00006D090000}"/>
            </a:ext>
          </a:extLst>
        </xdr:cNvPr>
        <xdr:cNvSpPr>
          <a:spLocks noChangeShapeType="1"/>
        </xdr:cNvSpPr>
      </xdr:nvSpPr>
      <xdr:spPr bwMode="auto">
        <a:xfrm>
          <a:off x="4371975" y="19907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57</xdr:row>
      <xdr:rowOff>0</xdr:rowOff>
    </xdr:from>
    <xdr:to>
      <xdr:col>12</xdr:col>
      <xdr:colOff>9525</xdr:colOff>
      <xdr:row>60</xdr:row>
      <xdr:rowOff>0</xdr:rowOff>
    </xdr:to>
    <xdr:sp macro="" textlink="">
      <xdr:nvSpPr>
        <xdr:cNvPr id="2414" name="Line 7">
          <a:extLst>
            <a:ext uri="{FF2B5EF4-FFF2-40B4-BE49-F238E27FC236}">
              <a16:creationId xmlns:a16="http://schemas.microsoft.com/office/drawing/2014/main" id="{00000000-0008-0000-0300-00006E090000}"/>
            </a:ext>
          </a:extLst>
        </xdr:cNvPr>
        <xdr:cNvSpPr>
          <a:spLocks noChangeShapeType="1"/>
        </xdr:cNvSpPr>
      </xdr:nvSpPr>
      <xdr:spPr bwMode="auto">
        <a:xfrm>
          <a:off x="5000625" y="19907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57</xdr:row>
      <xdr:rowOff>0</xdr:rowOff>
    </xdr:from>
    <xdr:to>
      <xdr:col>16</xdr:col>
      <xdr:colOff>9525</xdr:colOff>
      <xdr:row>60</xdr:row>
      <xdr:rowOff>0</xdr:rowOff>
    </xdr:to>
    <xdr:sp macro="" textlink="">
      <xdr:nvSpPr>
        <xdr:cNvPr id="2416" name="Line 11">
          <a:extLst>
            <a:ext uri="{FF2B5EF4-FFF2-40B4-BE49-F238E27FC236}">
              <a16:creationId xmlns:a16="http://schemas.microsoft.com/office/drawing/2014/main" id="{00000000-0008-0000-0300-000070090000}"/>
            </a:ext>
          </a:extLst>
        </xdr:cNvPr>
        <xdr:cNvSpPr>
          <a:spLocks noChangeShapeType="1"/>
        </xdr:cNvSpPr>
      </xdr:nvSpPr>
      <xdr:spPr bwMode="auto">
        <a:xfrm>
          <a:off x="6257925" y="19907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57</xdr:row>
      <xdr:rowOff>0</xdr:rowOff>
    </xdr:from>
    <xdr:to>
      <xdr:col>24</xdr:col>
      <xdr:colOff>9525</xdr:colOff>
      <xdr:row>60</xdr:row>
      <xdr:rowOff>0</xdr:rowOff>
    </xdr:to>
    <xdr:sp macro="" textlink="">
      <xdr:nvSpPr>
        <xdr:cNvPr id="2419" name="Line 19">
          <a:extLst>
            <a:ext uri="{FF2B5EF4-FFF2-40B4-BE49-F238E27FC236}">
              <a16:creationId xmlns:a16="http://schemas.microsoft.com/office/drawing/2014/main" id="{00000000-0008-0000-0300-000073090000}"/>
            </a:ext>
          </a:extLst>
        </xdr:cNvPr>
        <xdr:cNvSpPr>
          <a:spLocks noChangeShapeType="1"/>
        </xdr:cNvSpPr>
      </xdr:nvSpPr>
      <xdr:spPr bwMode="auto">
        <a:xfrm>
          <a:off x="8839200" y="19907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57</xdr:row>
      <xdr:rowOff>0</xdr:rowOff>
    </xdr:from>
    <xdr:to>
      <xdr:col>26</xdr:col>
      <xdr:colOff>9525</xdr:colOff>
      <xdr:row>60</xdr:row>
      <xdr:rowOff>0</xdr:rowOff>
    </xdr:to>
    <xdr:sp macro="" textlink="">
      <xdr:nvSpPr>
        <xdr:cNvPr id="2420" name="Line 21">
          <a:extLst>
            <a:ext uri="{FF2B5EF4-FFF2-40B4-BE49-F238E27FC236}">
              <a16:creationId xmlns:a16="http://schemas.microsoft.com/office/drawing/2014/main" id="{00000000-0008-0000-0300-000074090000}"/>
            </a:ext>
          </a:extLst>
        </xdr:cNvPr>
        <xdr:cNvSpPr>
          <a:spLocks noChangeShapeType="1"/>
        </xdr:cNvSpPr>
      </xdr:nvSpPr>
      <xdr:spPr bwMode="auto">
        <a:xfrm>
          <a:off x="9486900" y="19907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57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2421" name="Line 23">
          <a:extLst>
            <a:ext uri="{FF2B5EF4-FFF2-40B4-BE49-F238E27FC236}">
              <a16:creationId xmlns:a16="http://schemas.microsoft.com/office/drawing/2014/main" id="{00000000-0008-0000-0300-000075090000}"/>
            </a:ext>
          </a:extLst>
        </xdr:cNvPr>
        <xdr:cNvSpPr>
          <a:spLocks noChangeShapeType="1"/>
        </xdr:cNvSpPr>
      </xdr:nvSpPr>
      <xdr:spPr bwMode="auto">
        <a:xfrm>
          <a:off x="10191750" y="19907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84</xdr:row>
      <xdr:rowOff>0</xdr:rowOff>
    </xdr:from>
    <xdr:to>
      <xdr:col>6</xdr:col>
      <xdr:colOff>9525</xdr:colOff>
      <xdr:row>87</xdr:row>
      <xdr:rowOff>0</xdr:rowOff>
    </xdr:to>
    <xdr:sp macro="" textlink="">
      <xdr:nvSpPr>
        <xdr:cNvPr id="2484" name="Line 243">
          <a:extLst>
            <a:ext uri="{FF2B5EF4-FFF2-40B4-BE49-F238E27FC236}">
              <a16:creationId xmlns:a16="http://schemas.microsoft.com/office/drawing/2014/main" id="{00000000-0008-0000-0300-0000B4090000}"/>
            </a:ext>
          </a:extLst>
        </xdr:cNvPr>
        <xdr:cNvSpPr>
          <a:spLocks noChangeShapeType="1"/>
        </xdr:cNvSpPr>
      </xdr:nvSpPr>
      <xdr:spPr bwMode="auto">
        <a:xfrm>
          <a:off x="3076575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84</xdr:row>
      <xdr:rowOff>0</xdr:rowOff>
    </xdr:from>
    <xdr:to>
      <xdr:col>8</xdr:col>
      <xdr:colOff>9525</xdr:colOff>
      <xdr:row>87</xdr:row>
      <xdr:rowOff>0</xdr:rowOff>
    </xdr:to>
    <xdr:sp macro="" textlink="">
      <xdr:nvSpPr>
        <xdr:cNvPr id="2486" name="Line 267">
          <a:extLst>
            <a:ext uri="{FF2B5EF4-FFF2-40B4-BE49-F238E27FC236}">
              <a16:creationId xmlns:a16="http://schemas.microsoft.com/office/drawing/2014/main" id="{00000000-0008-0000-0300-0000B6090000}"/>
            </a:ext>
          </a:extLst>
        </xdr:cNvPr>
        <xdr:cNvSpPr>
          <a:spLocks noChangeShapeType="1"/>
        </xdr:cNvSpPr>
      </xdr:nvSpPr>
      <xdr:spPr bwMode="auto">
        <a:xfrm>
          <a:off x="3705225" y="63627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10</xdr:col>
      <xdr:colOff>9525</xdr:colOff>
      <xdr:row>87</xdr:row>
      <xdr:rowOff>0</xdr:rowOff>
    </xdr:to>
    <xdr:sp macro="" textlink="">
      <xdr:nvSpPr>
        <xdr:cNvPr id="2488" name="Line 291">
          <a:extLst>
            <a:ext uri="{FF2B5EF4-FFF2-40B4-BE49-F238E27FC236}">
              <a16:creationId xmlns:a16="http://schemas.microsoft.com/office/drawing/2014/main" id="{00000000-0008-0000-0300-0000B8090000}"/>
            </a:ext>
          </a:extLst>
        </xdr:cNvPr>
        <xdr:cNvSpPr>
          <a:spLocks noChangeShapeType="1"/>
        </xdr:cNvSpPr>
      </xdr:nvSpPr>
      <xdr:spPr bwMode="auto">
        <a:xfrm>
          <a:off x="4371975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84</xdr:row>
      <xdr:rowOff>0</xdr:rowOff>
    </xdr:from>
    <xdr:to>
      <xdr:col>12</xdr:col>
      <xdr:colOff>9525</xdr:colOff>
      <xdr:row>87</xdr:row>
      <xdr:rowOff>0</xdr:rowOff>
    </xdr:to>
    <xdr:sp macro="" textlink="">
      <xdr:nvSpPr>
        <xdr:cNvPr id="2490" name="Line 315">
          <a:extLst>
            <a:ext uri="{FF2B5EF4-FFF2-40B4-BE49-F238E27FC236}">
              <a16:creationId xmlns:a16="http://schemas.microsoft.com/office/drawing/2014/main" id="{00000000-0008-0000-0300-0000BA090000}"/>
            </a:ext>
          </a:extLst>
        </xdr:cNvPr>
        <xdr:cNvSpPr>
          <a:spLocks noChangeShapeType="1"/>
        </xdr:cNvSpPr>
      </xdr:nvSpPr>
      <xdr:spPr bwMode="auto">
        <a:xfrm>
          <a:off x="5000625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84</xdr:row>
      <xdr:rowOff>0</xdr:rowOff>
    </xdr:from>
    <xdr:to>
      <xdr:col>14</xdr:col>
      <xdr:colOff>9525</xdr:colOff>
      <xdr:row>87</xdr:row>
      <xdr:rowOff>0</xdr:rowOff>
    </xdr:to>
    <xdr:sp macro="" textlink="">
      <xdr:nvSpPr>
        <xdr:cNvPr id="2492" name="Line 339">
          <a:extLst>
            <a:ext uri="{FF2B5EF4-FFF2-40B4-BE49-F238E27FC236}">
              <a16:creationId xmlns:a16="http://schemas.microsoft.com/office/drawing/2014/main" id="{00000000-0008-0000-0300-0000BC090000}"/>
            </a:ext>
          </a:extLst>
        </xdr:cNvPr>
        <xdr:cNvSpPr>
          <a:spLocks noChangeShapeType="1"/>
        </xdr:cNvSpPr>
      </xdr:nvSpPr>
      <xdr:spPr bwMode="auto">
        <a:xfrm>
          <a:off x="5629275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84</xdr:row>
      <xdr:rowOff>0</xdr:rowOff>
    </xdr:from>
    <xdr:to>
      <xdr:col>16</xdr:col>
      <xdr:colOff>9525</xdr:colOff>
      <xdr:row>87</xdr:row>
      <xdr:rowOff>0</xdr:rowOff>
    </xdr:to>
    <xdr:sp macro="" textlink="">
      <xdr:nvSpPr>
        <xdr:cNvPr id="2494" name="Line 363">
          <a:extLst>
            <a:ext uri="{FF2B5EF4-FFF2-40B4-BE49-F238E27FC236}">
              <a16:creationId xmlns:a16="http://schemas.microsoft.com/office/drawing/2014/main" id="{00000000-0008-0000-0300-0000BE090000}"/>
            </a:ext>
          </a:extLst>
        </xdr:cNvPr>
        <xdr:cNvSpPr>
          <a:spLocks noChangeShapeType="1"/>
        </xdr:cNvSpPr>
      </xdr:nvSpPr>
      <xdr:spPr bwMode="auto">
        <a:xfrm>
          <a:off x="6257925" y="63627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84</xdr:row>
      <xdr:rowOff>0</xdr:rowOff>
    </xdr:from>
    <xdr:to>
      <xdr:col>18</xdr:col>
      <xdr:colOff>9525</xdr:colOff>
      <xdr:row>87</xdr:row>
      <xdr:rowOff>0</xdr:rowOff>
    </xdr:to>
    <xdr:sp macro="" textlink="">
      <xdr:nvSpPr>
        <xdr:cNvPr id="2496" name="Line 387">
          <a:extLst>
            <a:ext uri="{FF2B5EF4-FFF2-40B4-BE49-F238E27FC236}">
              <a16:creationId xmlns:a16="http://schemas.microsoft.com/office/drawing/2014/main" id="{00000000-0008-0000-0300-0000C0090000}"/>
            </a:ext>
          </a:extLst>
        </xdr:cNvPr>
        <xdr:cNvSpPr>
          <a:spLocks noChangeShapeType="1"/>
        </xdr:cNvSpPr>
      </xdr:nvSpPr>
      <xdr:spPr bwMode="auto">
        <a:xfrm>
          <a:off x="6896100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84</xdr:row>
      <xdr:rowOff>0</xdr:rowOff>
    </xdr:from>
    <xdr:to>
      <xdr:col>20</xdr:col>
      <xdr:colOff>9525</xdr:colOff>
      <xdr:row>87</xdr:row>
      <xdr:rowOff>0</xdr:rowOff>
    </xdr:to>
    <xdr:sp macro="" textlink="">
      <xdr:nvSpPr>
        <xdr:cNvPr id="2498" name="Line 411">
          <a:extLst>
            <a:ext uri="{FF2B5EF4-FFF2-40B4-BE49-F238E27FC236}">
              <a16:creationId xmlns:a16="http://schemas.microsoft.com/office/drawing/2014/main" id="{00000000-0008-0000-0300-0000C2090000}"/>
            </a:ext>
          </a:extLst>
        </xdr:cNvPr>
        <xdr:cNvSpPr>
          <a:spLocks noChangeShapeType="1"/>
        </xdr:cNvSpPr>
      </xdr:nvSpPr>
      <xdr:spPr bwMode="auto">
        <a:xfrm>
          <a:off x="7524750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84</xdr:row>
      <xdr:rowOff>0</xdr:rowOff>
    </xdr:from>
    <xdr:to>
      <xdr:col>22</xdr:col>
      <xdr:colOff>9525</xdr:colOff>
      <xdr:row>87</xdr:row>
      <xdr:rowOff>0</xdr:rowOff>
    </xdr:to>
    <xdr:sp macro="" textlink="">
      <xdr:nvSpPr>
        <xdr:cNvPr id="2503" name="Line 421">
          <a:extLst>
            <a:ext uri="{FF2B5EF4-FFF2-40B4-BE49-F238E27FC236}">
              <a16:creationId xmlns:a16="http://schemas.microsoft.com/office/drawing/2014/main" id="{00000000-0008-0000-0300-0000C7090000}"/>
            </a:ext>
          </a:extLst>
        </xdr:cNvPr>
        <xdr:cNvSpPr>
          <a:spLocks noChangeShapeType="1"/>
        </xdr:cNvSpPr>
      </xdr:nvSpPr>
      <xdr:spPr bwMode="auto">
        <a:xfrm>
          <a:off x="8153400" y="6362700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84</xdr:row>
      <xdr:rowOff>0</xdr:rowOff>
    </xdr:from>
    <xdr:to>
      <xdr:col>24</xdr:col>
      <xdr:colOff>9525</xdr:colOff>
      <xdr:row>87</xdr:row>
      <xdr:rowOff>0</xdr:rowOff>
    </xdr:to>
    <xdr:sp macro="" textlink="">
      <xdr:nvSpPr>
        <xdr:cNvPr id="2504" name="Line 423">
          <a:extLst>
            <a:ext uri="{FF2B5EF4-FFF2-40B4-BE49-F238E27FC236}">
              <a16:creationId xmlns:a16="http://schemas.microsoft.com/office/drawing/2014/main" id="{00000000-0008-0000-0300-0000C8090000}"/>
            </a:ext>
          </a:extLst>
        </xdr:cNvPr>
        <xdr:cNvSpPr>
          <a:spLocks noChangeShapeType="1"/>
        </xdr:cNvSpPr>
      </xdr:nvSpPr>
      <xdr:spPr bwMode="auto">
        <a:xfrm>
          <a:off x="8839200" y="63627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84</xdr:row>
      <xdr:rowOff>0</xdr:rowOff>
    </xdr:from>
    <xdr:to>
      <xdr:col>26</xdr:col>
      <xdr:colOff>9525</xdr:colOff>
      <xdr:row>87</xdr:row>
      <xdr:rowOff>0</xdr:rowOff>
    </xdr:to>
    <xdr:sp macro="" textlink="">
      <xdr:nvSpPr>
        <xdr:cNvPr id="2505" name="Line 425">
          <a:extLst>
            <a:ext uri="{FF2B5EF4-FFF2-40B4-BE49-F238E27FC236}">
              <a16:creationId xmlns:a16="http://schemas.microsoft.com/office/drawing/2014/main" id="{00000000-0008-0000-0300-0000C9090000}"/>
            </a:ext>
          </a:extLst>
        </xdr:cNvPr>
        <xdr:cNvSpPr>
          <a:spLocks noChangeShapeType="1"/>
        </xdr:cNvSpPr>
      </xdr:nvSpPr>
      <xdr:spPr bwMode="auto">
        <a:xfrm>
          <a:off x="9486900" y="63627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84</xdr:row>
      <xdr:rowOff>0</xdr:rowOff>
    </xdr:from>
    <xdr:to>
      <xdr:col>28</xdr:col>
      <xdr:colOff>0</xdr:colOff>
      <xdr:row>87</xdr:row>
      <xdr:rowOff>0</xdr:rowOff>
    </xdr:to>
    <xdr:sp macro="" textlink="">
      <xdr:nvSpPr>
        <xdr:cNvPr id="2506" name="Line 427">
          <a:extLst>
            <a:ext uri="{FF2B5EF4-FFF2-40B4-BE49-F238E27FC236}">
              <a16:creationId xmlns:a16="http://schemas.microsoft.com/office/drawing/2014/main" id="{00000000-0008-0000-0300-0000CA090000}"/>
            </a:ext>
          </a:extLst>
        </xdr:cNvPr>
        <xdr:cNvSpPr>
          <a:spLocks noChangeShapeType="1"/>
        </xdr:cNvSpPr>
      </xdr:nvSpPr>
      <xdr:spPr bwMode="auto">
        <a:xfrm>
          <a:off x="10191750" y="63627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57</xdr:row>
      <xdr:rowOff>9525</xdr:rowOff>
    </xdr:from>
    <xdr:to>
      <xdr:col>6</xdr:col>
      <xdr:colOff>0</xdr:colOff>
      <xdr:row>60</xdr:row>
      <xdr:rowOff>0</xdr:rowOff>
    </xdr:to>
    <xdr:sp macro="" textlink="">
      <xdr:nvSpPr>
        <xdr:cNvPr id="2507" name="Line 1561">
          <a:extLst>
            <a:ext uri="{FF2B5EF4-FFF2-40B4-BE49-F238E27FC236}">
              <a16:creationId xmlns:a16="http://schemas.microsoft.com/office/drawing/2014/main" id="{00000000-0008-0000-0300-0000CB090000}"/>
            </a:ext>
          </a:extLst>
        </xdr:cNvPr>
        <xdr:cNvSpPr>
          <a:spLocks noChangeShapeType="1"/>
        </xdr:cNvSpPr>
      </xdr:nvSpPr>
      <xdr:spPr bwMode="auto">
        <a:xfrm flipH="1">
          <a:off x="3067050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57</xdr:row>
      <xdr:rowOff>9525</xdr:rowOff>
    </xdr:from>
    <xdr:to>
      <xdr:col>8</xdr:col>
      <xdr:colOff>9525</xdr:colOff>
      <xdr:row>60</xdr:row>
      <xdr:rowOff>0</xdr:rowOff>
    </xdr:to>
    <xdr:sp macro="" textlink="">
      <xdr:nvSpPr>
        <xdr:cNvPr id="2508" name="Line 1563">
          <a:extLst>
            <a:ext uri="{FF2B5EF4-FFF2-40B4-BE49-F238E27FC236}">
              <a16:creationId xmlns:a16="http://schemas.microsoft.com/office/drawing/2014/main" id="{00000000-0008-0000-0300-0000CC090000}"/>
            </a:ext>
          </a:extLst>
        </xdr:cNvPr>
        <xdr:cNvSpPr>
          <a:spLocks noChangeShapeType="1"/>
        </xdr:cNvSpPr>
      </xdr:nvSpPr>
      <xdr:spPr bwMode="auto">
        <a:xfrm flipH="1">
          <a:off x="3705225" y="20002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57</xdr:row>
      <xdr:rowOff>9525</xdr:rowOff>
    </xdr:from>
    <xdr:to>
      <xdr:col>10</xdr:col>
      <xdr:colOff>0</xdr:colOff>
      <xdr:row>60</xdr:row>
      <xdr:rowOff>0</xdr:rowOff>
    </xdr:to>
    <xdr:sp macro="" textlink="">
      <xdr:nvSpPr>
        <xdr:cNvPr id="2509" name="Line 1564">
          <a:extLst>
            <a:ext uri="{FF2B5EF4-FFF2-40B4-BE49-F238E27FC236}">
              <a16:creationId xmlns:a16="http://schemas.microsoft.com/office/drawing/2014/main" id="{00000000-0008-0000-0300-0000CD090000}"/>
            </a:ext>
          </a:extLst>
        </xdr:cNvPr>
        <xdr:cNvSpPr>
          <a:spLocks noChangeShapeType="1"/>
        </xdr:cNvSpPr>
      </xdr:nvSpPr>
      <xdr:spPr bwMode="auto">
        <a:xfrm flipH="1">
          <a:off x="4362450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9525</xdr:rowOff>
    </xdr:from>
    <xdr:to>
      <xdr:col>12</xdr:col>
      <xdr:colOff>0</xdr:colOff>
      <xdr:row>60</xdr:row>
      <xdr:rowOff>0</xdr:rowOff>
    </xdr:to>
    <xdr:sp macro="" textlink="">
      <xdr:nvSpPr>
        <xdr:cNvPr id="2510" name="Line 1565">
          <a:extLst>
            <a:ext uri="{FF2B5EF4-FFF2-40B4-BE49-F238E27FC236}">
              <a16:creationId xmlns:a16="http://schemas.microsoft.com/office/drawing/2014/main" id="{00000000-0008-0000-0300-0000CE090000}"/>
            </a:ext>
          </a:extLst>
        </xdr:cNvPr>
        <xdr:cNvSpPr>
          <a:spLocks noChangeShapeType="1"/>
        </xdr:cNvSpPr>
      </xdr:nvSpPr>
      <xdr:spPr bwMode="auto">
        <a:xfrm flipH="1">
          <a:off x="4991100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9525</xdr:rowOff>
    </xdr:from>
    <xdr:to>
      <xdr:col>14</xdr:col>
      <xdr:colOff>0</xdr:colOff>
      <xdr:row>60</xdr:row>
      <xdr:rowOff>0</xdr:rowOff>
    </xdr:to>
    <xdr:sp macro="" textlink="">
      <xdr:nvSpPr>
        <xdr:cNvPr id="2511" name="Line 1566">
          <a:extLst>
            <a:ext uri="{FF2B5EF4-FFF2-40B4-BE49-F238E27FC236}">
              <a16:creationId xmlns:a16="http://schemas.microsoft.com/office/drawing/2014/main" id="{00000000-0008-0000-0300-0000CF090000}"/>
            </a:ext>
          </a:extLst>
        </xdr:cNvPr>
        <xdr:cNvSpPr>
          <a:spLocks noChangeShapeType="1"/>
        </xdr:cNvSpPr>
      </xdr:nvSpPr>
      <xdr:spPr bwMode="auto">
        <a:xfrm flipH="1">
          <a:off x="5619750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9525</xdr:rowOff>
    </xdr:from>
    <xdr:to>
      <xdr:col>16</xdr:col>
      <xdr:colOff>0</xdr:colOff>
      <xdr:row>60</xdr:row>
      <xdr:rowOff>0</xdr:rowOff>
    </xdr:to>
    <xdr:sp macro="" textlink="">
      <xdr:nvSpPr>
        <xdr:cNvPr id="2512" name="Line 1567">
          <a:extLst>
            <a:ext uri="{FF2B5EF4-FFF2-40B4-BE49-F238E27FC236}">
              <a16:creationId xmlns:a16="http://schemas.microsoft.com/office/drawing/2014/main" id="{00000000-0008-0000-0300-0000D0090000}"/>
            </a:ext>
          </a:extLst>
        </xdr:cNvPr>
        <xdr:cNvSpPr>
          <a:spLocks noChangeShapeType="1"/>
        </xdr:cNvSpPr>
      </xdr:nvSpPr>
      <xdr:spPr bwMode="auto">
        <a:xfrm flipH="1">
          <a:off x="6248400" y="20002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9525</xdr:rowOff>
    </xdr:from>
    <xdr:to>
      <xdr:col>17</xdr:col>
      <xdr:colOff>314325</xdr:colOff>
      <xdr:row>60</xdr:row>
      <xdr:rowOff>0</xdr:rowOff>
    </xdr:to>
    <xdr:sp macro="" textlink="">
      <xdr:nvSpPr>
        <xdr:cNvPr id="2513" name="Line 1568">
          <a:extLst>
            <a:ext uri="{FF2B5EF4-FFF2-40B4-BE49-F238E27FC236}">
              <a16:creationId xmlns:a16="http://schemas.microsoft.com/office/drawing/2014/main" id="{00000000-0008-0000-0300-0000D1090000}"/>
            </a:ext>
          </a:extLst>
        </xdr:cNvPr>
        <xdr:cNvSpPr>
          <a:spLocks noChangeShapeType="1"/>
        </xdr:cNvSpPr>
      </xdr:nvSpPr>
      <xdr:spPr bwMode="auto">
        <a:xfrm flipH="1">
          <a:off x="6886575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57</xdr:row>
      <xdr:rowOff>9525</xdr:rowOff>
    </xdr:from>
    <xdr:to>
      <xdr:col>20</xdr:col>
      <xdr:colOff>0</xdr:colOff>
      <xdr:row>60</xdr:row>
      <xdr:rowOff>0</xdr:rowOff>
    </xdr:to>
    <xdr:sp macro="" textlink="">
      <xdr:nvSpPr>
        <xdr:cNvPr id="2514" name="Line 1569">
          <a:extLst>
            <a:ext uri="{FF2B5EF4-FFF2-40B4-BE49-F238E27FC236}">
              <a16:creationId xmlns:a16="http://schemas.microsoft.com/office/drawing/2014/main" id="{00000000-0008-0000-0300-0000D2090000}"/>
            </a:ext>
          </a:extLst>
        </xdr:cNvPr>
        <xdr:cNvSpPr>
          <a:spLocks noChangeShapeType="1"/>
        </xdr:cNvSpPr>
      </xdr:nvSpPr>
      <xdr:spPr bwMode="auto">
        <a:xfrm flipH="1">
          <a:off x="7515225" y="20002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57</xdr:row>
      <xdr:rowOff>9525</xdr:rowOff>
    </xdr:from>
    <xdr:to>
      <xdr:col>22</xdr:col>
      <xdr:colOff>0</xdr:colOff>
      <xdr:row>60</xdr:row>
      <xdr:rowOff>0</xdr:rowOff>
    </xdr:to>
    <xdr:sp macro="" textlink="">
      <xdr:nvSpPr>
        <xdr:cNvPr id="2515" name="Line 1570">
          <a:extLst>
            <a:ext uri="{FF2B5EF4-FFF2-40B4-BE49-F238E27FC236}">
              <a16:creationId xmlns:a16="http://schemas.microsoft.com/office/drawing/2014/main" id="{00000000-0008-0000-0300-0000D3090000}"/>
            </a:ext>
          </a:extLst>
        </xdr:cNvPr>
        <xdr:cNvSpPr>
          <a:spLocks noChangeShapeType="1"/>
        </xdr:cNvSpPr>
      </xdr:nvSpPr>
      <xdr:spPr bwMode="auto">
        <a:xfrm flipH="1">
          <a:off x="8143875" y="2000250"/>
          <a:ext cx="6858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57</xdr:row>
      <xdr:rowOff>9525</xdr:rowOff>
    </xdr:from>
    <xdr:to>
      <xdr:col>28</xdr:col>
      <xdr:colOff>0</xdr:colOff>
      <xdr:row>60</xdr:row>
      <xdr:rowOff>0</xdr:rowOff>
    </xdr:to>
    <xdr:sp macro="" textlink="">
      <xdr:nvSpPr>
        <xdr:cNvPr id="2518" name="Line 1573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>
          <a:spLocks noChangeShapeType="1"/>
        </xdr:cNvSpPr>
      </xdr:nvSpPr>
      <xdr:spPr bwMode="auto">
        <a:xfrm flipH="1">
          <a:off x="10182225" y="20002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304800</xdr:colOff>
      <xdr:row>63</xdr:row>
      <xdr:rowOff>9525</xdr:rowOff>
    </xdr:from>
    <xdr:to>
      <xdr:col>23</xdr:col>
      <xdr:colOff>314325</xdr:colOff>
      <xdr:row>65</xdr:row>
      <xdr:rowOff>219075</xdr:rowOff>
    </xdr:to>
    <xdr:sp macro="" textlink="">
      <xdr:nvSpPr>
        <xdr:cNvPr id="2519" name="Line 1581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SpPr>
          <a:spLocks noChangeShapeType="1"/>
        </xdr:cNvSpPr>
      </xdr:nvSpPr>
      <xdr:spPr bwMode="auto">
        <a:xfrm flipH="1">
          <a:off x="8820150" y="2486025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66</xdr:row>
      <xdr:rowOff>9525</xdr:rowOff>
    </xdr:from>
    <xdr:to>
      <xdr:col>19</xdr:col>
      <xdr:colOff>314325</xdr:colOff>
      <xdr:row>68</xdr:row>
      <xdr:rowOff>209550</xdr:rowOff>
    </xdr:to>
    <xdr:sp macro="" textlink="">
      <xdr:nvSpPr>
        <xdr:cNvPr id="2520" name="Line 1600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SpPr>
          <a:spLocks noChangeShapeType="1"/>
        </xdr:cNvSpPr>
      </xdr:nvSpPr>
      <xdr:spPr bwMode="auto">
        <a:xfrm flipH="1">
          <a:off x="7524750" y="29718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84</xdr:row>
      <xdr:rowOff>9525</xdr:rowOff>
    </xdr:from>
    <xdr:to>
      <xdr:col>10</xdr:col>
      <xdr:colOff>0</xdr:colOff>
      <xdr:row>87</xdr:row>
      <xdr:rowOff>0</xdr:rowOff>
    </xdr:to>
    <xdr:sp macro="" textlink="">
      <xdr:nvSpPr>
        <xdr:cNvPr id="2581" name="Line 1679">
          <a:extLst>
            <a:ext uri="{FF2B5EF4-FFF2-40B4-BE49-F238E27FC236}">
              <a16:creationId xmlns:a16="http://schemas.microsoft.com/office/drawing/2014/main" id="{00000000-0008-0000-0300-0000150A0000}"/>
            </a:ext>
          </a:extLst>
        </xdr:cNvPr>
        <xdr:cNvSpPr>
          <a:spLocks noChangeShapeType="1"/>
        </xdr:cNvSpPr>
      </xdr:nvSpPr>
      <xdr:spPr bwMode="auto">
        <a:xfrm flipH="1">
          <a:off x="4362450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84</xdr:row>
      <xdr:rowOff>9525</xdr:rowOff>
    </xdr:from>
    <xdr:to>
      <xdr:col>12</xdr:col>
      <xdr:colOff>0</xdr:colOff>
      <xdr:row>87</xdr:row>
      <xdr:rowOff>0</xdr:rowOff>
    </xdr:to>
    <xdr:sp macro="" textlink="">
      <xdr:nvSpPr>
        <xdr:cNvPr id="2582" name="Line 1680">
          <a:extLst>
            <a:ext uri="{FF2B5EF4-FFF2-40B4-BE49-F238E27FC236}">
              <a16:creationId xmlns:a16="http://schemas.microsoft.com/office/drawing/2014/main" id="{00000000-0008-0000-0300-0000160A0000}"/>
            </a:ext>
          </a:extLst>
        </xdr:cNvPr>
        <xdr:cNvSpPr>
          <a:spLocks noChangeShapeType="1"/>
        </xdr:cNvSpPr>
      </xdr:nvSpPr>
      <xdr:spPr bwMode="auto">
        <a:xfrm flipH="1">
          <a:off x="4991100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84</xdr:row>
      <xdr:rowOff>9525</xdr:rowOff>
    </xdr:from>
    <xdr:to>
      <xdr:col>14</xdr:col>
      <xdr:colOff>0</xdr:colOff>
      <xdr:row>87</xdr:row>
      <xdr:rowOff>0</xdr:rowOff>
    </xdr:to>
    <xdr:sp macro="" textlink="">
      <xdr:nvSpPr>
        <xdr:cNvPr id="2583" name="Line 1681">
          <a:extLst>
            <a:ext uri="{FF2B5EF4-FFF2-40B4-BE49-F238E27FC236}">
              <a16:creationId xmlns:a16="http://schemas.microsoft.com/office/drawing/2014/main" id="{00000000-0008-0000-0300-0000170A0000}"/>
            </a:ext>
          </a:extLst>
        </xdr:cNvPr>
        <xdr:cNvSpPr>
          <a:spLocks noChangeShapeType="1"/>
        </xdr:cNvSpPr>
      </xdr:nvSpPr>
      <xdr:spPr bwMode="auto">
        <a:xfrm flipH="1">
          <a:off x="5619750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</xdr:rowOff>
    </xdr:from>
    <xdr:to>
      <xdr:col>18</xdr:col>
      <xdr:colOff>0</xdr:colOff>
      <xdr:row>87</xdr:row>
      <xdr:rowOff>0</xdr:rowOff>
    </xdr:to>
    <xdr:sp macro="" textlink="">
      <xdr:nvSpPr>
        <xdr:cNvPr id="2585" name="Line 1683">
          <a:extLst>
            <a:ext uri="{FF2B5EF4-FFF2-40B4-BE49-F238E27FC236}">
              <a16:creationId xmlns:a16="http://schemas.microsoft.com/office/drawing/2014/main" id="{00000000-0008-0000-0300-0000190A0000}"/>
            </a:ext>
          </a:extLst>
        </xdr:cNvPr>
        <xdr:cNvSpPr>
          <a:spLocks noChangeShapeType="1"/>
        </xdr:cNvSpPr>
      </xdr:nvSpPr>
      <xdr:spPr bwMode="auto">
        <a:xfrm flipH="1">
          <a:off x="6886575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84</xdr:row>
      <xdr:rowOff>9525</xdr:rowOff>
    </xdr:from>
    <xdr:to>
      <xdr:col>20</xdr:col>
      <xdr:colOff>0</xdr:colOff>
      <xdr:row>87</xdr:row>
      <xdr:rowOff>0</xdr:rowOff>
    </xdr:to>
    <xdr:sp macro="" textlink="">
      <xdr:nvSpPr>
        <xdr:cNvPr id="2586" name="Line 1684">
          <a:extLst>
            <a:ext uri="{FF2B5EF4-FFF2-40B4-BE49-F238E27FC236}">
              <a16:creationId xmlns:a16="http://schemas.microsoft.com/office/drawing/2014/main" id="{00000000-0008-0000-0300-00001A0A0000}"/>
            </a:ext>
          </a:extLst>
        </xdr:cNvPr>
        <xdr:cNvSpPr>
          <a:spLocks noChangeShapeType="1"/>
        </xdr:cNvSpPr>
      </xdr:nvSpPr>
      <xdr:spPr bwMode="auto">
        <a:xfrm flipH="1">
          <a:off x="7515225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84</xdr:row>
      <xdr:rowOff>9525</xdr:rowOff>
    </xdr:from>
    <xdr:to>
      <xdr:col>22</xdr:col>
      <xdr:colOff>0</xdr:colOff>
      <xdr:row>87</xdr:row>
      <xdr:rowOff>0</xdr:rowOff>
    </xdr:to>
    <xdr:sp macro="" textlink="">
      <xdr:nvSpPr>
        <xdr:cNvPr id="2587" name="Line 1685">
          <a:extLst>
            <a:ext uri="{FF2B5EF4-FFF2-40B4-BE49-F238E27FC236}">
              <a16:creationId xmlns:a16="http://schemas.microsoft.com/office/drawing/2014/main" id="{00000000-0008-0000-0300-00001B0A0000}"/>
            </a:ext>
          </a:extLst>
        </xdr:cNvPr>
        <xdr:cNvSpPr>
          <a:spLocks noChangeShapeType="1"/>
        </xdr:cNvSpPr>
      </xdr:nvSpPr>
      <xdr:spPr bwMode="auto">
        <a:xfrm flipH="1">
          <a:off x="8143875" y="6372225"/>
          <a:ext cx="6858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84</xdr:row>
      <xdr:rowOff>9525</xdr:rowOff>
    </xdr:from>
    <xdr:to>
      <xdr:col>24</xdr:col>
      <xdr:colOff>0</xdr:colOff>
      <xdr:row>87</xdr:row>
      <xdr:rowOff>0</xdr:rowOff>
    </xdr:to>
    <xdr:sp macro="" textlink="">
      <xdr:nvSpPr>
        <xdr:cNvPr id="2588" name="Line 1686">
          <a:extLst>
            <a:ext uri="{FF2B5EF4-FFF2-40B4-BE49-F238E27FC236}">
              <a16:creationId xmlns:a16="http://schemas.microsoft.com/office/drawing/2014/main" id="{00000000-0008-0000-0300-00001C0A0000}"/>
            </a:ext>
          </a:extLst>
        </xdr:cNvPr>
        <xdr:cNvSpPr>
          <a:spLocks noChangeShapeType="1"/>
        </xdr:cNvSpPr>
      </xdr:nvSpPr>
      <xdr:spPr bwMode="auto">
        <a:xfrm flipH="1">
          <a:off x="8829675" y="63722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84</xdr:row>
      <xdr:rowOff>9525</xdr:rowOff>
    </xdr:from>
    <xdr:to>
      <xdr:col>26</xdr:col>
      <xdr:colOff>0</xdr:colOff>
      <xdr:row>87</xdr:row>
      <xdr:rowOff>0</xdr:rowOff>
    </xdr:to>
    <xdr:sp macro="" textlink="">
      <xdr:nvSpPr>
        <xdr:cNvPr id="2589" name="Line 1687">
          <a:extLst>
            <a:ext uri="{FF2B5EF4-FFF2-40B4-BE49-F238E27FC236}">
              <a16:creationId xmlns:a16="http://schemas.microsoft.com/office/drawing/2014/main" id="{00000000-0008-0000-0300-00001D0A0000}"/>
            </a:ext>
          </a:extLst>
        </xdr:cNvPr>
        <xdr:cNvSpPr>
          <a:spLocks noChangeShapeType="1"/>
        </xdr:cNvSpPr>
      </xdr:nvSpPr>
      <xdr:spPr bwMode="auto">
        <a:xfrm flipH="1">
          <a:off x="9477375" y="6372225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84</xdr:row>
      <xdr:rowOff>9525</xdr:rowOff>
    </xdr:from>
    <xdr:to>
      <xdr:col>28</xdr:col>
      <xdr:colOff>0</xdr:colOff>
      <xdr:row>87</xdr:row>
      <xdr:rowOff>0</xdr:rowOff>
    </xdr:to>
    <xdr:sp macro="" textlink="">
      <xdr:nvSpPr>
        <xdr:cNvPr id="2590" name="Line 1689">
          <a:extLst>
            <a:ext uri="{FF2B5EF4-FFF2-40B4-BE49-F238E27FC236}">
              <a16:creationId xmlns:a16="http://schemas.microsoft.com/office/drawing/2014/main" id="{00000000-0008-0000-0300-00001E0A0000}"/>
            </a:ext>
          </a:extLst>
        </xdr:cNvPr>
        <xdr:cNvSpPr>
          <a:spLocks noChangeShapeType="1"/>
        </xdr:cNvSpPr>
      </xdr:nvSpPr>
      <xdr:spPr bwMode="auto">
        <a:xfrm flipH="1">
          <a:off x="10182225" y="63722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84</xdr:row>
      <xdr:rowOff>9525</xdr:rowOff>
    </xdr:from>
    <xdr:to>
      <xdr:col>6</xdr:col>
      <xdr:colOff>0</xdr:colOff>
      <xdr:row>87</xdr:row>
      <xdr:rowOff>0</xdr:rowOff>
    </xdr:to>
    <xdr:sp macro="" textlink="">
      <xdr:nvSpPr>
        <xdr:cNvPr id="2603" name="Line 1871">
          <a:extLst>
            <a:ext uri="{FF2B5EF4-FFF2-40B4-BE49-F238E27FC236}">
              <a16:creationId xmlns:a16="http://schemas.microsoft.com/office/drawing/2014/main" id="{00000000-0008-0000-0300-00002B0A0000}"/>
            </a:ext>
          </a:extLst>
        </xdr:cNvPr>
        <xdr:cNvSpPr>
          <a:spLocks noChangeShapeType="1"/>
        </xdr:cNvSpPr>
      </xdr:nvSpPr>
      <xdr:spPr bwMode="auto">
        <a:xfrm flipH="1">
          <a:off x="3067050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84</xdr:row>
      <xdr:rowOff>9525</xdr:rowOff>
    </xdr:from>
    <xdr:to>
      <xdr:col>8</xdr:col>
      <xdr:colOff>0</xdr:colOff>
      <xdr:row>87</xdr:row>
      <xdr:rowOff>0</xdr:rowOff>
    </xdr:to>
    <xdr:sp macro="" textlink="">
      <xdr:nvSpPr>
        <xdr:cNvPr id="2604" name="Line 1872">
          <a:extLst>
            <a:ext uri="{FF2B5EF4-FFF2-40B4-BE49-F238E27FC236}">
              <a16:creationId xmlns:a16="http://schemas.microsoft.com/office/drawing/2014/main" id="{00000000-0008-0000-0300-00002C0A0000}"/>
            </a:ext>
          </a:extLst>
        </xdr:cNvPr>
        <xdr:cNvSpPr>
          <a:spLocks noChangeShapeType="1"/>
        </xdr:cNvSpPr>
      </xdr:nvSpPr>
      <xdr:spPr bwMode="auto">
        <a:xfrm flipH="1">
          <a:off x="3695700" y="63722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84</xdr:row>
      <xdr:rowOff>0</xdr:rowOff>
    </xdr:from>
    <xdr:to>
      <xdr:col>14</xdr:col>
      <xdr:colOff>9525</xdr:colOff>
      <xdr:row>87</xdr:row>
      <xdr:rowOff>0</xdr:rowOff>
    </xdr:to>
    <xdr:sp macro="" textlink="">
      <xdr:nvSpPr>
        <xdr:cNvPr id="2605" name="Line 1923">
          <a:extLst>
            <a:ext uri="{FF2B5EF4-FFF2-40B4-BE49-F238E27FC236}">
              <a16:creationId xmlns:a16="http://schemas.microsoft.com/office/drawing/2014/main" id="{00000000-0008-0000-0300-00002D0A0000}"/>
            </a:ext>
          </a:extLst>
        </xdr:cNvPr>
        <xdr:cNvSpPr>
          <a:spLocks noChangeShapeType="1"/>
        </xdr:cNvSpPr>
      </xdr:nvSpPr>
      <xdr:spPr bwMode="auto">
        <a:xfrm>
          <a:off x="5629275" y="63627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84</xdr:row>
      <xdr:rowOff>9525</xdr:rowOff>
    </xdr:from>
    <xdr:to>
      <xdr:col>14</xdr:col>
      <xdr:colOff>0</xdr:colOff>
      <xdr:row>87</xdr:row>
      <xdr:rowOff>0</xdr:rowOff>
    </xdr:to>
    <xdr:sp macro="" textlink="">
      <xdr:nvSpPr>
        <xdr:cNvPr id="2606" name="Line 1924">
          <a:extLst>
            <a:ext uri="{FF2B5EF4-FFF2-40B4-BE49-F238E27FC236}">
              <a16:creationId xmlns:a16="http://schemas.microsoft.com/office/drawing/2014/main" id="{00000000-0008-0000-0300-00002E0A0000}"/>
            </a:ext>
          </a:extLst>
        </xdr:cNvPr>
        <xdr:cNvSpPr>
          <a:spLocks noChangeShapeType="1"/>
        </xdr:cNvSpPr>
      </xdr:nvSpPr>
      <xdr:spPr bwMode="auto">
        <a:xfrm flipH="1">
          <a:off x="5619750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63</xdr:row>
      <xdr:rowOff>0</xdr:rowOff>
    </xdr:from>
    <xdr:to>
      <xdr:col>7</xdr:col>
      <xdr:colOff>295275</xdr:colOff>
      <xdr:row>65</xdr:row>
      <xdr:rowOff>209550</xdr:rowOff>
    </xdr:to>
    <xdr:sp macro="" textlink="">
      <xdr:nvSpPr>
        <xdr:cNvPr id="2608" name="Line 2070">
          <a:extLst>
            <a:ext uri="{FF2B5EF4-FFF2-40B4-BE49-F238E27FC236}">
              <a16:creationId xmlns:a16="http://schemas.microsoft.com/office/drawing/2014/main" id="{00000000-0008-0000-0300-0000300A0000}"/>
            </a:ext>
          </a:extLst>
        </xdr:cNvPr>
        <xdr:cNvSpPr>
          <a:spLocks noChangeShapeType="1"/>
        </xdr:cNvSpPr>
      </xdr:nvSpPr>
      <xdr:spPr bwMode="auto">
        <a:xfrm>
          <a:off x="3705225" y="2476500"/>
          <a:ext cx="6000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63</xdr:row>
      <xdr:rowOff>0</xdr:rowOff>
    </xdr:from>
    <xdr:to>
      <xdr:col>12</xdr:col>
      <xdr:colOff>9525</xdr:colOff>
      <xdr:row>65</xdr:row>
      <xdr:rowOff>209550</xdr:rowOff>
    </xdr:to>
    <xdr:sp macro="" textlink="">
      <xdr:nvSpPr>
        <xdr:cNvPr id="2609" name="Line 2072">
          <a:extLst>
            <a:ext uri="{FF2B5EF4-FFF2-40B4-BE49-F238E27FC236}">
              <a16:creationId xmlns:a16="http://schemas.microsoft.com/office/drawing/2014/main" id="{00000000-0008-0000-0300-0000310A0000}"/>
            </a:ext>
          </a:extLst>
        </xdr:cNvPr>
        <xdr:cNvSpPr>
          <a:spLocks noChangeShapeType="1"/>
        </xdr:cNvSpPr>
      </xdr:nvSpPr>
      <xdr:spPr bwMode="auto">
        <a:xfrm>
          <a:off x="5000625" y="24765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63</xdr:row>
      <xdr:rowOff>0</xdr:rowOff>
    </xdr:from>
    <xdr:to>
      <xdr:col>16</xdr:col>
      <xdr:colOff>9525</xdr:colOff>
      <xdr:row>66</xdr:row>
      <xdr:rowOff>9525</xdr:rowOff>
    </xdr:to>
    <xdr:sp macro="" textlink="">
      <xdr:nvSpPr>
        <xdr:cNvPr id="2610" name="Line 2074">
          <a:extLst>
            <a:ext uri="{FF2B5EF4-FFF2-40B4-BE49-F238E27FC236}">
              <a16:creationId xmlns:a16="http://schemas.microsoft.com/office/drawing/2014/main" id="{00000000-0008-0000-0300-0000320A0000}"/>
            </a:ext>
          </a:extLst>
        </xdr:cNvPr>
        <xdr:cNvSpPr>
          <a:spLocks noChangeShapeType="1"/>
        </xdr:cNvSpPr>
      </xdr:nvSpPr>
      <xdr:spPr bwMode="auto">
        <a:xfrm>
          <a:off x="6257925" y="2476500"/>
          <a:ext cx="6381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63</xdr:row>
      <xdr:rowOff>0</xdr:rowOff>
    </xdr:from>
    <xdr:to>
      <xdr:col>18</xdr:col>
      <xdr:colOff>0</xdr:colOff>
      <xdr:row>65</xdr:row>
      <xdr:rowOff>219075</xdr:rowOff>
    </xdr:to>
    <xdr:sp macro="" textlink="">
      <xdr:nvSpPr>
        <xdr:cNvPr id="2611" name="Line 2075">
          <a:extLst>
            <a:ext uri="{FF2B5EF4-FFF2-40B4-BE49-F238E27FC236}">
              <a16:creationId xmlns:a16="http://schemas.microsoft.com/office/drawing/2014/main" id="{00000000-0008-0000-0300-0000330A0000}"/>
            </a:ext>
          </a:extLst>
        </xdr:cNvPr>
        <xdr:cNvSpPr>
          <a:spLocks noChangeShapeType="1"/>
        </xdr:cNvSpPr>
      </xdr:nvSpPr>
      <xdr:spPr bwMode="auto">
        <a:xfrm>
          <a:off x="6896100" y="2476500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63</xdr:row>
      <xdr:rowOff>0</xdr:rowOff>
    </xdr:from>
    <xdr:to>
      <xdr:col>19</xdr:col>
      <xdr:colOff>304800</xdr:colOff>
      <xdr:row>65</xdr:row>
      <xdr:rowOff>219075</xdr:rowOff>
    </xdr:to>
    <xdr:sp macro="" textlink="">
      <xdr:nvSpPr>
        <xdr:cNvPr id="2612" name="Line 2076">
          <a:extLst>
            <a:ext uri="{FF2B5EF4-FFF2-40B4-BE49-F238E27FC236}">
              <a16:creationId xmlns:a16="http://schemas.microsoft.com/office/drawing/2014/main" id="{00000000-0008-0000-0300-0000340A0000}"/>
            </a:ext>
          </a:extLst>
        </xdr:cNvPr>
        <xdr:cNvSpPr>
          <a:spLocks noChangeShapeType="1"/>
        </xdr:cNvSpPr>
      </xdr:nvSpPr>
      <xdr:spPr bwMode="auto">
        <a:xfrm>
          <a:off x="7524750" y="2476500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63</xdr:row>
      <xdr:rowOff>0</xdr:rowOff>
    </xdr:from>
    <xdr:to>
      <xdr:col>22</xdr:col>
      <xdr:colOff>0</xdr:colOff>
      <xdr:row>66</xdr:row>
      <xdr:rowOff>0</xdr:rowOff>
    </xdr:to>
    <xdr:sp macro="" textlink="">
      <xdr:nvSpPr>
        <xdr:cNvPr id="2613" name="Line 2077">
          <a:extLst>
            <a:ext uri="{FF2B5EF4-FFF2-40B4-BE49-F238E27FC236}">
              <a16:creationId xmlns:a16="http://schemas.microsoft.com/office/drawing/2014/main" id="{00000000-0008-0000-0300-0000350A0000}"/>
            </a:ext>
          </a:extLst>
        </xdr:cNvPr>
        <xdr:cNvSpPr>
          <a:spLocks noChangeShapeType="1"/>
        </xdr:cNvSpPr>
      </xdr:nvSpPr>
      <xdr:spPr bwMode="auto">
        <a:xfrm>
          <a:off x="8153400" y="2476500"/>
          <a:ext cx="6762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24</xdr:col>
      <xdr:colOff>0</xdr:colOff>
      <xdr:row>65</xdr:row>
      <xdr:rowOff>200025</xdr:rowOff>
    </xdr:to>
    <xdr:sp macro="" textlink="">
      <xdr:nvSpPr>
        <xdr:cNvPr id="2614" name="Line 2078">
          <a:extLst>
            <a:ext uri="{FF2B5EF4-FFF2-40B4-BE49-F238E27FC236}">
              <a16:creationId xmlns:a16="http://schemas.microsoft.com/office/drawing/2014/main" id="{00000000-0008-0000-0300-0000360A0000}"/>
            </a:ext>
          </a:extLst>
        </xdr:cNvPr>
        <xdr:cNvSpPr>
          <a:spLocks noChangeShapeType="1"/>
        </xdr:cNvSpPr>
      </xdr:nvSpPr>
      <xdr:spPr bwMode="auto">
        <a:xfrm>
          <a:off x="8839200" y="24765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63</xdr:row>
      <xdr:rowOff>0</xdr:rowOff>
    </xdr:from>
    <xdr:to>
      <xdr:col>27</xdr:col>
      <xdr:colOff>361950</xdr:colOff>
      <xdr:row>65</xdr:row>
      <xdr:rowOff>171450</xdr:rowOff>
    </xdr:to>
    <xdr:sp macro="" textlink="">
      <xdr:nvSpPr>
        <xdr:cNvPr id="2616" name="Line 2080">
          <a:extLst>
            <a:ext uri="{FF2B5EF4-FFF2-40B4-BE49-F238E27FC236}">
              <a16:creationId xmlns:a16="http://schemas.microsoft.com/office/drawing/2014/main" id="{00000000-0008-0000-0300-0000380A0000}"/>
            </a:ext>
          </a:extLst>
        </xdr:cNvPr>
        <xdr:cNvSpPr>
          <a:spLocks noChangeShapeType="1"/>
        </xdr:cNvSpPr>
      </xdr:nvSpPr>
      <xdr:spPr bwMode="auto">
        <a:xfrm>
          <a:off x="10191750" y="24765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63</xdr:row>
      <xdr:rowOff>9525</xdr:rowOff>
    </xdr:from>
    <xdr:to>
      <xdr:col>5</xdr:col>
      <xdr:colOff>314325</xdr:colOff>
      <xdr:row>65</xdr:row>
      <xdr:rowOff>161925</xdr:rowOff>
    </xdr:to>
    <xdr:sp macro="" textlink="">
      <xdr:nvSpPr>
        <xdr:cNvPr id="2617" name="Line 2081">
          <a:extLst>
            <a:ext uri="{FF2B5EF4-FFF2-40B4-BE49-F238E27FC236}">
              <a16:creationId xmlns:a16="http://schemas.microsoft.com/office/drawing/2014/main" id="{00000000-0008-0000-0300-0000390A0000}"/>
            </a:ext>
          </a:extLst>
        </xdr:cNvPr>
        <xdr:cNvSpPr>
          <a:spLocks noChangeShapeType="1"/>
        </xdr:cNvSpPr>
      </xdr:nvSpPr>
      <xdr:spPr bwMode="auto">
        <a:xfrm flipH="1">
          <a:off x="3076575" y="24860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63</xdr:row>
      <xdr:rowOff>9525</xdr:rowOff>
    </xdr:from>
    <xdr:to>
      <xdr:col>8</xdr:col>
      <xdr:colOff>0</xdr:colOff>
      <xdr:row>65</xdr:row>
      <xdr:rowOff>209550</xdr:rowOff>
    </xdr:to>
    <xdr:sp macro="" textlink="">
      <xdr:nvSpPr>
        <xdr:cNvPr id="2618" name="Line 2082">
          <a:extLst>
            <a:ext uri="{FF2B5EF4-FFF2-40B4-BE49-F238E27FC236}">
              <a16:creationId xmlns:a16="http://schemas.microsoft.com/office/drawing/2014/main" id="{00000000-0008-0000-0300-00003A0A0000}"/>
            </a:ext>
          </a:extLst>
        </xdr:cNvPr>
        <xdr:cNvSpPr>
          <a:spLocks noChangeShapeType="1"/>
        </xdr:cNvSpPr>
      </xdr:nvSpPr>
      <xdr:spPr bwMode="auto">
        <a:xfrm flipH="1">
          <a:off x="3695700" y="24860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63</xdr:row>
      <xdr:rowOff>9525</xdr:rowOff>
    </xdr:from>
    <xdr:to>
      <xdr:col>10</xdr:col>
      <xdr:colOff>0</xdr:colOff>
      <xdr:row>66</xdr:row>
      <xdr:rowOff>0</xdr:rowOff>
    </xdr:to>
    <xdr:sp macro="" textlink="">
      <xdr:nvSpPr>
        <xdr:cNvPr id="2619" name="Line 2083">
          <a:extLst>
            <a:ext uri="{FF2B5EF4-FFF2-40B4-BE49-F238E27FC236}">
              <a16:creationId xmlns:a16="http://schemas.microsoft.com/office/drawing/2014/main" id="{00000000-0008-0000-0300-00003B0A0000}"/>
            </a:ext>
          </a:extLst>
        </xdr:cNvPr>
        <xdr:cNvSpPr>
          <a:spLocks noChangeShapeType="1"/>
        </xdr:cNvSpPr>
      </xdr:nvSpPr>
      <xdr:spPr bwMode="auto">
        <a:xfrm flipH="1">
          <a:off x="4314825" y="2486025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63</xdr:row>
      <xdr:rowOff>9525</xdr:rowOff>
    </xdr:from>
    <xdr:to>
      <xdr:col>11</xdr:col>
      <xdr:colOff>314325</xdr:colOff>
      <xdr:row>66</xdr:row>
      <xdr:rowOff>9525</xdr:rowOff>
    </xdr:to>
    <xdr:sp macro="" textlink="">
      <xdr:nvSpPr>
        <xdr:cNvPr id="2620" name="Line 2084">
          <a:extLst>
            <a:ext uri="{FF2B5EF4-FFF2-40B4-BE49-F238E27FC236}">
              <a16:creationId xmlns:a16="http://schemas.microsoft.com/office/drawing/2014/main" id="{00000000-0008-0000-0300-00003C0A0000}"/>
            </a:ext>
          </a:extLst>
        </xdr:cNvPr>
        <xdr:cNvSpPr>
          <a:spLocks noChangeShapeType="1"/>
        </xdr:cNvSpPr>
      </xdr:nvSpPr>
      <xdr:spPr bwMode="auto">
        <a:xfrm flipH="1">
          <a:off x="4981575" y="24860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63</xdr:row>
      <xdr:rowOff>9525</xdr:rowOff>
    </xdr:from>
    <xdr:to>
      <xdr:col>15</xdr:col>
      <xdr:colOff>314325</xdr:colOff>
      <xdr:row>66</xdr:row>
      <xdr:rowOff>0</xdr:rowOff>
    </xdr:to>
    <xdr:sp macro="" textlink="">
      <xdr:nvSpPr>
        <xdr:cNvPr id="2621" name="Line 2086">
          <a:extLst>
            <a:ext uri="{FF2B5EF4-FFF2-40B4-BE49-F238E27FC236}">
              <a16:creationId xmlns:a16="http://schemas.microsoft.com/office/drawing/2014/main" id="{00000000-0008-0000-0300-00003D0A0000}"/>
            </a:ext>
          </a:extLst>
        </xdr:cNvPr>
        <xdr:cNvSpPr>
          <a:spLocks noChangeShapeType="1"/>
        </xdr:cNvSpPr>
      </xdr:nvSpPr>
      <xdr:spPr bwMode="auto">
        <a:xfrm flipH="1">
          <a:off x="6267450" y="2486025"/>
          <a:ext cx="6096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63</xdr:row>
      <xdr:rowOff>9525</xdr:rowOff>
    </xdr:from>
    <xdr:to>
      <xdr:col>17</xdr:col>
      <xdr:colOff>314325</xdr:colOff>
      <xdr:row>65</xdr:row>
      <xdr:rowOff>200025</xdr:rowOff>
    </xdr:to>
    <xdr:sp macro="" textlink="">
      <xdr:nvSpPr>
        <xdr:cNvPr id="2622" name="Line 2087">
          <a:extLst>
            <a:ext uri="{FF2B5EF4-FFF2-40B4-BE49-F238E27FC236}">
              <a16:creationId xmlns:a16="http://schemas.microsoft.com/office/drawing/2014/main" id="{00000000-0008-0000-0300-00003E0A0000}"/>
            </a:ext>
          </a:extLst>
        </xdr:cNvPr>
        <xdr:cNvSpPr>
          <a:spLocks noChangeShapeType="1"/>
        </xdr:cNvSpPr>
      </xdr:nvSpPr>
      <xdr:spPr bwMode="auto">
        <a:xfrm flipH="1">
          <a:off x="6896100" y="24860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63</xdr:row>
      <xdr:rowOff>9525</xdr:rowOff>
    </xdr:from>
    <xdr:to>
      <xdr:col>19</xdr:col>
      <xdr:colOff>314325</xdr:colOff>
      <xdr:row>65</xdr:row>
      <xdr:rowOff>190500</xdr:rowOff>
    </xdr:to>
    <xdr:sp macro="" textlink="">
      <xdr:nvSpPr>
        <xdr:cNvPr id="2623" name="Line 2088">
          <a:extLst>
            <a:ext uri="{FF2B5EF4-FFF2-40B4-BE49-F238E27FC236}">
              <a16:creationId xmlns:a16="http://schemas.microsoft.com/office/drawing/2014/main" id="{00000000-0008-0000-0300-00003F0A0000}"/>
            </a:ext>
          </a:extLst>
        </xdr:cNvPr>
        <xdr:cNvSpPr>
          <a:spLocks noChangeShapeType="1"/>
        </xdr:cNvSpPr>
      </xdr:nvSpPr>
      <xdr:spPr bwMode="auto">
        <a:xfrm flipH="1">
          <a:off x="7524750" y="24860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63</xdr:row>
      <xdr:rowOff>9525</xdr:rowOff>
    </xdr:from>
    <xdr:to>
      <xdr:col>21</xdr:col>
      <xdr:colOff>314325</xdr:colOff>
      <xdr:row>65</xdr:row>
      <xdr:rowOff>219075</xdr:rowOff>
    </xdr:to>
    <xdr:sp macro="" textlink="">
      <xdr:nvSpPr>
        <xdr:cNvPr id="2624" name="Line 2089">
          <a:extLst>
            <a:ext uri="{FF2B5EF4-FFF2-40B4-BE49-F238E27FC236}">
              <a16:creationId xmlns:a16="http://schemas.microsoft.com/office/drawing/2014/main" id="{00000000-0008-0000-0300-0000400A0000}"/>
            </a:ext>
          </a:extLst>
        </xdr:cNvPr>
        <xdr:cNvSpPr>
          <a:spLocks noChangeShapeType="1"/>
        </xdr:cNvSpPr>
      </xdr:nvSpPr>
      <xdr:spPr bwMode="auto">
        <a:xfrm flipH="1">
          <a:off x="8134350" y="2486025"/>
          <a:ext cx="6953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63</xdr:row>
      <xdr:rowOff>9525</xdr:rowOff>
    </xdr:from>
    <xdr:to>
      <xdr:col>25</xdr:col>
      <xdr:colOff>314325</xdr:colOff>
      <xdr:row>65</xdr:row>
      <xdr:rowOff>219075</xdr:rowOff>
    </xdr:to>
    <xdr:sp macro="" textlink="">
      <xdr:nvSpPr>
        <xdr:cNvPr id="2625" name="Line 2091">
          <a:extLst>
            <a:ext uri="{FF2B5EF4-FFF2-40B4-BE49-F238E27FC236}">
              <a16:creationId xmlns:a16="http://schemas.microsoft.com/office/drawing/2014/main" id="{00000000-0008-0000-0300-0000410A0000}"/>
            </a:ext>
          </a:extLst>
        </xdr:cNvPr>
        <xdr:cNvSpPr>
          <a:spLocks noChangeShapeType="1"/>
        </xdr:cNvSpPr>
      </xdr:nvSpPr>
      <xdr:spPr bwMode="auto">
        <a:xfrm flipH="1">
          <a:off x="9486900" y="2486025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304800</xdr:colOff>
      <xdr:row>63</xdr:row>
      <xdr:rowOff>9525</xdr:rowOff>
    </xdr:from>
    <xdr:to>
      <xdr:col>28</xdr:col>
      <xdr:colOff>0</xdr:colOff>
      <xdr:row>65</xdr:row>
      <xdr:rowOff>219075</xdr:rowOff>
    </xdr:to>
    <xdr:sp macro="" textlink="">
      <xdr:nvSpPr>
        <xdr:cNvPr id="2626" name="Line 2092">
          <a:extLst>
            <a:ext uri="{FF2B5EF4-FFF2-40B4-BE49-F238E27FC236}">
              <a16:creationId xmlns:a16="http://schemas.microsoft.com/office/drawing/2014/main" id="{00000000-0008-0000-0300-0000420A0000}"/>
            </a:ext>
          </a:extLst>
        </xdr:cNvPr>
        <xdr:cNvSpPr>
          <a:spLocks noChangeShapeType="1"/>
        </xdr:cNvSpPr>
      </xdr:nvSpPr>
      <xdr:spPr bwMode="auto">
        <a:xfrm flipH="1">
          <a:off x="10153650" y="2486025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9525</xdr:rowOff>
    </xdr:from>
    <xdr:to>
      <xdr:col>13</xdr:col>
      <xdr:colOff>314325</xdr:colOff>
      <xdr:row>65</xdr:row>
      <xdr:rowOff>209550</xdr:rowOff>
    </xdr:to>
    <xdr:sp macro="" textlink="">
      <xdr:nvSpPr>
        <xdr:cNvPr id="2628" name="Line 2095">
          <a:extLst>
            <a:ext uri="{FF2B5EF4-FFF2-40B4-BE49-F238E27FC236}">
              <a16:creationId xmlns:a16="http://schemas.microsoft.com/office/drawing/2014/main" id="{00000000-0008-0000-0300-0000440A0000}"/>
            </a:ext>
          </a:extLst>
        </xdr:cNvPr>
        <xdr:cNvSpPr>
          <a:spLocks noChangeShapeType="1"/>
        </xdr:cNvSpPr>
      </xdr:nvSpPr>
      <xdr:spPr bwMode="auto">
        <a:xfrm flipH="1">
          <a:off x="5619750" y="24860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65</xdr:row>
      <xdr:rowOff>180975</xdr:rowOff>
    </xdr:from>
    <xdr:to>
      <xdr:col>6</xdr:col>
      <xdr:colOff>0</xdr:colOff>
      <xdr:row>68</xdr:row>
      <xdr:rowOff>219075</xdr:rowOff>
    </xdr:to>
    <xdr:sp macro="" textlink="">
      <xdr:nvSpPr>
        <xdr:cNvPr id="2629" name="Line 2096">
          <a:extLst>
            <a:ext uri="{FF2B5EF4-FFF2-40B4-BE49-F238E27FC236}">
              <a16:creationId xmlns:a16="http://schemas.microsoft.com/office/drawing/2014/main" id="{00000000-0008-0000-0300-0000450A0000}"/>
            </a:ext>
          </a:extLst>
        </xdr:cNvPr>
        <xdr:cNvSpPr>
          <a:spLocks noChangeShapeType="1"/>
        </xdr:cNvSpPr>
      </xdr:nvSpPr>
      <xdr:spPr bwMode="auto">
        <a:xfrm>
          <a:off x="3076575" y="29622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66</xdr:row>
      <xdr:rowOff>0</xdr:rowOff>
    </xdr:from>
    <xdr:to>
      <xdr:col>8</xdr:col>
      <xdr:colOff>0</xdr:colOff>
      <xdr:row>68</xdr:row>
      <xdr:rowOff>171450</xdr:rowOff>
    </xdr:to>
    <xdr:sp macro="" textlink="">
      <xdr:nvSpPr>
        <xdr:cNvPr id="2630" name="Line 2097">
          <a:extLst>
            <a:ext uri="{FF2B5EF4-FFF2-40B4-BE49-F238E27FC236}">
              <a16:creationId xmlns:a16="http://schemas.microsoft.com/office/drawing/2014/main" id="{00000000-0008-0000-0300-0000460A0000}"/>
            </a:ext>
          </a:extLst>
        </xdr:cNvPr>
        <xdr:cNvSpPr>
          <a:spLocks noChangeShapeType="1"/>
        </xdr:cNvSpPr>
      </xdr:nvSpPr>
      <xdr:spPr bwMode="auto">
        <a:xfrm>
          <a:off x="3676650" y="29622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65</xdr:row>
      <xdr:rowOff>209550</xdr:rowOff>
    </xdr:from>
    <xdr:to>
      <xdr:col>10</xdr:col>
      <xdr:colOff>28575</xdr:colOff>
      <xdr:row>69</xdr:row>
      <xdr:rowOff>9525</xdr:rowOff>
    </xdr:to>
    <xdr:sp macro="" textlink="">
      <xdr:nvSpPr>
        <xdr:cNvPr id="2631" name="Line 2098">
          <a:extLst>
            <a:ext uri="{FF2B5EF4-FFF2-40B4-BE49-F238E27FC236}">
              <a16:creationId xmlns:a16="http://schemas.microsoft.com/office/drawing/2014/main" id="{00000000-0008-0000-0300-0000470A0000}"/>
            </a:ext>
          </a:extLst>
        </xdr:cNvPr>
        <xdr:cNvSpPr>
          <a:spLocks noChangeShapeType="1"/>
        </xdr:cNvSpPr>
      </xdr:nvSpPr>
      <xdr:spPr bwMode="auto">
        <a:xfrm>
          <a:off x="4324350" y="2962275"/>
          <a:ext cx="6953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65</xdr:row>
      <xdr:rowOff>219075</xdr:rowOff>
    </xdr:from>
    <xdr:to>
      <xdr:col>12</xdr:col>
      <xdr:colOff>0</xdr:colOff>
      <xdr:row>68</xdr:row>
      <xdr:rowOff>171450</xdr:rowOff>
    </xdr:to>
    <xdr:sp macro="" textlink="">
      <xdr:nvSpPr>
        <xdr:cNvPr id="2632" name="Line 2099">
          <a:extLst>
            <a:ext uri="{FF2B5EF4-FFF2-40B4-BE49-F238E27FC236}">
              <a16:creationId xmlns:a16="http://schemas.microsoft.com/office/drawing/2014/main" id="{00000000-0008-0000-0300-0000480A0000}"/>
            </a:ext>
          </a:extLst>
        </xdr:cNvPr>
        <xdr:cNvSpPr>
          <a:spLocks noChangeShapeType="1"/>
        </xdr:cNvSpPr>
      </xdr:nvSpPr>
      <xdr:spPr bwMode="auto">
        <a:xfrm>
          <a:off x="5000625" y="29622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9525</xdr:rowOff>
    </xdr:from>
    <xdr:to>
      <xdr:col>16</xdr:col>
      <xdr:colOff>9525</xdr:colOff>
      <xdr:row>69</xdr:row>
      <xdr:rowOff>9525</xdr:rowOff>
    </xdr:to>
    <xdr:sp macro="" textlink="">
      <xdr:nvSpPr>
        <xdr:cNvPr id="2633" name="Line 2101">
          <a:extLst>
            <a:ext uri="{FF2B5EF4-FFF2-40B4-BE49-F238E27FC236}">
              <a16:creationId xmlns:a16="http://schemas.microsoft.com/office/drawing/2014/main" id="{00000000-0008-0000-0300-0000490A0000}"/>
            </a:ext>
          </a:extLst>
        </xdr:cNvPr>
        <xdr:cNvSpPr>
          <a:spLocks noChangeShapeType="1"/>
        </xdr:cNvSpPr>
      </xdr:nvSpPr>
      <xdr:spPr bwMode="auto">
        <a:xfrm>
          <a:off x="6257925" y="29718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65</xdr:row>
      <xdr:rowOff>200025</xdr:rowOff>
    </xdr:from>
    <xdr:to>
      <xdr:col>17</xdr:col>
      <xdr:colOff>304800</xdr:colOff>
      <xdr:row>68</xdr:row>
      <xdr:rowOff>171450</xdr:rowOff>
    </xdr:to>
    <xdr:sp macro="" textlink="">
      <xdr:nvSpPr>
        <xdr:cNvPr id="2634" name="Line 2102">
          <a:extLst>
            <a:ext uri="{FF2B5EF4-FFF2-40B4-BE49-F238E27FC236}">
              <a16:creationId xmlns:a16="http://schemas.microsoft.com/office/drawing/2014/main" id="{00000000-0008-0000-0300-00004A0A0000}"/>
            </a:ext>
          </a:extLst>
        </xdr:cNvPr>
        <xdr:cNvSpPr>
          <a:spLocks noChangeShapeType="1"/>
        </xdr:cNvSpPr>
      </xdr:nvSpPr>
      <xdr:spPr bwMode="auto">
        <a:xfrm>
          <a:off x="6886575" y="29622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65</xdr:row>
      <xdr:rowOff>200025</xdr:rowOff>
    </xdr:from>
    <xdr:to>
      <xdr:col>20</xdr:col>
      <xdr:colOff>19050</xdr:colOff>
      <xdr:row>69</xdr:row>
      <xdr:rowOff>9525</xdr:rowOff>
    </xdr:to>
    <xdr:sp macro="" textlink="">
      <xdr:nvSpPr>
        <xdr:cNvPr id="2635" name="Line 2103">
          <a:extLst>
            <a:ext uri="{FF2B5EF4-FFF2-40B4-BE49-F238E27FC236}">
              <a16:creationId xmlns:a16="http://schemas.microsoft.com/office/drawing/2014/main" id="{00000000-0008-0000-0300-00004B0A0000}"/>
            </a:ext>
          </a:extLst>
        </xdr:cNvPr>
        <xdr:cNvSpPr>
          <a:spLocks noChangeShapeType="1"/>
        </xdr:cNvSpPr>
      </xdr:nvSpPr>
      <xdr:spPr bwMode="auto">
        <a:xfrm>
          <a:off x="7505700" y="2962275"/>
          <a:ext cx="657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65</xdr:row>
      <xdr:rowOff>200025</xdr:rowOff>
    </xdr:from>
    <xdr:to>
      <xdr:col>22</xdr:col>
      <xdr:colOff>9525</xdr:colOff>
      <xdr:row>68</xdr:row>
      <xdr:rowOff>171450</xdr:rowOff>
    </xdr:to>
    <xdr:sp macro="" textlink="">
      <xdr:nvSpPr>
        <xdr:cNvPr id="2636" name="Line 2104">
          <a:extLst>
            <a:ext uri="{FF2B5EF4-FFF2-40B4-BE49-F238E27FC236}">
              <a16:creationId xmlns:a16="http://schemas.microsoft.com/office/drawing/2014/main" id="{00000000-0008-0000-0300-00004C0A0000}"/>
            </a:ext>
          </a:extLst>
        </xdr:cNvPr>
        <xdr:cNvSpPr>
          <a:spLocks noChangeShapeType="1"/>
        </xdr:cNvSpPr>
      </xdr:nvSpPr>
      <xdr:spPr bwMode="auto">
        <a:xfrm>
          <a:off x="8153400" y="29622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66</xdr:row>
      <xdr:rowOff>9525</xdr:rowOff>
    </xdr:from>
    <xdr:to>
      <xdr:col>24</xdr:col>
      <xdr:colOff>9525</xdr:colOff>
      <xdr:row>68</xdr:row>
      <xdr:rowOff>171450</xdr:rowOff>
    </xdr:to>
    <xdr:sp macro="" textlink="">
      <xdr:nvSpPr>
        <xdr:cNvPr id="2637" name="Line 2105">
          <a:extLst>
            <a:ext uri="{FF2B5EF4-FFF2-40B4-BE49-F238E27FC236}">
              <a16:creationId xmlns:a16="http://schemas.microsoft.com/office/drawing/2014/main" id="{00000000-0008-0000-0300-00004D0A0000}"/>
            </a:ext>
          </a:extLst>
        </xdr:cNvPr>
        <xdr:cNvSpPr>
          <a:spLocks noChangeShapeType="1"/>
        </xdr:cNvSpPr>
      </xdr:nvSpPr>
      <xdr:spPr bwMode="auto">
        <a:xfrm>
          <a:off x="8848725" y="29718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66</xdr:row>
      <xdr:rowOff>0</xdr:rowOff>
    </xdr:from>
    <xdr:to>
      <xdr:col>26</xdr:col>
      <xdr:colOff>0</xdr:colOff>
      <xdr:row>68</xdr:row>
      <xdr:rowOff>209550</xdr:rowOff>
    </xdr:to>
    <xdr:sp macro="" textlink="">
      <xdr:nvSpPr>
        <xdr:cNvPr id="2638" name="Line 2106">
          <a:extLst>
            <a:ext uri="{FF2B5EF4-FFF2-40B4-BE49-F238E27FC236}">
              <a16:creationId xmlns:a16="http://schemas.microsoft.com/office/drawing/2014/main" id="{00000000-0008-0000-0300-00004E0A0000}"/>
            </a:ext>
          </a:extLst>
        </xdr:cNvPr>
        <xdr:cNvSpPr>
          <a:spLocks noChangeShapeType="1"/>
        </xdr:cNvSpPr>
      </xdr:nvSpPr>
      <xdr:spPr bwMode="auto">
        <a:xfrm>
          <a:off x="9486900" y="29622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304800</xdr:colOff>
      <xdr:row>66</xdr:row>
      <xdr:rowOff>0</xdr:rowOff>
    </xdr:from>
    <xdr:to>
      <xdr:col>27</xdr:col>
      <xdr:colOff>352425</xdr:colOff>
      <xdr:row>68</xdr:row>
      <xdr:rowOff>171450</xdr:rowOff>
    </xdr:to>
    <xdr:sp macro="" textlink="">
      <xdr:nvSpPr>
        <xdr:cNvPr id="2639" name="Line 2107">
          <a:extLst>
            <a:ext uri="{FF2B5EF4-FFF2-40B4-BE49-F238E27FC236}">
              <a16:creationId xmlns:a16="http://schemas.microsoft.com/office/drawing/2014/main" id="{00000000-0008-0000-0300-00004F0A0000}"/>
            </a:ext>
          </a:extLst>
        </xdr:cNvPr>
        <xdr:cNvSpPr>
          <a:spLocks noChangeShapeType="1"/>
        </xdr:cNvSpPr>
      </xdr:nvSpPr>
      <xdr:spPr bwMode="auto">
        <a:xfrm>
          <a:off x="10153650" y="2962275"/>
          <a:ext cx="6762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66</xdr:row>
      <xdr:rowOff>9525</xdr:rowOff>
    </xdr:from>
    <xdr:to>
      <xdr:col>5</xdr:col>
      <xdr:colOff>314325</xdr:colOff>
      <xdr:row>68</xdr:row>
      <xdr:rowOff>209550</xdr:rowOff>
    </xdr:to>
    <xdr:sp macro="" textlink="">
      <xdr:nvSpPr>
        <xdr:cNvPr id="2640" name="Line 2108">
          <a:extLst>
            <a:ext uri="{FF2B5EF4-FFF2-40B4-BE49-F238E27FC236}">
              <a16:creationId xmlns:a16="http://schemas.microsoft.com/office/drawing/2014/main" id="{00000000-0008-0000-0300-0000500A0000}"/>
            </a:ext>
          </a:extLst>
        </xdr:cNvPr>
        <xdr:cNvSpPr>
          <a:spLocks noChangeShapeType="1"/>
        </xdr:cNvSpPr>
      </xdr:nvSpPr>
      <xdr:spPr bwMode="auto">
        <a:xfrm flipH="1">
          <a:off x="3076575" y="29718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66</xdr:row>
      <xdr:rowOff>9525</xdr:rowOff>
    </xdr:from>
    <xdr:to>
      <xdr:col>7</xdr:col>
      <xdr:colOff>314325</xdr:colOff>
      <xdr:row>68</xdr:row>
      <xdr:rowOff>219075</xdr:rowOff>
    </xdr:to>
    <xdr:sp macro="" textlink="">
      <xdr:nvSpPr>
        <xdr:cNvPr id="2641" name="Line 2109">
          <a:extLst>
            <a:ext uri="{FF2B5EF4-FFF2-40B4-BE49-F238E27FC236}">
              <a16:creationId xmlns:a16="http://schemas.microsoft.com/office/drawing/2014/main" id="{00000000-0008-0000-0300-0000510A0000}"/>
            </a:ext>
          </a:extLst>
        </xdr:cNvPr>
        <xdr:cNvSpPr>
          <a:spLocks noChangeShapeType="1"/>
        </xdr:cNvSpPr>
      </xdr:nvSpPr>
      <xdr:spPr bwMode="auto">
        <a:xfrm flipH="1">
          <a:off x="3705225" y="29718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66</xdr:row>
      <xdr:rowOff>0</xdr:rowOff>
    </xdr:from>
    <xdr:to>
      <xdr:col>11</xdr:col>
      <xdr:colOff>295275</xdr:colOff>
      <xdr:row>69</xdr:row>
      <xdr:rowOff>19050</xdr:rowOff>
    </xdr:to>
    <xdr:sp macro="" textlink="">
      <xdr:nvSpPr>
        <xdr:cNvPr id="2643" name="Line 2111">
          <a:extLst>
            <a:ext uri="{FF2B5EF4-FFF2-40B4-BE49-F238E27FC236}">
              <a16:creationId xmlns:a16="http://schemas.microsoft.com/office/drawing/2014/main" id="{00000000-0008-0000-0300-0000530A0000}"/>
            </a:ext>
          </a:extLst>
        </xdr:cNvPr>
        <xdr:cNvSpPr>
          <a:spLocks noChangeShapeType="1"/>
        </xdr:cNvSpPr>
      </xdr:nvSpPr>
      <xdr:spPr bwMode="auto">
        <a:xfrm flipH="1">
          <a:off x="4972050" y="2962275"/>
          <a:ext cx="6286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9525</xdr:rowOff>
    </xdr:from>
    <xdr:to>
      <xdr:col>15</xdr:col>
      <xdr:colOff>314325</xdr:colOff>
      <xdr:row>68</xdr:row>
      <xdr:rowOff>219075</xdr:rowOff>
    </xdr:to>
    <xdr:sp macro="" textlink="">
      <xdr:nvSpPr>
        <xdr:cNvPr id="2644" name="Line 2113">
          <a:extLst>
            <a:ext uri="{FF2B5EF4-FFF2-40B4-BE49-F238E27FC236}">
              <a16:creationId xmlns:a16="http://schemas.microsoft.com/office/drawing/2014/main" id="{00000000-0008-0000-0300-0000540A0000}"/>
            </a:ext>
          </a:extLst>
        </xdr:cNvPr>
        <xdr:cNvSpPr>
          <a:spLocks noChangeShapeType="1"/>
        </xdr:cNvSpPr>
      </xdr:nvSpPr>
      <xdr:spPr bwMode="auto">
        <a:xfrm flipH="1">
          <a:off x="6257925" y="29718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9525</xdr:rowOff>
    </xdr:from>
    <xdr:to>
      <xdr:col>18</xdr:col>
      <xdr:colOff>0</xdr:colOff>
      <xdr:row>68</xdr:row>
      <xdr:rowOff>219075</xdr:rowOff>
    </xdr:to>
    <xdr:sp macro="" textlink="">
      <xdr:nvSpPr>
        <xdr:cNvPr id="2645" name="Line 2114">
          <a:extLst>
            <a:ext uri="{FF2B5EF4-FFF2-40B4-BE49-F238E27FC236}">
              <a16:creationId xmlns:a16="http://schemas.microsoft.com/office/drawing/2014/main" id="{00000000-0008-0000-0300-0000550A0000}"/>
            </a:ext>
          </a:extLst>
        </xdr:cNvPr>
        <xdr:cNvSpPr>
          <a:spLocks noChangeShapeType="1"/>
        </xdr:cNvSpPr>
      </xdr:nvSpPr>
      <xdr:spPr bwMode="auto">
        <a:xfrm flipH="1">
          <a:off x="6886575" y="29718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65</xdr:row>
      <xdr:rowOff>219075</xdr:rowOff>
    </xdr:from>
    <xdr:to>
      <xdr:col>21</xdr:col>
      <xdr:colOff>304800</xdr:colOff>
      <xdr:row>68</xdr:row>
      <xdr:rowOff>171450</xdr:rowOff>
    </xdr:to>
    <xdr:sp macro="" textlink="">
      <xdr:nvSpPr>
        <xdr:cNvPr id="2646" name="Line 2116">
          <a:extLst>
            <a:ext uri="{FF2B5EF4-FFF2-40B4-BE49-F238E27FC236}">
              <a16:creationId xmlns:a16="http://schemas.microsoft.com/office/drawing/2014/main" id="{00000000-0008-0000-0300-0000560A0000}"/>
            </a:ext>
          </a:extLst>
        </xdr:cNvPr>
        <xdr:cNvSpPr>
          <a:spLocks noChangeShapeType="1"/>
        </xdr:cNvSpPr>
      </xdr:nvSpPr>
      <xdr:spPr bwMode="auto">
        <a:xfrm flipH="1">
          <a:off x="8134350" y="29622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66</xdr:row>
      <xdr:rowOff>9525</xdr:rowOff>
    </xdr:from>
    <xdr:to>
      <xdr:col>24</xdr:col>
      <xdr:colOff>0</xdr:colOff>
      <xdr:row>69</xdr:row>
      <xdr:rowOff>0</xdr:rowOff>
    </xdr:to>
    <xdr:sp macro="" textlink="">
      <xdr:nvSpPr>
        <xdr:cNvPr id="2647" name="Line 2117">
          <a:extLst>
            <a:ext uri="{FF2B5EF4-FFF2-40B4-BE49-F238E27FC236}">
              <a16:creationId xmlns:a16="http://schemas.microsoft.com/office/drawing/2014/main" id="{00000000-0008-0000-0300-0000570A0000}"/>
            </a:ext>
          </a:extLst>
        </xdr:cNvPr>
        <xdr:cNvSpPr>
          <a:spLocks noChangeShapeType="1"/>
        </xdr:cNvSpPr>
      </xdr:nvSpPr>
      <xdr:spPr bwMode="auto">
        <a:xfrm flipH="1">
          <a:off x="8829675" y="29718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66</xdr:row>
      <xdr:rowOff>9525</xdr:rowOff>
    </xdr:from>
    <xdr:to>
      <xdr:col>25</xdr:col>
      <xdr:colOff>314325</xdr:colOff>
      <xdr:row>69</xdr:row>
      <xdr:rowOff>0</xdr:rowOff>
    </xdr:to>
    <xdr:sp macro="" textlink="">
      <xdr:nvSpPr>
        <xdr:cNvPr id="2648" name="Line 2118">
          <a:extLst>
            <a:ext uri="{FF2B5EF4-FFF2-40B4-BE49-F238E27FC236}">
              <a16:creationId xmlns:a16="http://schemas.microsoft.com/office/drawing/2014/main" id="{00000000-0008-0000-0300-0000580A0000}"/>
            </a:ext>
          </a:extLst>
        </xdr:cNvPr>
        <xdr:cNvSpPr>
          <a:spLocks noChangeShapeType="1"/>
        </xdr:cNvSpPr>
      </xdr:nvSpPr>
      <xdr:spPr bwMode="auto">
        <a:xfrm flipH="1">
          <a:off x="9486900" y="29718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66</xdr:row>
      <xdr:rowOff>9525</xdr:rowOff>
    </xdr:from>
    <xdr:to>
      <xdr:col>27</xdr:col>
      <xdr:colOff>371475</xdr:colOff>
      <xdr:row>69</xdr:row>
      <xdr:rowOff>0</xdr:rowOff>
    </xdr:to>
    <xdr:sp macro="" textlink="">
      <xdr:nvSpPr>
        <xdr:cNvPr id="2649" name="Line 2119">
          <a:extLst>
            <a:ext uri="{FF2B5EF4-FFF2-40B4-BE49-F238E27FC236}">
              <a16:creationId xmlns:a16="http://schemas.microsoft.com/office/drawing/2014/main" id="{00000000-0008-0000-0300-0000590A0000}"/>
            </a:ext>
          </a:extLst>
        </xdr:cNvPr>
        <xdr:cNvSpPr>
          <a:spLocks noChangeShapeType="1"/>
        </xdr:cNvSpPr>
      </xdr:nvSpPr>
      <xdr:spPr bwMode="auto">
        <a:xfrm flipH="1">
          <a:off x="10191750" y="29718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66</xdr:row>
      <xdr:rowOff>0</xdr:rowOff>
    </xdr:from>
    <xdr:to>
      <xdr:col>13</xdr:col>
      <xdr:colOff>304800</xdr:colOff>
      <xdr:row>69</xdr:row>
      <xdr:rowOff>0</xdr:rowOff>
    </xdr:to>
    <xdr:sp macro="" textlink="">
      <xdr:nvSpPr>
        <xdr:cNvPr id="2650" name="Line 2121">
          <a:extLst>
            <a:ext uri="{FF2B5EF4-FFF2-40B4-BE49-F238E27FC236}">
              <a16:creationId xmlns:a16="http://schemas.microsoft.com/office/drawing/2014/main" id="{00000000-0008-0000-0300-00005A0A0000}"/>
            </a:ext>
          </a:extLst>
        </xdr:cNvPr>
        <xdr:cNvSpPr>
          <a:spLocks noChangeShapeType="1"/>
        </xdr:cNvSpPr>
      </xdr:nvSpPr>
      <xdr:spPr bwMode="auto">
        <a:xfrm>
          <a:off x="5629275" y="29622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66</xdr:row>
      <xdr:rowOff>9525</xdr:rowOff>
    </xdr:from>
    <xdr:to>
      <xdr:col>14</xdr:col>
      <xdr:colOff>0</xdr:colOff>
      <xdr:row>68</xdr:row>
      <xdr:rowOff>219075</xdr:rowOff>
    </xdr:to>
    <xdr:sp macro="" textlink="">
      <xdr:nvSpPr>
        <xdr:cNvPr id="2651" name="Line 2122">
          <a:extLst>
            <a:ext uri="{FF2B5EF4-FFF2-40B4-BE49-F238E27FC236}">
              <a16:creationId xmlns:a16="http://schemas.microsoft.com/office/drawing/2014/main" id="{00000000-0008-0000-0300-00005B0A0000}"/>
            </a:ext>
          </a:extLst>
        </xdr:cNvPr>
        <xdr:cNvSpPr>
          <a:spLocks noChangeShapeType="1"/>
        </xdr:cNvSpPr>
      </xdr:nvSpPr>
      <xdr:spPr bwMode="auto">
        <a:xfrm flipH="1">
          <a:off x="5629275" y="29718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</xdr:rowOff>
    </xdr:from>
    <xdr:to>
      <xdr:col>18</xdr:col>
      <xdr:colOff>0</xdr:colOff>
      <xdr:row>87</xdr:row>
      <xdr:rowOff>0</xdr:rowOff>
    </xdr:to>
    <xdr:sp macro="" textlink="">
      <xdr:nvSpPr>
        <xdr:cNvPr id="2658" name="Line 1684">
          <a:extLst>
            <a:ext uri="{FF2B5EF4-FFF2-40B4-BE49-F238E27FC236}">
              <a16:creationId xmlns:a16="http://schemas.microsoft.com/office/drawing/2014/main" id="{00000000-0008-0000-0300-0000620A0000}"/>
            </a:ext>
          </a:extLst>
        </xdr:cNvPr>
        <xdr:cNvSpPr>
          <a:spLocks noChangeShapeType="1"/>
        </xdr:cNvSpPr>
      </xdr:nvSpPr>
      <xdr:spPr bwMode="auto">
        <a:xfrm flipH="1">
          <a:off x="6886575" y="63722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57</xdr:row>
      <xdr:rowOff>0</xdr:rowOff>
    </xdr:from>
    <xdr:to>
      <xdr:col>8</xdr:col>
      <xdr:colOff>9525</xdr:colOff>
      <xdr:row>60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00000000-0008-0000-0300-0000640A0000}"/>
            </a:ext>
          </a:extLst>
        </xdr:cNvPr>
        <xdr:cNvSpPr>
          <a:spLocks noChangeShapeType="1"/>
        </xdr:cNvSpPr>
      </xdr:nvSpPr>
      <xdr:spPr bwMode="auto">
        <a:xfrm>
          <a:off x="3705225" y="19907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93</xdr:row>
      <xdr:rowOff>0</xdr:rowOff>
    </xdr:from>
    <xdr:to>
      <xdr:col>6</xdr:col>
      <xdr:colOff>9525</xdr:colOff>
      <xdr:row>96</xdr:row>
      <xdr:rowOff>0</xdr:rowOff>
    </xdr:to>
    <xdr:sp macro="" textlink="">
      <xdr:nvSpPr>
        <xdr:cNvPr id="2727" name="Line 145">
          <a:extLst>
            <a:ext uri="{FF2B5EF4-FFF2-40B4-BE49-F238E27FC236}">
              <a16:creationId xmlns:a16="http://schemas.microsoft.com/office/drawing/2014/main" id="{00000000-0008-0000-0300-0000A70A0000}"/>
            </a:ext>
          </a:extLst>
        </xdr:cNvPr>
        <xdr:cNvSpPr>
          <a:spLocks noChangeShapeType="1"/>
        </xdr:cNvSpPr>
      </xdr:nvSpPr>
      <xdr:spPr bwMode="auto">
        <a:xfrm>
          <a:off x="3076575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93</xdr:row>
      <xdr:rowOff>0</xdr:rowOff>
    </xdr:from>
    <xdr:to>
      <xdr:col>8</xdr:col>
      <xdr:colOff>9525</xdr:colOff>
      <xdr:row>96</xdr:row>
      <xdr:rowOff>0</xdr:rowOff>
    </xdr:to>
    <xdr:sp macro="" textlink="">
      <xdr:nvSpPr>
        <xdr:cNvPr id="2728" name="Line 147">
          <a:extLst>
            <a:ext uri="{FF2B5EF4-FFF2-40B4-BE49-F238E27FC236}">
              <a16:creationId xmlns:a16="http://schemas.microsoft.com/office/drawing/2014/main" id="{00000000-0008-0000-0300-0000A80A0000}"/>
            </a:ext>
          </a:extLst>
        </xdr:cNvPr>
        <xdr:cNvSpPr>
          <a:spLocks noChangeShapeType="1"/>
        </xdr:cNvSpPr>
      </xdr:nvSpPr>
      <xdr:spPr bwMode="auto">
        <a:xfrm>
          <a:off x="3705225" y="97631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93</xdr:row>
      <xdr:rowOff>0</xdr:rowOff>
    </xdr:from>
    <xdr:to>
      <xdr:col>10</xdr:col>
      <xdr:colOff>9525</xdr:colOff>
      <xdr:row>96</xdr:row>
      <xdr:rowOff>0</xdr:rowOff>
    </xdr:to>
    <xdr:sp macro="" textlink="">
      <xdr:nvSpPr>
        <xdr:cNvPr id="2729" name="Line 149">
          <a:extLst>
            <a:ext uri="{FF2B5EF4-FFF2-40B4-BE49-F238E27FC236}">
              <a16:creationId xmlns:a16="http://schemas.microsoft.com/office/drawing/2014/main" id="{00000000-0008-0000-0300-0000A90A0000}"/>
            </a:ext>
          </a:extLst>
        </xdr:cNvPr>
        <xdr:cNvSpPr>
          <a:spLocks noChangeShapeType="1"/>
        </xdr:cNvSpPr>
      </xdr:nvSpPr>
      <xdr:spPr bwMode="auto">
        <a:xfrm>
          <a:off x="4371975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93</xdr:row>
      <xdr:rowOff>0</xdr:rowOff>
    </xdr:from>
    <xdr:to>
      <xdr:col>12</xdr:col>
      <xdr:colOff>9525</xdr:colOff>
      <xdr:row>96</xdr:row>
      <xdr:rowOff>0</xdr:rowOff>
    </xdr:to>
    <xdr:sp macro="" textlink="">
      <xdr:nvSpPr>
        <xdr:cNvPr id="2730" name="Line 151">
          <a:extLst>
            <a:ext uri="{FF2B5EF4-FFF2-40B4-BE49-F238E27FC236}">
              <a16:creationId xmlns:a16="http://schemas.microsoft.com/office/drawing/2014/main" id="{00000000-0008-0000-0300-0000AA0A0000}"/>
            </a:ext>
          </a:extLst>
        </xdr:cNvPr>
        <xdr:cNvSpPr>
          <a:spLocks noChangeShapeType="1"/>
        </xdr:cNvSpPr>
      </xdr:nvSpPr>
      <xdr:spPr bwMode="auto">
        <a:xfrm>
          <a:off x="5000625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93</xdr:row>
      <xdr:rowOff>0</xdr:rowOff>
    </xdr:from>
    <xdr:to>
      <xdr:col>14</xdr:col>
      <xdr:colOff>9525</xdr:colOff>
      <xdr:row>96</xdr:row>
      <xdr:rowOff>0</xdr:rowOff>
    </xdr:to>
    <xdr:sp macro="" textlink="">
      <xdr:nvSpPr>
        <xdr:cNvPr id="2731" name="Line 153">
          <a:extLst>
            <a:ext uri="{FF2B5EF4-FFF2-40B4-BE49-F238E27FC236}">
              <a16:creationId xmlns:a16="http://schemas.microsoft.com/office/drawing/2014/main" id="{00000000-0008-0000-0300-0000AB0A0000}"/>
            </a:ext>
          </a:extLst>
        </xdr:cNvPr>
        <xdr:cNvSpPr>
          <a:spLocks noChangeShapeType="1"/>
        </xdr:cNvSpPr>
      </xdr:nvSpPr>
      <xdr:spPr bwMode="auto">
        <a:xfrm>
          <a:off x="5629275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93</xdr:row>
      <xdr:rowOff>0</xdr:rowOff>
    </xdr:from>
    <xdr:to>
      <xdr:col>16</xdr:col>
      <xdr:colOff>9525</xdr:colOff>
      <xdr:row>96</xdr:row>
      <xdr:rowOff>0</xdr:rowOff>
    </xdr:to>
    <xdr:sp macro="" textlink="">
      <xdr:nvSpPr>
        <xdr:cNvPr id="2732" name="Line 155">
          <a:extLst>
            <a:ext uri="{FF2B5EF4-FFF2-40B4-BE49-F238E27FC236}">
              <a16:creationId xmlns:a16="http://schemas.microsoft.com/office/drawing/2014/main" id="{00000000-0008-0000-0300-0000AC0A0000}"/>
            </a:ext>
          </a:extLst>
        </xdr:cNvPr>
        <xdr:cNvSpPr>
          <a:spLocks noChangeShapeType="1"/>
        </xdr:cNvSpPr>
      </xdr:nvSpPr>
      <xdr:spPr bwMode="auto">
        <a:xfrm>
          <a:off x="6257925" y="97631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93</xdr:row>
      <xdr:rowOff>0</xdr:rowOff>
    </xdr:from>
    <xdr:to>
      <xdr:col>18</xdr:col>
      <xdr:colOff>9525</xdr:colOff>
      <xdr:row>96</xdr:row>
      <xdr:rowOff>0</xdr:rowOff>
    </xdr:to>
    <xdr:sp macro="" textlink="">
      <xdr:nvSpPr>
        <xdr:cNvPr id="2733" name="Line 157">
          <a:extLst>
            <a:ext uri="{FF2B5EF4-FFF2-40B4-BE49-F238E27FC236}">
              <a16:creationId xmlns:a16="http://schemas.microsoft.com/office/drawing/2014/main" id="{00000000-0008-0000-0300-0000AD0A0000}"/>
            </a:ext>
          </a:extLst>
        </xdr:cNvPr>
        <xdr:cNvSpPr>
          <a:spLocks noChangeShapeType="1"/>
        </xdr:cNvSpPr>
      </xdr:nvSpPr>
      <xdr:spPr bwMode="auto">
        <a:xfrm>
          <a:off x="6896100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93</xdr:row>
      <xdr:rowOff>0</xdr:rowOff>
    </xdr:from>
    <xdr:to>
      <xdr:col>20</xdr:col>
      <xdr:colOff>9525</xdr:colOff>
      <xdr:row>96</xdr:row>
      <xdr:rowOff>0</xdr:rowOff>
    </xdr:to>
    <xdr:sp macro="" textlink="">
      <xdr:nvSpPr>
        <xdr:cNvPr id="2734" name="Line 159">
          <a:extLst>
            <a:ext uri="{FF2B5EF4-FFF2-40B4-BE49-F238E27FC236}">
              <a16:creationId xmlns:a16="http://schemas.microsoft.com/office/drawing/2014/main" id="{00000000-0008-0000-0300-0000AE0A0000}"/>
            </a:ext>
          </a:extLst>
        </xdr:cNvPr>
        <xdr:cNvSpPr>
          <a:spLocks noChangeShapeType="1"/>
        </xdr:cNvSpPr>
      </xdr:nvSpPr>
      <xdr:spPr bwMode="auto">
        <a:xfrm>
          <a:off x="7524750" y="97631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93</xdr:row>
      <xdr:rowOff>0</xdr:rowOff>
    </xdr:from>
    <xdr:to>
      <xdr:col>22</xdr:col>
      <xdr:colOff>9525</xdr:colOff>
      <xdr:row>96</xdr:row>
      <xdr:rowOff>0</xdr:rowOff>
    </xdr:to>
    <xdr:sp macro="" textlink="">
      <xdr:nvSpPr>
        <xdr:cNvPr id="2735" name="Line 161">
          <a:extLst>
            <a:ext uri="{FF2B5EF4-FFF2-40B4-BE49-F238E27FC236}">
              <a16:creationId xmlns:a16="http://schemas.microsoft.com/office/drawing/2014/main" id="{00000000-0008-0000-0300-0000AF0A0000}"/>
            </a:ext>
          </a:extLst>
        </xdr:cNvPr>
        <xdr:cNvSpPr>
          <a:spLocks noChangeShapeType="1"/>
        </xdr:cNvSpPr>
      </xdr:nvSpPr>
      <xdr:spPr bwMode="auto">
        <a:xfrm>
          <a:off x="8153400" y="976312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93</xdr:row>
      <xdr:rowOff>0</xdr:rowOff>
    </xdr:from>
    <xdr:to>
      <xdr:col>24</xdr:col>
      <xdr:colOff>9525</xdr:colOff>
      <xdr:row>96</xdr:row>
      <xdr:rowOff>0</xdr:rowOff>
    </xdr:to>
    <xdr:sp macro="" textlink="">
      <xdr:nvSpPr>
        <xdr:cNvPr id="2736" name="Line 163">
          <a:extLst>
            <a:ext uri="{FF2B5EF4-FFF2-40B4-BE49-F238E27FC236}">
              <a16:creationId xmlns:a16="http://schemas.microsoft.com/office/drawing/2014/main" id="{00000000-0008-0000-0300-0000B00A0000}"/>
            </a:ext>
          </a:extLst>
        </xdr:cNvPr>
        <xdr:cNvSpPr>
          <a:spLocks noChangeShapeType="1"/>
        </xdr:cNvSpPr>
      </xdr:nvSpPr>
      <xdr:spPr bwMode="auto">
        <a:xfrm>
          <a:off x="8839200" y="97631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93</xdr:row>
      <xdr:rowOff>0</xdr:rowOff>
    </xdr:from>
    <xdr:to>
      <xdr:col>26</xdr:col>
      <xdr:colOff>9525</xdr:colOff>
      <xdr:row>96</xdr:row>
      <xdr:rowOff>0</xdr:rowOff>
    </xdr:to>
    <xdr:sp macro="" textlink="">
      <xdr:nvSpPr>
        <xdr:cNvPr id="2737" name="Line 165">
          <a:extLst>
            <a:ext uri="{FF2B5EF4-FFF2-40B4-BE49-F238E27FC236}">
              <a16:creationId xmlns:a16="http://schemas.microsoft.com/office/drawing/2014/main" id="{00000000-0008-0000-0300-0000B10A0000}"/>
            </a:ext>
          </a:extLst>
        </xdr:cNvPr>
        <xdr:cNvSpPr>
          <a:spLocks noChangeShapeType="1"/>
        </xdr:cNvSpPr>
      </xdr:nvSpPr>
      <xdr:spPr bwMode="auto">
        <a:xfrm>
          <a:off x="9486900" y="97631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93</xdr:row>
      <xdr:rowOff>0</xdr:rowOff>
    </xdr:from>
    <xdr:to>
      <xdr:col>28</xdr:col>
      <xdr:colOff>0</xdr:colOff>
      <xdr:row>96</xdr:row>
      <xdr:rowOff>0</xdr:rowOff>
    </xdr:to>
    <xdr:sp macro="" textlink="">
      <xdr:nvSpPr>
        <xdr:cNvPr id="2738" name="Line 167">
          <a:extLst>
            <a:ext uri="{FF2B5EF4-FFF2-40B4-BE49-F238E27FC236}">
              <a16:creationId xmlns:a16="http://schemas.microsoft.com/office/drawing/2014/main" id="{00000000-0008-0000-0300-0000B20A0000}"/>
            </a:ext>
          </a:extLst>
        </xdr:cNvPr>
        <xdr:cNvSpPr>
          <a:spLocks noChangeShapeType="1"/>
        </xdr:cNvSpPr>
      </xdr:nvSpPr>
      <xdr:spPr bwMode="auto">
        <a:xfrm>
          <a:off x="10191750" y="97631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1020</xdr:colOff>
      <xdr:row>102</xdr:row>
      <xdr:rowOff>25513</xdr:rowOff>
    </xdr:from>
    <xdr:to>
      <xdr:col>11</xdr:col>
      <xdr:colOff>285750</xdr:colOff>
      <xdr:row>104</xdr:row>
      <xdr:rowOff>533400</xdr:rowOff>
    </xdr:to>
    <xdr:sp macro="" textlink="">
      <xdr:nvSpPr>
        <xdr:cNvPr id="2770" name="Line 315">
          <a:extLst>
            <a:ext uri="{FF2B5EF4-FFF2-40B4-BE49-F238E27FC236}">
              <a16:creationId xmlns:a16="http://schemas.microsoft.com/office/drawing/2014/main" id="{00000000-0008-0000-0300-0000D20A0000}"/>
            </a:ext>
          </a:extLst>
        </xdr:cNvPr>
        <xdr:cNvSpPr>
          <a:spLocks noChangeShapeType="1"/>
        </xdr:cNvSpPr>
      </xdr:nvSpPr>
      <xdr:spPr bwMode="auto">
        <a:xfrm>
          <a:off x="5677920" y="19313638"/>
          <a:ext cx="599055" cy="8317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222136</xdr:colOff>
      <xdr:row>97</xdr:row>
      <xdr:rowOff>391206</xdr:rowOff>
    </xdr:from>
    <xdr:to>
      <xdr:col>29</xdr:col>
      <xdr:colOff>467746</xdr:colOff>
      <xdr:row>99</xdr:row>
      <xdr:rowOff>127568</xdr:rowOff>
    </xdr:to>
    <xdr:sp macro="" textlink="">
      <xdr:nvSpPr>
        <xdr:cNvPr id="2782" name="Line 419">
          <a:extLst>
            <a:ext uri="{FF2B5EF4-FFF2-40B4-BE49-F238E27FC236}">
              <a16:creationId xmlns:a16="http://schemas.microsoft.com/office/drawing/2014/main" id="{00000000-0008-0000-0300-0000DE0A0000}"/>
            </a:ext>
          </a:extLst>
        </xdr:cNvPr>
        <xdr:cNvSpPr>
          <a:spLocks noChangeShapeType="1"/>
        </xdr:cNvSpPr>
      </xdr:nvSpPr>
      <xdr:spPr bwMode="auto">
        <a:xfrm>
          <a:off x="11975306" y="17867880"/>
          <a:ext cx="857931" cy="1615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102</xdr:row>
      <xdr:rowOff>38100</xdr:rowOff>
    </xdr:from>
    <xdr:to>
      <xdr:col>21</xdr:col>
      <xdr:colOff>285749</xdr:colOff>
      <xdr:row>104</xdr:row>
      <xdr:rowOff>504825</xdr:rowOff>
    </xdr:to>
    <xdr:sp macro="" textlink="">
      <xdr:nvSpPr>
        <xdr:cNvPr id="2783" name="Line 421">
          <a:extLst>
            <a:ext uri="{FF2B5EF4-FFF2-40B4-BE49-F238E27FC236}">
              <a16:creationId xmlns:a16="http://schemas.microsoft.com/office/drawing/2014/main" id="{00000000-0008-0000-0300-0000DF0A0000}"/>
            </a:ext>
          </a:extLst>
        </xdr:cNvPr>
        <xdr:cNvSpPr>
          <a:spLocks noChangeShapeType="1"/>
        </xdr:cNvSpPr>
      </xdr:nvSpPr>
      <xdr:spPr bwMode="auto">
        <a:xfrm>
          <a:off x="8886825" y="18916650"/>
          <a:ext cx="600074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102</xdr:row>
      <xdr:rowOff>38109</xdr:rowOff>
    </xdr:from>
    <xdr:to>
      <xdr:col>28</xdr:col>
      <xdr:colOff>9525</xdr:colOff>
      <xdr:row>104</xdr:row>
      <xdr:rowOff>533401</xdr:rowOff>
    </xdr:to>
    <xdr:sp macro="" textlink="">
      <xdr:nvSpPr>
        <xdr:cNvPr id="2786" name="Line 427">
          <a:extLst>
            <a:ext uri="{FF2B5EF4-FFF2-40B4-BE49-F238E27FC236}">
              <a16:creationId xmlns:a16="http://schemas.microsoft.com/office/drawing/2014/main" id="{00000000-0008-0000-0300-0000E20A0000}"/>
            </a:ext>
          </a:extLst>
        </xdr:cNvPr>
        <xdr:cNvSpPr>
          <a:spLocks noChangeShapeType="1"/>
        </xdr:cNvSpPr>
      </xdr:nvSpPr>
      <xdr:spPr bwMode="auto">
        <a:xfrm>
          <a:off x="10906125" y="19326234"/>
          <a:ext cx="857250" cy="8191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93</xdr:row>
      <xdr:rowOff>9525</xdr:rowOff>
    </xdr:from>
    <xdr:to>
      <xdr:col>10</xdr:col>
      <xdr:colOff>0</xdr:colOff>
      <xdr:row>96</xdr:row>
      <xdr:rowOff>0</xdr:rowOff>
    </xdr:to>
    <xdr:sp macro="" textlink="">
      <xdr:nvSpPr>
        <xdr:cNvPr id="2797" name="Line 1626">
          <a:extLst>
            <a:ext uri="{FF2B5EF4-FFF2-40B4-BE49-F238E27FC236}">
              <a16:creationId xmlns:a16="http://schemas.microsoft.com/office/drawing/2014/main" id="{00000000-0008-0000-0300-0000ED0A0000}"/>
            </a:ext>
          </a:extLst>
        </xdr:cNvPr>
        <xdr:cNvSpPr>
          <a:spLocks noChangeShapeType="1"/>
        </xdr:cNvSpPr>
      </xdr:nvSpPr>
      <xdr:spPr bwMode="auto">
        <a:xfrm flipH="1">
          <a:off x="4362450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93</xdr:row>
      <xdr:rowOff>9525</xdr:rowOff>
    </xdr:from>
    <xdr:to>
      <xdr:col>12</xdr:col>
      <xdr:colOff>0</xdr:colOff>
      <xdr:row>96</xdr:row>
      <xdr:rowOff>0</xdr:rowOff>
    </xdr:to>
    <xdr:sp macro="" textlink="">
      <xdr:nvSpPr>
        <xdr:cNvPr id="2798" name="Line 1627">
          <a:extLst>
            <a:ext uri="{FF2B5EF4-FFF2-40B4-BE49-F238E27FC236}">
              <a16:creationId xmlns:a16="http://schemas.microsoft.com/office/drawing/2014/main" id="{00000000-0008-0000-0300-0000EE0A0000}"/>
            </a:ext>
          </a:extLst>
        </xdr:cNvPr>
        <xdr:cNvSpPr>
          <a:spLocks noChangeShapeType="1"/>
        </xdr:cNvSpPr>
      </xdr:nvSpPr>
      <xdr:spPr bwMode="auto">
        <a:xfrm flipH="1">
          <a:off x="4991100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93</xdr:row>
      <xdr:rowOff>9525</xdr:rowOff>
    </xdr:from>
    <xdr:to>
      <xdr:col>14</xdr:col>
      <xdr:colOff>0</xdr:colOff>
      <xdr:row>96</xdr:row>
      <xdr:rowOff>0</xdr:rowOff>
    </xdr:to>
    <xdr:sp macro="" textlink="">
      <xdr:nvSpPr>
        <xdr:cNvPr id="2799" name="Line 1628">
          <a:extLst>
            <a:ext uri="{FF2B5EF4-FFF2-40B4-BE49-F238E27FC236}">
              <a16:creationId xmlns:a16="http://schemas.microsoft.com/office/drawing/2014/main" id="{00000000-0008-0000-0300-0000EF0A0000}"/>
            </a:ext>
          </a:extLst>
        </xdr:cNvPr>
        <xdr:cNvSpPr>
          <a:spLocks noChangeShapeType="1"/>
        </xdr:cNvSpPr>
      </xdr:nvSpPr>
      <xdr:spPr bwMode="auto">
        <a:xfrm flipH="1">
          <a:off x="5619750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93</xdr:row>
      <xdr:rowOff>9525</xdr:rowOff>
    </xdr:from>
    <xdr:to>
      <xdr:col>16</xdr:col>
      <xdr:colOff>0</xdr:colOff>
      <xdr:row>96</xdr:row>
      <xdr:rowOff>0</xdr:rowOff>
    </xdr:to>
    <xdr:sp macro="" textlink="">
      <xdr:nvSpPr>
        <xdr:cNvPr id="2800" name="Line 1629">
          <a:extLst>
            <a:ext uri="{FF2B5EF4-FFF2-40B4-BE49-F238E27FC236}">
              <a16:creationId xmlns:a16="http://schemas.microsoft.com/office/drawing/2014/main" id="{00000000-0008-0000-0300-0000F00A0000}"/>
            </a:ext>
          </a:extLst>
        </xdr:cNvPr>
        <xdr:cNvSpPr>
          <a:spLocks noChangeShapeType="1"/>
        </xdr:cNvSpPr>
      </xdr:nvSpPr>
      <xdr:spPr bwMode="auto">
        <a:xfrm flipH="1">
          <a:off x="6248400" y="97726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93</xdr:row>
      <xdr:rowOff>9525</xdr:rowOff>
    </xdr:from>
    <xdr:to>
      <xdr:col>18</xdr:col>
      <xdr:colOff>0</xdr:colOff>
      <xdr:row>96</xdr:row>
      <xdr:rowOff>0</xdr:rowOff>
    </xdr:to>
    <xdr:sp macro="" textlink="">
      <xdr:nvSpPr>
        <xdr:cNvPr id="2801" name="Line 1630">
          <a:extLst>
            <a:ext uri="{FF2B5EF4-FFF2-40B4-BE49-F238E27FC236}">
              <a16:creationId xmlns:a16="http://schemas.microsoft.com/office/drawing/2014/main" id="{00000000-0008-0000-0300-0000F10A0000}"/>
            </a:ext>
          </a:extLst>
        </xdr:cNvPr>
        <xdr:cNvSpPr>
          <a:spLocks noChangeShapeType="1"/>
        </xdr:cNvSpPr>
      </xdr:nvSpPr>
      <xdr:spPr bwMode="auto">
        <a:xfrm flipH="1">
          <a:off x="6886575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93</xdr:row>
      <xdr:rowOff>9525</xdr:rowOff>
    </xdr:from>
    <xdr:to>
      <xdr:col>20</xdr:col>
      <xdr:colOff>0</xdr:colOff>
      <xdr:row>96</xdr:row>
      <xdr:rowOff>0</xdr:rowOff>
    </xdr:to>
    <xdr:sp macro="" textlink="">
      <xdr:nvSpPr>
        <xdr:cNvPr id="2802" name="Line 1631">
          <a:extLst>
            <a:ext uri="{FF2B5EF4-FFF2-40B4-BE49-F238E27FC236}">
              <a16:creationId xmlns:a16="http://schemas.microsoft.com/office/drawing/2014/main" id="{00000000-0008-0000-0300-0000F20A0000}"/>
            </a:ext>
          </a:extLst>
        </xdr:cNvPr>
        <xdr:cNvSpPr>
          <a:spLocks noChangeShapeType="1"/>
        </xdr:cNvSpPr>
      </xdr:nvSpPr>
      <xdr:spPr bwMode="auto">
        <a:xfrm flipH="1">
          <a:off x="7515225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93</xdr:row>
      <xdr:rowOff>9525</xdr:rowOff>
    </xdr:from>
    <xdr:to>
      <xdr:col>22</xdr:col>
      <xdr:colOff>0</xdr:colOff>
      <xdr:row>96</xdr:row>
      <xdr:rowOff>0</xdr:rowOff>
    </xdr:to>
    <xdr:sp macro="" textlink="">
      <xdr:nvSpPr>
        <xdr:cNvPr id="2803" name="Line 1632">
          <a:extLst>
            <a:ext uri="{FF2B5EF4-FFF2-40B4-BE49-F238E27FC236}">
              <a16:creationId xmlns:a16="http://schemas.microsoft.com/office/drawing/2014/main" id="{00000000-0008-0000-0300-0000F30A0000}"/>
            </a:ext>
          </a:extLst>
        </xdr:cNvPr>
        <xdr:cNvSpPr>
          <a:spLocks noChangeShapeType="1"/>
        </xdr:cNvSpPr>
      </xdr:nvSpPr>
      <xdr:spPr bwMode="auto">
        <a:xfrm flipH="1">
          <a:off x="8143875" y="9772650"/>
          <a:ext cx="6858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93</xdr:row>
      <xdr:rowOff>9525</xdr:rowOff>
    </xdr:from>
    <xdr:to>
      <xdr:col>24</xdr:col>
      <xdr:colOff>0</xdr:colOff>
      <xdr:row>96</xdr:row>
      <xdr:rowOff>0</xdr:rowOff>
    </xdr:to>
    <xdr:sp macro="" textlink="">
      <xdr:nvSpPr>
        <xdr:cNvPr id="2804" name="Line 1633">
          <a:extLst>
            <a:ext uri="{FF2B5EF4-FFF2-40B4-BE49-F238E27FC236}">
              <a16:creationId xmlns:a16="http://schemas.microsoft.com/office/drawing/2014/main" id="{00000000-0008-0000-0300-0000F40A0000}"/>
            </a:ext>
          </a:extLst>
        </xdr:cNvPr>
        <xdr:cNvSpPr>
          <a:spLocks noChangeShapeType="1"/>
        </xdr:cNvSpPr>
      </xdr:nvSpPr>
      <xdr:spPr bwMode="auto">
        <a:xfrm flipH="1">
          <a:off x="8829675" y="97726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93</xdr:row>
      <xdr:rowOff>9525</xdr:rowOff>
    </xdr:from>
    <xdr:to>
      <xdr:col>26</xdr:col>
      <xdr:colOff>0</xdr:colOff>
      <xdr:row>96</xdr:row>
      <xdr:rowOff>0</xdr:rowOff>
    </xdr:to>
    <xdr:sp macro="" textlink="">
      <xdr:nvSpPr>
        <xdr:cNvPr id="2805" name="Line 1634">
          <a:extLst>
            <a:ext uri="{FF2B5EF4-FFF2-40B4-BE49-F238E27FC236}">
              <a16:creationId xmlns:a16="http://schemas.microsoft.com/office/drawing/2014/main" id="{00000000-0008-0000-0300-0000F50A0000}"/>
            </a:ext>
          </a:extLst>
        </xdr:cNvPr>
        <xdr:cNvSpPr>
          <a:spLocks noChangeShapeType="1"/>
        </xdr:cNvSpPr>
      </xdr:nvSpPr>
      <xdr:spPr bwMode="auto">
        <a:xfrm flipH="1">
          <a:off x="9477375" y="977265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93</xdr:row>
      <xdr:rowOff>9525</xdr:rowOff>
    </xdr:from>
    <xdr:to>
      <xdr:col>28</xdr:col>
      <xdr:colOff>0</xdr:colOff>
      <xdr:row>96</xdr:row>
      <xdr:rowOff>0</xdr:rowOff>
    </xdr:to>
    <xdr:sp macro="" textlink="">
      <xdr:nvSpPr>
        <xdr:cNvPr id="2806" name="Line 1635">
          <a:extLst>
            <a:ext uri="{FF2B5EF4-FFF2-40B4-BE49-F238E27FC236}">
              <a16:creationId xmlns:a16="http://schemas.microsoft.com/office/drawing/2014/main" id="{00000000-0008-0000-0300-0000F60A0000}"/>
            </a:ext>
          </a:extLst>
        </xdr:cNvPr>
        <xdr:cNvSpPr>
          <a:spLocks noChangeShapeType="1"/>
        </xdr:cNvSpPr>
      </xdr:nvSpPr>
      <xdr:spPr bwMode="auto">
        <a:xfrm flipH="1">
          <a:off x="10182225" y="97726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76541</xdr:colOff>
      <xdr:row>97</xdr:row>
      <xdr:rowOff>153080</xdr:rowOff>
    </xdr:from>
    <xdr:to>
      <xdr:col>29</xdr:col>
      <xdr:colOff>331676</xdr:colOff>
      <xdr:row>97</xdr:row>
      <xdr:rowOff>314665</xdr:rowOff>
    </xdr:to>
    <xdr:sp macro="" textlink="">
      <xdr:nvSpPr>
        <xdr:cNvPr id="2836" name="Line 1678">
          <a:extLst>
            <a:ext uri="{FF2B5EF4-FFF2-40B4-BE49-F238E27FC236}">
              <a16:creationId xmlns:a16="http://schemas.microsoft.com/office/drawing/2014/main" id="{00000000-0008-0000-0300-0000140B0000}"/>
            </a:ext>
          </a:extLst>
        </xdr:cNvPr>
        <xdr:cNvSpPr>
          <a:spLocks noChangeShapeType="1"/>
        </xdr:cNvSpPr>
      </xdr:nvSpPr>
      <xdr:spPr bwMode="auto">
        <a:xfrm flipH="1">
          <a:off x="11829711" y="17629754"/>
          <a:ext cx="867456" cy="1615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102</xdr:row>
      <xdr:rowOff>43543</xdr:rowOff>
    </xdr:from>
    <xdr:to>
      <xdr:col>12</xdr:col>
      <xdr:colOff>0</xdr:colOff>
      <xdr:row>105</xdr:row>
      <xdr:rowOff>9525</xdr:rowOff>
    </xdr:to>
    <xdr:sp macro="" textlink="">
      <xdr:nvSpPr>
        <xdr:cNvPr id="2838" name="Line 1680">
          <a:extLst>
            <a:ext uri="{FF2B5EF4-FFF2-40B4-BE49-F238E27FC236}">
              <a16:creationId xmlns:a16="http://schemas.microsoft.com/office/drawing/2014/main" id="{00000000-0008-0000-0300-0000160B0000}"/>
            </a:ext>
          </a:extLst>
        </xdr:cNvPr>
        <xdr:cNvSpPr>
          <a:spLocks noChangeShapeType="1"/>
        </xdr:cNvSpPr>
      </xdr:nvSpPr>
      <xdr:spPr bwMode="auto">
        <a:xfrm flipH="1">
          <a:off x="5676900" y="19331668"/>
          <a:ext cx="628650" cy="832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38099</xdr:colOff>
      <xdr:row>101</xdr:row>
      <xdr:rowOff>676274</xdr:rowOff>
    </xdr:from>
    <xdr:to>
      <xdr:col>22</xdr:col>
      <xdr:colOff>51024</xdr:colOff>
      <xdr:row>104</xdr:row>
      <xdr:rowOff>542924</xdr:rowOff>
    </xdr:to>
    <xdr:sp macro="" textlink="">
      <xdr:nvSpPr>
        <xdr:cNvPr id="2843" name="Line 1685">
          <a:extLst>
            <a:ext uri="{FF2B5EF4-FFF2-40B4-BE49-F238E27FC236}">
              <a16:creationId xmlns:a16="http://schemas.microsoft.com/office/drawing/2014/main" id="{00000000-0008-0000-0300-00001B0B0000}"/>
            </a:ext>
          </a:extLst>
        </xdr:cNvPr>
        <xdr:cNvSpPr>
          <a:spLocks noChangeShapeType="1"/>
        </xdr:cNvSpPr>
      </xdr:nvSpPr>
      <xdr:spPr bwMode="auto">
        <a:xfrm flipH="1">
          <a:off x="8867774" y="18878549"/>
          <a:ext cx="7177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314324</xdr:colOff>
      <xdr:row>102</xdr:row>
      <xdr:rowOff>9533</xdr:rowOff>
    </xdr:from>
    <xdr:to>
      <xdr:col>27</xdr:col>
      <xdr:colOff>466724</xdr:colOff>
      <xdr:row>105</xdr:row>
      <xdr:rowOff>0</xdr:rowOff>
    </xdr:to>
    <xdr:sp macro="" textlink="">
      <xdr:nvSpPr>
        <xdr:cNvPr id="2846" name="Line 1689">
          <a:extLst>
            <a:ext uri="{FF2B5EF4-FFF2-40B4-BE49-F238E27FC236}">
              <a16:creationId xmlns:a16="http://schemas.microsoft.com/office/drawing/2014/main" id="{00000000-0008-0000-0300-00001E0B0000}"/>
            </a:ext>
          </a:extLst>
        </xdr:cNvPr>
        <xdr:cNvSpPr>
          <a:spLocks noChangeShapeType="1"/>
        </xdr:cNvSpPr>
      </xdr:nvSpPr>
      <xdr:spPr bwMode="auto">
        <a:xfrm flipH="1">
          <a:off x="10868024" y="19297658"/>
          <a:ext cx="885825" cy="8572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93</xdr:row>
      <xdr:rowOff>9525</xdr:rowOff>
    </xdr:from>
    <xdr:to>
      <xdr:col>6</xdr:col>
      <xdr:colOff>0</xdr:colOff>
      <xdr:row>96</xdr:row>
      <xdr:rowOff>0</xdr:rowOff>
    </xdr:to>
    <xdr:sp macro="" textlink="">
      <xdr:nvSpPr>
        <xdr:cNvPr id="2849" name="Line 1861">
          <a:extLst>
            <a:ext uri="{FF2B5EF4-FFF2-40B4-BE49-F238E27FC236}">
              <a16:creationId xmlns:a16="http://schemas.microsoft.com/office/drawing/2014/main" id="{00000000-0008-0000-0300-0000210B0000}"/>
            </a:ext>
          </a:extLst>
        </xdr:cNvPr>
        <xdr:cNvSpPr>
          <a:spLocks noChangeShapeType="1"/>
        </xdr:cNvSpPr>
      </xdr:nvSpPr>
      <xdr:spPr bwMode="auto">
        <a:xfrm flipH="1">
          <a:off x="3067050" y="97726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93</xdr:row>
      <xdr:rowOff>9525</xdr:rowOff>
    </xdr:from>
    <xdr:to>
      <xdr:col>8</xdr:col>
      <xdr:colOff>0</xdr:colOff>
      <xdr:row>96</xdr:row>
      <xdr:rowOff>0</xdr:rowOff>
    </xdr:to>
    <xdr:sp macro="" textlink="">
      <xdr:nvSpPr>
        <xdr:cNvPr id="2850" name="Line 1862">
          <a:extLst>
            <a:ext uri="{FF2B5EF4-FFF2-40B4-BE49-F238E27FC236}">
              <a16:creationId xmlns:a16="http://schemas.microsoft.com/office/drawing/2014/main" id="{00000000-0008-0000-0300-0000220B0000}"/>
            </a:ext>
          </a:extLst>
        </xdr:cNvPr>
        <xdr:cNvSpPr>
          <a:spLocks noChangeShapeType="1"/>
        </xdr:cNvSpPr>
      </xdr:nvSpPr>
      <xdr:spPr bwMode="auto">
        <a:xfrm flipH="1">
          <a:off x="3695700" y="97726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102</xdr:row>
      <xdr:rowOff>17009</xdr:rowOff>
    </xdr:from>
    <xdr:to>
      <xdr:col>14</xdr:col>
      <xdr:colOff>0</xdr:colOff>
      <xdr:row>104</xdr:row>
      <xdr:rowOff>495301</xdr:rowOff>
    </xdr:to>
    <xdr:sp macro="" textlink="">
      <xdr:nvSpPr>
        <xdr:cNvPr id="2859" name="Line 1923">
          <a:extLst>
            <a:ext uri="{FF2B5EF4-FFF2-40B4-BE49-F238E27FC236}">
              <a16:creationId xmlns:a16="http://schemas.microsoft.com/office/drawing/2014/main" id="{00000000-0008-0000-0300-00002B0B0000}"/>
            </a:ext>
          </a:extLst>
        </xdr:cNvPr>
        <xdr:cNvSpPr>
          <a:spLocks noChangeShapeType="1"/>
        </xdr:cNvSpPr>
      </xdr:nvSpPr>
      <xdr:spPr bwMode="auto">
        <a:xfrm>
          <a:off x="6315075" y="19305134"/>
          <a:ext cx="619125" cy="8021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93</xdr:row>
      <xdr:rowOff>0</xdr:rowOff>
    </xdr:from>
    <xdr:to>
      <xdr:col>28</xdr:col>
      <xdr:colOff>0</xdr:colOff>
      <xdr:row>96</xdr:row>
      <xdr:rowOff>0</xdr:rowOff>
    </xdr:to>
    <xdr:sp macro="" textlink="">
      <xdr:nvSpPr>
        <xdr:cNvPr id="2863" name="Line 2188">
          <a:extLst>
            <a:ext uri="{FF2B5EF4-FFF2-40B4-BE49-F238E27FC236}">
              <a16:creationId xmlns:a16="http://schemas.microsoft.com/office/drawing/2014/main" id="{00000000-0008-0000-0300-00002F0B0000}"/>
            </a:ext>
          </a:extLst>
        </xdr:cNvPr>
        <xdr:cNvSpPr>
          <a:spLocks noChangeShapeType="1"/>
        </xdr:cNvSpPr>
      </xdr:nvSpPr>
      <xdr:spPr bwMode="auto">
        <a:xfrm>
          <a:off x="10191750" y="97631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93</xdr:row>
      <xdr:rowOff>9525</xdr:rowOff>
    </xdr:from>
    <xdr:to>
      <xdr:col>28</xdr:col>
      <xdr:colOff>0</xdr:colOff>
      <xdr:row>96</xdr:row>
      <xdr:rowOff>0</xdr:rowOff>
    </xdr:to>
    <xdr:sp macro="" textlink="">
      <xdr:nvSpPr>
        <xdr:cNvPr id="2864" name="Line 2200">
          <a:extLst>
            <a:ext uri="{FF2B5EF4-FFF2-40B4-BE49-F238E27FC236}">
              <a16:creationId xmlns:a16="http://schemas.microsoft.com/office/drawing/2014/main" id="{00000000-0008-0000-0300-0000300B0000}"/>
            </a:ext>
          </a:extLst>
        </xdr:cNvPr>
        <xdr:cNvSpPr>
          <a:spLocks noChangeShapeType="1"/>
        </xdr:cNvSpPr>
      </xdr:nvSpPr>
      <xdr:spPr bwMode="auto">
        <a:xfrm flipH="1">
          <a:off x="10182225" y="97726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115</xdr:row>
      <xdr:rowOff>314648</xdr:rowOff>
    </xdr:from>
    <xdr:to>
      <xdr:col>10</xdr:col>
      <xdr:colOff>9525</xdr:colOff>
      <xdr:row>119</xdr:row>
      <xdr:rowOff>85027</xdr:rowOff>
    </xdr:to>
    <xdr:sp macro="" textlink="">
      <xdr:nvSpPr>
        <xdr:cNvPr id="976" name="Line 289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>
          <a:spLocks noChangeShapeType="1"/>
        </xdr:cNvSpPr>
      </xdr:nvSpPr>
      <xdr:spPr bwMode="auto">
        <a:xfrm>
          <a:off x="5018654" y="20640318"/>
          <a:ext cx="663349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115</xdr:row>
      <xdr:rowOff>306144</xdr:rowOff>
    </xdr:from>
    <xdr:to>
      <xdr:col>12</xdr:col>
      <xdr:colOff>9525</xdr:colOff>
      <xdr:row>119</xdr:row>
      <xdr:rowOff>76523</xdr:rowOff>
    </xdr:to>
    <xdr:sp macro="" textlink="">
      <xdr:nvSpPr>
        <xdr:cNvPr id="978" name="Line 313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>
          <a:spLocks noChangeShapeType="1"/>
        </xdr:cNvSpPr>
      </xdr:nvSpPr>
      <xdr:spPr bwMode="auto">
        <a:xfrm>
          <a:off x="5682003" y="20631814"/>
          <a:ext cx="629330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115</xdr:row>
      <xdr:rowOff>306144</xdr:rowOff>
    </xdr:from>
    <xdr:to>
      <xdr:col>16</xdr:col>
      <xdr:colOff>9525</xdr:colOff>
      <xdr:row>119</xdr:row>
      <xdr:rowOff>76523</xdr:rowOff>
    </xdr:to>
    <xdr:sp macro="" textlink="">
      <xdr:nvSpPr>
        <xdr:cNvPr id="984" name="Line 361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>
          <a:spLocks noChangeShapeType="1"/>
        </xdr:cNvSpPr>
      </xdr:nvSpPr>
      <xdr:spPr bwMode="auto">
        <a:xfrm>
          <a:off x="6940663" y="20631814"/>
          <a:ext cx="637835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115</xdr:row>
      <xdr:rowOff>314648</xdr:rowOff>
    </xdr:from>
    <xdr:to>
      <xdr:col>18</xdr:col>
      <xdr:colOff>9525</xdr:colOff>
      <xdr:row>119</xdr:row>
      <xdr:rowOff>85027</xdr:rowOff>
    </xdr:to>
    <xdr:sp macro="" textlink="">
      <xdr:nvSpPr>
        <xdr:cNvPr id="986" name="Line 385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>
          <a:spLocks noChangeShapeType="1"/>
        </xdr:cNvSpPr>
      </xdr:nvSpPr>
      <xdr:spPr bwMode="auto">
        <a:xfrm>
          <a:off x="7578498" y="20640318"/>
          <a:ext cx="629331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115</xdr:row>
      <xdr:rowOff>331656</xdr:rowOff>
    </xdr:from>
    <xdr:to>
      <xdr:col>20</xdr:col>
      <xdr:colOff>9525</xdr:colOff>
      <xdr:row>119</xdr:row>
      <xdr:rowOff>102035</xdr:rowOff>
    </xdr:to>
    <xdr:sp macro="" textlink="">
      <xdr:nvSpPr>
        <xdr:cNvPr id="988" name="Line 409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>
          <a:spLocks noChangeShapeType="1"/>
        </xdr:cNvSpPr>
      </xdr:nvSpPr>
      <xdr:spPr bwMode="auto">
        <a:xfrm>
          <a:off x="8207829" y="20657326"/>
          <a:ext cx="629330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51027</xdr:colOff>
      <xdr:row>116</xdr:row>
      <xdr:rowOff>51027</xdr:rowOff>
    </xdr:from>
    <xdr:to>
      <xdr:col>22</xdr:col>
      <xdr:colOff>9525</xdr:colOff>
      <xdr:row>119</xdr:row>
      <xdr:rowOff>16995</xdr:rowOff>
    </xdr:to>
    <xdr:sp macro="" textlink="">
      <xdr:nvSpPr>
        <xdr:cNvPr id="990" name="Line 413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>
          <a:spLocks noChangeShapeType="1"/>
        </xdr:cNvSpPr>
      </xdr:nvSpPr>
      <xdr:spPr bwMode="auto">
        <a:xfrm>
          <a:off x="8878661" y="20708371"/>
          <a:ext cx="664368" cy="7398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115</xdr:row>
      <xdr:rowOff>314648</xdr:rowOff>
    </xdr:from>
    <xdr:to>
      <xdr:col>26</xdr:col>
      <xdr:colOff>9525</xdr:colOff>
      <xdr:row>119</xdr:row>
      <xdr:rowOff>85027</xdr:rowOff>
    </xdr:to>
    <xdr:sp macro="" textlink="">
      <xdr:nvSpPr>
        <xdr:cNvPr id="992" name="Line 417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>
          <a:spLocks noChangeShapeType="1"/>
        </xdr:cNvSpPr>
      </xdr:nvSpPr>
      <xdr:spPr bwMode="auto">
        <a:xfrm>
          <a:off x="10189369" y="20640318"/>
          <a:ext cx="705870" cy="8759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115</xdr:row>
      <xdr:rowOff>314649</xdr:rowOff>
    </xdr:from>
    <xdr:to>
      <xdr:col>28</xdr:col>
      <xdr:colOff>59531</xdr:colOff>
      <xdr:row>119</xdr:row>
      <xdr:rowOff>42523</xdr:rowOff>
    </xdr:to>
    <xdr:sp macro="" textlink="">
      <xdr:nvSpPr>
        <xdr:cNvPr id="993" name="Line 419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>
          <a:spLocks noChangeShapeType="1"/>
        </xdr:cNvSpPr>
      </xdr:nvSpPr>
      <xdr:spPr bwMode="auto">
        <a:xfrm>
          <a:off x="10895239" y="20640319"/>
          <a:ext cx="917462" cy="8334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399709</xdr:colOff>
      <xdr:row>116</xdr:row>
      <xdr:rowOff>17009</xdr:rowOff>
    </xdr:from>
    <xdr:to>
      <xdr:col>9</xdr:col>
      <xdr:colOff>314665</xdr:colOff>
      <xdr:row>119</xdr:row>
      <xdr:rowOff>51011</xdr:rowOff>
    </xdr:to>
    <xdr:sp macro="" textlink="">
      <xdr:nvSpPr>
        <xdr:cNvPr id="1018" name="Line 1669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>
          <a:spLocks noChangeShapeType="1"/>
        </xdr:cNvSpPr>
      </xdr:nvSpPr>
      <xdr:spPr bwMode="auto">
        <a:xfrm flipH="1">
          <a:off x="5009129" y="20674353"/>
          <a:ext cx="646340" cy="80790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115</xdr:row>
      <xdr:rowOff>290157</xdr:rowOff>
    </xdr:from>
    <xdr:to>
      <xdr:col>12</xdr:col>
      <xdr:colOff>0</xdr:colOff>
      <xdr:row>119</xdr:row>
      <xdr:rowOff>51011</xdr:rowOff>
    </xdr:to>
    <xdr:sp macro="" textlink="">
      <xdr:nvSpPr>
        <xdr:cNvPr id="1019" name="Line 1670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>
          <a:spLocks noChangeShapeType="1"/>
        </xdr:cNvSpPr>
      </xdr:nvSpPr>
      <xdr:spPr bwMode="auto">
        <a:xfrm flipH="1">
          <a:off x="5672478" y="20615827"/>
          <a:ext cx="629330" cy="8664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314664</xdr:colOff>
      <xdr:row>115</xdr:row>
      <xdr:rowOff>314665</xdr:rowOff>
    </xdr:from>
    <xdr:to>
      <xdr:col>15</xdr:col>
      <xdr:colOff>314664</xdr:colOff>
      <xdr:row>119</xdr:row>
      <xdr:rowOff>25499</xdr:rowOff>
    </xdr:to>
    <xdr:sp macro="" textlink="">
      <xdr:nvSpPr>
        <xdr:cNvPr id="1021" name="Line 1672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>
          <a:spLocks noChangeShapeType="1"/>
        </xdr:cNvSpPr>
      </xdr:nvSpPr>
      <xdr:spPr bwMode="auto">
        <a:xfrm flipH="1">
          <a:off x="6931137" y="20640335"/>
          <a:ext cx="629331" cy="8164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115</xdr:row>
      <xdr:rowOff>331673</xdr:rowOff>
    </xdr:from>
    <xdr:to>
      <xdr:col>17</xdr:col>
      <xdr:colOff>289152</xdr:colOff>
      <xdr:row>119</xdr:row>
      <xdr:rowOff>25498</xdr:rowOff>
    </xdr:to>
    <xdr:sp macro="" textlink="">
      <xdr:nvSpPr>
        <xdr:cNvPr id="1022" name="Line 1673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>
          <a:spLocks noChangeShapeType="1"/>
        </xdr:cNvSpPr>
      </xdr:nvSpPr>
      <xdr:spPr bwMode="auto">
        <a:xfrm flipH="1">
          <a:off x="7568973" y="20657343"/>
          <a:ext cx="603817" cy="7994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116</xdr:row>
      <xdr:rowOff>42521</xdr:rowOff>
    </xdr:from>
    <xdr:to>
      <xdr:col>19</xdr:col>
      <xdr:colOff>306160</xdr:colOff>
      <xdr:row>119</xdr:row>
      <xdr:rowOff>16994</xdr:rowOff>
    </xdr:to>
    <xdr:sp macro="" textlink="">
      <xdr:nvSpPr>
        <xdr:cNvPr id="1023" name="Line 1674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>
          <a:spLocks noChangeShapeType="1"/>
        </xdr:cNvSpPr>
      </xdr:nvSpPr>
      <xdr:spPr bwMode="auto">
        <a:xfrm flipH="1">
          <a:off x="8198304" y="20699865"/>
          <a:ext cx="620825" cy="7483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115</xdr:row>
      <xdr:rowOff>323169</xdr:rowOff>
    </xdr:from>
    <xdr:to>
      <xdr:col>21</xdr:col>
      <xdr:colOff>331674</xdr:colOff>
      <xdr:row>119</xdr:row>
      <xdr:rowOff>25499</xdr:rowOff>
    </xdr:to>
    <xdr:sp macro="" textlink="">
      <xdr:nvSpPr>
        <xdr:cNvPr id="1024" name="Line 1675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>
          <a:spLocks noChangeShapeType="1"/>
        </xdr:cNvSpPr>
      </xdr:nvSpPr>
      <xdr:spPr bwMode="auto">
        <a:xfrm flipH="1">
          <a:off x="8827634" y="20648839"/>
          <a:ext cx="705870" cy="8079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115</xdr:row>
      <xdr:rowOff>307165</xdr:rowOff>
    </xdr:from>
    <xdr:to>
      <xdr:col>26</xdr:col>
      <xdr:colOff>0</xdr:colOff>
      <xdr:row>119</xdr:row>
      <xdr:rowOff>68019</xdr:rowOff>
    </xdr:to>
    <xdr:sp macro="" textlink="">
      <xdr:nvSpPr>
        <xdr:cNvPr id="1026" name="Line 1677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ShapeType="1"/>
        </xdr:cNvSpPr>
      </xdr:nvSpPr>
      <xdr:spPr bwMode="auto">
        <a:xfrm flipH="1">
          <a:off x="10179844" y="20632835"/>
          <a:ext cx="705870" cy="8664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8504</xdr:colOff>
      <xdr:row>116</xdr:row>
      <xdr:rowOff>59531</xdr:rowOff>
    </xdr:from>
    <xdr:to>
      <xdr:col>27</xdr:col>
      <xdr:colOff>459241</xdr:colOff>
      <xdr:row>119</xdr:row>
      <xdr:rowOff>25499</xdr:rowOff>
    </xdr:to>
    <xdr:sp macro="" textlink="">
      <xdr:nvSpPr>
        <xdr:cNvPr id="1027" name="Line 1678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ShapeType="1"/>
        </xdr:cNvSpPr>
      </xdr:nvSpPr>
      <xdr:spPr bwMode="auto">
        <a:xfrm flipH="1">
          <a:off x="10894218" y="20716875"/>
          <a:ext cx="850447" cy="7398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9866</xdr:colOff>
      <xdr:row>116</xdr:row>
      <xdr:rowOff>0</xdr:rowOff>
    </xdr:from>
    <xdr:to>
      <xdr:col>5</xdr:col>
      <xdr:colOff>238125</xdr:colOff>
      <xdr:row>118</xdr:row>
      <xdr:rowOff>227920</xdr:rowOff>
    </xdr:to>
    <xdr:sp macro="" textlink="">
      <xdr:nvSpPr>
        <xdr:cNvPr id="1092" name="Line 1869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>
          <a:spLocks noChangeShapeType="1"/>
        </xdr:cNvSpPr>
      </xdr:nvSpPr>
      <xdr:spPr bwMode="auto">
        <a:xfrm flipH="1">
          <a:off x="3454174" y="20657344"/>
          <a:ext cx="789554" cy="7722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9526</xdr:colOff>
      <xdr:row>119</xdr:row>
      <xdr:rowOff>68036</xdr:rowOff>
    </xdr:from>
    <xdr:to>
      <xdr:col>5</xdr:col>
      <xdr:colOff>221117</xdr:colOff>
      <xdr:row>121</xdr:row>
      <xdr:rowOff>187098</xdr:rowOff>
    </xdr:to>
    <xdr:sp macro="" textlink="">
      <xdr:nvSpPr>
        <xdr:cNvPr id="1099" name="Line 169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>
          <a:spLocks noChangeShapeType="1"/>
        </xdr:cNvSpPr>
      </xdr:nvSpPr>
      <xdr:spPr bwMode="auto">
        <a:xfrm>
          <a:off x="3453834" y="21499286"/>
          <a:ext cx="772886" cy="501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9524</xdr:colOff>
      <xdr:row>122</xdr:row>
      <xdr:rowOff>34004</xdr:rowOff>
    </xdr:from>
    <xdr:to>
      <xdr:col>12</xdr:col>
      <xdr:colOff>34017</xdr:colOff>
      <xdr:row>125</xdr:row>
      <xdr:rowOff>51027</xdr:rowOff>
    </xdr:to>
    <xdr:sp macro="" textlink="">
      <xdr:nvSpPr>
        <xdr:cNvPr id="1102" name="Line 175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>
          <a:spLocks noChangeShapeType="1"/>
        </xdr:cNvSpPr>
      </xdr:nvSpPr>
      <xdr:spPr bwMode="auto">
        <a:xfrm>
          <a:off x="5682002" y="22069071"/>
          <a:ext cx="653823" cy="6803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121</xdr:row>
      <xdr:rowOff>221104</xdr:rowOff>
    </xdr:from>
    <xdr:to>
      <xdr:col>18</xdr:col>
      <xdr:colOff>9525</xdr:colOff>
      <xdr:row>125</xdr:row>
      <xdr:rowOff>59519</xdr:rowOff>
    </xdr:to>
    <xdr:sp macro="" textlink="">
      <xdr:nvSpPr>
        <xdr:cNvPr id="1105" name="Line 181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>
          <a:spLocks noChangeShapeType="1"/>
        </xdr:cNvSpPr>
      </xdr:nvSpPr>
      <xdr:spPr bwMode="auto">
        <a:xfrm>
          <a:off x="7578498" y="22035055"/>
          <a:ext cx="629331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121</xdr:row>
      <xdr:rowOff>221104</xdr:rowOff>
    </xdr:from>
    <xdr:to>
      <xdr:col>20</xdr:col>
      <xdr:colOff>9525</xdr:colOff>
      <xdr:row>125</xdr:row>
      <xdr:rowOff>59519</xdr:rowOff>
    </xdr:to>
    <xdr:sp macro="" textlink="">
      <xdr:nvSpPr>
        <xdr:cNvPr id="1106" name="Line 183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>
          <a:spLocks noChangeShapeType="1"/>
        </xdr:cNvSpPr>
      </xdr:nvSpPr>
      <xdr:spPr bwMode="auto">
        <a:xfrm>
          <a:off x="8207829" y="22035055"/>
          <a:ext cx="629330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122</xdr:row>
      <xdr:rowOff>8492</xdr:rowOff>
    </xdr:from>
    <xdr:to>
      <xdr:col>22</xdr:col>
      <xdr:colOff>8505</xdr:colOff>
      <xdr:row>125</xdr:row>
      <xdr:rowOff>8505</xdr:rowOff>
    </xdr:to>
    <xdr:sp macro="" textlink="">
      <xdr:nvSpPr>
        <xdr:cNvPr id="1107" name="Line 185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>
          <a:spLocks noChangeShapeType="1"/>
        </xdr:cNvSpPr>
      </xdr:nvSpPr>
      <xdr:spPr bwMode="auto">
        <a:xfrm>
          <a:off x="8837159" y="22043559"/>
          <a:ext cx="704850" cy="6633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121</xdr:row>
      <xdr:rowOff>204096</xdr:rowOff>
    </xdr:from>
    <xdr:to>
      <xdr:col>26</xdr:col>
      <xdr:colOff>9525</xdr:colOff>
      <xdr:row>125</xdr:row>
      <xdr:rowOff>42511</xdr:rowOff>
    </xdr:to>
    <xdr:sp macro="" textlink="">
      <xdr:nvSpPr>
        <xdr:cNvPr id="1110" name="Line 189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>
          <a:spLocks noChangeShapeType="1"/>
        </xdr:cNvSpPr>
      </xdr:nvSpPr>
      <xdr:spPr bwMode="auto">
        <a:xfrm>
          <a:off x="10189369" y="22018047"/>
          <a:ext cx="705870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59532</xdr:colOff>
      <xdr:row>122</xdr:row>
      <xdr:rowOff>8504</xdr:rowOff>
    </xdr:from>
    <xdr:to>
      <xdr:col>27</xdr:col>
      <xdr:colOff>459241</xdr:colOff>
      <xdr:row>125</xdr:row>
      <xdr:rowOff>34018</xdr:rowOff>
    </xdr:to>
    <xdr:sp macro="" textlink="">
      <xdr:nvSpPr>
        <xdr:cNvPr id="1111" name="Line 191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>
          <a:spLocks noChangeShapeType="1"/>
        </xdr:cNvSpPr>
      </xdr:nvSpPr>
      <xdr:spPr bwMode="auto">
        <a:xfrm>
          <a:off x="10945246" y="22043571"/>
          <a:ext cx="799419" cy="6888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9524</xdr:colOff>
      <xdr:row>127</xdr:row>
      <xdr:rowOff>0</xdr:rowOff>
    </xdr:from>
    <xdr:to>
      <xdr:col>8</xdr:col>
      <xdr:colOff>34017</xdr:colOff>
      <xdr:row>129</xdr:row>
      <xdr:rowOff>51027</xdr:rowOff>
    </xdr:to>
    <xdr:sp macro="" textlink="">
      <xdr:nvSpPr>
        <xdr:cNvPr id="1117" name="Line 219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>
          <a:spLocks noChangeShapeType="1"/>
        </xdr:cNvSpPr>
      </xdr:nvSpPr>
      <xdr:spPr bwMode="auto">
        <a:xfrm>
          <a:off x="4278765" y="23191674"/>
          <a:ext cx="764381" cy="595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9526</xdr:colOff>
      <xdr:row>127</xdr:row>
      <xdr:rowOff>0</xdr:rowOff>
    </xdr:from>
    <xdr:to>
      <xdr:col>10</xdr:col>
      <xdr:colOff>1</xdr:colOff>
      <xdr:row>129</xdr:row>
      <xdr:rowOff>0</xdr:rowOff>
    </xdr:to>
    <xdr:sp macro="" textlink="">
      <xdr:nvSpPr>
        <xdr:cNvPr id="1129" name="Line 223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>
          <a:spLocks noChangeShapeType="1"/>
        </xdr:cNvSpPr>
      </xdr:nvSpPr>
      <xdr:spPr bwMode="auto">
        <a:xfrm>
          <a:off x="5018655" y="23191674"/>
          <a:ext cx="653824" cy="5442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9524</xdr:colOff>
      <xdr:row>127</xdr:row>
      <xdr:rowOff>0</xdr:rowOff>
    </xdr:from>
    <xdr:to>
      <xdr:col>12</xdr:col>
      <xdr:colOff>19049</xdr:colOff>
      <xdr:row>129</xdr:row>
      <xdr:rowOff>0</xdr:rowOff>
    </xdr:to>
    <xdr:sp macro="" textlink="">
      <xdr:nvSpPr>
        <xdr:cNvPr id="1130" name="Line 225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>
          <a:spLocks noChangeShapeType="1"/>
        </xdr:cNvSpPr>
      </xdr:nvSpPr>
      <xdr:spPr bwMode="auto">
        <a:xfrm>
          <a:off x="5686424" y="25050750"/>
          <a:ext cx="63817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9526</xdr:colOff>
      <xdr:row>127</xdr:row>
      <xdr:rowOff>0</xdr:rowOff>
    </xdr:from>
    <xdr:to>
      <xdr:col>15</xdr:col>
      <xdr:colOff>304800</xdr:colOff>
      <xdr:row>128</xdr:row>
      <xdr:rowOff>552450</xdr:rowOff>
    </xdr:to>
    <xdr:sp macro="" textlink="">
      <xdr:nvSpPr>
        <xdr:cNvPr id="1132" name="Line 229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>
          <a:spLocks noChangeShapeType="1"/>
        </xdr:cNvSpPr>
      </xdr:nvSpPr>
      <xdr:spPr bwMode="auto">
        <a:xfrm>
          <a:off x="6943726" y="25050750"/>
          <a:ext cx="609599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127</xdr:row>
      <xdr:rowOff>0</xdr:rowOff>
    </xdr:from>
    <xdr:to>
      <xdr:col>18</xdr:col>
      <xdr:colOff>19050</xdr:colOff>
      <xdr:row>129</xdr:row>
      <xdr:rowOff>38100</xdr:rowOff>
    </xdr:to>
    <xdr:sp macro="" textlink="">
      <xdr:nvSpPr>
        <xdr:cNvPr id="1133" name="Line 231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>
          <a:spLocks noChangeShapeType="1"/>
        </xdr:cNvSpPr>
      </xdr:nvSpPr>
      <xdr:spPr bwMode="auto">
        <a:xfrm>
          <a:off x="7581900" y="25050750"/>
          <a:ext cx="6381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127</xdr:row>
      <xdr:rowOff>0</xdr:rowOff>
    </xdr:from>
    <xdr:to>
      <xdr:col>19</xdr:col>
      <xdr:colOff>297656</xdr:colOff>
      <xdr:row>128</xdr:row>
      <xdr:rowOff>348683</xdr:rowOff>
    </xdr:to>
    <xdr:sp macro="" textlink="">
      <xdr:nvSpPr>
        <xdr:cNvPr id="1134" name="Line 233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>
          <a:spLocks noChangeShapeType="1"/>
        </xdr:cNvSpPr>
      </xdr:nvSpPr>
      <xdr:spPr bwMode="auto">
        <a:xfrm>
          <a:off x="8207829" y="23191674"/>
          <a:ext cx="602796" cy="5102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9524</xdr:colOff>
      <xdr:row>127</xdr:row>
      <xdr:rowOff>0</xdr:rowOff>
    </xdr:from>
    <xdr:to>
      <xdr:col>22</xdr:col>
      <xdr:colOff>19049</xdr:colOff>
      <xdr:row>129</xdr:row>
      <xdr:rowOff>19050</xdr:rowOff>
    </xdr:to>
    <xdr:sp macro="" textlink="">
      <xdr:nvSpPr>
        <xdr:cNvPr id="1135" name="Line 235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>
          <a:spLocks noChangeShapeType="1"/>
        </xdr:cNvSpPr>
      </xdr:nvSpPr>
      <xdr:spPr bwMode="auto">
        <a:xfrm>
          <a:off x="8839199" y="25050750"/>
          <a:ext cx="71437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127</xdr:row>
      <xdr:rowOff>0</xdr:rowOff>
    </xdr:from>
    <xdr:to>
      <xdr:col>26</xdr:col>
      <xdr:colOff>9525</xdr:colOff>
      <xdr:row>129</xdr:row>
      <xdr:rowOff>0</xdr:rowOff>
    </xdr:to>
    <xdr:sp macro="" textlink="">
      <xdr:nvSpPr>
        <xdr:cNvPr id="1137" name="Line 239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>
          <a:spLocks noChangeShapeType="1"/>
        </xdr:cNvSpPr>
      </xdr:nvSpPr>
      <xdr:spPr bwMode="auto">
        <a:xfrm>
          <a:off x="10191750" y="25050750"/>
          <a:ext cx="7048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127</xdr:row>
      <xdr:rowOff>0</xdr:rowOff>
    </xdr:from>
    <xdr:to>
      <xdr:col>28</xdr:col>
      <xdr:colOff>17009</xdr:colOff>
      <xdr:row>129</xdr:row>
      <xdr:rowOff>34018</xdr:rowOff>
    </xdr:to>
    <xdr:sp macro="" textlink="">
      <xdr:nvSpPr>
        <xdr:cNvPr id="1138" name="Line 241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>
          <a:spLocks noChangeShapeType="1"/>
        </xdr:cNvSpPr>
      </xdr:nvSpPr>
      <xdr:spPr bwMode="auto">
        <a:xfrm>
          <a:off x="10895239" y="23191674"/>
          <a:ext cx="874940" cy="5783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17010</xdr:colOff>
      <xdr:row>129</xdr:row>
      <xdr:rowOff>68036</xdr:rowOff>
    </xdr:from>
    <xdr:to>
      <xdr:col>10</xdr:col>
      <xdr:colOff>8505</xdr:colOff>
      <xdr:row>130</xdr:row>
      <xdr:rowOff>357187</xdr:rowOff>
    </xdr:to>
    <xdr:sp macro="" textlink="">
      <xdr:nvSpPr>
        <xdr:cNvPr id="1142" name="Line 289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>
          <a:spLocks noChangeShapeType="1"/>
        </xdr:cNvSpPr>
      </xdr:nvSpPr>
      <xdr:spPr bwMode="auto">
        <a:xfrm>
          <a:off x="5026139" y="23803996"/>
          <a:ext cx="654844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129</xdr:row>
      <xdr:rowOff>8504</xdr:rowOff>
    </xdr:from>
    <xdr:to>
      <xdr:col>11</xdr:col>
      <xdr:colOff>289152</xdr:colOff>
      <xdr:row>131</xdr:row>
      <xdr:rowOff>25513</xdr:rowOff>
    </xdr:to>
    <xdr:sp macro="" textlink="">
      <xdr:nvSpPr>
        <xdr:cNvPr id="1144" name="Line 313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>
          <a:spLocks noChangeShapeType="1"/>
        </xdr:cNvSpPr>
      </xdr:nvSpPr>
      <xdr:spPr bwMode="auto">
        <a:xfrm>
          <a:off x="5682003" y="23744464"/>
          <a:ext cx="594292" cy="5697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25514</xdr:colOff>
      <xdr:row>129</xdr:row>
      <xdr:rowOff>34018</xdr:rowOff>
    </xdr:from>
    <xdr:to>
      <xdr:col>15</xdr:col>
      <xdr:colOff>280648</xdr:colOff>
      <xdr:row>130</xdr:row>
      <xdr:rowOff>365692</xdr:rowOff>
    </xdr:to>
    <xdr:sp macro="" textlink="">
      <xdr:nvSpPr>
        <xdr:cNvPr id="1148" name="Line 361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>
          <a:spLocks noChangeShapeType="1"/>
        </xdr:cNvSpPr>
      </xdr:nvSpPr>
      <xdr:spPr bwMode="auto">
        <a:xfrm>
          <a:off x="6956652" y="23769978"/>
          <a:ext cx="569800" cy="5102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26535</xdr:colOff>
      <xdr:row>129</xdr:row>
      <xdr:rowOff>17008</xdr:rowOff>
    </xdr:from>
    <xdr:to>
      <xdr:col>17</xdr:col>
      <xdr:colOff>297657</xdr:colOff>
      <xdr:row>130</xdr:row>
      <xdr:rowOff>365691</xdr:rowOff>
    </xdr:to>
    <xdr:sp macro="" textlink="">
      <xdr:nvSpPr>
        <xdr:cNvPr id="1150" name="Line 385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>
          <a:spLocks noChangeShapeType="1"/>
        </xdr:cNvSpPr>
      </xdr:nvSpPr>
      <xdr:spPr bwMode="auto">
        <a:xfrm>
          <a:off x="7595508" y="23752968"/>
          <a:ext cx="585787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18030</xdr:colOff>
      <xdr:row>129</xdr:row>
      <xdr:rowOff>8505</xdr:rowOff>
    </xdr:from>
    <xdr:to>
      <xdr:col>19</xdr:col>
      <xdr:colOff>246629</xdr:colOff>
      <xdr:row>130</xdr:row>
      <xdr:rowOff>348683</xdr:rowOff>
    </xdr:to>
    <xdr:sp macro="" textlink="">
      <xdr:nvSpPr>
        <xdr:cNvPr id="1152" name="Line 409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>
          <a:spLocks noChangeShapeType="1"/>
        </xdr:cNvSpPr>
      </xdr:nvSpPr>
      <xdr:spPr bwMode="auto">
        <a:xfrm>
          <a:off x="8216334" y="23744465"/>
          <a:ext cx="543264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128</xdr:row>
      <xdr:rowOff>365693</xdr:rowOff>
    </xdr:from>
    <xdr:to>
      <xdr:col>22</xdr:col>
      <xdr:colOff>1</xdr:colOff>
      <xdr:row>130</xdr:row>
      <xdr:rowOff>340179</xdr:rowOff>
    </xdr:to>
    <xdr:sp macro="" textlink="">
      <xdr:nvSpPr>
        <xdr:cNvPr id="1154" name="Line 413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>
          <a:spLocks noChangeShapeType="1"/>
        </xdr:cNvSpPr>
      </xdr:nvSpPr>
      <xdr:spPr bwMode="auto">
        <a:xfrm>
          <a:off x="8837159" y="23718952"/>
          <a:ext cx="696346" cy="53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35038</xdr:colOff>
      <xdr:row>129</xdr:row>
      <xdr:rowOff>17009</xdr:rowOff>
    </xdr:from>
    <xdr:to>
      <xdr:col>24</xdr:col>
      <xdr:colOff>0</xdr:colOff>
      <xdr:row>130</xdr:row>
      <xdr:rowOff>348683</xdr:rowOff>
    </xdr:to>
    <xdr:sp macro="" textlink="">
      <xdr:nvSpPr>
        <xdr:cNvPr id="1155" name="Line 415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>
          <a:spLocks noChangeShapeType="1"/>
        </xdr:cNvSpPr>
      </xdr:nvSpPr>
      <xdr:spPr bwMode="auto">
        <a:xfrm>
          <a:off x="9568542" y="23752969"/>
          <a:ext cx="611302" cy="5102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76199</xdr:colOff>
      <xdr:row>129</xdr:row>
      <xdr:rowOff>38100</xdr:rowOff>
    </xdr:from>
    <xdr:to>
      <xdr:col>25</xdr:col>
      <xdr:colOff>323169</xdr:colOff>
      <xdr:row>130</xdr:row>
      <xdr:rowOff>365692</xdr:rowOff>
    </xdr:to>
    <xdr:sp macro="" textlink="">
      <xdr:nvSpPr>
        <xdr:cNvPr id="1156" name="Line 417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>
          <a:spLocks noChangeShapeType="1"/>
        </xdr:cNvSpPr>
      </xdr:nvSpPr>
      <xdr:spPr bwMode="auto">
        <a:xfrm>
          <a:off x="10258424" y="25812750"/>
          <a:ext cx="618445" cy="508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324190</xdr:colOff>
      <xdr:row>129</xdr:row>
      <xdr:rowOff>17009</xdr:rowOff>
    </xdr:from>
    <xdr:to>
      <xdr:col>28</xdr:col>
      <xdr:colOff>25513</xdr:colOff>
      <xdr:row>130</xdr:row>
      <xdr:rowOff>323169</xdr:rowOff>
    </xdr:to>
    <xdr:sp macro="" textlink="">
      <xdr:nvSpPr>
        <xdr:cNvPr id="1157" name="Line 419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>
          <a:spLocks noChangeShapeType="1"/>
        </xdr:cNvSpPr>
      </xdr:nvSpPr>
      <xdr:spPr bwMode="auto">
        <a:xfrm>
          <a:off x="10878230" y="23752969"/>
          <a:ext cx="900453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121</xdr:row>
      <xdr:rowOff>196613</xdr:rowOff>
    </xdr:from>
    <xdr:to>
      <xdr:col>12</xdr:col>
      <xdr:colOff>0</xdr:colOff>
      <xdr:row>125</xdr:row>
      <xdr:rowOff>25503</xdr:rowOff>
    </xdr:to>
    <xdr:sp macro="" textlink="">
      <xdr:nvSpPr>
        <xdr:cNvPr id="1163" name="Line 1638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>
          <a:spLocks noChangeShapeType="1"/>
        </xdr:cNvSpPr>
      </xdr:nvSpPr>
      <xdr:spPr bwMode="auto">
        <a:xfrm flipH="1">
          <a:off x="5672478" y="22010564"/>
          <a:ext cx="629330" cy="7133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9524</xdr:colOff>
      <xdr:row>121</xdr:row>
      <xdr:rowOff>171100</xdr:rowOff>
    </xdr:from>
    <xdr:to>
      <xdr:col>17</xdr:col>
      <xdr:colOff>314324</xdr:colOff>
      <xdr:row>124</xdr:row>
      <xdr:rowOff>409574</xdr:rowOff>
    </xdr:to>
    <xdr:sp macro="" textlink="">
      <xdr:nvSpPr>
        <xdr:cNvPr id="1166" name="Line 1643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>
          <a:spLocks noChangeShapeType="1"/>
        </xdr:cNvSpPr>
      </xdr:nvSpPr>
      <xdr:spPr bwMode="auto">
        <a:xfrm flipH="1">
          <a:off x="7581899" y="23916925"/>
          <a:ext cx="619125" cy="8385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121</xdr:row>
      <xdr:rowOff>188109</xdr:rowOff>
    </xdr:from>
    <xdr:to>
      <xdr:col>20</xdr:col>
      <xdr:colOff>0</xdr:colOff>
      <xdr:row>125</xdr:row>
      <xdr:rowOff>16999</xdr:rowOff>
    </xdr:to>
    <xdr:sp macro="" textlink="">
      <xdr:nvSpPr>
        <xdr:cNvPr id="1167" name="Line 1644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>
          <a:spLocks noChangeShapeType="1"/>
        </xdr:cNvSpPr>
      </xdr:nvSpPr>
      <xdr:spPr bwMode="auto">
        <a:xfrm flipH="1">
          <a:off x="8198304" y="22002060"/>
          <a:ext cx="629330" cy="7133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121</xdr:row>
      <xdr:rowOff>188109</xdr:rowOff>
    </xdr:from>
    <xdr:to>
      <xdr:col>21</xdr:col>
      <xdr:colOff>331674</xdr:colOff>
      <xdr:row>125</xdr:row>
      <xdr:rowOff>16999</xdr:rowOff>
    </xdr:to>
    <xdr:sp macro="" textlink="">
      <xdr:nvSpPr>
        <xdr:cNvPr id="1168" name="Line 1645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>
          <a:spLocks noChangeShapeType="1"/>
        </xdr:cNvSpPr>
      </xdr:nvSpPr>
      <xdr:spPr bwMode="auto">
        <a:xfrm flipH="1">
          <a:off x="8827634" y="22002060"/>
          <a:ext cx="705870" cy="7133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333374</xdr:colOff>
      <xdr:row>121</xdr:row>
      <xdr:rowOff>212611</xdr:rowOff>
    </xdr:from>
    <xdr:to>
      <xdr:col>23</xdr:col>
      <xdr:colOff>314664</xdr:colOff>
      <xdr:row>125</xdr:row>
      <xdr:rowOff>19050</xdr:rowOff>
    </xdr:to>
    <xdr:sp macro="" textlink="">
      <xdr:nvSpPr>
        <xdr:cNvPr id="1169" name="Line 1646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>
          <a:spLocks noChangeShapeType="1"/>
        </xdr:cNvSpPr>
      </xdr:nvSpPr>
      <xdr:spPr bwMode="auto">
        <a:xfrm flipH="1">
          <a:off x="9534524" y="23958436"/>
          <a:ext cx="628990" cy="8160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121</xdr:row>
      <xdr:rowOff>212612</xdr:rowOff>
    </xdr:from>
    <xdr:to>
      <xdr:col>26</xdr:col>
      <xdr:colOff>0</xdr:colOff>
      <xdr:row>125</xdr:row>
      <xdr:rowOff>19050</xdr:rowOff>
    </xdr:to>
    <xdr:sp macro="" textlink="">
      <xdr:nvSpPr>
        <xdr:cNvPr id="1170" name="Line 1647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>
          <a:spLocks noChangeShapeType="1"/>
        </xdr:cNvSpPr>
      </xdr:nvSpPr>
      <xdr:spPr bwMode="auto">
        <a:xfrm flipH="1">
          <a:off x="10182225" y="23958437"/>
          <a:ext cx="704850" cy="8160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323850</xdr:colOff>
      <xdr:row>121</xdr:row>
      <xdr:rowOff>204106</xdr:rowOff>
    </xdr:from>
    <xdr:to>
      <xdr:col>27</xdr:col>
      <xdr:colOff>450737</xdr:colOff>
      <xdr:row>124</xdr:row>
      <xdr:rowOff>390524</xdr:rowOff>
    </xdr:to>
    <xdr:sp macro="" textlink="">
      <xdr:nvSpPr>
        <xdr:cNvPr id="1171" name="Line 1648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>
          <a:spLocks noChangeShapeType="1"/>
        </xdr:cNvSpPr>
      </xdr:nvSpPr>
      <xdr:spPr bwMode="auto">
        <a:xfrm flipH="1">
          <a:off x="10877550" y="23949931"/>
          <a:ext cx="860312" cy="7864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17008</xdr:colOff>
      <xdr:row>127</xdr:row>
      <xdr:rowOff>9525</xdr:rowOff>
    </xdr:from>
    <xdr:to>
      <xdr:col>9</xdr:col>
      <xdr:colOff>331673</xdr:colOff>
      <xdr:row>129</xdr:row>
      <xdr:rowOff>8504</xdr:rowOff>
    </xdr:to>
    <xdr:sp macro="" textlink="">
      <xdr:nvSpPr>
        <xdr:cNvPr id="1172" name="Line 1659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ShapeType="1"/>
        </xdr:cNvSpPr>
      </xdr:nvSpPr>
      <xdr:spPr bwMode="auto">
        <a:xfrm flipH="1">
          <a:off x="5026137" y="23201199"/>
          <a:ext cx="646340" cy="5432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32996</xdr:colOff>
      <xdr:row>127</xdr:row>
      <xdr:rowOff>0</xdr:rowOff>
    </xdr:from>
    <xdr:to>
      <xdr:col>12</xdr:col>
      <xdr:colOff>38099</xdr:colOff>
      <xdr:row>128</xdr:row>
      <xdr:rowOff>548708</xdr:rowOff>
    </xdr:to>
    <xdr:sp macro="" textlink="">
      <xdr:nvSpPr>
        <xdr:cNvPr id="1173" name="Line 1660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>
          <a:spLocks noChangeShapeType="1"/>
        </xdr:cNvSpPr>
      </xdr:nvSpPr>
      <xdr:spPr bwMode="auto">
        <a:xfrm flipH="1">
          <a:off x="5709896" y="25050750"/>
          <a:ext cx="633753" cy="7106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9524</xdr:colOff>
      <xdr:row>127</xdr:row>
      <xdr:rowOff>9525</xdr:rowOff>
    </xdr:from>
    <xdr:to>
      <xdr:col>15</xdr:col>
      <xdr:colOff>323166</xdr:colOff>
      <xdr:row>128</xdr:row>
      <xdr:rowOff>504825</xdr:rowOff>
    </xdr:to>
    <xdr:sp macro="" textlink="">
      <xdr:nvSpPr>
        <xdr:cNvPr id="1175" name="Line 1662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>
          <a:spLocks noChangeShapeType="1"/>
        </xdr:cNvSpPr>
      </xdr:nvSpPr>
      <xdr:spPr bwMode="auto">
        <a:xfrm flipH="1">
          <a:off x="6943724" y="25060275"/>
          <a:ext cx="627967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127</xdr:row>
      <xdr:rowOff>9526</xdr:rowOff>
    </xdr:from>
    <xdr:to>
      <xdr:col>18</xdr:col>
      <xdr:colOff>340</xdr:colOff>
      <xdr:row>128</xdr:row>
      <xdr:rowOff>504825</xdr:rowOff>
    </xdr:to>
    <xdr:sp macro="" textlink="">
      <xdr:nvSpPr>
        <xdr:cNvPr id="1176" name="Line 1663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>
          <a:spLocks noChangeShapeType="1"/>
        </xdr:cNvSpPr>
      </xdr:nvSpPr>
      <xdr:spPr bwMode="auto">
        <a:xfrm flipH="1">
          <a:off x="7600950" y="25060276"/>
          <a:ext cx="600415" cy="6572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127</xdr:row>
      <xdr:rowOff>9525</xdr:rowOff>
    </xdr:from>
    <xdr:to>
      <xdr:col>20</xdr:col>
      <xdr:colOff>0</xdr:colOff>
      <xdr:row>128</xdr:row>
      <xdr:rowOff>542925</xdr:rowOff>
    </xdr:to>
    <xdr:sp macro="" textlink="">
      <xdr:nvSpPr>
        <xdr:cNvPr id="1177" name="Line 1664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>
          <a:spLocks noChangeShapeType="1"/>
        </xdr:cNvSpPr>
      </xdr:nvSpPr>
      <xdr:spPr bwMode="auto">
        <a:xfrm flipH="1">
          <a:off x="8201025" y="25060275"/>
          <a:ext cx="62865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314664</xdr:colOff>
      <xdr:row>127</xdr:row>
      <xdr:rowOff>9526</xdr:rowOff>
    </xdr:from>
    <xdr:to>
      <xdr:col>21</xdr:col>
      <xdr:colOff>331673</xdr:colOff>
      <xdr:row>129</xdr:row>
      <xdr:rowOff>25514</xdr:rowOff>
    </xdr:to>
    <xdr:sp macro="" textlink="">
      <xdr:nvSpPr>
        <xdr:cNvPr id="1178" name="Line 1665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>
          <a:spLocks noChangeShapeType="1"/>
        </xdr:cNvSpPr>
      </xdr:nvSpPr>
      <xdr:spPr bwMode="auto">
        <a:xfrm flipH="1">
          <a:off x="8827633" y="23201200"/>
          <a:ext cx="705870" cy="560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66674</xdr:colOff>
      <xdr:row>127</xdr:row>
      <xdr:rowOff>9525</xdr:rowOff>
    </xdr:from>
    <xdr:to>
      <xdr:col>25</xdr:col>
      <xdr:colOff>333374</xdr:colOff>
      <xdr:row>128</xdr:row>
      <xdr:rowOff>514350</xdr:rowOff>
    </xdr:to>
    <xdr:sp macro="" textlink="">
      <xdr:nvSpPr>
        <xdr:cNvPr id="1180" name="Line 1667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>
          <a:spLocks noChangeShapeType="1"/>
        </xdr:cNvSpPr>
      </xdr:nvSpPr>
      <xdr:spPr bwMode="auto">
        <a:xfrm flipH="1">
          <a:off x="10248899" y="25060275"/>
          <a:ext cx="638175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333374</xdr:colOff>
      <xdr:row>127</xdr:row>
      <xdr:rowOff>9525</xdr:rowOff>
    </xdr:from>
    <xdr:to>
      <xdr:col>28</xdr:col>
      <xdr:colOff>1019</xdr:colOff>
      <xdr:row>128</xdr:row>
      <xdr:rowOff>533400</xdr:rowOff>
    </xdr:to>
    <xdr:sp macro="" textlink="">
      <xdr:nvSpPr>
        <xdr:cNvPr id="1181" name="Line 1668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>
          <a:spLocks noChangeShapeType="1"/>
        </xdr:cNvSpPr>
      </xdr:nvSpPr>
      <xdr:spPr bwMode="auto">
        <a:xfrm flipH="1">
          <a:off x="10887074" y="25060275"/>
          <a:ext cx="86779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25513</xdr:colOff>
      <xdr:row>129</xdr:row>
      <xdr:rowOff>17009</xdr:rowOff>
    </xdr:from>
    <xdr:to>
      <xdr:col>9</xdr:col>
      <xdr:colOff>331673</xdr:colOff>
      <xdr:row>130</xdr:row>
      <xdr:rowOff>357187</xdr:rowOff>
    </xdr:to>
    <xdr:sp macro="" textlink="">
      <xdr:nvSpPr>
        <xdr:cNvPr id="1182" name="Line 1669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>
          <a:spLocks noChangeShapeType="1"/>
        </xdr:cNvSpPr>
      </xdr:nvSpPr>
      <xdr:spPr bwMode="auto">
        <a:xfrm flipH="1">
          <a:off x="5034642" y="23752969"/>
          <a:ext cx="637835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42521</xdr:colOff>
      <xdr:row>128</xdr:row>
      <xdr:rowOff>307181</xdr:rowOff>
    </xdr:from>
    <xdr:to>
      <xdr:col>12</xdr:col>
      <xdr:colOff>17008</xdr:colOff>
      <xdr:row>130</xdr:row>
      <xdr:rowOff>348683</xdr:rowOff>
    </xdr:to>
    <xdr:sp macro="" textlink="">
      <xdr:nvSpPr>
        <xdr:cNvPr id="1183" name="Line 1670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>
          <a:spLocks noChangeShapeType="1"/>
        </xdr:cNvSpPr>
      </xdr:nvSpPr>
      <xdr:spPr bwMode="auto">
        <a:xfrm flipH="1">
          <a:off x="5714999" y="23660440"/>
          <a:ext cx="603817" cy="6027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42521</xdr:colOff>
      <xdr:row>129</xdr:row>
      <xdr:rowOff>17009</xdr:rowOff>
    </xdr:from>
    <xdr:to>
      <xdr:col>15</xdr:col>
      <xdr:colOff>323168</xdr:colOff>
      <xdr:row>130</xdr:row>
      <xdr:rowOff>340178</xdr:rowOff>
    </xdr:to>
    <xdr:sp macro="" textlink="">
      <xdr:nvSpPr>
        <xdr:cNvPr id="1185" name="Line 1672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>
          <a:spLocks noChangeShapeType="1"/>
        </xdr:cNvSpPr>
      </xdr:nvSpPr>
      <xdr:spPr bwMode="auto">
        <a:xfrm flipH="1">
          <a:off x="6973659" y="23752969"/>
          <a:ext cx="595313" cy="501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16</xdr:col>
      <xdr:colOff>17008</xdr:colOff>
      <xdr:row>128</xdr:row>
      <xdr:rowOff>374197</xdr:rowOff>
    </xdr:from>
    <xdr:to>
      <xdr:col>17</xdr:col>
      <xdr:colOff>314664</xdr:colOff>
      <xdr:row>130</xdr:row>
      <xdr:rowOff>348684</xdr:rowOff>
    </xdr:to>
    <xdr:sp macro="" textlink="">
      <xdr:nvSpPr>
        <xdr:cNvPr id="1186" name="Line 1673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>
          <a:spLocks noChangeShapeType="1"/>
        </xdr:cNvSpPr>
      </xdr:nvSpPr>
      <xdr:spPr bwMode="auto">
        <a:xfrm flipH="1">
          <a:off x="7585981" y="23727456"/>
          <a:ext cx="612321" cy="535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306160</xdr:colOff>
      <xdr:row>129</xdr:row>
      <xdr:rowOff>0</xdr:rowOff>
    </xdr:from>
    <xdr:to>
      <xdr:col>20</xdr:col>
      <xdr:colOff>34017</xdr:colOff>
      <xdr:row>131</xdr:row>
      <xdr:rowOff>42523</xdr:rowOff>
    </xdr:to>
    <xdr:sp macro="" textlink="">
      <xdr:nvSpPr>
        <xdr:cNvPr id="1187" name="Line 1674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>
          <a:spLocks noChangeShapeType="1"/>
        </xdr:cNvSpPr>
      </xdr:nvSpPr>
      <xdr:spPr bwMode="auto">
        <a:xfrm flipH="1">
          <a:off x="8189798" y="23735960"/>
          <a:ext cx="671853" cy="595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17006</xdr:colOff>
      <xdr:row>129</xdr:row>
      <xdr:rowOff>25513</xdr:rowOff>
    </xdr:from>
    <xdr:to>
      <xdr:col>22</xdr:col>
      <xdr:colOff>25513</xdr:colOff>
      <xdr:row>131</xdr:row>
      <xdr:rowOff>8505</xdr:rowOff>
    </xdr:to>
    <xdr:sp macro="" textlink="">
      <xdr:nvSpPr>
        <xdr:cNvPr id="1188" name="Line 1675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>
          <a:spLocks noChangeShapeType="1"/>
        </xdr:cNvSpPr>
      </xdr:nvSpPr>
      <xdr:spPr bwMode="auto">
        <a:xfrm flipH="1">
          <a:off x="8844640" y="23761473"/>
          <a:ext cx="714377" cy="5357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76539</xdr:colOff>
      <xdr:row>129</xdr:row>
      <xdr:rowOff>17009</xdr:rowOff>
    </xdr:from>
    <xdr:to>
      <xdr:col>23</xdr:col>
      <xdr:colOff>323168</xdr:colOff>
      <xdr:row>130</xdr:row>
      <xdr:rowOff>348683</xdr:rowOff>
    </xdr:to>
    <xdr:sp macro="" textlink="">
      <xdr:nvSpPr>
        <xdr:cNvPr id="1189" name="Line 1676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>
          <a:spLocks noChangeShapeType="1"/>
        </xdr:cNvSpPr>
      </xdr:nvSpPr>
      <xdr:spPr bwMode="auto">
        <a:xfrm flipH="1">
          <a:off x="9610043" y="23752969"/>
          <a:ext cx="561295" cy="5102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8503</xdr:colOff>
      <xdr:row>129</xdr:row>
      <xdr:rowOff>0</xdr:rowOff>
    </xdr:from>
    <xdr:to>
      <xdr:col>26</xdr:col>
      <xdr:colOff>17007</xdr:colOff>
      <xdr:row>130</xdr:row>
      <xdr:rowOff>340178</xdr:rowOff>
    </xdr:to>
    <xdr:sp macro="" textlink="">
      <xdr:nvSpPr>
        <xdr:cNvPr id="1190" name="Line 1677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>
          <a:spLocks noChangeShapeType="1"/>
        </xdr:cNvSpPr>
      </xdr:nvSpPr>
      <xdr:spPr bwMode="auto">
        <a:xfrm flipH="1">
          <a:off x="10188347" y="23735960"/>
          <a:ext cx="714374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25513</xdr:colOff>
      <xdr:row>128</xdr:row>
      <xdr:rowOff>374196</xdr:rowOff>
    </xdr:from>
    <xdr:to>
      <xdr:col>28</xdr:col>
      <xdr:colOff>25513</xdr:colOff>
      <xdr:row>130</xdr:row>
      <xdr:rowOff>365693</xdr:rowOff>
    </xdr:to>
    <xdr:sp macro="" textlink="">
      <xdr:nvSpPr>
        <xdr:cNvPr id="1191" name="Line 1678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>
          <a:spLocks noChangeShapeType="1"/>
        </xdr:cNvSpPr>
      </xdr:nvSpPr>
      <xdr:spPr bwMode="auto">
        <a:xfrm flipH="1">
          <a:off x="10911227" y="23727455"/>
          <a:ext cx="867456" cy="5527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25513</xdr:colOff>
      <xdr:row>121</xdr:row>
      <xdr:rowOff>179614</xdr:rowOff>
    </xdr:from>
    <xdr:to>
      <xdr:col>6</xdr:col>
      <xdr:colOff>25513</xdr:colOff>
      <xdr:row>125</xdr:row>
      <xdr:rowOff>8504</xdr:rowOff>
    </xdr:to>
    <xdr:sp macro="" textlink="">
      <xdr:nvSpPr>
        <xdr:cNvPr id="1201" name="Line 1863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>
          <a:spLocks noChangeShapeType="1"/>
        </xdr:cNvSpPr>
      </xdr:nvSpPr>
      <xdr:spPr bwMode="auto">
        <a:xfrm flipH="1">
          <a:off x="3469821" y="21993565"/>
          <a:ext cx="824933" cy="7133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261596</xdr:colOff>
      <xdr:row>127</xdr:row>
      <xdr:rowOff>19050</xdr:rowOff>
    </xdr:from>
    <xdr:to>
      <xdr:col>7</xdr:col>
      <xdr:colOff>352424</xdr:colOff>
      <xdr:row>128</xdr:row>
      <xdr:rowOff>556193</xdr:rowOff>
    </xdr:to>
    <xdr:sp macro="" textlink="">
      <xdr:nvSpPr>
        <xdr:cNvPr id="1204" name="Line 1868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>
          <a:spLocks noChangeShapeType="1"/>
        </xdr:cNvSpPr>
      </xdr:nvSpPr>
      <xdr:spPr bwMode="auto">
        <a:xfrm flipH="1">
          <a:off x="4262096" y="25069800"/>
          <a:ext cx="700428" cy="699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48</xdr:row>
      <xdr:rowOff>0</xdr:rowOff>
    </xdr:from>
    <xdr:to>
      <xdr:col>8</xdr:col>
      <xdr:colOff>9525</xdr:colOff>
      <xdr:row>51</xdr:row>
      <xdr:rowOff>0</xdr:rowOff>
    </xdr:to>
    <xdr:sp macro="" textlink="">
      <xdr:nvSpPr>
        <xdr:cNvPr id="1498" name="Line 219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>
          <a:spLocks noChangeShapeType="1"/>
        </xdr:cNvSpPr>
      </xdr:nvSpPr>
      <xdr:spPr bwMode="auto">
        <a:xfrm>
          <a:off x="4729692" y="5122333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48</xdr:row>
      <xdr:rowOff>0</xdr:rowOff>
    </xdr:from>
    <xdr:to>
      <xdr:col>10</xdr:col>
      <xdr:colOff>9525</xdr:colOff>
      <xdr:row>51</xdr:row>
      <xdr:rowOff>0</xdr:rowOff>
    </xdr:to>
    <xdr:sp macro="" textlink="">
      <xdr:nvSpPr>
        <xdr:cNvPr id="1499" name="Line 223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>
          <a:spLocks noChangeShapeType="1"/>
        </xdr:cNvSpPr>
      </xdr:nvSpPr>
      <xdr:spPr bwMode="auto">
        <a:xfrm>
          <a:off x="539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12</xdr:col>
      <xdr:colOff>9525</xdr:colOff>
      <xdr:row>51</xdr:row>
      <xdr:rowOff>0</xdr:rowOff>
    </xdr:to>
    <xdr:sp macro="" textlink="">
      <xdr:nvSpPr>
        <xdr:cNvPr id="1500" name="Line 225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>
          <a:spLocks noChangeShapeType="1"/>
        </xdr:cNvSpPr>
      </xdr:nvSpPr>
      <xdr:spPr bwMode="auto">
        <a:xfrm>
          <a:off x="6031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48</xdr:row>
      <xdr:rowOff>0</xdr:rowOff>
    </xdr:from>
    <xdr:to>
      <xdr:col>14</xdr:col>
      <xdr:colOff>9525</xdr:colOff>
      <xdr:row>51</xdr:row>
      <xdr:rowOff>0</xdr:rowOff>
    </xdr:to>
    <xdr:sp macro="" textlink="">
      <xdr:nvSpPr>
        <xdr:cNvPr id="1501" name="Line 227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>
          <a:spLocks noChangeShapeType="1"/>
        </xdr:cNvSpPr>
      </xdr:nvSpPr>
      <xdr:spPr bwMode="auto">
        <a:xfrm>
          <a:off x="666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48</xdr:row>
      <xdr:rowOff>0</xdr:rowOff>
    </xdr:from>
    <xdr:to>
      <xdr:col>16</xdr:col>
      <xdr:colOff>9525</xdr:colOff>
      <xdr:row>51</xdr:row>
      <xdr:rowOff>0</xdr:rowOff>
    </xdr:to>
    <xdr:sp macro="" textlink="">
      <xdr:nvSpPr>
        <xdr:cNvPr id="1502" name="Line 229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>
          <a:spLocks noChangeShapeType="1"/>
        </xdr:cNvSpPr>
      </xdr:nvSpPr>
      <xdr:spPr bwMode="auto">
        <a:xfrm>
          <a:off x="7301442" y="5122333"/>
          <a:ext cx="645583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48</xdr:row>
      <xdr:rowOff>0</xdr:rowOff>
    </xdr:from>
    <xdr:to>
      <xdr:col>18</xdr:col>
      <xdr:colOff>9525</xdr:colOff>
      <xdr:row>51</xdr:row>
      <xdr:rowOff>0</xdr:rowOff>
    </xdr:to>
    <xdr:sp macro="" textlink="">
      <xdr:nvSpPr>
        <xdr:cNvPr id="1503" name="Line 231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>
          <a:spLocks noChangeShapeType="1"/>
        </xdr:cNvSpPr>
      </xdr:nvSpPr>
      <xdr:spPr bwMode="auto">
        <a:xfrm>
          <a:off x="7947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48</xdr:row>
      <xdr:rowOff>0</xdr:rowOff>
    </xdr:from>
    <xdr:to>
      <xdr:col>20</xdr:col>
      <xdr:colOff>9525</xdr:colOff>
      <xdr:row>51</xdr:row>
      <xdr:rowOff>0</xdr:rowOff>
    </xdr:to>
    <xdr:sp macro="" textlink="">
      <xdr:nvSpPr>
        <xdr:cNvPr id="1504" name="Line 233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>
          <a:spLocks noChangeShapeType="1"/>
        </xdr:cNvSpPr>
      </xdr:nvSpPr>
      <xdr:spPr bwMode="auto">
        <a:xfrm>
          <a:off x="8582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48</xdr:row>
      <xdr:rowOff>0</xdr:rowOff>
    </xdr:from>
    <xdr:to>
      <xdr:col>22</xdr:col>
      <xdr:colOff>9525</xdr:colOff>
      <xdr:row>51</xdr:row>
      <xdr:rowOff>0</xdr:rowOff>
    </xdr:to>
    <xdr:sp macro="" textlink="">
      <xdr:nvSpPr>
        <xdr:cNvPr id="1505" name="Line 235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>
          <a:spLocks noChangeShapeType="1"/>
        </xdr:cNvSpPr>
      </xdr:nvSpPr>
      <xdr:spPr bwMode="auto">
        <a:xfrm>
          <a:off x="9217025" y="5122333"/>
          <a:ext cx="687917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48</xdr:row>
      <xdr:rowOff>0</xdr:rowOff>
    </xdr:from>
    <xdr:to>
      <xdr:col>24</xdr:col>
      <xdr:colOff>9525</xdr:colOff>
      <xdr:row>51</xdr:row>
      <xdr:rowOff>0</xdr:rowOff>
    </xdr:to>
    <xdr:sp macro="" textlink="">
      <xdr:nvSpPr>
        <xdr:cNvPr id="1506" name="Line 237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>
          <a:spLocks noChangeShapeType="1"/>
        </xdr:cNvSpPr>
      </xdr:nvSpPr>
      <xdr:spPr bwMode="auto">
        <a:xfrm>
          <a:off x="9904942" y="5122333"/>
          <a:ext cx="656166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48</xdr:row>
      <xdr:rowOff>0</xdr:rowOff>
    </xdr:from>
    <xdr:to>
      <xdr:col>26</xdr:col>
      <xdr:colOff>9525</xdr:colOff>
      <xdr:row>51</xdr:row>
      <xdr:rowOff>0</xdr:rowOff>
    </xdr:to>
    <xdr:sp macro="" textlink="">
      <xdr:nvSpPr>
        <xdr:cNvPr id="1507" name="Line 239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>
          <a:spLocks noChangeShapeType="1"/>
        </xdr:cNvSpPr>
      </xdr:nvSpPr>
      <xdr:spPr bwMode="auto">
        <a:xfrm>
          <a:off x="10561108" y="5122333"/>
          <a:ext cx="709084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48</xdr:row>
      <xdr:rowOff>0</xdr:rowOff>
    </xdr:from>
    <xdr:to>
      <xdr:col>28</xdr:col>
      <xdr:colOff>0</xdr:colOff>
      <xdr:row>51</xdr:row>
      <xdr:rowOff>0</xdr:rowOff>
    </xdr:to>
    <xdr:sp macro="" textlink="">
      <xdr:nvSpPr>
        <xdr:cNvPr id="1508" name="Line 241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>
          <a:spLocks noChangeShapeType="1"/>
        </xdr:cNvSpPr>
      </xdr:nvSpPr>
      <xdr:spPr bwMode="auto">
        <a:xfrm>
          <a:off x="11270192" y="5122333"/>
          <a:ext cx="646641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9525</xdr:rowOff>
    </xdr:from>
    <xdr:to>
      <xdr:col>10</xdr:col>
      <xdr:colOff>0</xdr:colOff>
      <xdr:row>51</xdr:row>
      <xdr:rowOff>0</xdr:rowOff>
    </xdr:to>
    <xdr:sp macro="" textlink="">
      <xdr:nvSpPr>
        <xdr:cNvPr id="1509" name="Line 1659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>
          <a:spLocks noChangeShapeType="1"/>
        </xdr:cNvSpPr>
      </xdr:nvSpPr>
      <xdr:spPr bwMode="auto">
        <a:xfrm flipH="1">
          <a:off x="538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48</xdr:row>
      <xdr:rowOff>9525</xdr:rowOff>
    </xdr:from>
    <xdr:to>
      <xdr:col>12</xdr:col>
      <xdr:colOff>0</xdr:colOff>
      <xdr:row>51</xdr:row>
      <xdr:rowOff>0</xdr:rowOff>
    </xdr:to>
    <xdr:sp macro="" textlink="">
      <xdr:nvSpPr>
        <xdr:cNvPr id="1510" name="Line 1660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>
          <a:spLocks noChangeShapeType="1"/>
        </xdr:cNvSpPr>
      </xdr:nvSpPr>
      <xdr:spPr bwMode="auto">
        <a:xfrm flipH="1">
          <a:off x="6021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48</xdr:row>
      <xdr:rowOff>9525</xdr:rowOff>
    </xdr:from>
    <xdr:to>
      <xdr:col>14</xdr:col>
      <xdr:colOff>0</xdr:colOff>
      <xdr:row>51</xdr:row>
      <xdr:rowOff>0</xdr:rowOff>
    </xdr:to>
    <xdr:sp macro="" textlink="">
      <xdr:nvSpPr>
        <xdr:cNvPr id="1511" name="Line 1661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>
          <a:spLocks noChangeShapeType="1"/>
        </xdr:cNvSpPr>
      </xdr:nvSpPr>
      <xdr:spPr bwMode="auto">
        <a:xfrm flipH="1">
          <a:off x="665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9525</xdr:rowOff>
    </xdr:from>
    <xdr:to>
      <xdr:col>16</xdr:col>
      <xdr:colOff>0</xdr:colOff>
      <xdr:row>51</xdr:row>
      <xdr:rowOff>0</xdr:rowOff>
    </xdr:to>
    <xdr:sp macro="" textlink="">
      <xdr:nvSpPr>
        <xdr:cNvPr id="1512" name="Line 1662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>
          <a:spLocks noChangeShapeType="1"/>
        </xdr:cNvSpPr>
      </xdr:nvSpPr>
      <xdr:spPr bwMode="auto">
        <a:xfrm flipH="1">
          <a:off x="7291917" y="5131858"/>
          <a:ext cx="645583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48</xdr:row>
      <xdr:rowOff>9525</xdr:rowOff>
    </xdr:from>
    <xdr:to>
      <xdr:col>18</xdr:col>
      <xdr:colOff>0</xdr:colOff>
      <xdr:row>51</xdr:row>
      <xdr:rowOff>0</xdr:rowOff>
    </xdr:to>
    <xdr:sp macro="" textlink="">
      <xdr:nvSpPr>
        <xdr:cNvPr id="1513" name="Line 1663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>
          <a:spLocks noChangeShapeType="1"/>
        </xdr:cNvSpPr>
      </xdr:nvSpPr>
      <xdr:spPr bwMode="auto">
        <a:xfrm flipH="1">
          <a:off x="7937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48</xdr:row>
      <xdr:rowOff>9525</xdr:rowOff>
    </xdr:from>
    <xdr:to>
      <xdr:col>20</xdr:col>
      <xdr:colOff>0</xdr:colOff>
      <xdr:row>51</xdr:row>
      <xdr:rowOff>0</xdr:rowOff>
    </xdr:to>
    <xdr:sp macro="" textlink="">
      <xdr:nvSpPr>
        <xdr:cNvPr id="1514" name="Line 1664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>
          <a:spLocks noChangeShapeType="1"/>
        </xdr:cNvSpPr>
      </xdr:nvSpPr>
      <xdr:spPr bwMode="auto">
        <a:xfrm flipH="1">
          <a:off x="8572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48</xdr:row>
      <xdr:rowOff>9525</xdr:rowOff>
    </xdr:from>
    <xdr:to>
      <xdr:col>22</xdr:col>
      <xdr:colOff>0</xdr:colOff>
      <xdr:row>51</xdr:row>
      <xdr:rowOff>0</xdr:rowOff>
    </xdr:to>
    <xdr:sp macro="" textlink="">
      <xdr:nvSpPr>
        <xdr:cNvPr id="1515" name="Line 1665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>
          <a:spLocks noChangeShapeType="1"/>
        </xdr:cNvSpPr>
      </xdr:nvSpPr>
      <xdr:spPr bwMode="auto">
        <a:xfrm flipH="1">
          <a:off x="9207500" y="5131858"/>
          <a:ext cx="687917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9525</xdr:rowOff>
    </xdr:from>
    <xdr:to>
      <xdr:col>24</xdr:col>
      <xdr:colOff>0</xdr:colOff>
      <xdr:row>51</xdr:row>
      <xdr:rowOff>0</xdr:rowOff>
    </xdr:to>
    <xdr:sp macro="" textlink="">
      <xdr:nvSpPr>
        <xdr:cNvPr id="1516" name="Line 1666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>
          <a:spLocks noChangeShapeType="1"/>
        </xdr:cNvSpPr>
      </xdr:nvSpPr>
      <xdr:spPr bwMode="auto">
        <a:xfrm flipH="1">
          <a:off x="989541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48</xdr:row>
      <xdr:rowOff>9525</xdr:rowOff>
    </xdr:from>
    <xdr:to>
      <xdr:col>26</xdr:col>
      <xdr:colOff>0</xdr:colOff>
      <xdr:row>51</xdr:row>
      <xdr:rowOff>0</xdr:rowOff>
    </xdr:to>
    <xdr:sp macro="" textlink="">
      <xdr:nvSpPr>
        <xdr:cNvPr id="1517" name="Line 1667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>
          <a:spLocks noChangeShapeType="1"/>
        </xdr:cNvSpPr>
      </xdr:nvSpPr>
      <xdr:spPr bwMode="auto">
        <a:xfrm flipH="1">
          <a:off x="10551583" y="5131858"/>
          <a:ext cx="709084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48</xdr:row>
      <xdr:rowOff>9525</xdr:rowOff>
    </xdr:from>
    <xdr:to>
      <xdr:col>28</xdr:col>
      <xdr:colOff>0</xdr:colOff>
      <xdr:row>51</xdr:row>
      <xdr:rowOff>0</xdr:rowOff>
    </xdr:to>
    <xdr:sp macro="" textlink="">
      <xdr:nvSpPr>
        <xdr:cNvPr id="1518" name="Line 1668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>
          <a:spLocks noChangeShapeType="1"/>
        </xdr:cNvSpPr>
      </xdr:nvSpPr>
      <xdr:spPr bwMode="auto">
        <a:xfrm flipH="1">
          <a:off x="1126066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48</xdr:row>
      <xdr:rowOff>9525</xdr:rowOff>
    </xdr:from>
    <xdr:to>
      <xdr:col>8</xdr:col>
      <xdr:colOff>0</xdr:colOff>
      <xdr:row>51</xdr:row>
      <xdr:rowOff>0</xdr:rowOff>
    </xdr:to>
    <xdr:sp macro="" textlink="">
      <xdr:nvSpPr>
        <xdr:cNvPr id="1519" name="Line 1868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>
          <a:spLocks noChangeShapeType="1"/>
        </xdr:cNvSpPr>
      </xdr:nvSpPr>
      <xdr:spPr bwMode="auto">
        <a:xfrm flipH="1">
          <a:off x="4720167" y="5131858"/>
          <a:ext cx="666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69</xdr:row>
      <xdr:rowOff>0</xdr:rowOff>
    </xdr:from>
    <xdr:to>
      <xdr:col>8</xdr:col>
      <xdr:colOff>9525</xdr:colOff>
      <xdr:row>72</xdr:row>
      <xdr:rowOff>0</xdr:rowOff>
    </xdr:to>
    <xdr:sp macro="" textlink="">
      <xdr:nvSpPr>
        <xdr:cNvPr id="1520" name="Line 219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>
          <a:spLocks noChangeShapeType="1"/>
        </xdr:cNvSpPr>
      </xdr:nvSpPr>
      <xdr:spPr bwMode="auto">
        <a:xfrm>
          <a:off x="4729692" y="5122333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69</xdr:row>
      <xdr:rowOff>0</xdr:rowOff>
    </xdr:from>
    <xdr:to>
      <xdr:col>10</xdr:col>
      <xdr:colOff>9525</xdr:colOff>
      <xdr:row>72</xdr:row>
      <xdr:rowOff>0</xdr:rowOff>
    </xdr:to>
    <xdr:sp macro="" textlink="">
      <xdr:nvSpPr>
        <xdr:cNvPr id="1521" name="Line 223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>
          <a:spLocks noChangeShapeType="1"/>
        </xdr:cNvSpPr>
      </xdr:nvSpPr>
      <xdr:spPr bwMode="auto">
        <a:xfrm>
          <a:off x="539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69</xdr:row>
      <xdr:rowOff>0</xdr:rowOff>
    </xdr:from>
    <xdr:to>
      <xdr:col>12</xdr:col>
      <xdr:colOff>9525</xdr:colOff>
      <xdr:row>72</xdr:row>
      <xdr:rowOff>0</xdr:rowOff>
    </xdr:to>
    <xdr:sp macro="" textlink="">
      <xdr:nvSpPr>
        <xdr:cNvPr id="1522" name="Line 225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>
          <a:spLocks noChangeShapeType="1"/>
        </xdr:cNvSpPr>
      </xdr:nvSpPr>
      <xdr:spPr bwMode="auto">
        <a:xfrm>
          <a:off x="6031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69</xdr:row>
      <xdr:rowOff>0</xdr:rowOff>
    </xdr:from>
    <xdr:to>
      <xdr:col>14</xdr:col>
      <xdr:colOff>9525</xdr:colOff>
      <xdr:row>72</xdr:row>
      <xdr:rowOff>0</xdr:rowOff>
    </xdr:to>
    <xdr:sp macro="" textlink="">
      <xdr:nvSpPr>
        <xdr:cNvPr id="1523" name="Line 227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>
          <a:spLocks noChangeShapeType="1"/>
        </xdr:cNvSpPr>
      </xdr:nvSpPr>
      <xdr:spPr bwMode="auto">
        <a:xfrm>
          <a:off x="666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69</xdr:row>
      <xdr:rowOff>0</xdr:rowOff>
    </xdr:from>
    <xdr:to>
      <xdr:col>16</xdr:col>
      <xdr:colOff>9525</xdr:colOff>
      <xdr:row>72</xdr:row>
      <xdr:rowOff>0</xdr:rowOff>
    </xdr:to>
    <xdr:sp macro="" textlink="">
      <xdr:nvSpPr>
        <xdr:cNvPr id="1524" name="Line 229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>
          <a:spLocks noChangeShapeType="1"/>
        </xdr:cNvSpPr>
      </xdr:nvSpPr>
      <xdr:spPr bwMode="auto">
        <a:xfrm>
          <a:off x="7301442" y="5122333"/>
          <a:ext cx="645583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69</xdr:row>
      <xdr:rowOff>0</xdr:rowOff>
    </xdr:from>
    <xdr:to>
      <xdr:col>18</xdr:col>
      <xdr:colOff>9525</xdr:colOff>
      <xdr:row>72</xdr:row>
      <xdr:rowOff>0</xdr:rowOff>
    </xdr:to>
    <xdr:sp macro="" textlink="">
      <xdr:nvSpPr>
        <xdr:cNvPr id="1525" name="Line 231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>
          <a:spLocks noChangeShapeType="1"/>
        </xdr:cNvSpPr>
      </xdr:nvSpPr>
      <xdr:spPr bwMode="auto">
        <a:xfrm>
          <a:off x="7947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69</xdr:row>
      <xdr:rowOff>0</xdr:rowOff>
    </xdr:from>
    <xdr:to>
      <xdr:col>20</xdr:col>
      <xdr:colOff>9525</xdr:colOff>
      <xdr:row>72</xdr:row>
      <xdr:rowOff>0</xdr:rowOff>
    </xdr:to>
    <xdr:sp macro="" textlink="">
      <xdr:nvSpPr>
        <xdr:cNvPr id="1526" name="Line 233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>
          <a:spLocks noChangeShapeType="1"/>
        </xdr:cNvSpPr>
      </xdr:nvSpPr>
      <xdr:spPr bwMode="auto">
        <a:xfrm>
          <a:off x="8582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69</xdr:row>
      <xdr:rowOff>0</xdr:rowOff>
    </xdr:from>
    <xdr:to>
      <xdr:col>22</xdr:col>
      <xdr:colOff>9525</xdr:colOff>
      <xdr:row>72</xdr:row>
      <xdr:rowOff>0</xdr:rowOff>
    </xdr:to>
    <xdr:sp macro="" textlink="">
      <xdr:nvSpPr>
        <xdr:cNvPr id="1527" name="Line 235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>
          <a:spLocks noChangeShapeType="1"/>
        </xdr:cNvSpPr>
      </xdr:nvSpPr>
      <xdr:spPr bwMode="auto">
        <a:xfrm>
          <a:off x="9217025" y="5122333"/>
          <a:ext cx="687917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69</xdr:row>
      <xdr:rowOff>0</xdr:rowOff>
    </xdr:from>
    <xdr:to>
      <xdr:col>24</xdr:col>
      <xdr:colOff>9525</xdr:colOff>
      <xdr:row>72</xdr:row>
      <xdr:rowOff>0</xdr:rowOff>
    </xdr:to>
    <xdr:sp macro="" textlink="">
      <xdr:nvSpPr>
        <xdr:cNvPr id="1528" name="Line 237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>
          <a:spLocks noChangeShapeType="1"/>
        </xdr:cNvSpPr>
      </xdr:nvSpPr>
      <xdr:spPr bwMode="auto">
        <a:xfrm>
          <a:off x="9904942" y="5122333"/>
          <a:ext cx="656166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69</xdr:row>
      <xdr:rowOff>0</xdr:rowOff>
    </xdr:from>
    <xdr:to>
      <xdr:col>26</xdr:col>
      <xdr:colOff>9525</xdr:colOff>
      <xdr:row>72</xdr:row>
      <xdr:rowOff>0</xdr:rowOff>
    </xdr:to>
    <xdr:sp macro="" textlink="">
      <xdr:nvSpPr>
        <xdr:cNvPr id="1529" name="Line 239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>
          <a:spLocks noChangeShapeType="1"/>
        </xdr:cNvSpPr>
      </xdr:nvSpPr>
      <xdr:spPr bwMode="auto">
        <a:xfrm>
          <a:off x="10561108" y="5122333"/>
          <a:ext cx="709084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69</xdr:row>
      <xdr:rowOff>0</xdr:rowOff>
    </xdr:from>
    <xdr:to>
      <xdr:col>28</xdr:col>
      <xdr:colOff>0</xdr:colOff>
      <xdr:row>72</xdr:row>
      <xdr:rowOff>0</xdr:rowOff>
    </xdr:to>
    <xdr:sp macro="" textlink="">
      <xdr:nvSpPr>
        <xdr:cNvPr id="1530" name="Line 241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>
          <a:spLocks noChangeShapeType="1"/>
        </xdr:cNvSpPr>
      </xdr:nvSpPr>
      <xdr:spPr bwMode="auto">
        <a:xfrm>
          <a:off x="11270192" y="5122333"/>
          <a:ext cx="646641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69</xdr:row>
      <xdr:rowOff>9525</xdr:rowOff>
    </xdr:from>
    <xdr:to>
      <xdr:col>10</xdr:col>
      <xdr:colOff>0</xdr:colOff>
      <xdr:row>72</xdr:row>
      <xdr:rowOff>0</xdr:rowOff>
    </xdr:to>
    <xdr:sp macro="" textlink="">
      <xdr:nvSpPr>
        <xdr:cNvPr id="1531" name="Line 1659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>
          <a:spLocks noChangeShapeType="1"/>
        </xdr:cNvSpPr>
      </xdr:nvSpPr>
      <xdr:spPr bwMode="auto">
        <a:xfrm flipH="1">
          <a:off x="538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69</xdr:row>
      <xdr:rowOff>9525</xdr:rowOff>
    </xdr:from>
    <xdr:to>
      <xdr:col>12</xdr:col>
      <xdr:colOff>0</xdr:colOff>
      <xdr:row>72</xdr:row>
      <xdr:rowOff>0</xdr:rowOff>
    </xdr:to>
    <xdr:sp macro="" textlink="">
      <xdr:nvSpPr>
        <xdr:cNvPr id="1532" name="Line 1660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>
          <a:spLocks noChangeShapeType="1"/>
        </xdr:cNvSpPr>
      </xdr:nvSpPr>
      <xdr:spPr bwMode="auto">
        <a:xfrm flipH="1">
          <a:off x="6021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69</xdr:row>
      <xdr:rowOff>9525</xdr:rowOff>
    </xdr:from>
    <xdr:to>
      <xdr:col>14</xdr:col>
      <xdr:colOff>0</xdr:colOff>
      <xdr:row>72</xdr:row>
      <xdr:rowOff>0</xdr:rowOff>
    </xdr:to>
    <xdr:sp macro="" textlink="">
      <xdr:nvSpPr>
        <xdr:cNvPr id="1533" name="Line 1661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>
          <a:spLocks noChangeShapeType="1"/>
        </xdr:cNvSpPr>
      </xdr:nvSpPr>
      <xdr:spPr bwMode="auto">
        <a:xfrm flipH="1">
          <a:off x="665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69</xdr:row>
      <xdr:rowOff>9525</xdr:rowOff>
    </xdr:from>
    <xdr:to>
      <xdr:col>16</xdr:col>
      <xdr:colOff>0</xdr:colOff>
      <xdr:row>72</xdr:row>
      <xdr:rowOff>0</xdr:rowOff>
    </xdr:to>
    <xdr:sp macro="" textlink="">
      <xdr:nvSpPr>
        <xdr:cNvPr id="1534" name="Line 1662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>
          <a:spLocks noChangeShapeType="1"/>
        </xdr:cNvSpPr>
      </xdr:nvSpPr>
      <xdr:spPr bwMode="auto">
        <a:xfrm flipH="1">
          <a:off x="7291917" y="5131858"/>
          <a:ext cx="645583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69</xdr:row>
      <xdr:rowOff>9525</xdr:rowOff>
    </xdr:from>
    <xdr:to>
      <xdr:col>18</xdr:col>
      <xdr:colOff>0</xdr:colOff>
      <xdr:row>72</xdr:row>
      <xdr:rowOff>0</xdr:rowOff>
    </xdr:to>
    <xdr:sp macro="" textlink="">
      <xdr:nvSpPr>
        <xdr:cNvPr id="1535" name="Line 1663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>
          <a:spLocks noChangeShapeType="1"/>
        </xdr:cNvSpPr>
      </xdr:nvSpPr>
      <xdr:spPr bwMode="auto">
        <a:xfrm flipH="1">
          <a:off x="7937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69</xdr:row>
      <xdr:rowOff>9525</xdr:rowOff>
    </xdr:from>
    <xdr:to>
      <xdr:col>20</xdr:col>
      <xdr:colOff>0</xdr:colOff>
      <xdr:row>72</xdr:row>
      <xdr:rowOff>0</xdr:rowOff>
    </xdr:to>
    <xdr:sp macro="" textlink="">
      <xdr:nvSpPr>
        <xdr:cNvPr id="1536" name="Line 1664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>
          <a:spLocks noChangeShapeType="1"/>
        </xdr:cNvSpPr>
      </xdr:nvSpPr>
      <xdr:spPr bwMode="auto">
        <a:xfrm flipH="1">
          <a:off x="8572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69</xdr:row>
      <xdr:rowOff>9525</xdr:rowOff>
    </xdr:from>
    <xdr:to>
      <xdr:col>22</xdr:col>
      <xdr:colOff>0</xdr:colOff>
      <xdr:row>72</xdr:row>
      <xdr:rowOff>0</xdr:rowOff>
    </xdr:to>
    <xdr:sp macro="" textlink="">
      <xdr:nvSpPr>
        <xdr:cNvPr id="1537" name="Line 1665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>
          <a:spLocks noChangeShapeType="1"/>
        </xdr:cNvSpPr>
      </xdr:nvSpPr>
      <xdr:spPr bwMode="auto">
        <a:xfrm flipH="1">
          <a:off x="9207500" y="5131858"/>
          <a:ext cx="687917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69</xdr:row>
      <xdr:rowOff>9525</xdr:rowOff>
    </xdr:from>
    <xdr:to>
      <xdr:col>24</xdr:col>
      <xdr:colOff>0</xdr:colOff>
      <xdr:row>72</xdr:row>
      <xdr:rowOff>0</xdr:rowOff>
    </xdr:to>
    <xdr:sp macro="" textlink="">
      <xdr:nvSpPr>
        <xdr:cNvPr id="1538" name="Line 1666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>
          <a:spLocks noChangeShapeType="1"/>
        </xdr:cNvSpPr>
      </xdr:nvSpPr>
      <xdr:spPr bwMode="auto">
        <a:xfrm flipH="1">
          <a:off x="989541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69</xdr:row>
      <xdr:rowOff>9525</xdr:rowOff>
    </xdr:from>
    <xdr:to>
      <xdr:col>26</xdr:col>
      <xdr:colOff>0</xdr:colOff>
      <xdr:row>72</xdr:row>
      <xdr:rowOff>0</xdr:rowOff>
    </xdr:to>
    <xdr:sp macro="" textlink="">
      <xdr:nvSpPr>
        <xdr:cNvPr id="1539" name="Line 1667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>
          <a:spLocks noChangeShapeType="1"/>
        </xdr:cNvSpPr>
      </xdr:nvSpPr>
      <xdr:spPr bwMode="auto">
        <a:xfrm flipH="1">
          <a:off x="10551583" y="5131858"/>
          <a:ext cx="709084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69</xdr:row>
      <xdr:rowOff>9525</xdr:rowOff>
    </xdr:from>
    <xdr:to>
      <xdr:col>28</xdr:col>
      <xdr:colOff>0</xdr:colOff>
      <xdr:row>72</xdr:row>
      <xdr:rowOff>0</xdr:rowOff>
    </xdr:to>
    <xdr:sp macro="" textlink="">
      <xdr:nvSpPr>
        <xdr:cNvPr id="1540" name="Line 1668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>
          <a:spLocks noChangeShapeType="1"/>
        </xdr:cNvSpPr>
      </xdr:nvSpPr>
      <xdr:spPr bwMode="auto">
        <a:xfrm flipH="1">
          <a:off x="1126066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69</xdr:row>
      <xdr:rowOff>9525</xdr:rowOff>
    </xdr:from>
    <xdr:to>
      <xdr:col>8</xdr:col>
      <xdr:colOff>0</xdr:colOff>
      <xdr:row>72</xdr:row>
      <xdr:rowOff>0</xdr:rowOff>
    </xdr:to>
    <xdr:sp macro="" textlink="">
      <xdr:nvSpPr>
        <xdr:cNvPr id="1541" name="Line 1868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>
          <a:spLocks noChangeShapeType="1"/>
        </xdr:cNvSpPr>
      </xdr:nvSpPr>
      <xdr:spPr bwMode="auto">
        <a:xfrm flipH="1">
          <a:off x="4720167" y="5131858"/>
          <a:ext cx="666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78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1542" name="Line 219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>
          <a:spLocks noChangeShapeType="1"/>
        </xdr:cNvSpPr>
      </xdr:nvSpPr>
      <xdr:spPr bwMode="auto">
        <a:xfrm>
          <a:off x="4729692" y="5122333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78</xdr:row>
      <xdr:rowOff>0</xdr:rowOff>
    </xdr:from>
    <xdr:to>
      <xdr:col>10</xdr:col>
      <xdr:colOff>9525</xdr:colOff>
      <xdr:row>81</xdr:row>
      <xdr:rowOff>0</xdr:rowOff>
    </xdr:to>
    <xdr:sp macro="" textlink="">
      <xdr:nvSpPr>
        <xdr:cNvPr id="1543" name="Line 223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>
          <a:spLocks noChangeShapeType="1"/>
        </xdr:cNvSpPr>
      </xdr:nvSpPr>
      <xdr:spPr bwMode="auto">
        <a:xfrm>
          <a:off x="539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78</xdr:row>
      <xdr:rowOff>0</xdr:rowOff>
    </xdr:from>
    <xdr:to>
      <xdr:col>12</xdr:col>
      <xdr:colOff>9525</xdr:colOff>
      <xdr:row>81</xdr:row>
      <xdr:rowOff>0</xdr:rowOff>
    </xdr:to>
    <xdr:sp macro="" textlink="">
      <xdr:nvSpPr>
        <xdr:cNvPr id="1544" name="Line 225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>
          <a:spLocks noChangeShapeType="1"/>
        </xdr:cNvSpPr>
      </xdr:nvSpPr>
      <xdr:spPr bwMode="auto">
        <a:xfrm>
          <a:off x="6031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78</xdr:row>
      <xdr:rowOff>0</xdr:rowOff>
    </xdr:from>
    <xdr:to>
      <xdr:col>14</xdr:col>
      <xdr:colOff>9525</xdr:colOff>
      <xdr:row>81</xdr:row>
      <xdr:rowOff>0</xdr:rowOff>
    </xdr:to>
    <xdr:sp macro="" textlink="">
      <xdr:nvSpPr>
        <xdr:cNvPr id="1545" name="Line 227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>
          <a:spLocks noChangeShapeType="1"/>
        </xdr:cNvSpPr>
      </xdr:nvSpPr>
      <xdr:spPr bwMode="auto">
        <a:xfrm>
          <a:off x="666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78</xdr:row>
      <xdr:rowOff>0</xdr:rowOff>
    </xdr:from>
    <xdr:to>
      <xdr:col>16</xdr:col>
      <xdr:colOff>9525</xdr:colOff>
      <xdr:row>81</xdr:row>
      <xdr:rowOff>0</xdr:rowOff>
    </xdr:to>
    <xdr:sp macro="" textlink="">
      <xdr:nvSpPr>
        <xdr:cNvPr id="1546" name="Line 229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>
          <a:spLocks noChangeShapeType="1"/>
        </xdr:cNvSpPr>
      </xdr:nvSpPr>
      <xdr:spPr bwMode="auto">
        <a:xfrm>
          <a:off x="7301442" y="5122333"/>
          <a:ext cx="645583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78</xdr:row>
      <xdr:rowOff>0</xdr:rowOff>
    </xdr:from>
    <xdr:to>
      <xdr:col>18</xdr:col>
      <xdr:colOff>9525</xdr:colOff>
      <xdr:row>81</xdr:row>
      <xdr:rowOff>0</xdr:rowOff>
    </xdr:to>
    <xdr:sp macro="" textlink="">
      <xdr:nvSpPr>
        <xdr:cNvPr id="1547" name="Line 231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>
          <a:spLocks noChangeShapeType="1"/>
        </xdr:cNvSpPr>
      </xdr:nvSpPr>
      <xdr:spPr bwMode="auto">
        <a:xfrm>
          <a:off x="7947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78</xdr:row>
      <xdr:rowOff>0</xdr:rowOff>
    </xdr:from>
    <xdr:to>
      <xdr:col>20</xdr:col>
      <xdr:colOff>9525</xdr:colOff>
      <xdr:row>81</xdr:row>
      <xdr:rowOff>0</xdr:rowOff>
    </xdr:to>
    <xdr:sp macro="" textlink="">
      <xdr:nvSpPr>
        <xdr:cNvPr id="1548" name="Line 233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>
          <a:spLocks noChangeShapeType="1"/>
        </xdr:cNvSpPr>
      </xdr:nvSpPr>
      <xdr:spPr bwMode="auto">
        <a:xfrm>
          <a:off x="8582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78</xdr:row>
      <xdr:rowOff>0</xdr:rowOff>
    </xdr:from>
    <xdr:to>
      <xdr:col>22</xdr:col>
      <xdr:colOff>9525</xdr:colOff>
      <xdr:row>81</xdr:row>
      <xdr:rowOff>0</xdr:rowOff>
    </xdr:to>
    <xdr:sp macro="" textlink="">
      <xdr:nvSpPr>
        <xdr:cNvPr id="1549" name="Line 235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>
          <a:spLocks noChangeShapeType="1"/>
        </xdr:cNvSpPr>
      </xdr:nvSpPr>
      <xdr:spPr bwMode="auto">
        <a:xfrm>
          <a:off x="9217025" y="5122333"/>
          <a:ext cx="687917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78</xdr:row>
      <xdr:rowOff>0</xdr:rowOff>
    </xdr:from>
    <xdr:to>
      <xdr:col>24</xdr:col>
      <xdr:colOff>9525</xdr:colOff>
      <xdr:row>81</xdr:row>
      <xdr:rowOff>0</xdr:rowOff>
    </xdr:to>
    <xdr:sp macro="" textlink="">
      <xdr:nvSpPr>
        <xdr:cNvPr id="1550" name="Line 237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>
          <a:spLocks noChangeShapeType="1"/>
        </xdr:cNvSpPr>
      </xdr:nvSpPr>
      <xdr:spPr bwMode="auto">
        <a:xfrm>
          <a:off x="9904942" y="5122333"/>
          <a:ext cx="656166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78</xdr:row>
      <xdr:rowOff>0</xdr:rowOff>
    </xdr:from>
    <xdr:to>
      <xdr:col>26</xdr:col>
      <xdr:colOff>9525</xdr:colOff>
      <xdr:row>81</xdr:row>
      <xdr:rowOff>0</xdr:rowOff>
    </xdr:to>
    <xdr:sp macro="" textlink="">
      <xdr:nvSpPr>
        <xdr:cNvPr id="1551" name="Line 239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>
          <a:spLocks noChangeShapeType="1"/>
        </xdr:cNvSpPr>
      </xdr:nvSpPr>
      <xdr:spPr bwMode="auto">
        <a:xfrm>
          <a:off x="10561108" y="5122333"/>
          <a:ext cx="709084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78</xdr:row>
      <xdr:rowOff>0</xdr:rowOff>
    </xdr:from>
    <xdr:to>
      <xdr:col>28</xdr:col>
      <xdr:colOff>0</xdr:colOff>
      <xdr:row>81</xdr:row>
      <xdr:rowOff>0</xdr:rowOff>
    </xdr:to>
    <xdr:sp macro="" textlink="">
      <xdr:nvSpPr>
        <xdr:cNvPr id="1552" name="Line 241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>
          <a:spLocks noChangeShapeType="1"/>
        </xdr:cNvSpPr>
      </xdr:nvSpPr>
      <xdr:spPr bwMode="auto">
        <a:xfrm>
          <a:off x="11270192" y="5122333"/>
          <a:ext cx="646641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78</xdr:row>
      <xdr:rowOff>9525</xdr:rowOff>
    </xdr:from>
    <xdr:to>
      <xdr:col>10</xdr:col>
      <xdr:colOff>0</xdr:colOff>
      <xdr:row>81</xdr:row>
      <xdr:rowOff>0</xdr:rowOff>
    </xdr:to>
    <xdr:sp macro="" textlink="">
      <xdr:nvSpPr>
        <xdr:cNvPr id="1553" name="Line 1659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>
          <a:spLocks noChangeShapeType="1"/>
        </xdr:cNvSpPr>
      </xdr:nvSpPr>
      <xdr:spPr bwMode="auto">
        <a:xfrm flipH="1">
          <a:off x="538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78</xdr:row>
      <xdr:rowOff>9525</xdr:rowOff>
    </xdr:from>
    <xdr:to>
      <xdr:col>12</xdr:col>
      <xdr:colOff>0</xdr:colOff>
      <xdr:row>81</xdr:row>
      <xdr:rowOff>0</xdr:rowOff>
    </xdr:to>
    <xdr:sp macro="" textlink="">
      <xdr:nvSpPr>
        <xdr:cNvPr id="1554" name="Line 1660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>
          <a:spLocks noChangeShapeType="1"/>
        </xdr:cNvSpPr>
      </xdr:nvSpPr>
      <xdr:spPr bwMode="auto">
        <a:xfrm flipH="1">
          <a:off x="6021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78</xdr:row>
      <xdr:rowOff>9525</xdr:rowOff>
    </xdr:from>
    <xdr:to>
      <xdr:col>14</xdr:col>
      <xdr:colOff>0</xdr:colOff>
      <xdr:row>81</xdr:row>
      <xdr:rowOff>0</xdr:rowOff>
    </xdr:to>
    <xdr:sp macro="" textlink="">
      <xdr:nvSpPr>
        <xdr:cNvPr id="1555" name="Line 1661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>
          <a:spLocks noChangeShapeType="1"/>
        </xdr:cNvSpPr>
      </xdr:nvSpPr>
      <xdr:spPr bwMode="auto">
        <a:xfrm flipH="1">
          <a:off x="665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78</xdr:row>
      <xdr:rowOff>9525</xdr:rowOff>
    </xdr:from>
    <xdr:to>
      <xdr:col>16</xdr:col>
      <xdr:colOff>0</xdr:colOff>
      <xdr:row>81</xdr:row>
      <xdr:rowOff>0</xdr:rowOff>
    </xdr:to>
    <xdr:sp macro="" textlink="">
      <xdr:nvSpPr>
        <xdr:cNvPr id="1556" name="Line 1662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>
          <a:spLocks noChangeShapeType="1"/>
        </xdr:cNvSpPr>
      </xdr:nvSpPr>
      <xdr:spPr bwMode="auto">
        <a:xfrm flipH="1">
          <a:off x="7291917" y="5131858"/>
          <a:ext cx="645583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78</xdr:row>
      <xdr:rowOff>9525</xdr:rowOff>
    </xdr:from>
    <xdr:to>
      <xdr:col>18</xdr:col>
      <xdr:colOff>0</xdr:colOff>
      <xdr:row>81</xdr:row>
      <xdr:rowOff>0</xdr:rowOff>
    </xdr:to>
    <xdr:sp macro="" textlink="">
      <xdr:nvSpPr>
        <xdr:cNvPr id="1557" name="Line 1663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>
          <a:spLocks noChangeShapeType="1"/>
        </xdr:cNvSpPr>
      </xdr:nvSpPr>
      <xdr:spPr bwMode="auto">
        <a:xfrm flipH="1">
          <a:off x="7937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78</xdr:row>
      <xdr:rowOff>9525</xdr:rowOff>
    </xdr:from>
    <xdr:to>
      <xdr:col>20</xdr:col>
      <xdr:colOff>0</xdr:colOff>
      <xdr:row>81</xdr:row>
      <xdr:rowOff>0</xdr:rowOff>
    </xdr:to>
    <xdr:sp macro="" textlink="">
      <xdr:nvSpPr>
        <xdr:cNvPr id="1558" name="Line 1664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>
          <a:spLocks noChangeShapeType="1"/>
        </xdr:cNvSpPr>
      </xdr:nvSpPr>
      <xdr:spPr bwMode="auto">
        <a:xfrm flipH="1">
          <a:off x="8572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78</xdr:row>
      <xdr:rowOff>9525</xdr:rowOff>
    </xdr:from>
    <xdr:to>
      <xdr:col>22</xdr:col>
      <xdr:colOff>0</xdr:colOff>
      <xdr:row>81</xdr:row>
      <xdr:rowOff>0</xdr:rowOff>
    </xdr:to>
    <xdr:sp macro="" textlink="">
      <xdr:nvSpPr>
        <xdr:cNvPr id="1559" name="Line 1665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>
          <a:spLocks noChangeShapeType="1"/>
        </xdr:cNvSpPr>
      </xdr:nvSpPr>
      <xdr:spPr bwMode="auto">
        <a:xfrm flipH="1">
          <a:off x="9207500" y="5131858"/>
          <a:ext cx="687917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78</xdr:row>
      <xdr:rowOff>9525</xdr:rowOff>
    </xdr:from>
    <xdr:to>
      <xdr:col>24</xdr:col>
      <xdr:colOff>0</xdr:colOff>
      <xdr:row>81</xdr:row>
      <xdr:rowOff>0</xdr:rowOff>
    </xdr:to>
    <xdr:sp macro="" textlink="">
      <xdr:nvSpPr>
        <xdr:cNvPr id="1560" name="Line 1666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>
          <a:spLocks noChangeShapeType="1"/>
        </xdr:cNvSpPr>
      </xdr:nvSpPr>
      <xdr:spPr bwMode="auto">
        <a:xfrm flipH="1">
          <a:off x="989541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78</xdr:row>
      <xdr:rowOff>9525</xdr:rowOff>
    </xdr:from>
    <xdr:to>
      <xdr:col>26</xdr:col>
      <xdr:colOff>0</xdr:colOff>
      <xdr:row>81</xdr:row>
      <xdr:rowOff>0</xdr:rowOff>
    </xdr:to>
    <xdr:sp macro="" textlink="">
      <xdr:nvSpPr>
        <xdr:cNvPr id="1561" name="Line 1667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>
          <a:spLocks noChangeShapeType="1"/>
        </xdr:cNvSpPr>
      </xdr:nvSpPr>
      <xdr:spPr bwMode="auto">
        <a:xfrm flipH="1">
          <a:off x="10551583" y="5131858"/>
          <a:ext cx="709084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78</xdr:row>
      <xdr:rowOff>9525</xdr:rowOff>
    </xdr:from>
    <xdr:to>
      <xdr:col>28</xdr:col>
      <xdr:colOff>0</xdr:colOff>
      <xdr:row>81</xdr:row>
      <xdr:rowOff>0</xdr:rowOff>
    </xdr:to>
    <xdr:sp macro="" textlink="">
      <xdr:nvSpPr>
        <xdr:cNvPr id="1562" name="Line 1668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>
          <a:spLocks noChangeShapeType="1"/>
        </xdr:cNvSpPr>
      </xdr:nvSpPr>
      <xdr:spPr bwMode="auto">
        <a:xfrm flipH="1">
          <a:off x="1126066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78</xdr:row>
      <xdr:rowOff>9525</xdr:rowOff>
    </xdr:from>
    <xdr:to>
      <xdr:col>8</xdr:col>
      <xdr:colOff>0</xdr:colOff>
      <xdr:row>81</xdr:row>
      <xdr:rowOff>0</xdr:rowOff>
    </xdr:to>
    <xdr:sp macro="" textlink="">
      <xdr:nvSpPr>
        <xdr:cNvPr id="1563" name="Line 1868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>
          <a:spLocks noChangeShapeType="1"/>
        </xdr:cNvSpPr>
      </xdr:nvSpPr>
      <xdr:spPr bwMode="auto">
        <a:xfrm flipH="1">
          <a:off x="4720167" y="5131858"/>
          <a:ext cx="666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81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64" name="Line 219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>
          <a:spLocks noChangeShapeType="1"/>
        </xdr:cNvSpPr>
      </xdr:nvSpPr>
      <xdr:spPr bwMode="auto">
        <a:xfrm>
          <a:off x="4729692" y="5122333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10</xdr:col>
      <xdr:colOff>9525</xdr:colOff>
      <xdr:row>84</xdr:row>
      <xdr:rowOff>0</xdr:rowOff>
    </xdr:to>
    <xdr:sp macro="" textlink="">
      <xdr:nvSpPr>
        <xdr:cNvPr id="1565" name="Line 223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>
          <a:spLocks noChangeShapeType="1"/>
        </xdr:cNvSpPr>
      </xdr:nvSpPr>
      <xdr:spPr bwMode="auto">
        <a:xfrm>
          <a:off x="539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81</xdr:row>
      <xdr:rowOff>0</xdr:rowOff>
    </xdr:from>
    <xdr:to>
      <xdr:col>12</xdr:col>
      <xdr:colOff>9525</xdr:colOff>
      <xdr:row>84</xdr:row>
      <xdr:rowOff>0</xdr:rowOff>
    </xdr:to>
    <xdr:sp macro="" textlink="">
      <xdr:nvSpPr>
        <xdr:cNvPr id="1566" name="Line 225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>
          <a:spLocks noChangeShapeType="1"/>
        </xdr:cNvSpPr>
      </xdr:nvSpPr>
      <xdr:spPr bwMode="auto">
        <a:xfrm>
          <a:off x="6031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81</xdr:row>
      <xdr:rowOff>0</xdr:rowOff>
    </xdr:from>
    <xdr:to>
      <xdr:col>14</xdr:col>
      <xdr:colOff>9525</xdr:colOff>
      <xdr:row>84</xdr:row>
      <xdr:rowOff>0</xdr:rowOff>
    </xdr:to>
    <xdr:sp macro="" textlink="">
      <xdr:nvSpPr>
        <xdr:cNvPr id="1567" name="Line 227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>
          <a:spLocks noChangeShapeType="1"/>
        </xdr:cNvSpPr>
      </xdr:nvSpPr>
      <xdr:spPr bwMode="auto">
        <a:xfrm>
          <a:off x="6666442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81</xdr:row>
      <xdr:rowOff>0</xdr:rowOff>
    </xdr:from>
    <xdr:to>
      <xdr:col>16</xdr:col>
      <xdr:colOff>9525</xdr:colOff>
      <xdr:row>84</xdr:row>
      <xdr:rowOff>0</xdr:rowOff>
    </xdr:to>
    <xdr:sp macro="" textlink="">
      <xdr:nvSpPr>
        <xdr:cNvPr id="1568" name="Line 229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>
          <a:spLocks noChangeShapeType="1"/>
        </xdr:cNvSpPr>
      </xdr:nvSpPr>
      <xdr:spPr bwMode="auto">
        <a:xfrm>
          <a:off x="7301442" y="5122333"/>
          <a:ext cx="645583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81</xdr:row>
      <xdr:rowOff>0</xdr:rowOff>
    </xdr:from>
    <xdr:to>
      <xdr:col>18</xdr:col>
      <xdr:colOff>9525</xdr:colOff>
      <xdr:row>84</xdr:row>
      <xdr:rowOff>0</xdr:rowOff>
    </xdr:to>
    <xdr:sp macro="" textlink="">
      <xdr:nvSpPr>
        <xdr:cNvPr id="1569" name="Line 231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>
          <a:spLocks noChangeShapeType="1"/>
        </xdr:cNvSpPr>
      </xdr:nvSpPr>
      <xdr:spPr bwMode="auto">
        <a:xfrm>
          <a:off x="7947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81</xdr:row>
      <xdr:rowOff>0</xdr:rowOff>
    </xdr:from>
    <xdr:to>
      <xdr:col>20</xdr:col>
      <xdr:colOff>9525</xdr:colOff>
      <xdr:row>84</xdr:row>
      <xdr:rowOff>0</xdr:rowOff>
    </xdr:to>
    <xdr:sp macro="" textlink="">
      <xdr:nvSpPr>
        <xdr:cNvPr id="1570" name="Line 233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>
          <a:spLocks noChangeShapeType="1"/>
        </xdr:cNvSpPr>
      </xdr:nvSpPr>
      <xdr:spPr bwMode="auto">
        <a:xfrm>
          <a:off x="8582025" y="5122333"/>
          <a:ext cx="6350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81</xdr:row>
      <xdr:rowOff>0</xdr:rowOff>
    </xdr:from>
    <xdr:to>
      <xdr:col>22</xdr:col>
      <xdr:colOff>9525</xdr:colOff>
      <xdr:row>84</xdr:row>
      <xdr:rowOff>0</xdr:rowOff>
    </xdr:to>
    <xdr:sp macro="" textlink="">
      <xdr:nvSpPr>
        <xdr:cNvPr id="1571" name="Line 235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>
          <a:spLocks noChangeShapeType="1"/>
        </xdr:cNvSpPr>
      </xdr:nvSpPr>
      <xdr:spPr bwMode="auto">
        <a:xfrm>
          <a:off x="9217025" y="5122333"/>
          <a:ext cx="687917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81</xdr:row>
      <xdr:rowOff>0</xdr:rowOff>
    </xdr:from>
    <xdr:to>
      <xdr:col>24</xdr:col>
      <xdr:colOff>9525</xdr:colOff>
      <xdr:row>84</xdr:row>
      <xdr:rowOff>0</xdr:rowOff>
    </xdr:to>
    <xdr:sp macro="" textlink="">
      <xdr:nvSpPr>
        <xdr:cNvPr id="1572" name="Line 237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>
          <a:spLocks noChangeShapeType="1"/>
        </xdr:cNvSpPr>
      </xdr:nvSpPr>
      <xdr:spPr bwMode="auto">
        <a:xfrm>
          <a:off x="9904942" y="5122333"/>
          <a:ext cx="656166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81</xdr:row>
      <xdr:rowOff>0</xdr:rowOff>
    </xdr:from>
    <xdr:to>
      <xdr:col>26</xdr:col>
      <xdr:colOff>9525</xdr:colOff>
      <xdr:row>84</xdr:row>
      <xdr:rowOff>0</xdr:rowOff>
    </xdr:to>
    <xdr:sp macro="" textlink="">
      <xdr:nvSpPr>
        <xdr:cNvPr id="1573" name="Line 239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>
          <a:spLocks noChangeShapeType="1"/>
        </xdr:cNvSpPr>
      </xdr:nvSpPr>
      <xdr:spPr bwMode="auto">
        <a:xfrm>
          <a:off x="10561108" y="5122333"/>
          <a:ext cx="709084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81</xdr:row>
      <xdr:rowOff>0</xdr:rowOff>
    </xdr:from>
    <xdr:to>
      <xdr:col>28</xdr:col>
      <xdr:colOff>0</xdr:colOff>
      <xdr:row>84</xdr:row>
      <xdr:rowOff>0</xdr:rowOff>
    </xdr:to>
    <xdr:sp macro="" textlink="">
      <xdr:nvSpPr>
        <xdr:cNvPr id="1574" name="Line 241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>
          <a:spLocks noChangeShapeType="1"/>
        </xdr:cNvSpPr>
      </xdr:nvSpPr>
      <xdr:spPr bwMode="auto">
        <a:xfrm>
          <a:off x="11270192" y="5122333"/>
          <a:ext cx="646641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81</xdr:row>
      <xdr:rowOff>9525</xdr:rowOff>
    </xdr:from>
    <xdr:to>
      <xdr:col>10</xdr:col>
      <xdr:colOff>0</xdr:colOff>
      <xdr:row>84</xdr:row>
      <xdr:rowOff>0</xdr:rowOff>
    </xdr:to>
    <xdr:sp macro="" textlink="">
      <xdr:nvSpPr>
        <xdr:cNvPr id="1575" name="Line 1659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>
          <a:spLocks noChangeShapeType="1"/>
        </xdr:cNvSpPr>
      </xdr:nvSpPr>
      <xdr:spPr bwMode="auto">
        <a:xfrm flipH="1">
          <a:off x="538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81</xdr:row>
      <xdr:rowOff>9525</xdr:rowOff>
    </xdr:from>
    <xdr:to>
      <xdr:col>12</xdr:col>
      <xdr:colOff>0</xdr:colOff>
      <xdr:row>84</xdr:row>
      <xdr:rowOff>0</xdr:rowOff>
    </xdr:to>
    <xdr:sp macro="" textlink="">
      <xdr:nvSpPr>
        <xdr:cNvPr id="1576" name="Line 1660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>
          <a:spLocks noChangeShapeType="1"/>
        </xdr:cNvSpPr>
      </xdr:nvSpPr>
      <xdr:spPr bwMode="auto">
        <a:xfrm flipH="1">
          <a:off x="6021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81</xdr:row>
      <xdr:rowOff>9525</xdr:rowOff>
    </xdr:from>
    <xdr:to>
      <xdr:col>14</xdr:col>
      <xdr:colOff>0</xdr:colOff>
      <xdr:row>84</xdr:row>
      <xdr:rowOff>0</xdr:rowOff>
    </xdr:to>
    <xdr:sp macro="" textlink="">
      <xdr:nvSpPr>
        <xdr:cNvPr id="1577" name="Line 1661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>
          <a:spLocks noChangeShapeType="1"/>
        </xdr:cNvSpPr>
      </xdr:nvSpPr>
      <xdr:spPr bwMode="auto">
        <a:xfrm flipH="1">
          <a:off x="6656917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81</xdr:row>
      <xdr:rowOff>9525</xdr:rowOff>
    </xdr:from>
    <xdr:to>
      <xdr:col>16</xdr:col>
      <xdr:colOff>0</xdr:colOff>
      <xdr:row>84</xdr:row>
      <xdr:rowOff>0</xdr:rowOff>
    </xdr:to>
    <xdr:sp macro="" textlink="">
      <xdr:nvSpPr>
        <xdr:cNvPr id="1578" name="Line 1662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>
          <a:spLocks noChangeShapeType="1"/>
        </xdr:cNvSpPr>
      </xdr:nvSpPr>
      <xdr:spPr bwMode="auto">
        <a:xfrm flipH="1">
          <a:off x="7291917" y="5131858"/>
          <a:ext cx="645583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81</xdr:row>
      <xdr:rowOff>9525</xdr:rowOff>
    </xdr:from>
    <xdr:to>
      <xdr:col>18</xdr:col>
      <xdr:colOff>0</xdr:colOff>
      <xdr:row>84</xdr:row>
      <xdr:rowOff>0</xdr:rowOff>
    </xdr:to>
    <xdr:sp macro="" textlink="">
      <xdr:nvSpPr>
        <xdr:cNvPr id="1579" name="Line 1663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>
          <a:spLocks noChangeShapeType="1"/>
        </xdr:cNvSpPr>
      </xdr:nvSpPr>
      <xdr:spPr bwMode="auto">
        <a:xfrm flipH="1">
          <a:off x="7937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81</xdr:row>
      <xdr:rowOff>9525</xdr:rowOff>
    </xdr:from>
    <xdr:to>
      <xdr:col>20</xdr:col>
      <xdr:colOff>0</xdr:colOff>
      <xdr:row>84</xdr:row>
      <xdr:rowOff>0</xdr:rowOff>
    </xdr:to>
    <xdr:sp macro="" textlink="">
      <xdr:nvSpPr>
        <xdr:cNvPr id="1580" name="Line 1664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>
          <a:spLocks noChangeShapeType="1"/>
        </xdr:cNvSpPr>
      </xdr:nvSpPr>
      <xdr:spPr bwMode="auto">
        <a:xfrm flipH="1">
          <a:off x="8572500" y="5131858"/>
          <a:ext cx="635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81</xdr:row>
      <xdr:rowOff>9525</xdr:rowOff>
    </xdr:from>
    <xdr:to>
      <xdr:col>22</xdr:col>
      <xdr:colOff>0</xdr:colOff>
      <xdr:row>84</xdr:row>
      <xdr:rowOff>0</xdr:rowOff>
    </xdr:to>
    <xdr:sp macro="" textlink="">
      <xdr:nvSpPr>
        <xdr:cNvPr id="1581" name="Line 1665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>
          <a:spLocks noChangeShapeType="1"/>
        </xdr:cNvSpPr>
      </xdr:nvSpPr>
      <xdr:spPr bwMode="auto">
        <a:xfrm flipH="1">
          <a:off x="9207500" y="5131858"/>
          <a:ext cx="687917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81</xdr:row>
      <xdr:rowOff>9525</xdr:rowOff>
    </xdr:from>
    <xdr:to>
      <xdr:col>24</xdr:col>
      <xdr:colOff>0</xdr:colOff>
      <xdr:row>84</xdr:row>
      <xdr:rowOff>0</xdr:rowOff>
    </xdr:to>
    <xdr:sp macro="" textlink="">
      <xdr:nvSpPr>
        <xdr:cNvPr id="1582" name="Line 1666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>
          <a:spLocks noChangeShapeType="1"/>
        </xdr:cNvSpPr>
      </xdr:nvSpPr>
      <xdr:spPr bwMode="auto">
        <a:xfrm flipH="1">
          <a:off x="989541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81</xdr:row>
      <xdr:rowOff>9525</xdr:rowOff>
    </xdr:from>
    <xdr:to>
      <xdr:col>26</xdr:col>
      <xdr:colOff>0</xdr:colOff>
      <xdr:row>84</xdr:row>
      <xdr:rowOff>0</xdr:rowOff>
    </xdr:to>
    <xdr:sp macro="" textlink="">
      <xdr:nvSpPr>
        <xdr:cNvPr id="1583" name="Line 1667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>
          <a:spLocks noChangeShapeType="1"/>
        </xdr:cNvSpPr>
      </xdr:nvSpPr>
      <xdr:spPr bwMode="auto">
        <a:xfrm flipH="1">
          <a:off x="10551583" y="5131858"/>
          <a:ext cx="709084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81</xdr:row>
      <xdr:rowOff>9525</xdr:rowOff>
    </xdr:from>
    <xdr:to>
      <xdr:col>28</xdr:col>
      <xdr:colOff>0</xdr:colOff>
      <xdr:row>84</xdr:row>
      <xdr:rowOff>0</xdr:rowOff>
    </xdr:to>
    <xdr:sp macro="" textlink="">
      <xdr:nvSpPr>
        <xdr:cNvPr id="1584" name="Line 1668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>
          <a:spLocks noChangeShapeType="1"/>
        </xdr:cNvSpPr>
      </xdr:nvSpPr>
      <xdr:spPr bwMode="auto">
        <a:xfrm flipH="1">
          <a:off x="11260667" y="5131858"/>
          <a:ext cx="656166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81</xdr:row>
      <xdr:rowOff>9525</xdr:rowOff>
    </xdr:from>
    <xdr:to>
      <xdr:col>8</xdr:col>
      <xdr:colOff>0</xdr:colOff>
      <xdr:row>84</xdr:row>
      <xdr:rowOff>0</xdr:rowOff>
    </xdr:to>
    <xdr:sp macro="" textlink="">
      <xdr:nvSpPr>
        <xdr:cNvPr id="1585" name="Line 1868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>
          <a:spLocks noChangeShapeType="1"/>
        </xdr:cNvSpPr>
      </xdr:nvSpPr>
      <xdr:spPr bwMode="auto">
        <a:xfrm flipH="1">
          <a:off x="4720167" y="5131858"/>
          <a:ext cx="666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110</xdr:row>
      <xdr:rowOff>8495</xdr:rowOff>
    </xdr:from>
    <xdr:to>
      <xdr:col>18</xdr:col>
      <xdr:colOff>9525</xdr:colOff>
      <xdr:row>113</xdr:row>
      <xdr:rowOff>8495</xdr:rowOff>
    </xdr:to>
    <xdr:sp macro="" textlink="">
      <xdr:nvSpPr>
        <xdr:cNvPr id="1591" name="Line 231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>
          <a:spLocks noChangeShapeType="1"/>
        </xdr:cNvSpPr>
      </xdr:nvSpPr>
      <xdr:spPr bwMode="auto">
        <a:xfrm>
          <a:off x="7578498" y="19526241"/>
          <a:ext cx="629331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110</xdr:row>
      <xdr:rowOff>57150</xdr:rowOff>
    </xdr:from>
    <xdr:to>
      <xdr:col>20</xdr:col>
      <xdr:colOff>9525</xdr:colOff>
      <xdr:row>112</xdr:row>
      <xdr:rowOff>136064</xdr:rowOff>
    </xdr:to>
    <xdr:sp macro="" textlink="">
      <xdr:nvSpPr>
        <xdr:cNvPr id="1592" name="Line 233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>
          <a:spLocks noChangeShapeType="1"/>
        </xdr:cNvSpPr>
      </xdr:nvSpPr>
      <xdr:spPr bwMode="auto">
        <a:xfrm>
          <a:off x="8229600" y="20783550"/>
          <a:ext cx="609600" cy="4027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38099</xdr:colOff>
      <xdr:row>110</xdr:row>
      <xdr:rowOff>47625</xdr:rowOff>
    </xdr:from>
    <xdr:to>
      <xdr:col>22</xdr:col>
      <xdr:colOff>9524</xdr:colOff>
      <xdr:row>112</xdr:row>
      <xdr:rowOff>161576</xdr:rowOff>
    </xdr:to>
    <xdr:sp macro="" textlink="">
      <xdr:nvSpPr>
        <xdr:cNvPr id="1593" name="Line 235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>
          <a:spLocks noChangeShapeType="1"/>
        </xdr:cNvSpPr>
      </xdr:nvSpPr>
      <xdr:spPr bwMode="auto">
        <a:xfrm>
          <a:off x="8867774" y="20774025"/>
          <a:ext cx="676275" cy="4378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38099</xdr:colOff>
      <xdr:row>110</xdr:row>
      <xdr:rowOff>19050</xdr:rowOff>
    </xdr:from>
    <xdr:to>
      <xdr:col>24</xdr:col>
      <xdr:colOff>9524</xdr:colOff>
      <xdr:row>112</xdr:row>
      <xdr:rowOff>153072</xdr:rowOff>
    </xdr:to>
    <xdr:sp macro="" textlink="">
      <xdr:nvSpPr>
        <xdr:cNvPr id="1594" name="Line 237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>
          <a:spLocks noChangeShapeType="1"/>
        </xdr:cNvSpPr>
      </xdr:nvSpPr>
      <xdr:spPr bwMode="auto">
        <a:xfrm>
          <a:off x="9572624" y="20745450"/>
          <a:ext cx="619125" cy="4578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66675</xdr:colOff>
      <xdr:row>110</xdr:row>
      <xdr:rowOff>47625</xdr:rowOff>
    </xdr:from>
    <xdr:to>
      <xdr:col>28</xdr:col>
      <xdr:colOff>0</xdr:colOff>
      <xdr:row>113</xdr:row>
      <xdr:rowOff>672</xdr:rowOff>
    </xdr:to>
    <xdr:sp macro="" textlink="">
      <xdr:nvSpPr>
        <xdr:cNvPr id="1596" name="Line 241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>
          <a:spLocks noChangeShapeType="1"/>
        </xdr:cNvSpPr>
      </xdr:nvSpPr>
      <xdr:spPr bwMode="auto">
        <a:xfrm>
          <a:off x="10953750" y="20774025"/>
          <a:ext cx="800100" cy="4673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109</xdr:row>
      <xdr:rowOff>647700</xdr:rowOff>
    </xdr:from>
    <xdr:to>
      <xdr:col>12</xdr:col>
      <xdr:colOff>9525</xdr:colOff>
      <xdr:row>112</xdr:row>
      <xdr:rowOff>161925</xdr:rowOff>
    </xdr:to>
    <xdr:sp macro="" textlink="">
      <xdr:nvSpPr>
        <xdr:cNvPr id="1598" name="Line 1660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>
          <a:spLocks noChangeShapeType="1"/>
        </xdr:cNvSpPr>
      </xdr:nvSpPr>
      <xdr:spPr bwMode="auto">
        <a:xfrm flipH="1">
          <a:off x="5724525" y="20716875"/>
          <a:ext cx="5905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9524</xdr:colOff>
      <xdr:row>110</xdr:row>
      <xdr:rowOff>28574</xdr:rowOff>
    </xdr:from>
    <xdr:to>
      <xdr:col>21</xdr:col>
      <xdr:colOff>314324</xdr:colOff>
      <xdr:row>113</xdr:row>
      <xdr:rowOff>11217</xdr:rowOff>
    </xdr:to>
    <xdr:sp macro="" textlink="">
      <xdr:nvSpPr>
        <xdr:cNvPr id="1603" name="Line 1665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>
          <a:spLocks noChangeShapeType="1"/>
        </xdr:cNvSpPr>
      </xdr:nvSpPr>
      <xdr:spPr bwMode="auto">
        <a:xfrm flipH="1">
          <a:off x="8839199" y="20754974"/>
          <a:ext cx="676275" cy="4969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110</xdr:row>
      <xdr:rowOff>28574</xdr:rowOff>
    </xdr:from>
    <xdr:to>
      <xdr:col>25</xdr:col>
      <xdr:colOff>295275</xdr:colOff>
      <xdr:row>112</xdr:row>
      <xdr:rowOff>127559</xdr:rowOff>
    </xdr:to>
    <xdr:sp macro="" textlink="">
      <xdr:nvSpPr>
        <xdr:cNvPr id="1605" name="Line 1667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>
          <a:spLocks noChangeShapeType="1"/>
        </xdr:cNvSpPr>
      </xdr:nvSpPr>
      <xdr:spPr bwMode="auto">
        <a:xfrm flipH="1">
          <a:off x="10182225" y="20754974"/>
          <a:ext cx="666750" cy="4228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110</xdr:row>
      <xdr:rowOff>1012</xdr:rowOff>
    </xdr:from>
    <xdr:to>
      <xdr:col>28</xdr:col>
      <xdr:colOff>0</xdr:colOff>
      <xdr:row>112</xdr:row>
      <xdr:rowOff>153072</xdr:rowOff>
    </xdr:to>
    <xdr:sp macro="" textlink="">
      <xdr:nvSpPr>
        <xdr:cNvPr id="1606" name="Line 1668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>
          <a:spLocks noChangeShapeType="1"/>
        </xdr:cNvSpPr>
      </xdr:nvSpPr>
      <xdr:spPr bwMode="auto">
        <a:xfrm flipH="1">
          <a:off x="10885714" y="19518758"/>
          <a:ext cx="867456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17009</xdr:colOff>
      <xdr:row>112</xdr:row>
      <xdr:rowOff>153081</xdr:rowOff>
    </xdr:from>
    <xdr:to>
      <xdr:col>10</xdr:col>
      <xdr:colOff>25513</xdr:colOff>
      <xdr:row>116</xdr:row>
      <xdr:rowOff>8504</xdr:rowOff>
    </xdr:to>
    <xdr:sp macro="" textlink="">
      <xdr:nvSpPr>
        <xdr:cNvPr id="1609" name="Line 223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>
          <a:spLocks noChangeShapeType="1"/>
        </xdr:cNvSpPr>
      </xdr:nvSpPr>
      <xdr:spPr bwMode="auto">
        <a:xfrm>
          <a:off x="5026138" y="19993996"/>
          <a:ext cx="671853" cy="6718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51028</xdr:colOff>
      <xdr:row>113</xdr:row>
      <xdr:rowOff>25513</xdr:rowOff>
    </xdr:from>
    <xdr:to>
      <xdr:col>16</xdr:col>
      <xdr:colOff>1</xdr:colOff>
      <xdr:row>115</xdr:row>
      <xdr:rowOff>306160</xdr:rowOff>
    </xdr:to>
    <xdr:sp macro="" textlink="">
      <xdr:nvSpPr>
        <xdr:cNvPr id="1612" name="Line 229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>
          <a:spLocks noChangeShapeType="1"/>
        </xdr:cNvSpPr>
      </xdr:nvSpPr>
      <xdr:spPr bwMode="auto">
        <a:xfrm>
          <a:off x="6982166" y="20028013"/>
          <a:ext cx="586808" cy="6038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25513</xdr:colOff>
      <xdr:row>113</xdr:row>
      <xdr:rowOff>42522</xdr:rowOff>
    </xdr:from>
    <xdr:to>
      <xdr:col>22</xdr:col>
      <xdr:colOff>17009</xdr:colOff>
      <xdr:row>116</xdr:row>
      <xdr:rowOff>8504</xdr:rowOff>
    </xdr:to>
    <xdr:sp macro="" textlink="">
      <xdr:nvSpPr>
        <xdr:cNvPr id="1615" name="Line 235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>
          <a:spLocks noChangeShapeType="1"/>
        </xdr:cNvSpPr>
      </xdr:nvSpPr>
      <xdr:spPr bwMode="auto">
        <a:xfrm>
          <a:off x="8853147" y="20045022"/>
          <a:ext cx="697366" cy="6208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112</xdr:row>
      <xdr:rowOff>144568</xdr:rowOff>
    </xdr:from>
    <xdr:to>
      <xdr:col>28</xdr:col>
      <xdr:colOff>34018</xdr:colOff>
      <xdr:row>116</xdr:row>
      <xdr:rowOff>8504</xdr:rowOff>
    </xdr:to>
    <xdr:sp macro="" textlink="">
      <xdr:nvSpPr>
        <xdr:cNvPr id="1618" name="Line 241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>
          <a:spLocks noChangeShapeType="1"/>
        </xdr:cNvSpPr>
      </xdr:nvSpPr>
      <xdr:spPr bwMode="auto">
        <a:xfrm>
          <a:off x="10895239" y="19985483"/>
          <a:ext cx="891949" cy="6803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34017</xdr:colOff>
      <xdr:row>113</xdr:row>
      <xdr:rowOff>25513</xdr:rowOff>
    </xdr:from>
    <xdr:to>
      <xdr:col>9</xdr:col>
      <xdr:colOff>314663</xdr:colOff>
      <xdr:row>115</xdr:row>
      <xdr:rowOff>314665</xdr:rowOff>
    </xdr:to>
    <xdr:sp macro="" textlink="">
      <xdr:nvSpPr>
        <xdr:cNvPr id="1619" name="Line 1659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>
          <a:spLocks noChangeShapeType="1"/>
        </xdr:cNvSpPr>
      </xdr:nvSpPr>
      <xdr:spPr bwMode="auto">
        <a:xfrm flipH="1">
          <a:off x="5043146" y="20028013"/>
          <a:ext cx="612321" cy="6123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331673</xdr:colOff>
      <xdr:row>112</xdr:row>
      <xdr:rowOff>153080</xdr:rowOff>
    </xdr:from>
    <xdr:to>
      <xdr:col>11</xdr:col>
      <xdr:colOff>289151</xdr:colOff>
      <xdr:row>116</xdr:row>
      <xdr:rowOff>8504</xdr:rowOff>
    </xdr:to>
    <xdr:sp macro="" textlink="">
      <xdr:nvSpPr>
        <xdr:cNvPr id="1620" name="Line 1660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>
          <a:spLocks noChangeShapeType="1"/>
        </xdr:cNvSpPr>
      </xdr:nvSpPr>
      <xdr:spPr bwMode="auto">
        <a:xfrm flipH="1">
          <a:off x="5672477" y="19993995"/>
          <a:ext cx="603817" cy="6718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34018</xdr:colOff>
      <xdr:row>113</xdr:row>
      <xdr:rowOff>0</xdr:rowOff>
    </xdr:from>
    <xdr:to>
      <xdr:col>22</xdr:col>
      <xdr:colOff>25514</xdr:colOff>
      <xdr:row>116</xdr:row>
      <xdr:rowOff>0</xdr:rowOff>
    </xdr:to>
    <xdr:sp macro="" textlink="">
      <xdr:nvSpPr>
        <xdr:cNvPr id="1625" name="Line 1665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>
          <a:spLocks noChangeShapeType="1"/>
        </xdr:cNvSpPr>
      </xdr:nvSpPr>
      <xdr:spPr bwMode="auto">
        <a:xfrm flipH="1">
          <a:off x="8861652" y="20002500"/>
          <a:ext cx="697366" cy="6548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42521</xdr:colOff>
      <xdr:row>113</xdr:row>
      <xdr:rowOff>17009</xdr:rowOff>
    </xdr:from>
    <xdr:to>
      <xdr:col>26</xdr:col>
      <xdr:colOff>25512</xdr:colOff>
      <xdr:row>115</xdr:row>
      <xdr:rowOff>323169</xdr:rowOff>
    </xdr:to>
    <xdr:sp macro="" textlink="">
      <xdr:nvSpPr>
        <xdr:cNvPr id="1627" name="Line 1667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>
          <a:spLocks noChangeShapeType="1"/>
        </xdr:cNvSpPr>
      </xdr:nvSpPr>
      <xdr:spPr bwMode="auto">
        <a:xfrm flipH="1">
          <a:off x="10222365" y="20019509"/>
          <a:ext cx="688861" cy="6293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17009</xdr:colOff>
      <xdr:row>113</xdr:row>
      <xdr:rowOff>51026</xdr:rowOff>
    </xdr:from>
    <xdr:to>
      <xdr:col>28</xdr:col>
      <xdr:colOff>8501</xdr:colOff>
      <xdr:row>115</xdr:row>
      <xdr:rowOff>314665</xdr:rowOff>
    </xdr:to>
    <xdr:sp macro="" textlink="">
      <xdr:nvSpPr>
        <xdr:cNvPr id="1628" name="Line 1668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>
          <a:spLocks noChangeShapeType="1"/>
        </xdr:cNvSpPr>
      </xdr:nvSpPr>
      <xdr:spPr bwMode="auto">
        <a:xfrm flipH="1">
          <a:off x="10902723" y="20053526"/>
          <a:ext cx="858948" cy="5868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35037</xdr:colOff>
      <xdr:row>131</xdr:row>
      <xdr:rowOff>171057</xdr:rowOff>
    </xdr:from>
    <xdr:to>
      <xdr:col>6</xdr:col>
      <xdr:colOff>311262</xdr:colOff>
      <xdr:row>134</xdr:row>
      <xdr:rowOff>172115</xdr:rowOff>
    </xdr:to>
    <xdr:cxnSp macro="">
      <xdr:nvCxnSpPr>
        <xdr:cNvPr id="1678" name="Straight Connector 1677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CxnSpPr/>
      </xdr:nvCxnSpPr>
      <xdr:spPr>
        <a:xfrm>
          <a:off x="3479345" y="24459807"/>
          <a:ext cx="1101158" cy="5368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4763</xdr:colOff>
      <xdr:row>69</xdr:row>
      <xdr:rowOff>14288</xdr:rowOff>
    </xdr:from>
    <xdr:to>
      <xdr:col>6</xdr:col>
      <xdr:colOff>9525</xdr:colOff>
      <xdr:row>72</xdr:row>
      <xdr:rowOff>0</xdr:rowOff>
    </xdr:to>
    <xdr:cxnSp macro="">
      <xdr:nvCxnSpPr>
        <xdr:cNvPr id="1141" name="Straight Connector 1140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CxnSpPr>
          <a:endCxn id="1542" idx="0"/>
        </xdr:cNvCxnSpPr>
      </xdr:nvCxnSpPr>
      <xdr:spPr>
        <a:xfrm>
          <a:off x="4300538" y="8615363"/>
          <a:ext cx="633412" cy="4714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68</xdr:row>
      <xdr:rowOff>161924</xdr:rowOff>
    </xdr:from>
    <xdr:to>
      <xdr:col>6</xdr:col>
      <xdr:colOff>0</xdr:colOff>
      <xdr:row>71</xdr:row>
      <xdr:rowOff>161924</xdr:rowOff>
    </xdr:to>
    <xdr:cxnSp macro="">
      <xdr:nvCxnSpPr>
        <xdr:cNvPr id="1145" name="Straight Connector 1144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CxnSpPr>
          <a:stCxn id="2629" idx="1"/>
        </xdr:cNvCxnSpPr>
      </xdr:nvCxnSpPr>
      <xdr:spPr>
        <a:xfrm rot="16200000" flipH="1" flipV="1">
          <a:off x="4376737" y="8539162"/>
          <a:ext cx="485775" cy="609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14288</xdr:colOff>
      <xdr:row>78</xdr:row>
      <xdr:rowOff>9525</xdr:rowOff>
    </xdr:from>
    <xdr:to>
      <xdr:col>6</xdr:col>
      <xdr:colOff>0</xdr:colOff>
      <xdr:row>81</xdr:row>
      <xdr:rowOff>0</xdr:rowOff>
    </xdr:to>
    <xdr:cxnSp macro="">
      <xdr:nvCxnSpPr>
        <xdr:cNvPr id="1149" name="Straight Connector 1148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CxnSpPr/>
      </xdr:nvCxnSpPr>
      <xdr:spPr>
        <a:xfrm>
          <a:off x="4310063" y="9096375"/>
          <a:ext cx="614362" cy="485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9526</xdr:colOff>
      <xdr:row>78</xdr:row>
      <xdr:rowOff>9525</xdr:rowOff>
    </xdr:from>
    <xdr:to>
      <xdr:col>6</xdr:col>
      <xdr:colOff>1</xdr:colOff>
      <xdr:row>81</xdr:row>
      <xdr:rowOff>0</xdr:rowOff>
    </xdr:to>
    <xdr:cxnSp macro="">
      <xdr:nvCxnSpPr>
        <xdr:cNvPr id="1153" name="Straight Connector 1152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CxnSpPr/>
      </xdr:nvCxnSpPr>
      <xdr:spPr>
        <a:xfrm rot="10800000" flipV="1">
          <a:off x="4305301" y="9096375"/>
          <a:ext cx="619125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1128713</xdr:colOff>
      <xdr:row>81</xdr:row>
      <xdr:rowOff>9525</xdr:rowOff>
    </xdr:from>
    <xdr:to>
      <xdr:col>6</xdr:col>
      <xdr:colOff>0</xdr:colOff>
      <xdr:row>84</xdr:row>
      <xdr:rowOff>0</xdr:rowOff>
    </xdr:to>
    <xdr:cxnSp macro="">
      <xdr:nvCxnSpPr>
        <xdr:cNvPr id="1159" name="Straight Connector 1158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CxnSpPr>
          <a:endCxn id="1585" idx="1"/>
        </xdr:cNvCxnSpPr>
      </xdr:nvCxnSpPr>
      <xdr:spPr>
        <a:xfrm>
          <a:off x="4291013" y="11039475"/>
          <a:ext cx="633412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23212</xdr:colOff>
      <xdr:row>80</xdr:row>
      <xdr:rowOff>161584</xdr:rowOff>
    </xdr:from>
    <xdr:to>
      <xdr:col>6</xdr:col>
      <xdr:colOff>0</xdr:colOff>
      <xdr:row>83</xdr:row>
      <xdr:rowOff>474581</xdr:rowOff>
    </xdr:to>
    <xdr:cxnSp macro="">
      <xdr:nvCxnSpPr>
        <xdr:cNvPr id="1161" name="Straight Connector 1160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CxnSpPr>
          <a:stCxn id="1563" idx="1"/>
        </xdr:cNvCxnSpPr>
      </xdr:nvCxnSpPr>
      <xdr:spPr>
        <a:xfrm rot="16200000" flipH="1" flipV="1">
          <a:off x="3469505" y="13324510"/>
          <a:ext cx="797751" cy="801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33679</xdr:colOff>
      <xdr:row>132</xdr:row>
      <xdr:rowOff>44850</xdr:rowOff>
    </xdr:from>
    <xdr:to>
      <xdr:col>7</xdr:col>
      <xdr:colOff>7144</xdr:colOff>
      <xdr:row>135</xdr:row>
      <xdr:rowOff>47231</xdr:rowOff>
    </xdr:to>
    <xdr:cxnSp macro="">
      <xdr:nvCxnSpPr>
        <xdr:cNvPr id="1147" name="Straight Connector 1146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CxnSpPr/>
      </xdr:nvCxnSpPr>
      <xdr:spPr>
        <a:xfrm rot="10800000" flipV="1">
          <a:off x="3477987" y="24512194"/>
          <a:ext cx="1138577" cy="5381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47</xdr:row>
      <xdr:rowOff>190483</xdr:rowOff>
    </xdr:from>
    <xdr:to>
      <xdr:col>6</xdr:col>
      <xdr:colOff>38100</xdr:colOff>
      <xdr:row>50</xdr:row>
      <xdr:rowOff>152383</xdr:rowOff>
    </xdr:to>
    <xdr:sp macro="" textlink="">
      <xdr:nvSpPr>
        <xdr:cNvPr id="1209" name="Line 1868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>
          <a:spLocks noChangeShapeType="1"/>
        </xdr:cNvSpPr>
      </xdr:nvSpPr>
      <xdr:spPr bwMode="auto">
        <a:xfrm flipH="1">
          <a:off x="3952875" y="5714983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914399</xdr:colOff>
      <xdr:row>48</xdr:row>
      <xdr:rowOff>4763</xdr:rowOff>
    </xdr:from>
    <xdr:to>
      <xdr:col>6</xdr:col>
      <xdr:colOff>28574</xdr:colOff>
      <xdr:row>51</xdr:row>
      <xdr:rowOff>4763</xdr:rowOff>
    </xdr:to>
    <xdr:sp macro="" textlink="">
      <xdr:nvSpPr>
        <xdr:cNvPr id="1210" name="Line 219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>
          <a:spLocks noChangeShapeType="1"/>
        </xdr:cNvSpPr>
      </xdr:nvSpPr>
      <xdr:spPr bwMode="auto">
        <a:xfrm>
          <a:off x="3943349" y="5719763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93</xdr:row>
      <xdr:rowOff>0</xdr:rowOff>
    </xdr:from>
    <xdr:to>
      <xdr:col>6</xdr:col>
      <xdr:colOff>9525</xdr:colOff>
      <xdr:row>96</xdr:row>
      <xdr:rowOff>0</xdr:rowOff>
    </xdr:to>
    <xdr:sp macro="" textlink="">
      <xdr:nvSpPr>
        <xdr:cNvPr id="1160" name="Line 243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>
          <a:spLocks noChangeShapeType="1"/>
        </xdr:cNvSpPr>
      </xdr:nvSpPr>
      <xdr:spPr bwMode="auto">
        <a:xfrm>
          <a:off x="3962400" y="1217295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93</xdr:row>
      <xdr:rowOff>9525</xdr:rowOff>
    </xdr:from>
    <xdr:to>
      <xdr:col>6</xdr:col>
      <xdr:colOff>0</xdr:colOff>
      <xdr:row>96</xdr:row>
      <xdr:rowOff>0</xdr:rowOff>
    </xdr:to>
    <xdr:sp macro="" textlink="">
      <xdr:nvSpPr>
        <xdr:cNvPr id="1192" name="Line 1871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>
          <a:spLocks noChangeShapeType="1"/>
        </xdr:cNvSpPr>
      </xdr:nvSpPr>
      <xdr:spPr bwMode="auto">
        <a:xfrm flipH="1">
          <a:off x="3952875" y="1218247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57149</xdr:colOff>
      <xdr:row>97</xdr:row>
      <xdr:rowOff>416719</xdr:rowOff>
    </xdr:from>
    <xdr:to>
      <xdr:col>6</xdr:col>
      <xdr:colOff>17007</xdr:colOff>
      <xdr:row>101</xdr:row>
      <xdr:rowOff>619125</xdr:rowOff>
    </xdr:to>
    <xdr:sp macro="" textlink="">
      <xdr:nvSpPr>
        <xdr:cNvPr id="1214" name="Line 1871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>
          <a:spLocks noChangeShapeType="1"/>
        </xdr:cNvSpPr>
      </xdr:nvSpPr>
      <xdr:spPr bwMode="auto">
        <a:xfrm flipH="1">
          <a:off x="3495674" y="17866519"/>
          <a:ext cx="788533" cy="9548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9524</xdr:colOff>
      <xdr:row>102</xdr:row>
      <xdr:rowOff>18028</xdr:rowOff>
    </xdr:from>
    <xdr:to>
      <xdr:col>5</xdr:col>
      <xdr:colOff>266699</xdr:colOff>
      <xdr:row>105</xdr:row>
      <xdr:rowOff>0</xdr:rowOff>
    </xdr:to>
    <xdr:sp macro="" textlink="">
      <xdr:nvSpPr>
        <xdr:cNvPr id="1216" name="Line 1871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>
          <a:spLocks noChangeShapeType="1"/>
        </xdr:cNvSpPr>
      </xdr:nvSpPr>
      <xdr:spPr bwMode="auto">
        <a:xfrm flipH="1">
          <a:off x="3448049" y="19306153"/>
          <a:ext cx="819150" cy="8487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110</xdr:row>
      <xdr:rowOff>8495</xdr:rowOff>
    </xdr:from>
    <xdr:to>
      <xdr:col>6</xdr:col>
      <xdr:colOff>9525</xdr:colOff>
      <xdr:row>113</xdr:row>
      <xdr:rowOff>8495</xdr:rowOff>
    </xdr:to>
    <xdr:sp macro="" textlink="">
      <xdr:nvSpPr>
        <xdr:cNvPr id="1217" name="Line 243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>
          <a:spLocks noChangeShapeType="1"/>
        </xdr:cNvSpPr>
      </xdr:nvSpPr>
      <xdr:spPr bwMode="auto">
        <a:xfrm>
          <a:off x="3453833" y="19526241"/>
          <a:ext cx="824933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914399</xdr:colOff>
      <xdr:row>110</xdr:row>
      <xdr:rowOff>38100</xdr:rowOff>
    </xdr:from>
    <xdr:to>
      <xdr:col>5</xdr:col>
      <xdr:colOff>228599</xdr:colOff>
      <xdr:row>112</xdr:row>
      <xdr:rowOff>119056</xdr:rowOff>
    </xdr:to>
    <xdr:sp macro="" textlink="">
      <xdr:nvSpPr>
        <xdr:cNvPr id="1218" name="Line 1871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>
          <a:spLocks noChangeShapeType="1"/>
        </xdr:cNvSpPr>
      </xdr:nvSpPr>
      <xdr:spPr bwMode="auto">
        <a:xfrm flipH="1">
          <a:off x="3438524" y="20764500"/>
          <a:ext cx="790575" cy="4048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115</xdr:row>
      <xdr:rowOff>331657</xdr:rowOff>
    </xdr:from>
    <xdr:to>
      <xdr:col>6</xdr:col>
      <xdr:colOff>34018</xdr:colOff>
      <xdr:row>119</xdr:row>
      <xdr:rowOff>34019</xdr:rowOff>
    </xdr:to>
    <xdr:sp macro="" textlink="">
      <xdr:nvSpPr>
        <xdr:cNvPr id="1221" name="Line 243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>
          <a:spLocks noChangeShapeType="1"/>
        </xdr:cNvSpPr>
      </xdr:nvSpPr>
      <xdr:spPr bwMode="auto">
        <a:xfrm>
          <a:off x="3453833" y="20657327"/>
          <a:ext cx="849426" cy="8079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428625</xdr:colOff>
      <xdr:row>103</xdr:row>
      <xdr:rowOff>533400</xdr:rowOff>
    </xdr:from>
    <xdr:to>
      <xdr:col>34</xdr:col>
      <xdr:colOff>38100</xdr:colOff>
      <xdr:row>108</xdr:row>
      <xdr:rowOff>514350</xdr:rowOff>
    </xdr:to>
    <xdr:sp macro="" textlink="">
      <xdr:nvSpPr>
        <xdr:cNvPr id="1222" name="Line 1871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>
          <a:spLocks noChangeShapeType="1"/>
        </xdr:cNvSpPr>
      </xdr:nvSpPr>
      <xdr:spPr bwMode="auto">
        <a:xfrm flipH="1">
          <a:off x="14620875" y="18221325"/>
          <a:ext cx="828675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9526</xdr:colOff>
      <xdr:row>121</xdr:row>
      <xdr:rowOff>180274</xdr:rowOff>
    </xdr:from>
    <xdr:to>
      <xdr:col>5</xdr:col>
      <xdr:colOff>255135</xdr:colOff>
      <xdr:row>125</xdr:row>
      <xdr:rowOff>0</xdr:rowOff>
    </xdr:to>
    <xdr:sp macro="" textlink="">
      <xdr:nvSpPr>
        <xdr:cNvPr id="1225" name="Line 243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>
          <a:spLocks noChangeShapeType="1"/>
        </xdr:cNvSpPr>
      </xdr:nvSpPr>
      <xdr:spPr bwMode="auto">
        <a:xfrm>
          <a:off x="3453834" y="21994225"/>
          <a:ext cx="806904" cy="7041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892968</xdr:colOff>
      <xdr:row>119</xdr:row>
      <xdr:rowOff>17009</xdr:rowOff>
    </xdr:from>
    <xdr:to>
      <xdr:col>5</xdr:col>
      <xdr:colOff>204106</xdr:colOff>
      <xdr:row>121</xdr:row>
      <xdr:rowOff>220775</xdr:rowOff>
    </xdr:to>
    <xdr:sp macro="" textlink="">
      <xdr:nvSpPr>
        <xdr:cNvPr id="1226" name="Line 1871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>
          <a:spLocks noChangeShapeType="1"/>
        </xdr:cNvSpPr>
      </xdr:nvSpPr>
      <xdr:spPr bwMode="auto">
        <a:xfrm flipH="1">
          <a:off x="3418794" y="21448259"/>
          <a:ext cx="790915" cy="5864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9526</xdr:colOff>
      <xdr:row>127</xdr:row>
      <xdr:rowOff>0</xdr:rowOff>
    </xdr:from>
    <xdr:to>
      <xdr:col>5</xdr:col>
      <xdr:colOff>255135</xdr:colOff>
      <xdr:row>129</xdr:row>
      <xdr:rowOff>8504</xdr:rowOff>
    </xdr:to>
    <xdr:sp macro="" textlink="">
      <xdr:nvSpPr>
        <xdr:cNvPr id="1231" name="Line 243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>
          <a:spLocks noChangeShapeType="1"/>
        </xdr:cNvSpPr>
      </xdr:nvSpPr>
      <xdr:spPr bwMode="auto">
        <a:xfrm>
          <a:off x="3453834" y="23191674"/>
          <a:ext cx="806904" cy="5527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21429</xdr:colOff>
      <xdr:row>126</xdr:row>
      <xdr:rowOff>314326</xdr:rowOff>
    </xdr:from>
    <xdr:to>
      <xdr:col>6</xdr:col>
      <xdr:colOff>19049</xdr:colOff>
      <xdr:row>128</xdr:row>
      <xdr:rowOff>558234</xdr:rowOff>
    </xdr:to>
    <xdr:sp macro="" textlink="">
      <xdr:nvSpPr>
        <xdr:cNvPr id="1232" name="Line 1871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>
          <a:spLocks noChangeShapeType="1"/>
        </xdr:cNvSpPr>
      </xdr:nvSpPr>
      <xdr:spPr bwMode="auto">
        <a:xfrm flipH="1">
          <a:off x="3459954" y="25031701"/>
          <a:ext cx="826295" cy="73920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35038</xdr:colOff>
      <xdr:row>129</xdr:row>
      <xdr:rowOff>34018</xdr:rowOff>
    </xdr:from>
    <xdr:to>
      <xdr:col>6</xdr:col>
      <xdr:colOff>17009</xdr:colOff>
      <xdr:row>131</xdr:row>
      <xdr:rowOff>0</xdr:rowOff>
    </xdr:to>
    <xdr:sp macro="" textlink="">
      <xdr:nvSpPr>
        <xdr:cNvPr id="1233" name="Line 243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>
          <a:spLocks noChangeShapeType="1"/>
        </xdr:cNvSpPr>
      </xdr:nvSpPr>
      <xdr:spPr bwMode="auto">
        <a:xfrm>
          <a:off x="3479346" y="23769978"/>
          <a:ext cx="806904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901472</xdr:colOff>
      <xdr:row>129</xdr:row>
      <xdr:rowOff>0</xdr:rowOff>
    </xdr:from>
    <xdr:to>
      <xdr:col>6</xdr:col>
      <xdr:colOff>8504</xdr:colOff>
      <xdr:row>131</xdr:row>
      <xdr:rowOff>42523</xdr:rowOff>
    </xdr:to>
    <xdr:sp macro="" textlink="">
      <xdr:nvSpPr>
        <xdr:cNvPr id="1234" name="Line 1871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>
          <a:spLocks noChangeShapeType="1"/>
        </xdr:cNvSpPr>
      </xdr:nvSpPr>
      <xdr:spPr bwMode="auto">
        <a:xfrm flipH="1">
          <a:off x="3427298" y="23735960"/>
          <a:ext cx="850447" cy="595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93</xdr:row>
      <xdr:rowOff>0</xdr:rowOff>
    </xdr:from>
    <xdr:to>
      <xdr:col>8</xdr:col>
      <xdr:colOff>9525</xdr:colOff>
      <xdr:row>96</xdr:row>
      <xdr:rowOff>0</xdr:rowOff>
    </xdr:to>
    <xdr:sp macro="" textlink="">
      <xdr:nvSpPr>
        <xdr:cNvPr id="1251" name="Line 145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>
          <a:spLocks noChangeShapeType="1"/>
        </xdr:cNvSpPr>
      </xdr:nvSpPr>
      <xdr:spPr bwMode="auto">
        <a:xfrm>
          <a:off x="3962400" y="136302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93</xdr:row>
      <xdr:rowOff>9525</xdr:rowOff>
    </xdr:from>
    <xdr:to>
      <xdr:col>8</xdr:col>
      <xdr:colOff>0</xdr:colOff>
      <xdr:row>96</xdr:row>
      <xdr:rowOff>0</xdr:rowOff>
    </xdr:to>
    <xdr:sp macro="" textlink="">
      <xdr:nvSpPr>
        <xdr:cNvPr id="1256" name="Line 1861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>
          <a:spLocks noChangeShapeType="1"/>
        </xdr:cNvSpPr>
      </xdr:nvSpPr>
      <xdr:spPr bwMode="auto">
        <a:xfrm flipH="1">
          <a:off x="3952875" y="136398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255133</xdr:colOff>
      <xdr:row>102</xdr:row>
      <xdr:rowOff>19050</xdr:rowOff>
    </xdr:from>
    <xdr:to>
      <xdr:col>7</xdr:col>
      <xdr:colOff>342900</xdr:colOff>
      <xdr:row>105</xdr:row>
      <xdr:rowOff>0</xdr:rowOff>
    </xdr:to>
    <xdr:sp macro="" textlink="">
      <xdr:nvSpPr>
        <xdr:cNvPr id="1260" name="Line 1871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>
          <a:spLocks noChangeShapeType="1"/>
        </xdr:cNvSpPr>
      </xdr:nvSpPr>
      <xdr:spPr bwMode="auto">
        <a:xfrm flipH="1">
          <a:off x="4255633" y="18897600"/>
          <a:ext cx="697367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93</xdr:row>
      <xdr:rowOff>0</xdr:rowOff>
    </xdr:from>
    <xdr:to>
      <xdr:col>8</xdr:col>
      <xdr:colOff>9525</xdr:colOff>
      <xdr:row>96</xdr:row>
      <xdr:rowOff>0</xdr:rowOff>
    </xdr:to>
    <xdr:sp macro="" textlink="">
      <xdr:nvSpPr>
        <xdr:cNvPr id="1268" name="Line 243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>
          <a:spLocks noChangeShapeType="1"/>
        </xdr:cNvSpPr>
      </xdr:nvSpPr>
      <xdr:spPr bwMode="auto">
        <a:xfrm>
          <a:off x="3962400" y="136302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93</xdr:row>
      <xdr:rowOff>9525</xdr:rowOff>
    </xdr:from>
    <xdr:to>
      <xdr:col>8</xdr:col>
      <xdr:colOff>0</xdr:colOff>
      <xdr:row>96</xdr:row>
      <xdr:rowOff>0</xdr:rowOff>
    </xdr:to>
    <xdr:sp macro="" textlink="">
      <xdr:nvSpPr>
        <xdr:cNvPr id="1269" name="Line 1871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>
          <a:spLocks noChangeShapeType="1"/>
        </xdr:cNvSpPr>
      </xdr:nvSpPr>
      <xdr:spPr bwMode="auto">
        <a:xfrm flipH="1">
          <a:off x="3952875" y="136398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5103</xdr:colOff>
      <xdr:row>102</xdr:row>
      <xdr:rowOff>50006</xdr:rowOff>
    </xdr:from>
    <xdr:to>
      <xdr:col>8</xdr:col>
      <xdr:colOff>0</xdr:colOff>
      <xdr:row>105</xdr:row>
      <xdr:rowOff>0</xdr:rowOff>
    </xdr:to>
    <xdr:sp macro="" textlink="">
      <xdr:nvSpPr>
        <xdr:cNvPr id="1276" name="Line 243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>
          <a:spLocks noChangeShapeType="1"/>
        </xdr:cNvSpPr>
      </xdr:nvSpPr>
      <xdr:spPr bwMode="auto">
        <a:xfrm>
          <a:off x="4272303" y="19338131"/>
          <a:ext cx="737847" cy="8167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5</xdr:col>
      <xdr:colOff>266699</xdr:colOff>
      <xdr:row>110</xdr:row>
      <xdr:rowOff>28574</xdr:rowOff>
    </xdr:from>
    <xdr:to>
      <xdr:col>7</xdr:col>
      <xdr:colOff>371474</xdr:colOff>
      <xdr:row>112</xdr:row>
      <xdr:rowOff>136063</xdr:rowOff>
    </xdr:to>
    <xdr:sp macro="" textlink="">
      <xdr:nvSpPr>
        <xdr:cNvPr id="1279" name="Line 1871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>
          <a:spLocks noChangeShapeType="1"/>
        </xdr:cNvSpPr>
      </xdr:nvSpPr>
      <xdr:spPr bwMode="auto">
        <a:xfrm flipH="1">
          <a:off x="4267199" y="20754974"/>
          <a:ext cx="714375" cy="431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17009</xdr:colOff>
      <xdr:row>112</xdr:row>
      <xdr:rowOff>144577</xdr:rowOff>
    </xdr:from>
    <xdr:to>
      <xdr:col>7</xdr:col>
      <xdr:colOff>391205</xdr:colOff>
      <xdr:row>115</xdr:row>
      <xdr:rowOff>314664</xdr:rowOff>
    </xdr:to>
    <xdr:sp macro="" textlink="">
      <xdr:nvSpPr>
        <xdr:cNvPr id="1281" name="Line 1871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>
          <a:spLocks noChangeShapeType="1"/>
        </xdr:cNvSpPr>
      </xdr:nvSpPr>
      <xdr:spPr bwMode="auto">
        <a:xfrm flipH="1">
          <a:off x="4286250" y="19985492"/>
          <a:ext cx="714375" cy="6548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9524</xdr:colOff>
      <xdr:row>115</xdr:row>
      <xdr:rowOff>314649</xdr:rowOff>
    </xdr:from>
    <xdr:to>
      <xdr:col>8</xdr:col>
      <xdr:colOff>34017</xdr:colOff>
      <xdr:row>119</xdr:row>
      <xdr:rowOff>42523</xdr:rowOff>
    </xdr:to>
    <xdr:sp macro="" textlink="">
      <xdr:nvSpPr>
        <xdr:cNvPr id="1282" name="Line 243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>
          <a:spLocks noChangeShapeType="1"/>
        </xdr:cNvSpPr>
      </xdr:nvSpPr>
      <xdr:spPr bwMode="auto">
        <a:xfrm>
          <a:off x="4278765" y="20640319"/>
          <a:ext cx="764381" cy="8334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42523</xdr:colOff>
      <xdr:row>116</xdr:row>
      <xdr:rowOff>25513</xdr:rowOff>
    </xdr:from>
    <xdr:to>
      <xdr:col>7</xdr:col>
      <xdr:colOff>382701</xdr:colOff>
      <xdr:row>118</xdr:row>
      <xdr:rowOff>221116</xdr:rowOff>
    </xdr:to>
    <xdr:sp macro="" textlink="">
      <xdr:nvSpPr>
        <xdr:cNvPr id="1283" name="Line 1871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>
          <a:spLocks noChangeShapeType="1"/>
        </xdr:cNvSpPr>
      </xdr:nvSpPr>
      <xdr:spPr bwMode="auto">
        <a:xfrm flipH="1">
          <a:off x="4311764" y="20682857"/>
          <a:ext cx="680357" cy="7398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1021</xdr:colOff>
      <xdr:row>122</xdr:row>
      <xdr:rowOff>25514</xdr:rowOff>
    </xdr:from>
    <xdr:to>
      <xdr:col>8</xdr:col>
      <xdr:colOff>17009</xdr:colOff>
      <xdr:row>125</xdr:row>
      <xdr:rowOff>8505</xdr:rowOff>
    </xdr:to>
    <xdr:sp macro="" textlink="">
      <xdr:nvSpPr>
        <xdr:cNvPr id="1286" name="Line 243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>
          <a:spLocks noChangeShapeType="1"/>
        </xdr:cNvSpPr>
      </xdr:nvSpPr>
      <xdr:spPr bwMode="auto">
        <a:xfrm>
          <a:off x="4270262" y="22060581"/>
          <a:ext cx="755876" cy="646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266699</xdr:colOff>
      <xdr:row>121</xdr:row>
      <xdr:rowOff>162606</xdr:rowOff>
    </xdr:from>
    <xdr:to>
      <xdr:col>7</xdr:col>
      <xdr:colOff>399708</xdr:colOff>
      <xdr:row>124</xdr:row>
      <xdr:rowOff>390525</xdr:rowOff>
    </xdr:to>
    <xdr:sp macro="" textlink="">
      <xdr:nvSpPr>
        <xdr:cNvPr id="1287" name="Line 1871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>
          <a:spLocks noChangeShapeType="1"/>
        </xdr:cNvSpPr>
      </xdr:nvSpPr>
      <xdr:spPr bwMode="auto">
        <a:xfrm flipH="1">
          <a:off x="4267199" y="23908431"/>
          <a:ext cx="742609" cy="8279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66</xdr:row>
      <xdr:rowOff>9525</xdr:rowOff>
    </xdr:from>
    <xdr:to>
      <xdr:col>9</xdr:col>
      <xdr:colOff>314325</xdr:colOff>
      <xdr:row>68</xdr:row>
      <xdr:rowOff>219075</xdr:rowOff>
    </xdr:to>
    <xdr:sp macro="" textlink="">
      <xdr:nvSpPr>
        <xdr:cNvPr id="1196" name="Line 2109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>
          <a:spLocks noChangeShapeType="1"/>
        </xdr:cNvSpPr>
      </xdr:nvSpPr>
      <xdr:spPr bwMode="auto">
        <a:xfrm flipH="1">
          <a:off x="4591050" y="81534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69</xdr:row>
      <xdr:rowOff>0</xdr:rowOff>
    </xdr:from>
    <xdr:to>
      <xdr:col>10</xdr:col>
      <xdr:colOff>9525</xdr:colOff>
      <xdr:row>72</xdr:row>
      <xdr:rowOff>0</xdr:rowOff>
    </xdr:to>
    <xdr:sp macro="" textlink="">
      <xdr:nvSpPr>
        <xdr:cNvPr id="1197" name="Line 219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>
          <a:spLocks noChangeShapeType="1"/>
        </xdr:cNvSpPr>
      </xdr:nvSpPr>
      <xdr:spPr bwMode="auto">
        <a:xfrm>
          <a:off x="4591050" y="86296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69</xdr:row>
      <xdr:rowOff>9525</xdr:rowOff>
    </xdr:from>
    <xdr:to>
      <xdr:col>10</xdr:col>
      <xdr:colOff>0</xdr:colOff>
      <xdr:row>72</xdr:row>
      <xdr:rowOff>0</xdr:rowOff>
    </xdr:to>
    <xdr:sp macro="" textlink="">
      <xdr:nvSpPr>
        <xdr:cNvPr id="1198" name="Line 1868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>
          <a:spLocks noChangeShapeType="1"/>
        </xdr:cNvSpPr>
      </xdr:nvSpPr>
      <xdr:spPr bwMode="auto">
        <a:xfrm flipH="1">
          <a:off x="4581525" y="86391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102</xdr:row>
      <xdr:rowOff>35037</xdr:rowOff>
    </xdr:from>
    <xdr:to>
      <xdr:col>9</xdr:col>
      <xdr:colOff>314665</xdr:colOff>
      <xdr:row>104</xdr:row>
      <xdr:rowOff>514350</xdr:rowOff>
    </xdr:to>
    <xdr:sp macro="" textlink="">
      <xdr:nvSpPr>
        <xdr:cNvPr id="1312" name="Line 1872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>
          <a:spLocks noChangeShapeType="1"/>
        </xdr:cNvSpPr>
      </xdr:nvSpPr>
      <xdr:spPr bwMode="auto">
        <a:xfrm flipH="1">
          <a:off x="5010150" y="19323162"/>
          <a:ext cx="648040" cy="8031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18029</xdr:colOff>
      <xdr:row>102</xdr:row>
      <xdr:rowOff>42523</xdr:rowOff>
    </xdr:from>
    <xdr:to>
      <xdr:col>10</xdr:col>
      <xdr:colOff>0</xdr:colOff>
      <xdr:row>105</xdr:row>
      <xdr:rowOff>47626</xdr:rowOff>
    </xdr:to>
    <xdr:sp macro="" textlink="">
      <xdr:nvSpPr>
        <xdr:cNvPr id="1313" name="Line 243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>
          <a:spLocks noChangeShapeType="1"/>
        </xdr:cNvSpPr>
      </xdr:nvSpPr>
      <xdr:spPr bwMode="auto">
        <a:xfrm>
          <a:off x="5028179" y="19330648"/>
          <a:ext cx="648721" cy="8718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110</xdr:row>
      <xdr:rowOff>38101</xdr:rowOff>
    </xdr:from>
    <xdr:to>
      <xdr:col>10</xdr:col>
      <xdr:colOff>9525</xdr:colOff>
      <xdr:row>112</xdr:row>
      <xdr:rowOff>127561</xdr:rowOff>
    </xdr:to>
    <xdr:sp macro="" textlink="">
      <xdr:nvSpPr>
        <xdr:cNvPr id="1319" name="Line 243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>
          <a:spLocks noChangeShapeType="1"/>
        </xdr:cNvSpPr>
      </xdr:nvSpPr>
      <xdr:spPr bwMode="auto">
        <a:xfrm>
          <a:off x="5010150" y="20764501"/>
          <a:ext cx="676275" cy="4133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552450</xdr:colOff>
      <xdr:row>99</xdr:row>
      <xdr:rowOff>123825</xdr:rowOff>
    </xdr:from>
    <xdr:to>
      <xdr:col>32</xdr:col>
      <xdr:colOff>0</xdr:colOff>
      <xdr:row>102</xdr:row>
      <xdr:rowOff>123825</xdr:rowOff>
    </xdr:to>
    <xdr:sp macro="" textlink="">
      <xdr:nvSpPr>
        <xdr:cNvPr id="1321" name="Line 243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>
          <a:spLocks noChangeShapeType="1"/>
        </xdr:cNvSpPr>
      </xdr:nvSpPr>
      <xdr:spPr bwMode="auto">
        <a:xfrm>
          <a:off x="13525500" y="16897350"/>
          <a:ext cx="66675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399709</xdr:colOff>
      <xdr:row>110</xdr:row>
      <xdr:rowOff>9524</xdr:rowOff>
    </xdr:from>
    <xdr:to>
      <xdr:col>9</xdr:col>
      <xdr:colOff>304800</xdr:colOff>
      <xdr:row>112</xdr:row>
      <xdr:rowOff>136063</xdr:rowOff>
    </xdr:to>
    <xdr:sp macro="" textlink="">
      <xdr:nvSpPr>
        <xdr:cNvPr id="1322" name="Line 1871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>
          <a:spLocks noChangeShapeType="1"/>
        </xdr:cNvSpPr>
      </xdr:nvSpPr>
      <xdr:spPr bwMode="auto">
        <a:xfrm flipH="1">
          <a:off x="5009809" y="20735924"/>
          <a:ext cx="638516" cy="450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1020</xdr:colOff>
      <xdr:row>121</xdr:row>
      <xdr:rowOff>195602</xdr:rowOff>
    </xdr:from>
    <xdr:to>
      <xdr:col>10</xdr:col>
      <xdr:colOff>1020</xdr:colOff>
      <xdr:row>125</xdr:row>
      <xdr:rowOff>34017</xdr:rowOff>
    </xdr:to>
    <xdr:sp macro="" textlink="">
      <xdr:nvSpPr>
        <xdr:cNvPr id="1351" name="Line 243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>
          <a:spLocks noChangeShapeType="1"/>
        </xdr:cNvSpPr>
      </xdr:nvSpPr>
      <xdr:spPr bwMode="auto">
        <a:xfrm>
          <a:off x="5010149" y="22009553"/>
          <a:ext cx="663349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121</xdr:row>
      <xdr:rowOff>145596</xdr:rowOff>
    </xdr:from>
    <xdr:to>
      <xdr:col>10</xdr:col>
      <xdr:colOff>17009</xdr:colOff>
      <xdr:row>125</xdr:row>
      <xdr:rowOff>19049</xdr:rowOff>
    </xdr:to>
    <xdr:sp macro="" textlink="">
      <xdr:nvSpPr>
        <xdr:cNvPr id="1352" name="Line 1871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>
          <a:spLocks noChangeShapeType="1"/>
        </xdr:cNvSpPr>
      </xdr:nvSpPr>
      <xdr:spPr bwMode="auto">
        <a:xfrm flipH="1">
          <a:off x="5000625" y="23891421"/>
          <a:ext cx="693284" cy="8831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9525</xdr:rowOff>
    </xdr:from>
    <xdr:to>
      <xdr:col>14</xdr:col>
      <xdr:colOff>0</xdr:colOff>
      <xdr:row>15</xdr:row>
      <xdr:rowOff>0</xdr:rowOff>
    </xdr:to>
    <xdr:sp macro="" textlink="">
      <xdr:nvSpPr>
        <xdr:cNvPr id="1365" name="Line 1565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>
          <a:spLocks noChangeShapeType="1"/>
        </xdr:cNvSpPr>
      </xdr:nvSpPr>
      <xdr:spPr bwMode="auto">
        <a:xfrm flipH="1">
          <a:off x="5981700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42521</xdr:colOff>
      <xdr:row>125</xdr:row>
      <xdr:rowOff>25514</xdr:rowOff>
    </xdr:from>
    <xdr:to>
      <xdr:col>12</xdr:col>
      <xdr:colOff>9524</xdr:colOff>
      <xdr:row>126</xdr:row>
      <xdr:rowOff>331673</xdr:rowOff>
    </xdr:to>
    <xdr:sp macro="" textlink="">
      <xdr:nvSpPr>
        <xdr:cNvPr id="1468" name="Line 175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>
          <a:spLocks noChangeShapeType="1"/>
        </xdr:cNvSpPr>
      </xdr:nvSpPr>
      <xdr:spPr bwMode="auto">
        <a:xfrm>
          <a:off x="5714999" y="22723929"/>
          <a:ext cx="596333" cy="4677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25513</xdr:colOff>
      <xdr:row>125</xdr:row>
      <xdr:rowOff>8505</xdr:rowOff>
    </xdr:from>
    <xdr:to>
      <xdr:col>14</xdr:col>
      <xdr:colOff>9525</xdr:colOff>
      <xdr:row>127</xdr:row>
      <xdr:rowOff>0</xdr:rowOff>
    </xdr:to>
    <xdr:sp macro="" textlink="">
      <xdr:nvSpPr>
        <xdr:cNvPr id="1469" name="Line 177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>
          <a:spLocks noChangeShapeType="1"/>
        </xdr:cNvSpPr>
      </xdr:nvSpPr>
      <xdr:spPr bwMode="auto">
        <a:xfrm>
          <a:off x="6327321" y="22706920"/>
          <a:ext cx="613342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25514</xdr:colOff>
      <xdr:row>125</xdr:row>
      <xdr:rowOff>34017</xdr:rowOff>
    </xdr:from>
    <xdr:to>
      <xdr:col>18</xdr:col>
      <xdr:colOff>9525</xdr:colOff>
      <xdr:row>126</xdr:row>
      <xdr:rowOff>331673</xdr:rowOff>
    </xdr:to>
    <xdr:sp macro="" textlink="">
      <xdr:nvSpPr>
        <xdr:cNvPr id="1471" name="Line 181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>
          <a:spLocks noChangeShapeType="1"/>
        </xdr:cNvSpPr>
      </xdr:nvSpPr>
      <xdr:spPr bwMode="auto">
        <a:xfrm>
          <a:off x="7594487" y="22732432"/>
          <a:ext cx="613342" cy="4592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68035</xdr:colOff>
      <xdr:row>125</xdr:row>
      <xdr:rowOff>42523</xdr:rowOff>
    </xdr:from>
    <xdr:to>
      <xdr:col>20</xdr:col>
      <xdr:colOff>9525</xdr:colOff>
      <xdr:row>127</xdr:row>
      <xdr:rowOff>0</xdr:rowOff>
    </xdr:to>
    <xdr:sp macro="" textlink="">
      <xdr:nvSpPr>
        <xdr:cNvPr id="1472" name="Line 183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>
          <a:spLocks noChangeShapeType="1"/>
        </xdr:cNvSpPr>
      </xdr:nvSpPr>
      <xdr:spPr bwMode="auto">
        <a:xfrm>
          <a:off x="8266339" y="22740938"/>
          <a:ext cx="570820" cy="4507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8504</xdr:colOff>
      <xdr:row>125</xdr:row>
      <xdr:rowOff>42523</xdr:rowOff>
    </xdr:from>
    <xdr:to>
      <xdr:col>22</xdr:col>
      <xdr:colOff>9525</xdr:colOff>
      <xdr:row>127</xdr:row>
      <xdr:rowOff>0</xdr:rowOff>
    </xdr:to>
    <xdr:sp macro="" textlink="">
      <xdr:nvSpPr>
        <xdr:cNvPr id="1473" name="Line 185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>
          <a:spLocks noChangeShapeType="1"/>
        </xdr:cNvSpPr>
      </xdr:nvSpPr>
      <xdr:spPr bwMode="auto">
        <a:xfrm>
          <a:off x="8836138" y="22740938"/>
          <a:ext cx="706891" cy="4507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51027</xdr:colOff>
      <xdr:row>125</xdr:row>
      <xdr:rowOff>17009</xdr:rowOff>
    </xdr:from>
    <xdr:to>
      <xdr:col>26</xdr:col>
      <xdr:colOff>9525</xdr:colOff>
      <xdr:row>127</xdr:row>
      <xdr:rowOff>0</xdr:rowOff>
    </xdr:to>
    <xdr:sp macro="" textlink="">
      <xdr:nvSpPr>
        <xdr:cNvPr id="1485" name="Line 189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>
          <a:spLocks noChangeShapeType="1"/>
        </xdr:cNvSpPr>
      </xdr:nvSpPr>
      <xdr:spPr bwMode="auto">
        <a:xfrm>
          <a:off x="10230871" y="22715424"/>
          <a:ext cx="664368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34018</xdr:colOff>
      <xdr:row>125</xdr:row>
      <xdr:rowOff>8505</xdr:rowOff>
    </xdr:from>
    <xdr:to>
      <xdr:col>28</xdr:col>
      <xdr:colOff>0</xdr:colOff>
      <xdr:row>127</xdr:row>
      <xdr:rowOff>0</xdr:rowOff>
    </xdr:to>
    <xdr:sp macro="" textlink="">
      <xdr:nvSpPr>
        <xdr:cNvPr id="1486" name="Line 191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>
          <a:spLocks noChangeShapeType="1"/>
        </xdr:cNvSpPr>
      </xdr:nvSpPr>
      <xdr:spPr bwMode="auto">
        <a:xfrm>
          <a:off x="10919732" y="22706920"/>
          <a:ext cx="833438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125</xdr:row>
      <xdr:rowOff>25514</xdr:rowOff>
    </xdr:from>
    <xdr:to>
      <xdr:col>11</xdr:col>
      <xdr:colOff>280647</xdr:colOff>
      <xdr:row>127</xdr:row>
      <xdr:rowOff>0</xdr:rowOff>
    </xdr:to>
    <xdr:sp macro="" textlink="">
      <xdr:nvSpPr>
        <xdr:cNvPr id="1488" name="Line 1638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>
          <a:spLocks noChangeShapeType="1"/>
        </xdr:cNvSpPr>
      </xdr:nvSpPr>
      <xdr:spPr bwMode="auto">
        <a:xfrm flipH="1">
          <a:off x="5672478" y="22723929"/>
          <a:ext cx="595312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125</xdr:row>
      <xdr:rowOff>0</xdr:rowOff>
    </xdr:from>
    <xdr:to>
      <xdr:col>13</xdr:col>
      <xdr:colOff>289152</xdr:colOff>
      <xdr:row>127</xdr:row>
      <xdr:rowOff>0</xdr:rowOff>
    </xdr:to>
    <xdr:sp macro="" textlink="">
      <xdr:nvSpPr>
        <xdr:cNvPr id="1489" name="Line 1640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>
          <a:spLocks noChangeShapeType="1"/>
        </xdr:cNvSpPr>
      </xdr:nvSpPr>
      <xdr:spPr bwMode="auto">
        <a:xfrm flipH="1">
          <a:off x="6301808" y="22698415"/>
          <a:ext cx="603817" cy="4932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306161</xdr:colOff>
      <xdr:row>124</xdr:row>
      <xdr:rowOff>136073</xdr:rowOff>
    </xdr:from>
    <xdr:to>
      <xdr:col>15</xdr:col>
      <xdr:colOff>289151</xdr:colOff>
      <xdr:row>127</xdr:row>
      <xdr:rowOff>1</xdr:rowOff>
    </xdr:to>
    <xdr:sp macro="" textlink="">
      <xdr:nvSpPr>
        <xdr:cNvPr id="1490" name="Line 1641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>
          <a:spLocks noChangeShapeType="1"/>
        </xdr:cNvSpPr>
      </xdr:nvSpPr>
      <xdr:spPr bwMode="auto">
        <a:xfrm flipH="1">
          <a:off x="6922634" y="22672903"/>
          <a:ext cx="612321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323168</xdr:colOff>
      <xdr:row>125</xdr:row>
      <xdr:rowOff>8505</xdr:rowOff>
    </xdr:from>
    <xdr:to>
      <xdr:col>17</xdr:col>
      <xdr:colOff>314665</xdr:colOff>
      <xdr:row>127</xdr:row>
      <xdr:rowOff>0</xdr:rowOff>
    </xdr:to>
    <xdr:sp macro="" textlink="">
      <xdr:nvSpPr>
        <xdr:cNvPr id="1491" name="Line 1643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>
          <a:spLocks noChangeShapeType="1"/>
        </xdr:cNvSpPr>
      </xdr:nvSpPr>
      <xdr:spPr bwMode="auto">
        <a:xfrm flipH="1">
          <a:off x="7568972" y="22706920"/>
          <a:ext cx="629331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125</xdr:row>
      <xdr:rowOff>17009</xdr:rowOff>
    </xdr:from>
    <xdr:to>
      <xdr:col>19</xdr:col>
      <xdr:colOff>297656</xdr:colOff>
      <xdr:row>127</xdr:row>
      <xdr:rowOff>0</xdr:rowOff>
    </xdr:to>
    <xdr:sp macro="" textlink="">
      <xdr:nvSpPr>
        <xdr:cNvPr id="1492" name="Line 1644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>
          <a:spLocks noChangeShapeType="1"/>
        </xdr:cNvSpPr>
      </xdr:nvSpPr>
      <xdr:spPr bwMode="auto">
        <a:xfrm flipH="1">
          <a:off x="8198304" y="22715424"/>
          <a:ext cx="612321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125</xdr:row>
      <xdr:rowOff>17009</xdr:rowOff>
    </xdr:from>
    <xdr:to>
      <xdr:col>21</xdr:col>
      <xdr:colOff>289152</xdr:colOff>
      <xdr:row>127</xdr:row>
      <xdr:rowOff>0</xdr:rowOff>
    </xdr:to>
    <xdr:sp macro="" textlink="">
      <xdr:nvSpPr>
        <xdr:cNvPr id="1493" name="Line 1645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>
          <a:spLocks noChangeShapeType="1"/>
        </xdr:cNvSpPr>
      </xdr:nvSpPr>
      <xdr:spPr bwMode="auto">
        <a:xfrm flipH="1">
          <a:off x="8827634" y="22715424"/>
          <a:ext cx="663348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125</xdr:row>
      <xdr:rowOff>17009</xdr:rowOff>
    </xdr:from>
    <xdr:to>
      <xdr:col>25</xdr:col>
      <xdr:colOff>289152</xdr:colOff>
      <xdr:row>127</xdr:row>
      <xdr:rowOff>0</xdr:rowOff>
    </xdr:to>
    <xdr:sp macro="" textlink="">
      <xdr:nvSpPr>
        <xdr:cNvPr id="1497" name="Line 1647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>
          <a:spLocks noChangeShapeType="1"/>
        </xdr:cNvSpPr>
      </xdr:nvSpPr>
      <xdr:spPr bwMode="auto">
        <a:xfrm flipH="1">
          <a:off x="10179844" y="22715424"/>
          <a:ext cx="663348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331673</xdr:colOff>
      <xdr:row>125</xdr:row>
      <xdr:rowOff>25514</xdr:rowOff>
    </xdr:from>
    <xdr:to>
      <xdr:col>27</xdr:col>
      <xdr:colOff>450736</xdr:colOff>
      <xdr:row>127</xdr:row>
      <xdr:rowOff>0</xdr:rowOff>
    </xdr:to>
    <xdr:sp macro="" textlink="">
      <xdr:nvSpPr>
        <xdr:cNvPr id="1674" name="Line 1648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>
          <a:spLocks noChangeShapeType="1"/>
        </xdr:cNvSpPr>
      </xdr:nvSpPr>
      <xdr:spPr bwMode="auto">
        <a:xfrm flipH="1">
          <a:off x="10885713" y="22723929"/>
          <a:ext cx="850447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47624</xdr:colOff>
      <xdr:row>125</xdr:row>
      <xdr:rowOff>38100</xdr:rowOff>
    </xdr:from>
    <xdr:to>
      <xdr:col>5</xdr:col>
      <xdr:colOff>212610</xdr:colOff>
      <xdr:row>126</xdr:row>
      <xdr:rowOff>306161</xdr:rowOff>
    </xdr:to>
    <xdr:sp macro="" textlink="">
      <xdr:nvSpPr>
        <xdr:cNvPr id="1677" name="Line 243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>
          <a:spLocks noChangeShapeType="1"/>
        </xdr:cNvSpPr>
      </xdr:nvSpPr>
      <xdr:spPr bwMode="auto">
        <a:xfrm>
          <a:off x="3486149" y="24793575"/>
          <a:ext cx="726961" cy="4299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34018</xdr:rowOff>
    </xdr:from>
    <xdr:to>
      <xdr:col>5</xdr:col>
      <xdr:colOff>212611</xdr:colOff>
      <xdr:row>127</xdr:row>
      <xdr:rowOff>0</xdr:rowOff>
    </xdr:to>
    <xdr:sp macro="" textlink="">
      <xdr:nvSpPr>
        <xdr:cNvPr id="1679" name="Line 1871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>
          <a:spLocks noChangeShapeType="1"/>
        </xdr:cNvSpPr>
      </xdr:nvSpPr>
      <xdr:spPr bwMode="auto">
        <a:xfrm flipH="1">
          <a:off x="3444308" y="22732433"/>
          <a:ext cx="773906" cy="2891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19049</xdr:colOff>
      <xdr:row>125</xdr:row>
      <xdr:rowOff>57149</xdr:rowOff>
    </xdr:from>
    <xdr:to>
      <xdr:col>8</xdr:col>
      <xdr:colOff>8504</xdr:colOff>
      <xdr:row>127</xdr:row>
      <xdr:rowOff>8504</xdr:rowOff>
    </xdr:to>
    <xdr:sp macro="" textlink="">
      <xdr:nvSpPr>
        <xdr:cNvPr id="1682" name="Line 243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>
          <a:spLocks noChangeShapeType="1"/>
        </xdr:cNvSpPr>
      </xdr:nvSpPr>
      <xdr:spPr bwMode="auto">
        <a:xfrm>
          <a:off x="4286249" y="24812624"/>
          <a:ext cx="732405" cy="4466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125</xdr:row>
      <xdr:rowOff>8505</xdr:rowOff>
    </xdr:from>
    <xdr:to>
      <xdr:col>7</xdr:col>
      <xdr:colOff>348683</xdr:colOff>
      <xdr:row>127</xdr:row>
      <xdr:rowOff>17008</xdr:rowOff>
    </xdr:to>
    <xdr:sp macro="" textlink="">
      <xdr:nvSpPr>
        <xdr:cNvPr id="1683" name="Line 1871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>
          <a:spLocks noChangeShapeType="1"/>
        </xdr:cNvSpPr>
      </xdr:nvSpPr>
      <xdr:spPr bwMode="auto">
        <a:xfrm flipH="1">
          <a:off x="4269241" y="22706920"/>
          <a:ext cx="688862" cy="5017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125</xdr:row>
      <xdr:rowOff>25503</xdr:rowOff>
    </xdr:from>
    <xdr:to>
      <xdr:col>10</xdr:col>
      <xdr:colOff>68035</xdr:colOff>
      <xdr:row>127</xdr:row>
      <xdr:rowOff>34018</xdr:rowOff>
    </xdr:to>
    <xdr:sp macro="" textlink="">
      <xdr:nvSpPr>
        <xdr:cNvPr id="1688" name="Line 243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>
          <a:spLocks noChangeShapeType="1"/>
        </xdr:cNvSpPr>
      </xdr:nvSpPr>
      <xdr:spPr bwMode="auto">
        <a:xfrm>
          <a:off x="5018654" y="22723918"/>
          <a:ext cx="721859" cy="5017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399709</xdr:colOff>
      <xdr:row>125</xdr:row>
      <xdr:rowOff>34018</xdr:rowOff>
    </xdr:from>
    <xdr:to>
      <xdr:col>9</xdr:col>
      <xdr:colOff>314665</xdr:colOff>
      <xdr:row>127</xdr:row>
      <xdr:rowOff>0</xdr:rowOff>
    </xdr:to>
    <xdr:sp macro="" textlink="">
      <xdr:nvSpPr>
        <xdr:cNvPr id="1689" name="Line 1871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>
          <a:spLocks noChangeShapeType="1"/>
        </xdr:cNvSpPr>
      </xdr:nvSpPr>
      <xdr:spPr bwMode="auto">
        <a:xfrm flipH="1">
          <a:off x="5009129" y="22732433"/>
          <a:ext cx="646340" cy="4592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12</xdr:row>
      <xdr:rowOff>0</xdr:rowOff>
    </xdr:from>
    <xdr:to>
      <xdr:col>14</xdr:col>
      <xdr:colOff>9525</xdr:colOff>
      <xdr:row>15</xdr:row>
      <xdr:rowOff>0</xdr:rowOff>
    </xdr:to>
    <xdr:sp macro="" textlink="">
      <xdr:nvSpPr>
        <xdr:cNvPr id="1690" name="Line 7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>
          <a:spLocks noChangeShapeType="1"/>
        </xdr:cNvSpPr>
      </xdr:nvSpPr>
      <xdr:spPr bwMode="auto">
        <a:xfrm>
          <a:off x="5991225" y="18002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12</xdr:row>
      <xdr:rowOff>9525</xdr:rowOff>
    </xdr:from>
    <xdr:to>
      <xdr:col>14</xdr:col>
      <xdr:colOff>0</xdr:colOff>
      <xdr:row>15</xdr:row>
      <xdr:rowOff>0</xdr:rowOff>
    </xdr:to>
    <xdr:sp macro="" textlink="">
      <xdr:nvSpPr>
        <xdr:cNvPr id="1691" name="Line 1565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>
          <a:spLocks noChangeShapeType="1"/>
        </xdr:cNvSpPr>
      </xdr:nvSpPr>
      <xdr:spPr bwMode="auto">
        <a:xfrm flipH="1">
          <a:off x="5981700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15</xdr:row>
      <xdr:rowOff>0</xdr:rowOff>
    </xdr:from>
    <xdr:to>
      <xdr:col>14</xdr:col>
      <xdr:colOff>9525</xdr:colOff>
      <xdr:row>17</xdr:row>
      <xdr:rowOff>209550</xdr:rowOff>
    </xdr:to>
    <xdr:sp macro="" textlink="">
      <xdr:nvSpPr>
        <xdr:cNvPr id="1692" name="Line 2072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>
          <a:spLocks noChangeShapeType="1"/>
        </xdr:cNvSpPr>
      </xdr:nvSpPr>
      <xdr:spPr bwMode="auto">
        <a:xfrm>
          <a:off x="5991225" y="22860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15</xdr:row>
      <xdr:rowOff>9525</xdr:rowOff>
    </xdr:from>
    <xdr:to>
      <xdr:col>13</xdr:col>
      <xdr:colOff>314325</xdr:colOff>
      <xdr:row>18</xdr:row>
      <xdr:rowOff>9525</xdr:rowOff>
    </xdr:to>
    <xdr:sp macro="" textlink="">
      <xdr:nvSpPr>
        <xdr:cNvPr id="1693" name="Line 2084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>
          <a:spLocks noChangeShapeType="1"/>
        </xdr:cNvSpPr>
      </xdr:nvSpPr>
      <xdr:spPr bwMode="auto">
        <a:xfrm flipH="1">
          <a:off x="5895975" y="2295525"/>
          <a:ext cx="7143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24</xdr:row>
      <xdr:rowOff>0</xdr:rowOff>
    </xdr:from>
    <xdr:to>
      <xdr:col>14</xdr:col>
      <xdr:colOff>9525</xdr:colOff>
      <xdr:row>27</xdr:row>
      <xdr:rowOff>0</xdr:rowOff>
    </xdr:to>
    <xdr:sp macro="" textlink="">
      <xdr:nvSpPr>
        <xdr:cNvPr id="1694" name="Line 103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>
          <a:spLocks noChangeShapeType="1"/>
        </xdr:cNvSpPr>
      </xdr:nvSpPr>
      <xdr:spPr bwMode="auto">
        <a:xfrm>
          <a:off x="5991225" y="325755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39</xdr:row>
      <xdr:rowOff>0</xdr:rowOff>
    </xdr:from>
    <xdr:to>
      <xdr:col>14</xdr:col>
      <xdr:colOff>9525</xdr:colOff>
      <xdr:row>42</xdr:row>
      <xdr:rowOff>0</xdr:rowOff>
    </xdr:to>
    <xdr:sp macro="" textlink="">
      <xdr:nvSpPr>
        <xdr:cNvPr id="1696" name="Line 151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>
          <a:spLocks noChangeShapeType="1"/>
        </xdr:cNvSpPr>
      </xdr:nvSpPr>
      <xdr:spPr bwMode="auto">
        <a:xfrm>
          <a:off x="5991225" y="42291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9525</xdr:colOff>
      <xdr:row>48</xdr:row>
      <xdr:rowOff>0</xdr:rowOff>
    </xdr:to>
    <xdr:sp macro="" textlink="">
      <xdr:nvSpPr>
        <xdr:cNvPr id="1698" name="Line 225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>
          <a:spLocks noChangeShapeType="1"/>
        </xdr:cNvSpPr>
      </xdr:nvSpPr>
      <xdr:spPr bwMode="auto">
        <a:xfrm>
          <a:off x="5991225" y="52006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51</xdr:row>
      <xdr:rowOff>0</xdr:rowOff>
    </xdr:from>
    <xdr:to>
      <xdr:col>14</xdr:col>
      <xdr:colOff>9525</xdr:colOff>
      <xdr:row>54</xdr:row>
      <xdr:rowOff>0</xdr:rowOff>
    </xdr:to>
    <xdr:sp macro="" textlink="">
      <xdr:nvSpPr>
        <xdr:cNvPr id="1699" name="Line 315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>
          <a:spLocks noChangeShapeType="1"/>
        </xdr:cNvSpPr>
      </xdr:nvSpPr>
      <xdr:spPr bwMode="auto">
        <a:xfrm>
          <a:off x="5991225" y="6200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9525</xdr:rowOff>
    </xdr:from>
    <xdr:to>
      <xdr:col>14</xdr:col>
      <xdr:colOff>0</xdr:colOff>
      <xdr:row>27</xdr:row>
      <xdr:rowOff>0</xdr:rowOff>
    </xdr:to>
    <xdr:sp macro="" textlink="">
      <xdr:nvSpPr>
        <xdr:cNvPr id="1700" name="Line 1606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>
          <a:spLocks noChangeShapeType="1"/>
        </xdr:cNvSpPr>
      </xdr:nvSpPr>
      <xdr:spPr bwMode="auto">
        <a:xfrm flipH="1">
          <a:off x="5981700" y="326707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9525</xdr:rowOff>
    </xdr:from>
    <xdr:to>
      <xdr:col>14</xdr:col>
      <xdr:colOff>0</xdr:colOff>
      <xdr:row>42</xdr:row>
      <xdr:rowOff>0</xdr:rowOff>
    </xdr:to>
    <xdr:sp macro="" textlink="">
      <xdr:nvSpPr>
        <xdr:cNvPr id="1702" name="Line 1627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>
          <a:spLocks noChangeShapeType="1"/>
        </xdr:cNvSpPr>
      </xdr:nvSpPr>
      <xdr:spPr bwMode="auto">
        <a:xfrm flipH="1">
          <a:off x="5981700" y="42386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9525</xdr:rowOff>
    </xdr:from>
    <xdr:to>
      <xdr:col>14</xdr:col>
      <xdr:colOff>0</xdr:colOff>
      <xdr:row>48</xdr:row>
      <xdr:rowOff>0</xdr:rowOff>
    </xdr:to>
    <xdr:sp macro="" textlink="">
      <xdr:nvSpPr>
        <xdr:cNvPr id="1704" name="Line 1660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>
          <a:spLocks noChangeShapeType="1"/>
        </xdr:cNvSpPr>
      </xdr:nvSpPr>
      <xdr:spPr bwMode="auto">
        <a:xfrm flipH="1">
          <a:off x="5981700" y="5210175"/>
          <a:ext cx="6286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9525</xdr:rowOff>
    </xdr:from>
    <xdr:to>
      <xdr:col>14</xdr:col>
      <xdr:colOff>0</xdr:colOff>
      <xdr:row>54</xdr:row>
      <xdr:rowOff>0</xdr:rowOff>
    </xdr:to>
    <xdr:sp macro="" textlink="">
      <xdr:nvSpPr>
        <xdr:cNvPr id="1705" name="Line 1680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>
          <a:spLocks noChangeShapeType="1"/>
        </xdr:cNvSpPr>
      </xdr:nvSpPr>
      <xdr:spPr bwMode="auto">
        <a:xfrm flipH="1">
          <a:off x="5981700" y="6210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9524</xdr:colOff>
      <xdr:row>18</xdr:row>
      <xdr:rowOff>0</xdr:rowOff>
    </xdr:from>
    <xdr:to>
      <xdr:col>13</xdr:col>
      <xdr:colOff>295274</xdr:colOff>
      <xdr:row>20</xdr:row>
      <xdr:rowOff>190500</xdr:rowOff>
    </xdr:to>
    <xdr:sp macro="" textlink="">
      <xdr:nvSpPr>
        <xdr:cNvPr id="1707" name="Line 2111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>
          <a:spLocks noChangeShapeType="1"/>
        </xdr:cNvSpPr>
      </xdr:nvSpPr>
      <xdr:spPr bwMode="auto">
        <a:xfrm flipH="1">
          <a:off x="6315074" y="2924175"/>
          <a:ext cx="6000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48</xdr:row>
      <xdr:rowOff>0</xdr:rowOff>
    </xdr:from>
    <xdr:to>
      <xdr:col>14</xdr:col>
      <xdr:colOff>9525</xdr:colOff>
      <xdr:row>51</xdr:row>
      <xdr:rowOff>0</xdr:rowOff>
    </xdr:to>
    <xdr:sp macro="" textlink="">
      <xdr:nvSpPr>
        <xdr:cNvPr id="1710" name="Line 225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>
          <a:spLocks noChangeShapeType="1"/>
        </xdr:cNvSpPr>
      </xdr:nvSpPr>
      <xdr:spPr bwMode="auto">
        <a:xfrm>
          <a:off x="5991225" y="57150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48</xdr:row>
      <xdr:rowOff>9525</xdr:rowOff>
    </xdr:from>
    <xdr:to>
      <xdr:col>14</xdr:col>
      <xdr:colOff>0</xdr:colOff>
      <xdr:row>51</xdr:row>
      <xdr:rowOff>0</xdr:rowOff>
    </xdr:to>
    <xdr:sp macro="" textlink="">
      <xdr:nvSpPr>
        <xdr:cNvPr id="1711" name="Line 1660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>
          <a:spLocks noChangeShapeType="1"/>
        </xdr:cNvSpPr>
      </xdr:nvSpPr>
      <xdr:spPr bwMode="auto">
        <a:xfrm flipH="1">
          <a:off x="5981700" y="57245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57</xdr:row>
      <xdr:rowOff>0</xdr:rowOff>
    </xdr:from>
    <xdr:to>
      <xdr:col>14</xdr:col>
      <xdr:colOff>9525</xdr:colOff>
      <xdr:row>60</xdr:row>
      <xdr:rowOff>0</xdr:rowOff>
    </xdr:to>
    <xdr:cxnSp macro="">
      <xdr:nvCxnSpPr>
        <xdr:cNvPr id="1712" name="Straight Connector 1711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CxnSpPr/>
      </xdr:nvCxnSpPr>
      <xdr:spPr>
        <a:xfrm rot="5400000" flipH="1" flipV="1">
          <a:off x="6062662" y="7100888"/>
          <a:ext cx="48577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57</xdr:row>
      <xdr:rowOff>9525</xdr:rowOff>
    </xdr:from>
    <xdr:to>
      <xdr:col>14</xdr:col>
      <xdr:colOff>0</xdr:colOff>
      <xdr:row>60</xdr:row>
      <xdr:rowOff>0</xdr:rowOff>
    </xdr:to>
    <xdr:sp macro="" textlink="">
      <xdr:nvSpPr>
        <xdr:cNvPr id="1714" name="Line 1565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>
          <a:spLocks noChangeShapeType="1"/>
        </xdr:cNvSpPr>
      </xdr:nvSpPr>
      <xdr:spPr bwMode="auto">
        <a:xfrm flipH="1">
          <a:off x="5981700" y="71818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63</xdr:row>
      <xdr:rowOff>0</xdr:rowOff>
    </xdr:from>
    <xdr:to>
      <xdr:col>14</xdr:col>
      <xdr:colOff>9525</xdr:colOff>
      <xdr:row>65</xdr:row>
      <xdr:rowOff>209550</xdr:rowOff>
    </xdr:to>
    <xdr:sp macro="" textlink="">
      <xdr:nvSpPr>
        <xdr:cNvPr id="1715" name="Line 2072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>
          <a:spLocks noChangeShapeType="1"/>
        </xdr:cNvSpPr>
      </xdr:nvSpPr>
      <xdr:spPr bwMode="auto">
        <a:xfrm>
          <a:off x="5991225" y="76581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63</xdr:row>
      <xdr:rowOff>9525</xdr:rowOff>
    </xdr:from>
    <xdr:to>
      <xdr:col>13</xdr:col>
      <xdr:colOff>314325</xdr:colOff>
      <xdr:row>66</xdr:row>
      <xdr:rowOff>9525</xdr:rowOff>
    </xdr:to>
    <xdr:sp macro="" textlink="">
      <xdr:nvSpPr>
        <xdr:cNvPr id="1716" name="Line 2084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>
          <a:spLocks noChangeShapeType="1"/>
        </xdr:cNvSpPr>
      </xdr:nvSpPr>
      <xdr:spPr bwMode="auto">
        <a:xfrm flipH="1">
          <a:off x="5895975" y="7667625"/>
          <a:ext cx="7143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65</xdr:row>
      <xdr:rowOff>219075</xdr:rowOff>
    </xdr:from>
    <xdr:to>
      <xdr:col>14</xdr:col>
      <xdr:colOff>0</xdr:colOff>
      <xdr:row>68</xdr:row>
      <xdr:rowOff>171450</xdr:rowOff>
    </xdr:to>
    <xdr:sp macro="" textlink="">
      <xdr:nvSpPr>
        <xdr:cNvPr id="1717" name="Line 2099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>
          <a:spLocks noChangeShapeType="1"/>
        </xdr:cNvSpPr>
      </xdr:nvSpPr>
      <xdr:spPr bwMode="auto">
        <a:xfrm>
          <a:off x="5991225" y="81438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69</xdr:row>
      <xdr:rowOff>0</xdr:rowOff>
    </xdr:from>
    <xdr:to>
      <xdr:col>14</xdr:col>
      <xdr:colOff>9525</xdr:colOff>
      <xdr:row>72</xdr:row>
      <xdr:rowOff>0</xdr:rowOff>
    </xdr:to>
    <xdr:sp macro="" textlink="">
      <xdr:nvSpPr>
        <xdr:cNvPr id="1719" name="Line 225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>
          <a:spLocks noChangeShapeType="1"/>
        </xdr:cNvSpPr>
      </xdr:nvSpPr>
      <xdr:spPr bwMode="auto">
        <a:xfrm>
          <a:off x="5991225" y="862965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69</xdr:row>
      <xdr:rowOff>9525</xdr:rowOff>
    </xdr:from>
    <xdr:to>
      <xdr:col>14</xdr:col>
      <xdr:colOff>0</xdr:colOff>
      <xdr:row>72</xdr:row>
      <xdr:rowOff>0</xdr:rowOff>
    </xdr:to>
    <xdr:sp macro="" textlink="">
      <xdr:nvSpPr>
        <xdr:cNvPr id="1720" name="Line 1660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>
          <a:spLocks noChangeShapeType="1"/>
        </xdr:cNvSpPr>
      </xdr:nvSpPr>
      <xdr:spPr bwMode="auto">
        <a:xfrm flipH="1">
          <a:off x="5981700" y="863917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78</xdr:row>
      <xdr:rowOff>0</xdr:rowOff>
    </xdr:from>
    <xdr:to>
      <xdr:col>14</xdr:col>
      <xdr:colOff>9525</xdr:colOff>
      <xdr:row>81</xdr:row>
      <xdr:rowOff>0</xdr:rowOff>
    </xdr:to>
    <xdr:sp macro="" textlink="">
      <xdr:nvSpPr>
        <xdr:cNvPr id="1721" name="Line 225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>
          <a:spLocks noChangeShapeType="1"/>
        </xdr:cNvSpPr>
      </xdr:nvSpPr>
      <xdr:spPr bwMode="auto">
        <a:xfrm>
          <a:off x="5991225" y="91154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78</xdr:row>
      <xdr:rowOff>9525</xdr:rowOff>
    </xdr:from>
    <xdr:to>
      <xdr:col>14</xdr:col>
      <xdr:colOff>0</xdr:colOff>
      <xdr:row>81</xdr:row>
      <xdr:rowOff>0</xdr:rowOff>
    </xdr:to>
    <xdr:sp macro="" textlink="">
      <xdr:nvSpPr>
        <xdr:cNvPr id="1722" name="Line 1660">
          <a:extLst>
            <a:ext uri="{FF2B5EF4-FFF2-40B4-BE49-F238E27FC236}">
              <a16:creationId xmlns:a16="http://schemas.microsoft.com/office/drawing/2014/main" id="{00000000-0008-0000-0300-0000BA060000}"/>
            </a:ext>
          </a:extLst>
        </xdr:cNvPr>
        <xdr:cNvSpPr>
          <a:spLocks noChangeShapeType="1"/>
        </xdr:cNvSpPr>
      </xdr:nvSpPr>
      <xdr:spPr bwMode="auto">
        <a:xfrm flipH="1">
          <a:off x="5981700" y="91249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81</xdr:row>
      <xdr:rowOff>0</xdr:rowOff>
    </xdr:from>
    <xdr:to>
      <xdr:col>14</xdr:col>
      <xdr:colOff>9525</xdr:colOff>
      <xdr:row>84</xdr:row>
      <xdr:rowOff>0</xdr:rowOff>
    </xdr:to>
    <xdr:sp macro="" textlink="">
      <xdr:nvSpPr>
        <xdr:cNvPr id="1729" name="Line 225">
          <a:extLst>
            <a:ext uri="{FF2B5EF4-FFF2-40B4-BE49-F238E27FC236}">
              <a16:creationId xmlns:a16="http://schemas.microsoft.com/office/drawing/2014/main" id="{00000000-0008-0000-0300-0000C1060000}"/>
            </a:ext>
          </a:extLst>
        </xdr:cNvPr>
        <xdr:cNvSpPr>
          <a:spLocks noChangeShapeType="1"/>
        </xdr:cNvSpPr>
      </xdr:nvSpPr>
      <xdr:spPr bwMode="auto">
        <a:xfrm>
          <a:off x="5991225" y="11058525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81</xdr:row>
      <xdr:rowOff>9525</xdr:rowOff>
    </xdr:from>
    <xdr:to>
      <xdr:col>14</xdr:col>
      <xdr:colOff>0</xdr:colOff>
      <xdr:row>84</xdr:row>
      <xdr:rowOff>0</xdr:rowOff>
    </xdr:to>
    <xdr:sp macro="" textlink="">
      <xdr:nvSpPr>
        <xdr:cNvPr id="1730" name="Line 1660">
          <a:extLst>
            <a:ext uri="{FF2B5EF4-FFF2-40B4-BE49-F238E27FC236}">
              <a16:creationId xmlns:a16="http://schemas.microsoft.com/office/drawing/2014/main" id="{00000000-0008-0000-0300-0000C2060000}"/>
            </a:ext>
          </a:extLst>
        </xdr:cNvPr>
        <xdr:cNvSpPr>
          <a:spLocks noChangeShapeType="1"/>
        </xdr:cNvSpPr>
      </xdr:nvSpPr>
      <xdr:spPr bwMode="auto">
        <a:xfrm flipH="1">
          <a:off x="5981700" y="11068050"/>
          <a:ext cx="6286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84</xdr:row>
      <xdr:rowOff>0</xdr:rowOff>
    </xdr:from>
    <xdr:to>
      <xdr:col>14</xdr:col>
      <xdr:colOff>9525</xdr:colOff>
      <xdr:row>87</xdr:row>
      <xdr:rowOff>0</xdr:rowOff>
    </xdr:to>
    <xdr:sp macro="" textlink="">
      <xdr:nvSpPr>
        <xdr:cNvPr id="1731" name="Line 315">
          <a:extLst>
            <a:ext uri="{FF2B5EF4-FFF2-40B4-BE49-F238E27FC236}">
              <a16:creationId xmlns:a16="http://schemas.microsoft.com/office/drawing/2014/main" id="{00000000-0008-0000-0300-0000C3060000}"/>
            </a:ext>
          </a:extLst>
        </xdr:cNvPr>
        <xdr:cNvSpPr>
          <a:spLocks noChangeShapeType="1"/>
        </xdr:cNvSpPr>
      </xdr:nvSpPr>
      <xdr:spPr bwMode="auto">
        <a:xfrm>
          <a:off x="5991225" y="116871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84</xdr:row>
      <xdr:rowOff>9525</xdr:rowOff>
    </xdr:from>
    <xdr:to>
      <xdr:col>14</xdr:col>
      <xdr:colOff>0</xdr:colOff>
      <xdr:row>87</xdr:row>
      <xdr:rowOff>0</xdr:rowOff>
    </xdr:to>
    <xdr:sp macro="" textlink="">
      <xdr:nvSpPr>
        <xdr:cNvPr id="1732" name="Line 1680">
          <a:extLst>
            <a:ext uri="{FF2B5EF4-FFF2-40B4-BE49-F238E27FC236}">
              <a16:creationId xmlns:a16="http://schemas.microsoft.com/office/drawing/2014/main" id="{00000000-0008-0000-0300-0000C4060000}"/>
            </a:ext>
          </a:extLst>
        </xdr:cNvPr>
        <xdr:cNvSpPr>
          <a:spLocks noChangeShapeType="1"/>
        </xdr:cNvSpPr>
      </xdr:nvSpPr>
      <xdr:spPr bwMode="auto">
        <a:xfrm flipH="1">
          <a:off x="5981700" y="116967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93</xdr:row>
      <xdr:rowOff>0</xdr:rowOff>
    </xdr:from>
    <xdr:to>
      <xdr:col>14</xdr:col>
      <xdr:colOff>9525</xdr:colOff>
      <xdr:row>96</xdr:row>
      <xdr:rowOff>0</xdr:rowOff>
    </xdr:to>
    <xdr:sp macro="" textlink="">
      <xdr:nvSpPr>
        <xdr:cNvPr id="1735" name="Line 151">
          <a:extLst>
            <a:ext uri="{FF2B5EF4-FFF2-40B4-BE49-F238E27FC236}">
              <a16:creationId xmlns:a16="http://schemas.microsoft.com/office/drawing/2014/main" id="{00000000-0008-0000-0300-0000C7060000}"/>
            </a:ext>
          </a:extLst>
        </xdr:cNvPr>
        <xdr:cNvSpPr>
          <a:spLocks noChangeShapeType="1"/>
        </xdr:cNvSpPr>
      </xdr:nvSpPr>
      <xdr:spPr bwMode="auto">
        <a:xfrm>
          <a:off x="5991225" y="136302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93</xdr:row>
      <xdr:rowOff>9525</xdr:rowOff>
    </xdr:from>
    <xdr:to>
      <xdr:col>14</xdr:col>
      <xdr:colOff>0</xdr:colOff>
      <xdr:row>96</xdr:row>
      <xdr:rowOff>0</xdr:rowOff>
    </xdr:to>
    <xdr:sp macro="" textlink="">
      <xdr:nvSpPr>
        <xdr:cNvPr id="1737" name="Line 1627">
          <a:extLst>
            <a:ext uri="{FF2B5EF4-FFF2-40B4-BE49-F238E27FC236}">
              <a16:creationId xmlns:a16="http://schemas.microsoft.com/office/drawing/2014/main" id="{00000000-0008-0000-0300-0000C9060000}"/>
            </a:ext>
          </a:extLst>
        </xdr:cNvPr>
        <xdr:cNvSpPr>
          <a:spLocks noChangeShapeType="1"/>
        </xdr:cNvSpPr>
      </xdr:nvSpPr>
      <xdr:spPr bwMode="auto">
        <a:xfrm flipH="1">
          <a:off x="5981700" y="136398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102</xdr:row>
      <xdr:rowOff>18029</xdr:rowOff>
    </xdr:from>
    <xdr:to>
      <xdr:col>13</xdr:col>
      <xdr:colOff>297656</xdr:colOff>
      <xdr:row>104</xdr:row>
      <xdr:rowOff>533400</xdr:rowOff>
    </xdr:to>
    <xdr:sp macro="" textlink="">
      <xdr:nvSpPr>
        <xdr:cNvPr id="1744" name="Line 1680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>
          <a:spLocks noChangeShapeType="1"/>
        </xdr:cNvSpPr>
      </xdr:nvSpPr>
      <xdr:spPr bwMode="auto">
        <a:xfrm flipH="1">
          <a:off x="6296025" y="19306154"/>
          <a:ext cx="621506" cy="83922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95249</xdr:colOff>
      <xdr:row>110</xdr:row>
      <xdr:rowOff>28575</xdr:rowOff>
    </xdr:from>
    <xdr:to>
      <xdr:col>14</xdr:col>
      <xdr:colOff>9524</xdr:colOff>
      <xdr:row>112</xdr:row>
      <xdr:rowOff>161576</xdr:rowOff>
    </xdr:to>
    <xdr:sp macro="" textlink="">
      <xdr:nvSpPr>
        <xdr:cNvPr id="1745" name="Line 225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>
          <a:spLocks noChangeShapeType="1"/>
        </xdr:cNvSpPr>
      </xdr:nvSpPr>
      <xdr:spPr bwMode="auto">
        <a:xfrm>
          <a:off x="6400799" y="20754975"/>
          <a:ext cx="542925" cy="4568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110</xdr:row>
      <xdr:rowOff>1012</xdr:rowOff>
    </xdr:from>
    <xdr:to>
      <xdr:col>14</xdr:col>
      <xdr:colOff>0</xdr:colOff>
      <xdr:row>112</xdr:row>
      <xdr:rowOff>153072</xdr:rowOff>
    </xdr:to>
    <xdr:sp macro="" textlink="">
      <xdr:nvSpPr>
        <xdr:cNvPr id="1746" name="Line 1660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>
          <a:spLocks noChangeShapeType="1"/>
        </xdr:cNvSpPr>
      </xdr:nvSpPr>
      <xdr:spPr bwMode="auto">
        <a:xfrm flipH="1">
          <a:off x="6301808" y="19518758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8506</xdr:colOff>
      <xdr:row>113</xdr:row>
      <xdr:rowOff>17009</xdr:rowOff>
    </xdr:from>
    <xdr:to>
      <xdr:col>13</xdr:col>
      <xdr:colOff>297657</xdr:colOff>
      <xdr:row>115</xdr:row>
      <xdr:rowOff>323169</xdr:rowOff>
    </xdr:to>
    <xdr:sp macro="" textlink="">
      <xdr:nvSpPr>
        <xdr:cNvPr id="1747" name="Line 225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>
          <a:spLocks noChangeShapeType="1"/>
        </xdr:cNvSpPr>
      </xdr:nvSpPr>
      <xdr:spPr bwMode="auto">
        <a:xfrm>
          <a:off x="6310314" y="20019509"/>
          <a:ext cx="603816" cy="6293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116</xdr:row>
      <xdr:rowOff>16991</xdr:rowOff>
    </xdr:from>
    <xdr:to>
      <xdr:col>14</xdr:col>
      <xdr:colOff>0</xdr:colOff>
      <xdr:row>119</xdr:row>
      <xdr:rowOff>42523</xdr:rowOff>
    </xdr:to>
    <xdr:sp macro="" textlink="">
      <xdr:nvSpPr>
        <xdr:cNvPr id="1749" name="Line 313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>
          <a:spLocks noChangeShapeType="1"/>
        </xdr:cNvSpPr>
      </xdr:nvSpPr>
      <xdr:spPr bwMode="auto">
        <a:xfrm>
          <a:off x="6311333" y="20674335"/>
          <a:ext cx="619805" cy="79943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115</xdr:row>
      <xdr:rowOff>298661</xdr:rowOff>
    </xdr:from>
    <xdr:to>
      <xdr:col>14</xdr:col>
      <xdr:colOff>0</xdr:colOff>
      <xdr:row>119</xdr:row>
      <xdr:rowOff>59515</xdr:rowOff>
    </xdr:to>
    <xdr:sp macro="" textlink="">
      <xdr:nvSpPr>
        <xdr:cNvPr id="1751" name="Line 1670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>
          <a:spLocks noChangeShapeType="1"/>
        </xdr:cNvSpPr>
      </xdr:nvSpPr>
      <xdr:spPr bwMode="auto">
        <a:xfrm flipH="1">
          <a:off x="6301808" y="20624331"/>
          <a:ext cx="629330" cy="8664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122</xdr:row>
      <xdr:rowOff>34004</xdr:rowOff>
    </xdr:from>
    <xdr:to>
      <xdr:col>14</xdr:col>
      <xdr:colOff>9525</xdr:colOff>
      <xdr:row>125</xdr:row>
      <xdr:rowOff>93535</xdr:rowOff>
    </xdr:to>
    <xdr:sp macro="" textlink="">
      <xdr:nvSpPr>
        <xdr:cNvPr id="1753" name="Line 175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>
          <a:spLocks noChangeShapeType="1"/>
        </xdr:cNvSpPr>
      </xdr:nvSpPr>
      <xdr:spPr bwMode="auto">
        <a:xfrm>
          <a:off x="6311333" y="22069071"/>
          <a:ext cx="629330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19049</xdr:colOff>
      <xdr:row>121</xdr:row>
      <xdr:rowOff>212611</xdr:rowOff>
    </xdr:from>
    <xdr:to>
      <xdr:col>13</xdr:col>
      <xdr:colOff>289151</xdr:colOff>
      <xdr:row>124</xdr:row>
      <xdr:rowOff>390525</xdr:rowOff>
    </xdr:to>
    <xdr:sp macro="" textlink="">
      <xdr:nvSpPr>
        <xdr:cNvPr id="1754" name="Line 1638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>
          <a:spLocks noChangeShapeType="1"/>
        </xdr:cNvSpPr>
      </xdr:nvSpPr>
      <xdr:spPr bwMode="auto">
        <a:xfrm flipH="1">
          <a:off x="6324599" y="23958436"/>
          <a:ext cx="584427" cy="7779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26534</xdr:colOff>
      <xdr:row>126</xdr:row>
      <xdr:rowOff>323169</xdr:rowOff>
    </xdr:from>
    <xdr:to>
      <xdr:col>13</xdr:col>
      <xdr:colOff>297656</xdr:colOff>
      <xdr:row>129</xdr:row>
      <xdr:rowOff>17009</xdr:rowOff>
    </xdr:to>
    <xdr:sp macro="" textlink="">
      <xdr:nvSpPr>
        <xdr:cNvPr id="1761" name="Line 225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>
          <a:spLocks noChangeShapeType="1"/>
        </xdr:cNvSpPr>
      </xdr:nvSpPr>
      <xdr:spPr bwMode="auto">
        <a:xfrm>
          <a:off x="6328342" y="23183169"/>
          <a:ext cx="585787" cy="56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25513</xdr:colOff>
      <xdr:row>129</xdr:row>
      <xdr:rowOff>8504</xdr:rowOff>
    </xdr:from>
    <xdr:to>
      <xdr:col>13</xdr:col>
      <xdr:colOff>289151</xdr:colOff>
      <xdr:row>130</xdr:row>
      <xdr:rowOff>357188</xdr:rowOff>
    </xdr:to>
    <xdr:sp macro="" textlink="">
      <xdr:nvSpPr>
        <xdr:cNvPr id="1762" name="Line 313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>
          <a:spLocks noChangeShapeType="1"/>
        </xdr:cNvSpPr>
      </xdr:nvSpPr>
      <xdr:spPr bwMode="auto">
        <a:xfrm>
          <a:off x="6327321" y="23744464"/>
          <a:ext cx="578303" cy="5272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47624</xdr:colOff>
      <xdr:row>127</xdr:row>
      <xdr:rowOff>9525</xdr:rowOff>
    </xdr:from>
    <xdr:to>
      <xdr:col>13</xdr:col>
      <xdr:colOff>314324</xdr:colOff>
      <xdr:row>128</xdr:row>
      <xdr:rowOff>523875</xdr:rowOff>
    </xdr:to>
    <xdr:sp macro="" textlink="">
      <xdr:nvSpPr>
        <xdr:cNvPr id="1763" name="Line 1660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>
          <a:spLocks noChangeShapeType="1"/>
        </xdr:cNvSpPr>
      </xdr:nvSpPr>
      <xdr:spPr bwMode="auto">
        <a:xfrm flipH="1">
          <a:off x="6353174" y="25060275"/>
          <a:ext cx="5810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314663</xdr:colOff>
      <xdr:row>129</xdr:row>
      <xdr:rowOff>25514</xdr:rowOff>
    </xdr:from>
    <xdr:to>
      <xdr:col>13</xdr:col>
      <xdr:colOff>272142</xdr:colOff>
      <xdr:row>131</xdr:row>
      <xdr:rowOff>17010</xdr:rowOff>
    </xdr:to>
    <xdr:sp macro="" textlink="">
      <xdr:nvSpPr>
        <xdr:cNvPr id="1764" name="Line 1670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>
          <a:spLocks noChangeShapeType="1"/>
        </xdr:cNvSpPr>
      </xdr:nvSpPr>
      <xdr:spPr bwMode="auto">
        <a:xfrm flipH="1">
          <a:off x="6301806" y="23761474"/>
          <a:ext cx="586809" cy="5442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63</xdr:row>
      <xdr:rowOff>9525</xdr:rowOff>
    </xdr:from>
    <xdr:to>
      <xdr:col>15</xdr:col>
      <xdr:colOff>314325</xdr:colOff>
      <xdr:row>65</xdr:row>
      <xdr:rowOff>209550</xdr:rowOff>
    </xdr:to>
    <xdr:sp macro="" textlink="">
      <xdr:nvSpPr>
        <xdr:cNvPr id="1367" name="Line 2095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>
          <a:spLocks noChangeShapeType="1"/>
        </xdr:cNvSpPr>
      </xdr:nvSpPr>
      <xdr:spPr bwMode="auto">
        <a:xfrm flipH="1">
          <a:off x="6610350" y="76676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63</xdr:row>
      <xdr:rowOff>0</xdr:rowOff>
    </xdr:from>
    <xdr:to>
      <xdr:col>16</xdr:col>
      <xdr:colOff>9525</xdr:colOff>
      <xdr:row>65</xdr:row>
      <xdr:rowOff>209550</xdr:rowOff>
    </xdr:to>
    <xdr:sp macro="" textlink="">
      <xdr:nvSpPr>
        <xdr:cNvPr id="1368" name="Line 2072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>
          <a:spLocks noChangeShapeType="1"/>
        </xdr:cNvSpPr>
      </xdr:nvSpPr>
      <xdr:spPr bwMode="auto">
        <a:xfrm>
          <a:off x="6619875" y="76581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0</xdr:rowOff>
    </xdr:from>
    <xdr:to>
      <xdr:col>15</xdr:col>
      <xdr:colOff>304800</xdr:colOff>
      <xdr:row>69</xdr:row>
      <xdr:rowOff>0</xdr:rowOff>
    </xdr:to>
    <xdr:sp macro="" textlink="">
      <xdr:nvSpPr>
        <xdr:cNvPr id="1370" name="Line 2121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>
          <a:spLocks noChangeShapeType="1"/>
        </xdr:cNvSpPr>
      </xdr:nvSpPr>
      <xdr:spPr bwMode="auto">
        <a:xfrm>
          <a:off x="6619875" y="81438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9525</xdr:rowOff>
    </xdr:from>
    <xdr:to>
      <xdr:col>16</xdr:col>
      <xdr:colOff>0</xdr:colOff>
      <xdr:row>68</xdr:row>
      <xdr:rowOff>219075</xdr:rowOff>
    </xdr:to>
    <xdr:sp macro="" textlink="">
      <xdr:nvSpPr>
        <xdr:cNvPr id="1371" name="Line 2122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>
          <a:spLocks noChangeShapeType="1"/>
        </xdr:cNvSpPr>
      </xdr:nvSpPr>
      <xdr:spPr bwMode="auto">
        <a:xfrm flipH="1">
          <a:off x="6619875" y="81534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69</xdr:row>
      <xdr:rowOff>0</xdr:rowOff>
    </xdr:from>
    <xdr:to>
      <xdr:col>16</xdr:col>
      <xdr:colOff>9525</xdr:colOff>
      <xdr:row>72</xdr:row>
      <xdr:rowOff>0</xdr:rowOff>
    </xdr:to>
    <xdr:sp macro="" textlink="">
      <xdr:nvSpPr>
        <xdr:cNvPr id="1393" name="Line 227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>
          <a:spLocks noChangeShapeType="1"/>
        </xdr:cNvSpPr>
      </xdr:nvSpPr>
      <xdr:spPr bwMode="auto">
        <a:xfrm>
          <a:off x="6619875" y="862965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69</xdr:row>
      <xdr:rowOff>9525</xdr:rowOff>
    </xdr:from>
    <xdr:to>
      <xdr:col>16</xdr:col>
      <xdr:colOff>0</xdr:colOff>
      <xdr:row>72</xdr:row>
      <xdr:rowOff>0</xdr:rowOff>
    </xdr:to>
    <xdr:sp macro="" textlink="">
      <xdr:nvSpPr>
        <xdr:cNvPr id="1394" name="Line 1661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>
          <a:spLocks noChangeShapeType="1"/>
        </xdr:cNvSpPr>
      </xdr:nvSpPr>
      <xdr:spPr bwMode="auto">
        <a:xfrm flipH="1">
          <a:off x="6610350" y="863917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69</xdr:row>
      <xdr:rowOff>0</xdr:rowOff>
    </xdr:from>
    <xdr:to>
      <xdr:col>16</xdr:col>
      <xdr:colOff>9525</xdr:colOff>
      <xdr:row>72</xdr:row>
      <xdr:rowOff>0</xdr:rowOff>
    </xdr:to>
    <xdr:sp macro="" textlink="">
      <xdr:nvSpPr>
        <xdr:cNvPr id="1395" name="Line 225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>
          <a:spLocks noChangeShapeType="1"/>
        </xdr:cNvSpPr>
      </xdr:nvSpPr>
      <xdr:spPr bwMode="auto">
        <a:xfrm>
          <a:off x="6619875" y="862965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69</xdr:row>
      <xdr:rowOff>9525</xdr:rowOff>
    </xdr:from>
    <xdr:to>
      <xdr:col>16</xdr:col>
      <xdr:colOff>0</xdr:colOff>
      <xdr:row>72</xdr:row>
      <xdr:rowOff>0</xdr:rowOff>
    </xdr:to>
    <xdr:sp macro="" textlink="">
      <xdr:nvSpPr>
        <xdr:cNvPr id="1396" name="Line 1660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>
          <a:spLocks noChangeShapeType="1"/>
        </xdr:cNvSpPr>
      </xdr:nvSpPr>
      <xdr:spPr bwMode="auto">
        <a:xfrm flipH="1">
          <a:off x="6610350" y="863917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171450</xdr:colOff>
      <xdr:row>92</xdr:row>
      <xdr:rowOff>381000</xdr:rowOff>
    </xdr:from>
    <xdr:to>
      <xdr:col>31</xdr:col>
      <xdr:colOff>200025</xdr:colOff>
      <xdr:row>96</xdr:row>
      <xdr:rowOff>28575</xdr:rowOff>
    </xdr:to>
    <xdr:sp macro="" textlink="">
      <xdr:nvSpPr>
        <xdr:cNvPr id="1421" name="Line 313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>
          <a:spLocks noChangeShapeType="1"/>
        </xdr:cNvSpPr>
      </xdr:nvSpPr>
      <xdr:spPr bwMode="auto">
        <a:xfrm>
          <a:off x="13144500" y="1515427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26535</xdr:colOff>
      <xdr:row>102</xdr:row>
      <xdr:rowOff>17009</xdr:rowOff>
    </xdr:from>
    <xdr:to>
      <xdr:col>16</xdr:col>
      <xdr:colOff>9526</xdr:colOff>
      <xdr:row>104</xdr:row>
      <xdr:rowOff>514351</xdr:rowOff>
    </xdr:to>
    <xdr:sp macro="" textlink="">
      <xdr:nvSpPr>
        <xdr:cNvPr id="1462" name="Line 339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>
          <a:spLocks noChangeShapeType="1"/>
        </xdr:cNvSpPr>
      </xdr:nvSpPr>
      <xdr:spPr bwMode="auto">
        <a:xfrm>
          <a:off x="6960735" y="19305134"/>
          <a:ext cx="621166" cy="821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76199</xdr:colOff>
      <xdr:row>110</xdr:row>
      <xdr:rowOff>47625</xdr:rowOff>
    </xdr:from>
    <xdr:to>
      <xdr:col>16</xdr:col>
      <xdr:colOff>9525</xdr:colOff>
      <xdr:row>112</xdr:row>
      <xdr:rowOff>161576</xdr:rowOff>
    </xdr:to>
    <xdr:sp macro="" textlink="">
      <xdr:nvSpPr>
        <xdr:cNvPr id="1776" name="Line 227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>
          <a:spLocks noChangeShapeType="1"/>
        </xdr:cNvSpPr>
      </xdr:nvSpPr>
      <xdr:spPr bwMode="auto">
        <a:xfrm>
          <a:off x="7010399" y="20774025"/>
          <a:ext cx="571501" cy="4378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571500</xdr:colOff>
      <xdr:row>100</xdr:row>
      <xdr:rowOff>133350</xdr:rowOff>
    </xdr:from>
    <xdr:to>
      <xdr:col>30</xdr:col>
      <xdr:colOff>600075</xdr:colOff>
      <xdr:row>103</xdr:row>
      <xdr:rowOff>133350</xdr:rowOff>
    </xdr:to>
    <xdr:sp macro="" textlink="">
      <xdr:nvSpPr>
        <xdr:cNvPr id="1778" name="Line 225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>
          <a:spLocks noChangeShapeType="1"/>
        </xdr:cNvSpPr>
      </xdr:nvSpPr>
      <xdr:spPr bwMode="auto">
        <a:xfrm>
          <a:off x="12934950" y="17068800"/>
          <a:ext cx="6381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122</xdr:row>
      <xdr:rowOff>8493</xdr:rowOff>
    </xdr:from>
    <xdr:to>
      <xdr:col>16</xdr:col>
      <xdr:colOff>17009</xdr:colOff>
      <xdr:row>125</xdr:row>
      <xdr:rowOff>34019</xdr:rowOff>
    </xdr:to>
    <xdr:sp macro="" textlink="">
      <xdr:nvSpPr>
        <xdr:cNvPr id="1783" name="Line 175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>
          <a:spLocks noChangeShapeType="1"/>
        </xdr:cNvSpPr>
      </xdr:nvSpPr>
      <xdr:spPr bwMode="auto">
        <a:xfrm>
          <a:off x="6940663" y="22043560"/>
          <a:ext cx="645319" cy="6888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276224</xdr:colOff>
      <xdr:row>121</xdr:row>
      <xdr:rowOff>171100</xdr:rowOff>
    </xdr:from>
    <xdr:to>
      <xdr:col>15</xdr:col>
      <xdr:colOff>323849</xdr:colOff>
      <xdr:row>124</xdr:row>
      <xdr:rowOff>390524</xdr:rowOff>
    </xdr:to>
    <xdr:sp macro="" textlink="">
      <xdr:nvSpPr>
        <xdr:cNvPr id="1784" name="Line 1638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>
          <a:spLocks noChangeShapeType="1"/>
        </xdr:cNvSpPr>
      </xdr:nvSpPr>
      <xdr:spPr bwMode="auto">
        <a:xfrm flipH="1">
          <a:off x="6896099" y="23916925"/>
          <a:ext cx="676275" cy="8194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51027</xdr:colOff>
      <xdr:row>125</xdr:row>
      <xdr:rowOff>25513</xdr:rowOff>
    </xdr:from>
    <xdr:to>
      <xdr:col>16</xdr:col>
      <xdr:colOff>9525</xdr:colOff>
      <xdr:row>126</xdr:row>
      <xdr:rowOff>331673</xdr:rowOff>
    </xdr:to>
    <xdr:sp macro="" textlink="">
      <xdr:nvSpPr>
        <xdr:cNvPr id="1785" name="Line 177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>
          <a:spLocks noChangeShapeType="1"/>
        </xdr:cNvSpPr>
      </xdr:nvSpPr>
      <xdr:spPr bwMode="auto">
        <a:xfrm>
          <a:off x="6982165" y="22723928"/>
          <a:ext cx="596333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60</xdr:row>
      <xdr:rowOff>0</xdr:rowOff>
    </xdr:from>
    <xdr:to>
      <xdr:col>10</xdr:col>
      <xdr:colOff>19050</xdr:colOff>
      <xdr:row>63</xdr:row>
      <xdr:rowOff>0</xdr:rowOff>
    </xdr:to>
    <xdr:sp macro="" textlink="">
      <xdr:nvSpPr>
        <xdr:cNvPr id="1817" name="Line 29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>
          <a:spLocks noChangeShapeType="1"/>
        </xdr:cNvSpPr>
      </xdr:nvSpPr>
      <xdr:spPr bwMode="auto">
        <a:xfrm>
          <a:off x="5257800" y="81438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304800</xdr:colOff>
      <xdr:row>60</xdr:row>
      <xdr:rowOff>9525</xdr:rowOff>
    </xdr:from>
    <xdr:to>
      <xdr:col>23</xdr:col>
      <xdr:colOff>314325</xdr:colOff>
      <xdr:row>62</xdr:row>
      <xdr:rowOff>219075</xdr:rowOff>
    </xdr:to>
    <xdr:sp macro="" textlink="">
      <xdr:nvSpPr>
        <xdr:cNvPr id="1818" name="Line 1581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>
          <a:spLocks noChangeShapeType="1"/>
        </xdr:cNvSpPr>
      </xdr:nvSpPr>
      <xdr:spPr bwMode="auto">
        <a:xfrm flipH="1">
          <a:off x="9810750" y="81534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60</xdr:row>
      <xdr:rowOff>0</xdr:rowOff>
    </xdr:from>
    <xdr:to>
      <xdr:col>7</xdr:col>
      <xdr:colOff>295275</xdr:colOff>
      <xdr:row>62</xdr:row>
      <xdr:rowOff>209550</xdr:rowOff>
    </xdr:to>
    <xdr:sp macro="" textlink="">
      <xdr:nvSpPr>
        <xdr:cNvPr id="1819" name="Line 2070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>
          <a:spLocks noChangeShapeType="1"/>
        </xdr:cNvSpPr>
      </xdr:nvSpPr>
      <xdr:spPr bwMode="auto">
        <a:xfrm>
          <a:off x="4591050" y="8143875"/>
          <a:ext cx="6000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60</xdr:row>
      <xdr:rowOff>0</xdr:rowOff>
    </xdr:from>
    <xdr:to>
      <xdr:col>12</xdr:col>
      <xdr:colOff>9525</xdr:colOff>
      <xdr:row>62</xdr:row>
      <xdr:rowOff>209550</xdr:rowOff>
    </xdr:to>
    <xdr:sp macro="" textlink="">
      <xdr:nvSpPr>
        <xdr:cNvPr id="1820" name="Line 2072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>
          <a:spLocks noChangeShapeType="1"/>
        </xdr:cNvSpPr>
      </xdr:nvSpPr>
      <xdr:spPr bwMode="auto">
        <a:xfrm>
          <a:off x="5991225" y="81438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60</xdr:row>
      <xdr:rowOff>0</xdr:rowOff>
    </xdr:from>
    <xdr:to>
      <xdr:col>16</xdr:col>
      <xdr:colOff>9525</xdr:colOff>
      <xdr:row>63</xdr:row>
      <xdr:rowOff>9525</xdr:rowOff>
    </xdr:to>
    <xdr:sp macro="" textlink="">
      <xdr:nvSpPr>
        <xdr:cNvPr id="1821" name="Line 2074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>
          <a:spLocks noChangeShapeType="1"/>
        </xdr:cNvSpPr>
      </xdr:nvSpPr>
      <xdr:spPr bwMode="auto">
        <a:xfrm>
          <a:off x="7248525" y="8143875"/>
          <a:ext cx="6381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60</xdr:row>
      <xdr:rowOff>0</xdr:rowOff>
    </xdr:from>
    <xdr:to>
      <xdr:col>18</xdr:col>
      <xdr:colOff>0</xdr:colOff>
      <xdr:row>62</xdr:row>
      <xdr:rowOff>219075</xdr:rowOff>
    </xdr:to>
    <xdr:sp macro="" textlink="">
      <xdr:nvSpPr>
        <xdr:cNvPr id="1822" name="Line 2075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>
          <a:spLocks noChangeShapeType="1"/>
        </xdr:cNvSpPr>
      </xdr:nvSpPr>
      <xdr:spPr bwMode="auto">
        <a:xfrm>
          <a:off x="7886700" y="81438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60</xdr:row>
      <xdr:rowOff>0</xdr:rowOff>
    </xdr:from>
    <xdr:to>
      <xdr:col>19</xdr:col>
      <xdr:colOff>304800</xdr:colOff>
      <xdr:row>62</xdr:row>
      <xdr:rowOff>219075</xdr:rowOff>
    </xdr:to>
    <xdr:sp macro="" textlink="">
      <xdr:nvSpPr>
        <xdr:cNvPr id="1823" name="Line 2076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>
          <a:spLocks noChangeShapeType="1"/>
        </xdr:cNvSpPr>
      </xdr:nvSpPr>
      <xdr:spPr bwMode="auto">
        <a:xfrm>
          <a:off x="8515350" y="81438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60</xdr:row>
      <xdr:rowOff>0</xdr:rowOff>
    </xdr:from>
    <xdr:to>
      <xdr:col>22</xdr:col>
      <xdr:colOff>0</xdr:colOff>
      <xdr:row>63</xdr:row>
      <xdr:rowOff>0</xdr:rowOff>
    </xdr:to>
    <xdr:sp macro="" textlink="">
      <xdr:nvSpPr>
        <xdr:cNvPr id="1824" name="Line 2077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>
          <a:spLocks noChangeShapeType="1"/>
        </xdr:cNvSpPr>
      </xdr:nvSpPr>
      <xdr:spPr bwMode="auto">
        <a:xfrm>
          <a:off x="9144000" y="8143875"/>
          <a:ext cx="6762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60</xdr:row>
      <xdr:rowOff>0</xdr:rowOff>
    </xdr:from>
    <xdr:to>
      <xdr:col>27</xdr:col>
      <xdr:colOff>361950</xdr:colOff>
      <xdr:row>62</xdr:row>
      <xdr:rowOff>171450</xdr:rowOff>
    </xdr:to>
    <xdr:sp macro="" textlink="">
      <xdr:nvSpPr>
        <xdr:cNvPr id="1826" name="Line 2080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>
          <a:spLocks noChangeShapeType="1"/>
        </xdr:cNvSpPr>
      </xdr:nvSpPr>
      <xdr:spPr bwMode="auto">
        <a:xfrm>
          <a:off x="11182350" y="81438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60</xdr:row>
      <xdr:rowOff>9525</xdr:rowOff>
    </xdr:from>
    <xdr:to>
      <xdr:col>5</xdr:col>
      <xdr:colOff>314325</xdr:colOff>
      <xdr:row>62</xdr:row>
      <xdr:rowOff>161925</xdr:rowOff>
    </xdr:to>
    <xdr:sp macro="" textlink="">
      <xdr:nvSpPr>
        <xdr:cNvPr id="1827" name="Line 2081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>
          <a:spLocks noChangeShapeType="1"/>
        </xdr:cNvSpPr>
      </xdr:nvSpPr>
      <xdr:spPr bwMode="auto">
        <a:xfrm flipH="1">
          <a:off x="3962400" y="81534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60</xdr:row>
      <xdr:rowOff>9525</xdr:rowOff>
    </xdr:from>
    <xdr:to>
      <xdr:col>8</xdr:col>
      <xdr:colOff>0</xdr:colOff>
      <xdr:row>62</xdr:row>
      <xdr:rowOff>209550</xdr:rowOff>
    </xdr:to>
    <xdr:sp macro="" textlink="">
      <xdr:nvSpPr>
        <xdr:cNvPr id="1828" name="Line 2082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>
          <a:spLocks noChangeShapeType="1"/>
        </xdr:cNvSpPr>
      </xdr:nvSpPr>
      <xdr:spPr bwMode="auto">
        <a:xfrm flipH="1">
          <a:off x="4581525" y="81534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60</xdr:row>
      <xdr:rowOff>9525</xdr:rowOff>
    </xdr:from>
    <xdr:to>
      <xdr:col>10</xdr:col>
      <xdr:colOff>0</xdr:colOff>
      <xdr:row>63</xdr:row>
      <xdr:rowOff>0</xdr:rowOff>
    </xdr:to>
    <xdr:sp macro="" textlink="">
      <xdr:nvSpPr>
        <xdr:cNvPr id="1829" name="Line 2083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>
          <a:spLocks noChangeShapeType="1"/>
        </xdr:cNvSpPr>
      </xdr:nvSpPr>
      <xdr:spPr bwMode="auto">
        <a:xfrm flipH="1">
          <a:off x="5200650" y="8153400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60</xdr:row>
      <xdr:rowOff>9525</xdr:rowOff>
    </xdr:from>
    <xdr:to>
      <xdr:col>11</xdr:col>
      <xdr:colOff>314325</xdr:colOff>
      <xdr:row>63</xdr:row>
      <xdr:rowOff>9525</xdr:rowOff>
    </xdr:to>
    <xdr:sp macro="" textlink="">
      <xdr:nvSpPr>
        <xdr:cNvPr id="1830" name="Line 2084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>
          <a:spLocks noChangeShapeType="1"/>
        </xdr:cNvSpPr>
      </xdr:nvSpPr>
      <xdr:spPr bwMode="auto">
        <a:xfrm flipH="1">
          <a:off x="5895975" y="8153400"/>
          <a:ext cx="7143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60</xdr:row>
      <xdr:rowOff>9525</xdr:rowOff>
    </xdr:from>
    <xdr:to>
      <xdr:col>15</xdr:col>
      <xdr:colOff>314325</xdr:colOff>
      <xdr:row>63</xdr:row>
      <xdr:rowOff>0</xdr:rowOff>
    </xdr:to>
    <xdr:sp macro="" textlink="">
      <xdr:nvSpPr>
        <xdr:cNvPr id="1831" name="Line 2086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>
          <a:spLocks noChangeShapeType="1"/>
        </xdr:cNvSpPr>
      </xdr:nvSpPr>
      <xdr:spPr bwMode="auto">
        <a:xfrm flipH="1">
          <a:off x="7258050" y="8153400"/>
          <a:ext cx="6096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60</xdr:row>
      <xdr:rowOff>9525</xdr:rowOff>
    </xdr:from>
    <xdr:to>
      <xdr:col>17</xdr:col>
      <xdr:colOff>314325</xdr:colOff>
      <xdr:row>62</xdr:row>
      <xdr:rowOff>200025</xdr:rowOff>
    </xdr:to>
    <xdr:sp macro="" textlink="">
      <xdr:nvSpPr>
        <xdr:cNvPr id="1832" name="Line 2087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>
          <a:spLocks noChangeShapeType="1"/>
        </xdr:cNvSpPr>
      </xdr:nvSpPr>
      <xdr:spPr bwMode="auto">
        <a:xfrm flipH="1">
          <a:off x="7886700" y="81534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60</xdr:row>
      <xdr:rowOff>9525</xdr:rowOff>
    </xdr:from>
    <xdr:to>
      <xdr:col>19</xdr:col>
      <xdr:colOff>314325</xdr:colOff>
      <xdr:row>62</xdr:row>
      <xdr:rowOff>190500</xdr:rowOff>
    </xdr:to>
    <xdr:sp macro="" textlink="">
      <xdr:nvSpPr>
        <xdr:cNvPr id="1833" name="Line 2088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>
          <a:spLocks noChangeShapeType="1"/>
        </xdr:cNvSpPr>
      </xdr:nvSpPr>
      <xdr:spPr bwMode="auto">
        <a:xfrm flipH="1">
          <a:off x="8515350" y="81534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60</xdr:row>
      <xdr:rowOff>9525</xdr:rowOff>
    </xdr:from>
    <xdr:to>
      <xdr:col>21</xdr:col>
      <xdr:colOff>314325</xdr:colOff>
      <xdr:row>62</xdr:row>
      <xdr:rowOff>219075</xdr:rowOff>
    </xdr:to>
    <xdr:sp macro="" textlink="">
      <xdr:nvSpPr>
        <xdr:cNvPr id="1834" name="Line 2089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>
          <a:spLocks noChangeShapeType="1"/>
        </xdr:cNvSpPr>
      </xdr:nvSpPr>
      <xdr:spPr bwMode="auto">
        <a:xfrm flipH="1">
          <a:off x="9124950" y="8153400"/>
          <a:ext cx="6953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60</xdr:row>
      <xdr:rowOff>9525</xdr:rowOff>
    </xdr:from>
    <xdr:to>
      <xdr:col>25</xdr:col>
      <xdr:colOff>314325</xdr:colOff>
      <xdr:row>62</xdr:row>
      <xdr:rowOff>219075</xdr:rowOff>
    </xdr:to>
    <xdr:sp macro="" textlink="">
      <xdr:nvSpPr>
        <xdr:cNvPr id="1835" name="Line 2091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>
          <a:spLocks noChangeShapeType="1"/>
        </xdr:cNvSpPr>
      </xdr:nvSpPr>
      <xdr:spPr bwMode="auto">
        <a:xfrm flipH="1">
          <a:off x="10477500" y="81534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304800</xdr:colOff>
      <xdr:row>60</xdr:row>
      <xdr:rowOff>9525</xdr:rowOff>
    </xdr:from>
    <xdr:to>
      <xdr:col>28</xdr:col>
      <xdr:colOff>0</xdr:colOff>
      <xdr:row>62</xdr:row>
      <xdr:rowOff>219075</xdr:rowOff>
    </xdr:to>
    <xdr:sp macro="" textlink="">
      <xdr:nvSpPr>
        <xdr:cNvPr id="1836" name="Line 2092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>
          <a:spLocks noChangeShapeType="1"/>
        </xdr:cNvSpPr>
      </xdr:nvSpPr>
      <xdr:spPr bwMode="auto">
        <a:xfrm flipH="1">
          <a:off x="11144250" y="81534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60</xdr:row>
      <xdr:rowOff>9525</xdr:rowOff>
    </xdr:from>
    <xdr:to>
      <xdr:col>13</xdr:col>
      <xdr:colOff>314325</xdr:colOff>
      <xdr:row>62</xdr:row>
      <xdr:rowOff>209550</xdr:rowOff>
    </xdr:to>
    <xdr:sp macro="" textlink="">
      <xdr:nvSpPr>
        <xdr:cNvPr id="1837" name="Line 2095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>
          <a:spLocks noChangeShapeType="1"/>
        </xdr:cNvSpPr>
      </xdr:nvSpPr>
      <xdr:spPr bwMode="auto">
        <a:xfrm flipH="1">
          <a:off x="6610350" y="81534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60</xdr:row>
      <xdr:rowOff>0</xdr:rowOff>
    </xdr:from>
    <xdr:to>
      <xdr:col>14</xdr:col>
      <xdr:colOff>9525</xdr:colOff>
      <xdr:row>62</xdr:row>
      <xdr:rowOff>209550</xdr:rowOff>
    </xdr:to>
    <xdr:sp macro="" textlink="">
      <xdr:nvSpPr>
        <xdr:cNvPr id="1838" name="Line 2072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>
          <a:spLocks noChangeShapeType="1"/>
        </xdr:cNvSpPr>
      </xdr:nvSpPr>
      <xdr:spPr bwMode="auto">
        <a:xfrm>
          <a:off x="6619875" y="81438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60</xdr:row>
      <xdr:rowOff>9525</xdr:rowOff>
    </xdr:from>
    <xdr:to>
      <xdr:col>13</xdr:col>
      <xdr:colOff>314325</xdr:colOff>
      <xdr:row>63</xdr:row>
      <xdr:rowOff>9525</xdr:rowOff>
    </xdr:to>
    <xdr:sp macro="" textlink="">
      <xdr:nvSpPr>
        <xdr:cNvPr id="1839" name="Line 2084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>
          <a:spLocks noChangeShapeType="1"/>
        </xdr:cNvSpPr>
      </xdr:nvSpPr>
      <xdr:spPr bwMode="auto">
        <a:xfrm flipH="1">
          <a:off x="6600825" y="81534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60</xdr:row>
      <xdr:rowOff>9525</xdr:rowOff>
    </xdr:from>
    <xdr:to>
      <xdr:col>15</xdr:col>
      <xdr:colOff>314325</xdr:colOff>
      <xdr:row>62</xdr:row>
      <xdr:rowOff>209550</xdr:rowOff>
    </xdr:to>
    <xdr:sp macro="" textlink="">
      <xdr:nvSpPr>
        <xdr:cNvPr id="1840" name="Line 2095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>
          <a:spLocks noChangeShapeType="1"/>
        </xdr:cNvSpPr>
      </xdr:nvSpPr>
      <xdr:spPr bwMode="auto">
        <a:xfrm flipH="1">
          <a:off x="7239000" y="81534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60</xdr:row>
      <xdr:rowOff>0</xdr:rowOff>
    </xdr:from>
    <xdr:to>
      <xdr:col>16</xdr:col>
      <xdr:colOff>9525</xdr:colOff>
      <xdr:row>62</xdr:row>
      <xdr:rowOff>209550</xdr:rowOff>
    </xdr:to>
    <xdr:sp macro="" textlink="">
      <xdr:nvSpPr>
        <xdr:cNvPr id="1841" name="Line 2072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>
          <a:spLocks noChangeShapeType="1"/>
        </xdr:cNvSpPr>
      </xdr:nvSpPr>
      <xdr:spPr bwMode="auto">
        <a:xfrm>
          <a:off x="7248525" y="81438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63</xdr:row>
      <xdr:rowOff>0</xdr:rowOff>
    </xdr:from>
    <xdr:to>
      <xdr:col>6</xdr:col>
      <xdr:colOff>0</xdr:colOff>
      <xdr:row>66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>
          <a:spLocks noChangeShapeType="1"/>
        </xdr:cNvSpPr>
      </xdr:nvSpPr>
      <xdr:spPr bwMode="auto">
        <a:xfrm>
          <a:off x="3952875" y="81438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60</xdr:row>
      <xdr:rowOff>0</xdr:rowOff>
    </xdr:from>
    <xdr:to>
      <xdr:col>6</xdr:col>
      <xdr:colOff>0</xdr:colOff>
      <xdr:row>63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>
          <a:spLocks noChangeShapeType="1"/>
        </xdr:cNvSpPr>
      </xdr:nvSpPr>
      <xdr:spPr bwMode="auto">
        <a:xfrm>
          <a:off x="3952875" y="76581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60</xdr:row>
      <xdr:rowOff>0</xdr:rowOff>
    </xdr:from>
    <xdr:to>
      <xdr:col>10</xdr:col>
      <xdr:colOff>9525</xdr:colOff>
      <xdr:row>62</xdr:row>
      <xdr:rowOff>209550</xdr:rowOff>
    </xdr:to>
    <xdr:sp macro="" textlink="">
      <xdr:nvSpPr>
        <xdr:cNvPr id="1845" name="Line 2072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>
          <a:spLocks noChangeShapeType="1"/>
        </xdr:cNvSpPr>
      </xdr:nvSpPr>
      <xdr:spPr bwMode="auto">
        <a:xfrm>
          <a:off x="6010275" y="76581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57</xdr:row>
      <xdr:rowOff>0</xdr:rowOff>
    </xdr:from>
    <xdr:to>
      <xdr:col>21</xdr:col>
      <xdr:colOff>257175</xdr:colOff>
      <xdr:row>60</xdr:row>
      <xdr:rowOff>0</xdr:rowOff>
    </xdr:to>
    <xdr:sp macro="" textlink="">
      <xdr:nvSpPr>
        <xdr:cNvPr id="1240" name="Line 411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>
          <a:spLocks noChangeShapeType="1"/>
        </xdr:cNvSpPr>
      </xdr:nvSpPr>
      <xdr:spPr bwMode="auto">
        <a:xfrm>
          <a:off x="9153525" y="71723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84</xdr:row>
      <xdr:rowOff>0</xdr:rowOff>
    </xdr:from>
    <xdr:to>
      <xdr:col>24</xdr:col>
      <xdr:colOff>9525</xdr:colOff>
      <xdr:row>87</xdr:row>
      <xdr:rowOff>0</xdr:rowOff>
    </xdr:to>
    <xdr:sp macro="" textlink="">
      <xdr:nvSpPr>
        <xdr:cNvPr id="1239" name="Line 237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>
          <a:spLocks noChangeShapeType="1"/>
        </xdr:cNvSpPr>
      </xdr:nvSpPr>
      <xdr:spPr bwMode="auto">
        <a:xfrm>
          <a:off x="9944100" y="10086975"/>
          <a:ext cx="6477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84</xdr:row>
      <xdr:rowOff>9525</xdr:rowOff>
    </xdr:from>
    <xdr:to>
      <xdr:col>24</xdr:col>
      <xdr:colOff>0</xdr:colOff>
      <xdr:row>87</xdr:row>
      <xdr:rowOff>0</xdr:rowOff>
    </xdr:to>
    <xdr:sp macro="" textlink="">
      <xdr:nvSpPr>
        <xdr:cNvPr id="1249" name="Line 1666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>
          <a:spLocks noChangeShapeType="1"/>
        </xdr:cNvSpPr>
      </xdr:nvSpPr>
      <xdr:spPr bwMode="auto">
        <a:xfrm flipH="1">
          <a:off x="9934575" y="10096500"/>
          <a:ext cx="64770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42523</xdr:colOff>
      <xdr:row>116</xdr:row>
      <xdr:rowOff>8504</xdr:rowOff>
    </xdr:from>
    <xdr:to>
      <xdr:col>24</xdr:col>
      <xdr:colOff>9525</xdr:colOff>
      <xdr:row>119</xdr:row>
      <xdr:rowOff>42507</xdr:rowOff>
    </xdr:to>
    <xdr:sp macro="" textlink="">
      <xdr:nvSpPr>
        <xdr:cNvPr id="1293" name="Line 413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>
          <a:spLocks noChangeShapeType="1"/>
        </xdr:cNvSpPr>
      </xdr:nvSpPr>
      <xdr:spPr bwMode="auto">
        <a:xfrm>
          <a:off x="9576027" y="20665848"/>
          <a:ext cx="613342" cy="8079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21</xdr:col>
      <xdr:colOff>331674</xdr:colOff>
      <xdr:row>115</xdr:row>
      <xdr:rowOff>323169</xdr:rowOff>
    </xdr:from>
    <xdr:to>
      <xdr:col>24</xdr:col>
      <xdr:colOff>8504</xdr:colOff>
      <xdr:row>119</xdr:row>
      <xdr:rowOff>34003</xdr:rowOff>
    </xdr:to>
    <xdr:sp macro="" textlink="">
      <xdr:nvSpPr>
        <xdr:cNvPr id="1295" name="Line 1675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>
          <a:spLocks noChangeShapeType="1"/>
        </xdr:cNvSpPr>
      </xdr:nvSpPr>
      <xdr:spPr bwMode="auto">
        <a:xfrm flipH="1">
          <a:off x="9533504" y="20648839"/>
          <a:ext cx="654844" cy="8164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121</xdr:row>
      <xdr:rowOff>212600</xdr:rowOff>
    </xdr:from>
    <xdr:to>
      <xdr:col>24</xdr:col>
      <xdr:colOff>9525</xdr:colOff>
      <xdr:row>125</xdr:row>
      <xdr:rowOff>51015</xdr:rowOff>
    </xdr:to>
    <xdr:sp macro="" textlink="">
      <xdr:nvSpPr>
        <xdr:cNvPr id="1299" name="Line 185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>
          <a:spLocks noChangeShapeType="1"/>
        </xdr:cNvSpPr>
      </xdr:nvSpPr>
      <xdr:spPr bwMode="auto">
        <a:xfrm>
          <a:off x="9543029" y="22026551"/>
          <a:ext cx="646340" cy="7228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51027</xdr:colOff>
      <xdr:row>125</xdr:row>
      <xdr:rowOff>25513</xdr:rowOff>
    </xdr:from>
    <xdr:to>
      <xdr:col>24</xdr:col>
      <xdr:colOff>9525</xdr:colOff>
      <xdr:row>126</xdr:row>
      <xdr:rowOff>331673</xdr:rowOff>
    </xdr:to>
    <xdr:sp macro="" textlink="">
      <xdr:nvSpPr>
        <xdr:cNvPr id="1301" name="Line 185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>
          <a:spLocks noChangeShapeType="1"/>
        </xdr:cNvSpPr>
      </xdr:nvSpPr>
      <xdr:spPr bwMode="auto">
        <a:xfrm>
          <a:off x="9584531" y="22723928"/>
          <a:ext cx="604838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331674</xdr:colOff>
      <xdr:row>125</xdr:row>
      <xdr:rowOff>25514</xdr:rowOff>
    </xdr:from>
    <xdr:to>
      <xdr:col>23</xdr:col>
      <xdr:colOff>280647</xdr:colOff>
      <xdr:row>127</xdr:row>
      <xdr:rowOff>0</xdr:rowOff>
    </xdr:to>
    <xdr:sp macro="" textlink="">
      <xdr:nvSpPr>
        <xdr:cNvPr id="1302" name="Line 1645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>
          <a:spLocks noChangeShapeType="1"/>
        </xdr:cNvSpPr>
      </xdr:nvSpPr>
      <xdr:spPr bwMode="auto">
        <a:xfrm flipH="1">
          <a:off x="9533504" y="22723929"/>
          <a:ext cx="595313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127</xdr:row>
      <xdr:rowOff>57151</xdr:rowOff>
    </xdr:from>
    <xdr:to>
      <xdr:col>24</xdr:col>
      <xdr:colOff>1360</xdr:colOff>
      <xdr:row>128</xdr:row>
      <xdr:rowOff>546668</xdr:rowOff>
    </xdr:to>
    <xdr:sp macro="" textlink="">
      <xdr:nvSpPr>
        <xdr:cNvPr id="1303" name="Line 235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>
          <a:spLocks noChangeShapeType="1"/>
        </xdr:cNvSpPr>
      </xdr:nvSpPr>
      <xdr:spPr bwMode="auto">
        <a:xfrm>
          <a:off x="9563100" y="25107901"/>
          <a:ext cx="620485" cy="6514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47624</xdr:colOff>
      <xdr:row>127</xdr:row>
      <xdr:rowOff>9525</xdr:rowOff>
    </xdr:from>
    <xdr:to>
      <xdr:col>23</xdr:col>
      <xdr:colOff>331672</xdr:colOff>
      <xdr:row>128</xdr:row>
      <xdr:rowOff>552450</xdr:rowOff>
    </xdr:to>
    <xdr:sp macro="" textlink="">
      <xdr:nvSpPr>
        <xdr:cNvPr id="1304" name="Line 1665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>
          <a:spLocks noChangeShapeType="1"/>
        </xdr:cNvSpPr>
      </xdr:nvSpPr>
      <xdr:spPr bwMode="auto">
        <a:xfrm flipH="1">
          <a:off x="9582149" y="25060275"/>
          <a:ext cx="598373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45</xdr:row>
      <xdr:rowOff>0</xdr:rowOff>
    </xdr:from>
    <xdr:to>
      <xdr:col>26</xdr:col>
      <xdr:colOff>9525</xdr:colOff>
      <xdr:row>48</xdr:row>
      <xdr:rowOff>0</xdr:rowOff>
    </xdr:to>
    <xdr:sp macro="" textlink="">
      <xdr:nvSpPr>
        <xdr:cNvPr id="1398" name="Line 237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>
          <a:spLocks noChangeShapeType="1"/>
        </xdr:cNvSpPr>
      </xdr:nvSpPr>
      <xdr:spPr bwMode="auto">
        <a:xfrm>
          <a:off x="9944100" y="5200650"/>
          <a:ext cx="6477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45</xdr:row>
      <xdr:rowOff>9525</xdr:rowOff>
    </xdr:from>
    <xdr:to>
      <xdr:col>26</xdr:col>
      <xdr:colOff>0</xdr:colOff>
      <xdr:row>48</xdr:row>
      <xdr:rowOff>0</xdr:rowOff>
    </xdr:to>
    <xdr:sp macro="" textlink="">
      <xdr:nvSpPr>
        <xdr:cNvPr id="1399" name="Line 1666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>
          <a:spLocks noChangeShapeType="1"/>
        </xdr:cNvSpPr>
      </xdr:nvSpPr>
      <xdr:spPr bwMode="auto">
        <a:xfrm flipH="1">
          <a:off x="9934575" y="5210175"/>
          <a:ext cx="64770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48</xdr:row>
      <xdr:rowOff>0</xdr:rowOff>
    </xdr:from>
    <xdr:to>
      <xdr:col>26</xdr:col>
      <xdr:colOff>9525</xdr:colOff>
      <xdr:row>51</xdr:row>
      <xdr:rowOff>0</xdr:rowOff>
    </xdr:to>
    <xdr:sp macro="" textlink="">
      <xdr:nvSpPr>
        <xdr:cNvPr id="1400" name="Line 237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>
          <a:spLocks noChangeShapeType="1"/>
        </xdr:cNvSpPr>
      </xdr:nvSpPr>
      <xdr:spPr bwMode="auto">
        <a:xfrm>
          <a:off x="9944100" y="57150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48</xdr:row>
      <xdr:rowOff>9525</xdr:rowOff>
    </xdr:from>
    <xdr:to>
      <xdr:col>26</xdr:col>
      <xdr:colOff>0</xdr:colOff>
      <xdr:row>51</xdr:row>
      <xdr:rowOff>0</xdr:rowOff>
    </xdr:to>
    <xdr:sp macro="" textlink="">
      <xdr:nvSpPr>
        <xdr:cNvPr id="1401" name="Line 1666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>
          <a:spLocks noChangeShapeType="1"/>
        </xdr:cNvSpPr>
      </xdr:nvSpPr>
      <xdr:spPr bwMode="auto">
        <a:xfrm flipH="1">
          <a:off x="9934575" y="57245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60</xdr:row>
      <xdr:rowOff>0</xdr:rowOff>
    </xdr:from>
    <xdr:to>
      <xdr:col>24</xdr:col>
      <xdr:colOff>0</xdr:colOff>
      <xdr:row>63</xdr:row>
      <xdr:rowOff>0</xdr:rowOff>
    </xdr:to>
    <xdr:sp macro="" textlink="">
      <xdr:nvSpPr>
        <xdr:cNvPr id="1403" name="Line 19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>
          <a:spLocks noChangeShapeType="1"/>
        </xdr:cNvSpPr>
      </xdr:nvSpPr>
      <xdr:spPr bwMode="auto">
        <a:xfrm>
          <a:off x="9934575" y="76581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276225</xdr:colOff>
      <xdr:row>63</xdr:row>
      <xdr:rowOff>0</xdr:rowOff>
    </xdr:to>
    <xdr:sp macro="" textlink="">
      <xdr:nvSpPr>
        <xdr:cNvPr id="1404" name="Line 19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ShapeType="1"/>
        </xdr:cNvSpPr>
      </xdr:nvSpPr>
      <xdr:spPr bwMode="auto">
        <a:xfrm>
          <a:off x="10582275" y="76581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63</xdr:row>
      <xdr:rowOff>0</xdr:rowOff>
    </xdr:from>
    <xdr:to>
      <xdr:col>26</xdr:col>
      <xdr:colOff>0</xdr:colOff>
      <xdr:row>65</xdr:row>
      <xdr:rowOff>200025</xdr:rowOff>
    </xdr:to>
    <xdr:sp macro="" textlink="">
      <xdr:nvSpPr>
        <xdr:cNvPr id="1407" name="Line 2078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>
          <a:spLocks noChangeShapeType="1"/>
        </xdr:cNvSpPr>
      </xdr:nvSpPr>
      <xdr:spPr bwMode="auto">
        <a:xfrm>
          <a:off x="9944100" y="81438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81</xdr:row>
      <xdr:rowOff>0</xdr:rowOff>
    </xdr:from>
    <xdr:to>
      <xdr:col>26</xdr:col>
      <xdr:colOff>9525</xdr:colOff>
      <xdr:row>84</xdr:row>
      <xdr:rowOff>0</xdr:rowOff>
    </xdr:to>
    <xdr:sp macro="" textlink="">
      <xdr:nvSpPr>
        <xdr:cNvPr id="1408" name="Line 237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>
          <a:spLocks noChangeShapeType="1"/>
        </xdr:cNvSpPr>
      </xdr:nvSpPr>
      <xdr:spPr bwMode="auto">
        <a:xfrm>
          <a:off x="9944100" y="10086975"/>
          <a:ext cx="6477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81</xdr:row>
      <xdr:rowOff>9525</xdr:rowOff>
    </xdr:from>
    <xdr:to>
      <xdr:col>26</xdr:col>
      <xdr:colOff>0</xdr:colOff>
      <xdr:row>84</xdr:row>
      <xdr:rowOff>0</xdr:rowOff>
    </xdr:to>
    <xdr:sp macro="" textlink="">
      <xdr:nvSpPr>
        <xdr:cNvPr id="1409" name="Line 1666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>
          <a:spLocks noChangeShapeType="1"/>
        </xdr:cNvSpPr>
      </xdr:nvSpPr>
      <xdr:spPr bwMode="auto">
        <a:xfrm flipH="1">
          <a:off x="9934575" y="10096500"/>
          <a:ext cx="64770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84</xdr:row>
      <xdr:rowOff>0</xdr:rowOff>
    </xdr:from>
    <xdr:to>
      <xdr:col>26</xdr:col>
      <xdr:colOff>9525</xdr:colOff>
      <xdr:row>87</xdr:row>
      <xdr:rowOff>0</xdr:rowOff>
    </xdr:to>
    <xdr:sp macro="" textlink="">
      <xdr:nvSpPr>
        <xdr:cNvPr id="1410" name="Line 237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>
          <a:spLocks noChangeShapeType="1"/>
        </xdr:cNvSpPr>
      </xdr:nvSpPr>
      <xdr:spPr bwMode="auto">
        <a:xfrm>
          <a:off x="9944100" y="10086975"/>
          <a:ext cx="6477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84</xdr:row>
      <xdr:rowOff>9525</xdr:rowOff>
    </xdr:from>
    <xdr:to>
      <xdr:col>26</xdr:col>
      <xdr:colOff>0</xdr:colOff>
      <xdr:row>87</xdr:row>
      <xdr:rowOff>0</xdr:rowOff>
    </xdr:to>
    <xdr:sp macro="" textlink="">
      <xdr:nvSpPr>
        <xdr:cNvPr id="1411" name="Line 1666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>
          <a:spLocks noChangeShapeType="1"/>
        </xdr:cNvSpPr>
      </xdr:nvSpPr>
      <xdr:spPr bwMode="auto">
        <a:xfrm flipH="1">
          <a:off x="9934575" y="10096500"/>
          <a:ext cx="64770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57150</xdr:colOff>
      <xdr:row>102</xdr:row>
      <xdr:rowOff>9533</xdr:rowOff>
    </xdr:from>
    <xdr:to>
      <xdr:col>26</xdr:col>
      <xdr:colOff>0</xdr:colOff>
      <xdr:row>104</xdr:row>
      <xdr:rowOff>495300</xdr:rowOff>
    </xdr:to>
    <xdr:sp macro="" textlink="">
      <xdr:nvSpPr>
        <xdr:cNvPr id="1425" name="Line 1686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>
          <a:spLocks noChangeShapeType="1"/>
        </xdr:cNvSpPr>
      </xdr:nvSpPr>
      <xdr:spPr bwMode="auto">
        <a:xfrm flipH="1">
          <a:off x="10239375" y="19297658"/>
          <a:ext cx="647700" cy="8096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9525</xdr:rowOff>
    </xdr:from>
    <xdr:to>
      <xdr:col>10</xdr:col>
      <xdr:colOff>0</xdr:colOff>
      <xdr:row>15</xdr:row>
      <xdr:rowOff>0</xdr:rowOff>
    </xdr:to>
    <xdr:sp macro="" textlink="">
      <xdr:nvSpPr>
        <xdr:cNvPr id="1405" name="Line 1565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>
          <a:spLocks noChangeShapeType="1"/>
        </xdr:cNvSpPr>
      </xdr:nvSpPr>
      <xdr:spPr bwMode="auto">
        <a:xfrm flipH="1">
          <a:off x="6153150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15</xdr:row>
      <xdr:rowOff>0</xdr:rowOff>
    </xdr:from>
    <xdr:to>
      <xdr:col>6</xdr:col>
      <xdr:colOff>9525</xdr:colOff>
      <xdr:row>18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>
          <a:spLocks noChangeShapeType="1"/>
        </xdr:cNvSpPr>
      </xdr:nvSpPr>
      <xdr:spPr bwMode="auto">
        <a:xfrm>
          <a:off x="3886200" y="180022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15</xdr:row>
      <xdr:rowOff>0</xdr:rowOff>
    </xdr:from>
    <xdr:to>
      <xdr:col>12</xdr:col>
      <xdr:colOff>9525</xdr:colOff>
      <xdr:row>18</xdr:row>
      <xdr:rowOff>0</xdr:rowOff>
    </xdr:to>
    <xdr:sp macro="" textlink="">
      <xdr:nvSpPr>
        <xdr:cNvPr id="1460" name="Line 7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>
          <a:spLocks noChangeShapeType="1"/>
        </xdr:cNvSpPr>
      </xdr:nvSpPr>
      <xdr:spPr bwMode="auto">
        <a:xfrm>
          <a:off x="6162675" y="18002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15</xdr:row>
      <xdr:rowOff>0</xdr:rowOff>
    </xdr:from>
    <xdr:to>
      <xdr:col>18</xdr:col>
      <xdr:colOff>9525</xdr:colOff>
      <xdr:row>18</xdr:row>
      <xdr:rowOff>0</xdr:rowOff>
    </xdr:to>
    <xdr:sp macro="" textlink="">
      <xdr:nvSpPr>
        <xdr:cNvPr id="1475" name="Line 13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>
          <a:spLocks noChangeShapeType="1"/>
        </xdr:cNvSpPr>
      </xdr:nvSpPr>
      <xdr:spPr bwMode="auto">
        <a:xfrm>
          <a:off x="8058150" y="18002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15</xdr:row>
      <xdr:rowOff>0</xdr:rowOff>
    </xdr:from>
    <xdr:to>
      <xdr:col>24</xdr:col>
      <xdr:colOff>9525</xdr:colOff>
      <xdr:row>18</xdr:row>
      <xdr:rowOff>0</xdr:rowOff>
    </xdr:to>
    <xdr:sp macro="" textlink="">
      <xdr:nvSpPr>
        <xdr:cNvPr id="1477" name="Line 19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>
          <a:spLocks noChangeShapeType="1"/>
        </xdr:cNvSpPr>
      </xdr:nvSpPr>
      <xdr:spPr bwMode="auto">
        <a:xfrm>
          <a:off x="10096500" y="18002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14</xdr:col>
      <xdr:colOff>0</xdr:colOff>
      <xdr:row>18</xdr:row>
      <xdr:rowOff>0</xdr:rowOff>
    </xdr:to>
    <xdr:sp macro="" textlink="">
      <xdr:nvSpPr>
        <xdr:cNvPr id="1483" name="Line 1566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>
          <a:spLocks noChangeShapeType="1"/>
        </xdr:cNvSpPr>
      </xdr:nvSpPr>
      <xdr:spPr bwMode="auto">
        <a:xfrm flipH="1">
          <a:off x="6781800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</xdr:row>
      <xdr:rowOff>9525</xdr:rowOff>
    </xdr:from>
    <xdr:to>
      <xdr:col>20</xdr:col>
      <xdr:colOff>0</xdr:colOff>
      <xdr:row>18</xdr:row>
      <xdr:rowOff>0</xdr:rowOff>
    </xdr:to>
    <xdr:sp macro="" textlink="">
      <xdr:nvSpPr>
        <xdr:cNvPr id="1723" name="Line 1569">
          <a:extLst>
            <a:ext uri="{FF2B5EF4-FFF2-40B4-BE49-F238E27FC236}">
              <a16:creationId xmlns:a16="http://schemas.microsoft.com/office/drawing/2014/main" id="{00000000-0008-0000-0300-0000BB060000}"/>
            </a:ext>
          </a:extLst>
        </xdr:cNvPr>
        <xdr:cNvSpPr>
          <a:spLocks noChangeShapeType="1"/>
        </xdr:cNvSpPr>
      </xdr:nvSpPr>
      <xdr:spPr bwMode="auto">
        <a:xfrm flipH="1">
          <a:off x="8677275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26</xdr:col>
      <xdr:colOff>0</xdr:colOff>
      <xdr:row>18</xdr:row>
      <xdr:rowOff>0</xdr:rowOff>
    </xdr:to>
    <xdr:sp macro="" textlink="">
      <xdr:nvSpPr>
        <xdr:cNvPr id="1726" name="Line 1572">
          <a:extLst>
            <a:ext uri="{FF2B5EF4-FFF2-40B4-BE49-F238E27FC236}">
              <a16:creationId xmlns:a16="http://schemas.microsoft.com/office/drawing/2014/main" id="{00000000-0008-0000-0300-0000BE060000}"/>
            </a:ext>
          </a:extLst>
        </xdr:cNvPr>
        <xdr:cNvSpPr>
          <a:spLocks noChangeShapeType="1"/>
        </xdr:cNvSpPr>
      </xdr:nvSpPr>
      <xdr:spPr bwMode="auto">
        <a:xfrm flipH="1">
          <a:off x="10734675" y="180975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</xdr:row>
      <xdr:rowOff>0</xdr:rowOff>
    </xdr:from>
    <xdr:to>
      <xdr:col>8</xdr:col>
      <xdr:colOff>9525</xdr:colOff>
      <xdr:row>18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00000000-0008-0000-0300-0000C0060000}"/>
            </a:ext>
          </a:extLst>
        </xdr:cNvPr>
        <xdr:cNvSpPr>
          <a:spLocks noChangeShapeType="1"/>
        </xdr:cNvSpPr>
      </xdr:nvSpPr>
      <xdr:spPr bwMode="auto">
        <a:xfrm>
          <a:off x="4743450" y="18002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14</xdr:col>
      <xdr:colOff>0</xdr:colOff>
      <xdr:row>18</xdr:row>
      <xdr:rowOff>0</xdr:rowOff>
    </xdr:to>
    <xdr:sp macro="" textlink="">
      <xdr:nvSpPr>
        <xdr:cNvPr id="1733" name="Line 1565">
          <a:extLst>
            <a:ext uri="{FF2B5EF4-FFF2-40B4-BE49-F238E27FC236}">
              <a16:creationId xmlns:a16="http://schemas.microsoft.com/office/drawing/2014/main" id="{00000000-0008-0000-0300-0000C5060000}"/>
            </a:ext>
          </a:extLst>
        </xdr:cNvPr>
        <xdr:cNvSpPr>
          <a:spLocks noChangeShapeType="1"/>
        </xdr:cNvSpPr>
      </xdr:nvSpPr>
      <xdr:spPr bwMode="auto">
        <a:xfrm flipH="1">
          <a:off x="6781800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18</xdr:row>
      <xdr:rowOff>0</xdr:rowOff>
    </xdr:from>
    <xdr:to>
      <xdr:col>12</xdr:col>
      <xdr:colOff>9525</xdr:colOff>
      <xdr:row>21</xdr:row>
      <xdr:rowOff>0</xdr:rowOff>
    </xdr:to>
    <xdr:sp macro="" textlink="">
      <xdr:nvSpPr>
        <xdr:cNvPr id="1770" name="Line 7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>
          <a:spLocks noChangeShapeType="1"/>
        </xdr:cNvSpPr>
      </xdr:nvSpPr>
      <xdr:spPr bwMode="auto">
        <a:xfrm>
          <a:off x="6162675" y="18002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314325</xdr:colOff>
      <xdr:row>13</xdr:row>
      <xdr:rowOff>133350</xdr:rowOff>
    </xdr:from>
    <xdr:to>
      <xdr:col>30</xdr:col>
      <xdr:colOff>409575</xdr:colOff>
      <xdr:row>17</xdr:row>
      <xdr:rowOff>76200</xdr:rowOff>
    </xdr:to>
    <xdr:sp macro="" textlink="">
      <xdr:nvSpPr>
        <xdr:cNvPr id="1792" name="Line 21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>
          <a:spLocks noChangeShapeType="1"/>
        </xdr:cNvSpPr>
      </xdr:nvSpPr>
      <xdr:spPr bwMode="auto">
        <a:xfrm>
          <a:off x="12677775" y="2152650"/>
          <a:ext cx="7048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9525</xdr:rowOff>
    </xdr:from>
    <xdr:to>
      <xdr:col>10</xdr:col>
      <xdr:colOff>0</xdr:colOff>
      <xdr:row>21</xdr:row>
      <xdr:rowOff>0</xdr:rowOff>
    </xdr:to>
    <xdr:sp macro="" textlink="">
      <xdr:nvSpPr>
        <xdr:cNvPr id="1809" name="Line 1564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>
          <a:spLocks noChangeShapeType="1"/>
        </xdr:cNvSpPr>
      </xdr:nvSpPr>
      <xdr:spPr bwMode="auto">
        <a:xfrm flipH="1">
          <a:off x="5400675" y="1809750"/>
          <a:ext cx="7524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9525</xdr:rowOff>
    </xdr:from>
    <xdr:to>
      <xdr:col>16</xdr:col>
      <xdr:colOff>0</xdr:colOff>
      <xdr:row>21</xdr:row>
      <xdr:rowOff>0</xdr:rowOff>
    </xdr:to>
    <xdr:sp macro="" textlink="">
      <xdr:nvSpPr>
        <xdr:cNvPr id="1847" name="Line 1567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>
          <a:spLocks noChangeShapeType="1"/>
        </xdr:cNvSpPr>
      </xdr:nvSpPr>
      <xdr:spPr bwMode="auto">
        <a:xfrm flipH="1">
          <a:off x="7410450" y="18097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19</xdr:row>
      <xdr:rowOff>142875</xdr:rowOff>
    </xdr:from>
    <xdr:to>
      <xdr:col>31</xdr:col>
      <xdr:colOff>123825</xdr:colOff>
      <xdr:row>22</xdr:row>
      <xdr:rowOff>133350</xdr:rowOff>
    </xdr:to>
    <xdr:sp macro="" textlink="">
      <xdr:nvSpPr>
        <xdr:cNvPr id="1848" name="Line 1568">
          <a:extLst>
            <a:ext uri="{FF2B5EF4-FFF2-40B4-BE49-F238E27FC236}">
              <a16:creationId xmlns:a16="http://schemas.microsoft.com/office/drawing/2014/main" id="{00000000-0008-0000-0300-000038070000}"/>
            </a:ext>
          </a:extLst>
        </xdr:cNvPr>
        <xdr:cNvSpPr>
          <a:spLocks noChangeShapeType="1"/>
        </xdr:cNvSpPr>
      </xdr:nvSpPr>
      <xdr:spPr bwMode="auto">
        <a:xfrm flipH="1">
          <a:off x="13077825" y="3228975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18</xdr:row>
      <xdr:rowOff>9525</xdr:rowOff>
    </xdr:from>
    <xdr:to>
      <xdr:col>20</xdr:col>
      <xdr:colOff>0</xdr:colOff>
      <xdr:row>21</xdr:row>
      <xdr:rowOff>0</xdr:rowOff>
    </xdr:to>
    <xdr:sp macro="" textlink="">
      <xdr:nvSpPr>
        <xdr:cNvPr id="1849" name="Line 1569">
          <a:extLst>
            <a:ext uri="{FF2B5EF4-FFF2-40B4-BE49-F238E27FC236}">
              <a16:creationId xmlns:a16="http://schemas.microsoft.com/office/drawing/2014/main" id="{00000000-0008-0000-0300-000039070000}"/>
            </a:ext>
          </a:extLst>
        </xdr:cNvPr>
        <xdr:cNvSpPr>
          <a:spLocks noChangeShapeType="1"/>
        </xdr:cNvSpPr>
      </xdr:nvSpPr>
      <xdr:spPr bwMode="auto">
        <a:xfrm flipH="1">
          <a:off x="8677275" y="18097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18</xdr:row>
      <xdr:rowOff>9525</xdr:rowOff>
    </xdr:from>
    <xdr:to>
      <xdr:col>24</xdr:col>
      <xdr:colOff>0</xdr:colOff>
      <xdr:row>21</xdr:row>
      <xdr:rowOff>0</xdr:rowOff>
    </xdr:to>
    <xdr:sp macro="" textlink="">
      <xdr:nvSpPr>
        <xdr:cNvPr id="1851" name="Line 1571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>
          <a:spLocks noChangeShapeType="1"/>
        </xdr:cNvSpPr>
      </xdr:nvSpPr>
      <xdr:spPr bwMode="auto">
        <a:xfrm flipH="1">
          <a:off x="10086975" y="18097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24</xdr:row>
      <xdr:rowOff>9525</xdr:rowOff>
    </xdr:from>
    <xdr:to>
      <xdr:col>19</xdr:col>
      <xdr:colOff>314325</xdr:colOff>
      <xdr:row>26</xdr:row>
      <xdr:rowOff>209550</xdr:rowOff>
    </xdr:to>
    <xdr:sp macro="" textlink="">
      <xdr:nvSpPr>
        <xdr:cNvPr id="1860" name="Line 1600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381000</xdr:colOff>
      <xdr:row>34</xdr:row>
      <xdr:rowOff>76200</xdr:rowOff>
    </xdr:from>
    <xdr:to>
      <xdr:col>29</xdr:col>
      <xdr:colOff>514350</xdr:colOff>
      <xdr:row>37</xdr:row>
      <xdr:rowOff>38100</xdr:rowOff>
    </xdr:to>
    <xdr:sp macro="" textlink="">
      <xdr:nvSpPr>
        <xdr:cNvPr id="1862" name="Line 2097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>
          <a:spLocks noChangeShapeType="1"/>
        </xdr:cNvSpPr>
      </xdr:nvSpPr>
      <xdr:spPr bwMode="auto">
        <a:xfrm>
          <a:off x="12134850" y="4848225"/>
          <a:ext cx="7429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9526</xdr:colOff>
      <xdr:row>21</xdr:row>
      <xdr:rowOff>0</xdr:rowOff>
    </xdr:from>
    <xdr:to>
      <xdr:col>11</xdr:col>
      <xdr:colOff>285751</xdr:colOff>
      <xdr:row>23</xdr:row>
      <xdr:rowOff>180975</xdr:rowOff>
    </xdr:to>
    <xdr:sp macro="" textlink="">
      <xdr:nvSpPr>
        <xdr:cNvPr id="1864" name="Line 2099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>
          <a:spLocks noChangeShapeType="1"/>
        </xdr:cNvSpPr>
      </xdr:nvSpPr>
      <xdr:spPr bwMode="auto">
        <a:xfrm>
          <a:off x="5686426" y="3467100"/>
          <a:ext cx="5905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228600</xdr:colOff>
      <xdr:row>22</xdr:row>
      <xdr:rowOff>142875</xdr:rowOff>
    </xdr:from>
    <xdr:to>
      <xdr:col>32</xdr:col>
      <xdr:colOff>257175</xdr:colOff>
      <xdr:row>25</xdr:row>
      <xdr:rowOff>104775</xdr:rowOff>
    </xdr:to>
    <xdr:sp macro="" textlink="">
      <xdr:nvSpPr>
        <xdr:cNvPr id="1869" name="Line 2105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>
          <a:spLocks noChangeShapeType="1"/>
        </xdr:cNvSpPr>
      </xdr:nvSpPr>
      <xdr:spPr bwMode="auto">
        <a:xfrm>
          <a:off x="13811250" y="386715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24</xdr:row>
      <xdr:rowOff>0</xdr:rowOff>
    </xdr:from>
    <xdr:to>
      <xdr:col>26</xdr:col>
      <xdr:colOff>0</xdr:colOff>
      <xdr:row>26</xdr:row>
      <xdr:rowOff>209550</xdr:rowOff>
    </xdr:to>
    <xdr:sp macro="" textlink="">
      <xdr:nvSpPr>
        <xdr:cNvPr id="1870" name="Line 2106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24</xdr:row>
      <xdr:rowOff>9525</xdr:rowOff>
    </xdr:from>
    <xdr:to>
      <xdr:col>15</xdr:col>
      <xdr:colOff>314325</xdr:colOff>
      <xdr:row>26</xdr:row>
      <xdr:rowOff>219075</xdr:rowOff>
    </xdr:to>
    <xdr:sp macro="" textlink="">
      <xdr:nvSpPr>
        <xdr:cNvPr id="1875" name="Line 2113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9525</xdr:rowOff>
    </xdr:from>
    <xdr:to>
      <xdr:col>18</xdr:col>
      <xdr:colOff>0</xdr:colOff>
      <xdr:row>26</xdr:row>
      <xdr:rowOff>219075</xdr:rowOff>
    </xdr:to>
    <xdr:sp macro="" textlink="">
      <xdr:nvSpPr>
        <xdr:cNvPr id="1876" name="Line 2114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24</xdr:row>
      <xdr:rowOff>9525</xdr:rowOff>
    </xdr:from>
    <xdr:to>
      <xdr:col>24</xdr:col>
      <xdr:colOff>0</xdr:colOff>
      <xdr:row>27</xdr:row>
      <xdr:rowOff>0</xdr:rowOff>
    </xdr:to>
    <xdr:sp macro="" textlink="">
      <xdr:nvSpPr>
        <xdr:cNvPr id="1878" name="Line 2117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24</xdr:row>
      <xdr:rowOff>9525</xdr:rowOff>
    </xdr:from>
    <xdr:to>
      <xdr:col>25</xdr:col>
      <xdr:colOff>314325</xdr:colOff>
      <xdr:row>27</xdr:row>
      <xdr:rowOff>0</xdr:rowOff>
    </xdr:to>
    <xdr:sp macro="" textlink="">
      <xdr:nvSpPr>
        <xdr:cNvPr id="1879" name="Line 2118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314325</xdr:colOff>
      <xdr:row>22</xdr:row>
      <xdr:rowOff>142875</xdr:rowOff>
    </xdr:from>
    <xdr:to>
      <xdr:col>31</xdr:col>
      <xdr:colOff>314325</xdr:colOff>
      <xdr:row>25</xdr:row>
      <xdr:rowOff>142875</xdr:rowOff>
    </xdr:to>
    <xdr:sp macro="" textlink="">
      <xdr:nvSpPr>
        <xdr:cNvPr id="1880" name="Line 2121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>
          <a:spLocks noChangeShapeType="1"/>
        </xdr:cNvSpPr>
      </xdr:nvSpPr>
      <xdr:spPr bwMode="auto">
        <a:xfrm>
          <a:off x="13287375" y="3867150"/>
          <a:ext cx="6096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24</xdr:row>
      <xdr:rowOff>0</xdr:rowOff>
    </xdr:from>
    <xdr:to>
      <xdr:col>12</xdr:col>
      <xdr:colOff>9525</xdr:colOff>
      <xdr:row>27</xdr:row>
      <xdr:rowOff>0</xdr:rowOff>
    </xdr:to>
    <xdr:sp macro="" textlink="">
      <xdr:nvSpPr>
        <xdr:cNvPr id="1884" name="Line 7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361950</xdr:colOff>
      <xdr:row>15</xdr:row>
      <xdr:rowOff>104775</xdr:rowOff>
    </xdr:from>
    <xdr:to>
      <xdr:col>34</xdr:col>
      <xdr:colOff>400050</xdr:colOff>
      <xdr:row>18</xdr:row>
      <xdr:rowOff>95250</xdr:rowOff>
    </xdr:to>
    <xdr:sp macro="" textlink="">
      <xdr:nvSpPr>
        <xdr:cNvPr id="1889" name="Line 19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>
          <a:spLocks noChangeShapeType="1"/>
        </xdr:cNvSpPr>
      </xdr:nvSpPr>
      <xdr:spPr bwMode="auto">
        <a:xfrm>
          <a:off x="15163800" y="2495550"/>
          <a:ext cx="6477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24</xdr:row>
      <xdr:rowOff>0</xdr:rowOff>
    </xdr:from>
    <xdr:to>
      <xdr:col>26</xdr:col>
      <xdr:colOff>9525</xdr:colOff>
      <xdr:row>27</xdr:row>
      <xdr:rowOff>0</xdr:rowOff>
    </xdr:to>
    <xdr:sp macro="" textlink="">
      <xdr:nvSpPr>
        <xdr:cNvPr id="1890" name="Line 21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9525</xdr:rowOff>
    </xdr:from>
    <xdr:to>
      <xdr:col>10</xdr:col>
      <xdr:colOff>0</xdr:colOff>
      <xdr:row>27</xdr:row>
      <xdr:rowOff>0</xdr:rowOff>
    </xdr:to>
    <xdr:sp macro="" textlink="">
      <xdr:nvSpPr>
        <xdr:cNvPr id="1893" name="Line 1564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>
          <a:spLocks noChangeShapeType="1"/>
        </xdr:cNvSpPr>
      </xdr:nvSpPr>
      <xdr:spPr bwMode="auto">
        <a:xfrm flipH="1">
          <a:off x="5400675" y="2781300"/>
          <a:ext cx="7524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9525</xdr:rowOff>
    </xdr:from>
    <xdr:to>
      <xdr:col>16</xdr:col>
      <xdr:colOff>0</xdr:colOff>
      <xdr:row>27</xdr:row>
      <xdr:rowOff>0</xdr:rowOff>
    </xdr:to>
    <xdr:sp macro="" textlink="">
      <xdr:nvSpPr>
        <xdr:cNvPr id="1895" name="Line 1567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>
          <a:spLocks noChangeShapeType="1"/>
        </xdr:cNvSpPr>
      </xdr:nvSpPr>
      <xdr:spPr bwMode="auto">
        <a:xfrm flipH="1">
          <a:off x="7410450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9525</xdr:rowOff>
    </xdr:from>
    <xdr:to>
      <xdr:col>17</xdr:col>
      <xdr:colOff>314325</xdr:colOff>
      <xdr:row>27</xdr:row>
      <xdr:rowOff>0</xdr:rowOff>
    </xdr:to>
    <xdr:sp macro="" textlink="">
      <xdr:nvSpPr>
        <xdr:cNvPr id="1896" name="Line 1568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9525</xdr:rowOff>
    </xdr:from>
    <xdr:to>
      <xdr:col>20</xdr:col>
      <xdr:colOff>0</xdr:colOff>
      <xdr:row>27</xdr:row>
      <xdr:rowOff>0</xdr:rowOff>
    </xdr:to>
    <xdr:sp macro="" textlink="">
      <xdr:nvSpPr>
        <xdr:cNvPr id="1897" name="Line 1569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24</xdr:row>
      <xdr:rowOff>9525</xdr:rowOff>
    </xdr:from>
    <xdr:to>
      <xdr:col>24</xdr:col>
      <xdr:colOff>0</xdr:colOff>
      <xdr:row>27</xdr:row>
      <xdr:rowOff>0</xdr:rowOff>
    </xdr:to>
    <xdr:sp macro="" textlink="">
      <xdr:nvSpPr>
        <xdr:cNvPr id="1898" name="Line 1571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400050</xdr:colOff>
      <xdr:row>24</xdr:row>
      <xdr:rowOff>133350</xdr:rowOff>
    </xdr:from>
    <xdr:to>
      <xdr:col>30</xdr:col>
      <xdr:colOff>533400</xdr:colOff>
      <xdr:row>33</xdr:row>
      <xdr:rowOff>133350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>
          <a:spLocks noChangeShapeType="1"/>
        </xdr:cNvSpPr>
      </xdr:nvSpPr>
      <xdr:spPr bwMode="auto">
        <a:xfrm>
          <a:off x="12763500" y="4219575"/>
          <a:ext cx="7429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39</xdr:row>
      <xdr:rowOff>9525</xdr:rowOff>
    </xdr:from>
    <xdr:to>
      <xdr:col>19</xdr:col>
      <xdr:colOff>314325</xdr:colOff>
      <xdr:row>41</xdr:row>
      <xdr:rowOff>209550</xdr:rowOff>
    </xdr:to>
    <xdr:sp macro="" textlink="">
      <xdr:nvSpPr>
        <xdr:cNvPr id="1950" name="Line 1600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39</xdr:row>
      <xdr:rowOff>9525</xdr:rowOff>
    </xdr:from>
    <xdr:to>
      <xdr:col>24</xdr:col>
      <xdr:colOff>9525</xdr:colOff>
      <xdr:row>41</xdr:row>
      <xdr:rowOff>171450</xdr:rowOff>
    </xdr:to>
    <xdr:sp macro="" textlink="">
      <xdr:nvSpPr>
        <xdr:cNvPr id="1959" name="Line 2105">
          <a:extLst>
            <a:ext uri="{FF2B5EF4-FFF2-40B4-BE49-F238E27FC236}">
              <a16:creationId xmlns:a16="http://schemas.microsoft.com/office/drawing/2014/main" id="{00000000-0008-0000-0300-0000A707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0</xdr:rowOff>
    </xdr:from>
    <xdr:to>
      <xdr:col>26</xdr:col>
      <xdr:colOff>0</xdr:colOff>
      <xdr:row>41</xdr:row>
      <xdr:rowOff>209550</xdr:rowOff>
    </xdr:to>
    <xdr:sp macro="" textlink="">
      <xdr:nvSpPr>
        <xdr:cNvPr id="1960" name="Line 2106">
          <a:extLst>
            <a:ext uri="{FF2B5EF4-FFF2-40B4-BE49-F238E27FC236}">
              <a16:creationId xmlns:a16="http://schemas.microsoft.com/office/drawing/2014/main" id="{00000000-0008-0000-0300-0000A807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39</xdr:row>
      <xdr:rowOff>9525</xdr:rowOff>
    </xdr:from>
    <xdr:to>
      <xdr:col>5</xdr:col>
      <xdr:colOff>314325</xdr:colOff>
      <xdr:row>41</xdr:row>
      <xdr:rowOff>209550</xdr:rowOff>
    </xdr:to>
    <xdr:sp macro="" textlink="">
      <xdr:nvSpPr>
        <xdr:cNvPr id="1961" name="Line 2108">
          <a:extLst>
            <a:ext uri="{FF2B5EF4-FFF2-40B4-BE49-F238E27FC236}">
              <a16:creationId xmlns:a16="http://schemas.microsoft.com/office/drawing/2014/main" id="{00000000-0008-0000-0300-0000A907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39</xdr:row>
      <xdr:rowOff>9525</xdr:rowOff>
    </xdr:from>
    <xdr:to>
      <xdr:col>15</xdr:col>
      <xdr:colOff>314325</xdr:colOff>
      <xdr:row>41</xdr:row>
      <xdr:rowOff>219075</xdr:rowOff>
    </xdr:to>
    <xdr:sp macro="" textlink="">
      <xdr:nvSpPr>
        <xdr:cNvPr id="1965" name="Line 2113">
          <a:extLst>
            <a:ext uri="{FF2B5EF4-FFF2-40B4-BE49-F238E27FC236}">
              <a16:creationId xmlns:a16="http://schemas.microsoft.com/office/drawing/2014/main" id="{00000000-0008-0000-0300-0000AD07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18</xdr:col>
      <xdr:colOff>0</xdr:colOff>
      <xdr:row>41</xdr:row>
      <xdr:rowOff>219075</xdr:rowOff>
    </xdr:to>
    <xdr:sp macro="" textlink="">
      <xdr:nvSpPr>
        <xdr:cNvPr id="1966" name="Line 2114">
          <a:extLst>
            <a:ext uri="{FF2B5EF4-FFF2-40B4-BE49-F238E27FC236}">
              <a16:creationId xmlns:a16="http://schemas.microsoft.com/office/drawing/2014/main" id="{00000000-0008-0000-0300-0000AE07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39</xdr:row>
      <xdr:rowOff>9525</xdr:rowOff>
    </xdr:from>
    <xdr:to>
      <xdr:col>24</xdr:col>
      <xdr:colOff>0</xdr:colOff>
      <xdr:row>42</xdr:row>
      <xdr:rowOff>0</xdr:rowOff>
    </xdr:to>
    <xdr:sp macro="" textlink="">
      <xdr:nvSpPr>
        <xdr:cNvPr id="1968" name="Line 2117">
          <a:extLst>
            <a:ext uri="{FF2B5EF4-FFF2-40B4-BE49-F238E27FC236}">
              <a16:creationId xmlns:a16="http://schemas.microsoft.com/office/drawing/2014/main" id="{00000000-0008-0000-0300-0000B007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9525</xdr:rowOff>
    </xdr:from>
    <xdr:to>
      <xdr:col>25</xdr:col>
      <xdr:colOff>314325</xdr:colOff>
      <xdr:row>42</xdr:row>
      <xdr:rowOff>0</xdr:rowOff>
    </xdr:to>
    <xdr:sp macro="" textlink="">
      <xdr:nvSpPr>
        <xdr:cNvPr id="1969" name="Line 2118">
          <a:extLst>
            <a:ext uri="{FF2B5EF4-FFF2-40B4-BE49-F238E27FC236}">
              <a16:creationId xmlns:a16="http://schemas.microsoft.com/office/drawing/2014/main" id="{00000000-0008-0000-0300-0000B107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39</xdr:row>
      <xdr:rowOff>0</xdr:rowOff>
    </xdr:from>
    <xdr:to>
      <xdr:col>24</xdr:col>
      <xdr:colOff>9525</xdr:colOff>
      <xdr:row>42</xdr:row>
      <xdr:rowOff>0</xdr:rowOff>
    </xdr:to>
    <xdr:sp macro="" textlink="">
      <xdr:nvSpPr>
        <xdr:cNvPr id="1979" name="Line 19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0</xdr:rowOff>
    </xdr:from>
    <xdr:to>
      <xdr:col>26</xdr:col>
      <xdr:colOff>9525</xdr:colOff>
      <xdr:row>42</xdr:row>
      <xdr:rowOff>0</xdr:rowOff>
    </xdr:to>
    <xdr:sp macro="" textlink="">
      <xdr:nvSpPr>
        <xdr:cNvPr id="1980" name="Line 21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39</xdr:row>
      <xdr:rowOff>9525</xdr:rowOff>
    </xdr:from>
    <xdr:to>
      <xdr:col>16</xdr:col>
      <xdr:colOff>0</xdr:colOff>
      <xdr:row>42</xdr:row>
      <xdr:rowOff>0</xdr:rowOff>
    </xdr:to>
    <xdr:sp macro="" textlink="">
      <xdr:nvSpPr>
        <xdr:cNvPr id="1985" name="Line 1567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>
          <a:spLocks noChangeShapeType="1"/>
        </xdr:cNvSpPr>
      </xdr:nvSpPr>
      <xdr:spPr bwMode="auto">
        <a:xfrm flipH="1">
          <a:off x="7410450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9525</xdr:rowOff>
    </xdr:from>
    <xdr:to>
      <xdr:col>17</xdr:col>
      <xdr:colOff>314325</xdr:colOff>
      <xdr:row>42</xdr:row>
      <xdr:rowOff>0</xdr:rowOff>
    </xdr:to>
    <xdr:sp macro="" textlink="">
      <xdr:nvSpPr>
        <xdr:cNvPr id="1986" name="Line 1568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39</xdr:row>
      <xdr:rowOff>9525</xdr:rowOff>
    </xdr:from>
    <xdr:to>
      <xdr:col>20</xdr:col>
      <xdr:colOff>0</xdr:colOff>
      <xdr:row>42</xdr:row>
      <xdr:rowOff>0</xdr:rowOff>
    </xdr:to>
    <xdr:sp macro="" textlink="">
      <xdr:nvSpPr>
        <xdr:cNvPr id="1987" name="Line 1569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39</xdr:row>
      <xdr:rowOff>9525</xdr:rowOff>
    </xdr:from>
    <xdr:to>
      <xdr:col>24</xdr:col>
      <xdr:colOff>0</xdr:colOff>
      <xdr:row>42</xdr:row>
      <xdr:rowOff>0</xdr:rowOff>
    </xdr:to>
    <xdr:sp macro="" textlink="">
      <xdr:nvSpPr>
        <xdr:cNvPr id="1988" name="Line 1571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45</xdr:row>
      <xdr:rowOff>9525</xdr:rowOff>
    </xdr:from>
    <xdr:to>
      <xdr:col>19</xdr:col>
      <xdr:colOff>314325</xdr:colOff>
      <xdr:row>47</xdr:row>
      <xdr:rowOff>209550</xdr:rowOff>
    </xdr:to>
    <xdr:sp macro="" textlink="">
      <xdr:nvSpPr>
        <xdr:cNvPr id="2040" name="Line 1600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45</xdr:row>
      <xdr:rowOff>0</xdr:rowOff>
    </xdr:from>
    <xdr:to>
      <xdr:col>6</xdr:col>
      <xdr:colOff>0</xdr:colOff>
      <xdr:row>47</xdr:row>
      <xdr:rowOff>219075</xdr:rowOff>
    </xdr:to>
    <xdr:sp macro="" textlink="">
      <xdr:nvSpPr>
        <xdr:cNvPr id="2041" name="Line 2096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477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45</xdr:row>
      <xdr:rowOff>0</xdr:rowOff>
    </xdr:from>
    <xdr:to>
      <xdr:col>12</xdr:col>
      <xdr:colOff>0</xdr:colOff>
      <xdr:row>47</xdr:row>
      <xdr:rowOff>171450</xdr:rowOff>
    </xdr:to>
    <xdr:sp macro="" textlink="">
      <xdr:nvSpPr>
        <xdr:cNvPr id="2044" name="Line 2099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45</xdr:row>
      <xdr:rowOff>0</xdr:rowOff>
    </xdr:from>
    <xdr:to>
      <xdr:col>17</xdr:col>
      <xdr:colOff>304800</xdr:colOff>
      <xdr:row>47</xdr:row>
      <xdr:rowOff>171450</xdr:rowOff>
    </xdr:to>
    <xdr:sp macro="" textlink="">
      <xdr:nvSpPr>
        <xdr:cNvPr id="2046" name="Line 2102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>
          <a:spLocks noChangeShapeType="1"/>
        </xdr:cNvSpPr>
      </xdr:nvSpPr>
      <xdr:spPr bwMode="auto">
        <a:xfrm>
          <a:off x="80486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45</xdr:row>
      <xdr:rowOff>9525</xdr:rowOff>
    </xdr:from>
    <xdr:to>
      <xdr:col>24</xdr:col>
      <xdr:colOff>9525</xdr:colOff>
      <xdr:row>47</xdr:row>
      <xdr:rowOff>171450</xdr:rowOff>
    </xdr:to>
    <xdr:sp macro="" textlink="">
      <xdr:nvSpPr>
        <xdr:cNvPr id="2049" name="Line 2105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45</xdr:row>
      <xdr:rowOff>0</xdr:rowOff>
    </xdr:from>
    <xdr:to>
      <xdr:col>26</xdr:col>
      <xdr:colOff>0</xdr:colOff>
      <xdr:row>47</xdr:row>
      <xdr:rowOff>209550</xdr:rowOff>
    </xdr:to>
    <xdr:sp macro="" textlink="">
      <xdr:nvSpPr>
        <xdr:cNvPr id="2050" name="Line 2106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45</xdr:row>
      <xdr:rowOff>9525</xdr:rowOff>
    </xdr:from>
    <xdr:to>
      <xdr:col>5</xdr:col>
      <xdr:colOff>314325</xdr:colOff>
      <xdr:row>47</xdr:row>
      <xdr:rowOff>209550</xdr:rowOff>
    </xdr:to>
    <xdr:sp macro="" textlink="">
      <xdr:nvSpPr>
        <xdr:cNvPr id="2051" name="Line 2108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45</xdr:row>
      <xdr:rowOff>9525</xdr:rowOff>
    </xdr:from>
    <xdr:to>
      <xdr:col>15</xdr:col>
      <xdr:colOff>314325</xdr:colOff>
      <xdr:row>47</xdr:row>
      <xdr:rowOff>219075</xdr:rowOff>
    </xdr:to>
    <xdr:sp macro="" textlink="">
      <xdr:nvSpPr>
        <xdr:cNvPr id="2055" name="Line 2113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45</xdr:row>
      <xdr:rowOff>9525</xdr:rowOff>
    </xdr:from>
    <xdr:to>
      <xdr:col>18</xdr:col>
      <xdr:colOff>0</xdr:colOff>
      <xdr:row>47</xdr:row>
      <xdr:rowOff>219075</xdr:rowOff>
    </xdr:to>
    <xdr:sp macro="" textlink="">
      <xdr:nvSpPr>
        <xdr:cNvPr id="2056" name="Line 2114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45</xdr:row>
      <xdr:rowOff>9525</xdr:rowOff>
    </xdr:from>
    <xdr:to>
      <xdr:col>24</xdr:col>
      <xdr:colOff>0</xdr:colOff>
      <xdr:row>48</xdr:row>
      <xdr:rowOff>0</xdr:rowOff>
    </xdr:to>
    <xdr:sp macro="" textlink="">
      <xdr:nvSpPr>
        <xdr:cNvPr id="2058" name="Line 2117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45</xdr:row>
      <xdr:rowOff>9525</xdr:rowOff>
    </xdr:from>
    <xdr:to>
      <xdr:col>25</xdr:col>
      <xdr:colOff>314325</xdr:colOff>
      <xdr:row>48</xdr:row>
      <xdr:rowOff>0</xdr:rowOff>
    </xdr:to>
    <xdr:sp macro="" textlink="">
      <xdr:nvSpPr>
        <xdr:cNvPr id="2059" name="Line 2118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45</xdr:row>
      <xdr:rowOff>0</xdr:rowOff>
    </xdr:from>
    <xdr:to>
      <xdr:col>18</xdr:col>
      <xdr:colOff>9525</xdr:colOff>
      <xdr:row>48</xdr:row>
      <xdr:rowOff>0</xdr:rowOff>
    </xdr:to>
    <xdr:sp macro="" textlink="">
      <xdr:nvSpPr>
        <xdr:cNvPr id="2067" name="Line 13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>
          <a:spLocks noChangeShapeType="1"/>
        </xdr:cNvSpPr>
      </xdr:nvSpPr>
      <xdr:spPr bwMode="auto">
        <a:xfrm>
          <a:off x="805815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45</xdr:row>
      <xdr:rowOff>0</xdr:rowOff>
    </xdr:from>
    <xdr:to>
      <xdr:col>26</xdr:col>
      <xdr:colOff>9525</xdr:colOff>
      <xdr:row>48</xdr:row>
      <xdr:rowOff>0</xdr:rowOff>
    </xdr:to>
    <xdr:sp macro="" textlink="">
      <xdr:nvSpPr>
        <xdr:cNvPr id="2070" name="Line 21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45</xdr:row>
      <xdr:rowOff>9525</xdr:rowOff>
    </xdr:from>
    <xdr:to>
      <xdr:col>17</xdr:col>
      <xdr:colOff>314325</xdr:colOff>
      <xdr:row>48</xdr:row>
      <xdr:rowOff>0</xdr:rowOff>
    </xdr:to>
    <xdr:sp macro="" textlink="">
      <xdr:nvSpPr>
        <xdr:cNvPr id="2076" name="Line 1568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45</xdr:row>
      <xdr:rowOff>9525</xdr:rowOff>
    </xdr:from>
    <xdr:to>
      <xdr:col>20</xdr:col>
      <xdr:colOff>0</xdr:colOff>
      <xdr:row>48</xdr:row>
      <xdr:rowOff>0</xdr:rowOff>
    </xdr:to>
    <xdr:sp macro="" textlink="">
      <xdr:nvSpPr>
        <xdr:cNvPr id="2077" name="Line 1569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45</xdr:row>
      <xdr:rowOff>9525</xdr:rowOff>
    </xdr:from>
    <xdr:to>
      <xdr:col>24</xdr:col>
      <xdr:colOff>0</xdr:colOff>
      <xdr:row>48</xdr:row>
      <xdr:rowOff>0</xdr:rowOff>
    </xdr:to>
    <xdr:sp macro="" textlink="">
      <xdr:nvSpPr>
        <xdr:cNvPr id="2078" name="Line 157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48</xdr:row>
      <xdr:rowOff>9525</xdr:rowOff>
    </xdr:from>
    <xdr:to>
      <xdr:col>19</xdr:col>
      <xdr:colOff>314325</xdr:colOff>
      <xdr:row>50</xdr:row>
      <xdr:rowOff>209550</xdr:rowOff>
    </xdr:to>
    <xdr:sp macro="" textlink="">
      <xdr:nvSpPr>
        <xdr:cNvPr id="2085" name="Line 1600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47</xdr:row>
      <xdr:rowOff>219075</xdr:rowOff>
    </xdr:from>
    <xdr:to>
      <xdr:col>12</xdr:col>
      <xdr:colOff>0</xdr:colOff>
      <xdr:row>50</xdr:row>
      <xdr:rowOff>171450</xdr:rowOff>
    </xdr:to>
    <xdr:sp macro="" textlink="">
      <xdr:nvSpPr>
        <xdr:cNvPr id="2089" name="Line 2099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47</xdr:row>
      <xdr:rowOff>200025</xdr:rowOff>
    </xdr:from>
    <xdr:to>
      <xdr:col>20</xdr:col>
      <xdr:colOff>19050</xdr:colOff>
      <xdr:row>51</xdr:row>
      <xdr:rowOff>9525</xdr:rowOff>
    </xdr:to>
    <xdr:sp macro="" textlink="">
      <xdr:nvSpPr>
        <xdr:cNvPr id="2092" name="Line 2103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>
          <a:spLocks noChangeShapeType="1"/>
        </xdr:cNvSpPr>
      </xdr:nvSpPr>
      <xdr:spPr bwMode="auto">
        <a:xfrm>
          <a:off x="8667750" y="2771775"/>
          <a:ext cx="657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47</xdr:row>
      <xdr:rowOff>200025</xdr:rowOff>
    </xdr:from>
    <xdr:to>
      <xdr:col>22</xdr:col>
      <xdr:colOff>9525</xdr:colOff>
      <xdr:row>50</xdr:row>
      <xdr:rowOff>171450</xdr:rowOff>
    </xdr:to>
    <xdr:sp macro="" textlink="">
      <xdr:nvSpPr>
        <xdr:cNvPr id="2093" name="Line 2104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48</xdr:row>
      <xdr:rowOff>9525</xdr:rowOff>
    </xdr:from>
    <xdr:to>
      <xdr:col>24</xdr:col>
      <xdr:colOff>9525</xdr:colOff>
      <xdr:row>50</xdr:row>
      <xdr:rowOff>171450</xdr:rowOff>
    </xdr:to>
    <xdr:sp macro="" textlink="">
      <xdr:nvSpPr>
        <xdr:cNvPr id="2094" name="Line 2105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48</xdr:row>
      <xdr:rowOff>0</xdr:rowOff>
    </xdr:from>
    <xdr:to>
      <xdr:col>26</xdr:col>
      <xdr:colOff>0</xdr:colOff>
      <xdr:row>50</xdr:row>
      <xdr:rowOff>209550</xdr:rowOff>
    </xdr:to>
    <xdr:sp macro="" textlink="">
      <xdr:nvSpPr>
        <xdr:cNvPr id="2095" name="Line 2106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48</xdr:row>
      <xdr:rowOff>9525</xdr:rowOff>
    </xdr:from>
    <xdr:to>
      <xdr:col>15</xdr:col>
      <xdr:colOff>314325</xdr:colOff>
      <xdr:row>50</xdr:row>
      <xdr:rowOff>219075</xdr:rowOff>
    </xdr:to>
    <xdr:sp macro="" textlink="">
      <xdr:nvSpPr>
        <xdr:cNvPr id="2100" name="Line 2113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48</xdr:row>
      <xdr:rowOff>9525</xdr:rowOff>
    </xdr:from>
    <xdr:to>
      <xdr:col>18</xdr:col>
      <xdr:colOff>0</xdr:colOff>
      <xdr:row>50</xdr:row>
      <xdr:rowOff>219075</xdr:rowOff>
    </xdr:to>
    <xdr:sp macro="" textlink="">
      <xdr:nvSpPr>
        <xdr:cNvPr id="2101" name="Line 2114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9525</xdr:rowOff>
    </xdr:from>
    <xdr:to>
      <xdr:col>24</xdr:col>
      <xdr:colOff>0</xdr:colOff>
      <xdr:row>51</xdr:row>
      <xdr:rowOff>0</xdr:rowOff>
    </xdr:to>
    <xdr:sp macro="" textlink="">
      <xdr:nvSpPr>
        <xdr:cNvPr id="2103" name="Line 2117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48</xdr:row>
      <xdr:rowOff>9525</xdr:rowOff>
    </xdr:from>
    <xdr:to>
      <xdr:col>25</xdr:col>
      <xdr:colOff>314325</xdr:colOff>
      <xdr:row>51</xdr:row>
      <xdr:rowOff>0</xdr:rowOff>
    </xdr:to>
    <xdr:sp macro="" textlink="">
      <xdr:nvSpPr>
        <xdr:cNvPr id="2104" name="Line 2118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12</xdr:col>
      <xdr:colOff>9525</xdr:colOff>
      <xdr:row>51</xdr:row>
      <xdr:rowOff>0</xdr:rowOff>
    </xdr:to>
    <xdr:sp macro="" textlink="">
      <xdr:nvSpPr>
        <xdr:cNvPr id="2109" name="Line 7">
          <a:extLst>
            <a:ext uri="{FF2B5EF4-FFF2-40B4-BE49-F238E27FC236}">
              <a16:creationId xmlns:a16="http://schemas.microsoft.com/office/drawing/2014/main" id="{00000000-0008-0000-0300-00003D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48</xdr:row>
      <xdr:rowOff>0</xdr:rowOff>
    </xdr:from>
    <xdr:to>
      <xdr:col>24</xdr:col>
      <xdr:colOff>9525</xdr:colOff>
      <xdr:row>51</xdr:row>
      <xdr:rowOff>0</xdr:rowOff>
    </xdr:to>
    <xdr:sp macro="" textlink="">
      <xdr:nvSpPr>
        <xdr:cNvPr id="2114" name="Line 19">
          <a:extLst>
            <a:ext uri="{FF2B5EF4-FFF2-40B4-BE49-F238E27FC236}">
              <a16:creationId xmlns:a16="http://schemas.microsoft.com/office/drawing/2014/main" id="{00000000-0008-0000-0300-00004208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48</xdr:row>
      <xdr:rowOff>0</xdr:rowOff>
    </xdr:from>
    <xdr:to>
      <xdr:col>26</xdr:col>
      <xdr:colOff>9525</xdr:colOff>
      <xdr:row>51</xdr:row>
      <xdr:rowOff>0</xdr:rowOff>
    </xdr:to>
    <xdr:sp macro="" textlink="">
      <xdr:nvSpPr>
        <xdr:cNvPr id="2115" name="Line 21">
          <a:extLst>
            <a:ext uri="{FF2B5EF4-FFF2-40B4-BE49-F238E27FC236}">
              <a16:creationId xmlns:a16="http://schemas.microsoft.com/office/drawing/2014/main" id="{00000000-0008-0000-0300-000043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48</xdr:row>
      <xdr:rowOff>9525</xdr:rowOff>
    </xdr:from>
    <xdr:to>
      <xdr:col>16</xdr:col>
      <xdr:colOff>0</xdr:colOff>
      <xdr:row>51</xdr:row>
      <xdr:rowOff>0</xdr:rowOff>
    </xdr:to>
    <xdr:sp macro="" textlink="">
      <xdr:nvSpPr>
        <xdr:cNvPr id="2120" name="Line 1567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>
          <a:spLocks noChangeShapeType="1"/>
        </xdr:cNvSpPr>
      </xdr:nvSpPr>
      <xdr:spPr bwMode="auto">
        <a:xfrm flipH="1">
          <a:off x="7410450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48</xdr:row>
      <xdr:rowOff>9525</xdr:rowOff>
    </xdr:from>
    <xdr:to>
      <xdr:col>17</xdr:col>
      <xdr:colOff>314325</xdr:colOff>
      <xdr:row>51</xdr:row>
      <xdr:rowOff>0</xdr:rowOff>
    </xdr:to>
    <xdr:sp macro="" textlink="">
      <xdr:nvSpPr>
        <xdr:cNvPr id="2121" name="Line 1568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51</xdr:row>
      <xdr:rowOff>9525</xdr:rowOff>
    </xdr:from>
    <xdr:to>
      <xdr:col>19</xdr:col>
      <xdr:colOff>314325</xdr:colOff>
      <xdr:row>53</xdr:row>
      <xdr:rowOff>209550</xdr:rowOff>
    </xdr:to>
    <xdr:sp macro="" textlink="">
      <xdr:nvSpPr>
        <xdr:cNvPr id="2130" name="Line 1600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50</xdr:row>
      <xdr:rowOff>180975</xdr:rowOff>
    </xdr:from>
    <xdr:to>
      <xdr:col>6</xdr:col>
      <xdr:colOff>0</xdr:colOff>
      <xdr:row>53</xdr:row>
      <xdr:rowOff>219075</xdr:rowOff>
    </xdr:to>
    <xdr:sp macro="" textlink="">
      <xdr:nvSpPr>
        <xdr:cNvPr id="2131" name="Line 2096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477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50</xdr:row>
      <xdr:rowOff>209550</xdr:rowOff>
    </xdr:from>
    <xdr:to>
      <xdr:col>10</xdr:col>
      <xdr:colOff>28575</xdr:colOff>
      <xdr:row>54</xdr:row>
      <xdr:rowOff>0</xdr:rowOff>
    </xdr:to>
    <xdr:sp macro="" textlink="">
      <xdr:nvSpPr>
        <xdr:cNvPr id="2133" name="Line 2098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>
          <a:spLocks noChangeShapeType="1"/>
        </xdr:cNvSpPr>
      </xdr:nvSpPr>
      <xdr:spPr bwMode="auto">
        <a:xfrm>
          <a:off x="5362575" y="2771775"/>
          <a:ext cx="8191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50</xdr:row>
      <xdr:rowOff>219075</xdr:rowOff>
    </xdr:from>
    <xdr:to>
      <xdr:col>12</xdr:col>
      <xdr:colOff>0</xdr:colOff>
      <xdr:row>53</xdr:row>
      <xdr:rowOff>171450</xdr:rowOff>
    </xdr:to>
    <xdr:sp macro="" textlink="">
      <xdr:nvSpPr>
        <xdr:cNvPr id="2134" name="Line 2099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50</xdr:row>
      <xdr:rowOff>200025</xdr:rowOff>
    </xdr:from>
    <xdr:to>
      <xdr:col>22</xdr:col>
      <xdr:colOff>9525</xdr:colOff>
      <xdr:row>53</xdr:row>
      <xdr:rowOff>171450</xdr:rowOff>
    </xdr:to>
    <xdr:sp macro="" textlink="">
      <xdr:nvSpPr>
        <xdr:cNvPr id="2138" name="Line 2104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51</xdr:row>
      <xdr:rowOff>9525</xdr:rowOff>
    </xdr:from>
    <xdr:to>
      <xdr:col>24</xdr:col>
      <xdr:colOff>9525</xdr:colOff>
      <xdr:row>53</xdr:row>
      <xdr:rowOff>171450</xdr:rowOff>
    </xdr:to>
    <xdr:sp macro="" textlink="">
      <xdr:nvSpPr>
        <xdr:cNvPr id="2139" name="Line 2105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51</xdr:row>
      <xdr:rowOff>0</xdr:rowOff>
    </xdr:from>
    <xdr:to>
      <xdr:col>26</xdr:col>
      <xdr:colOff>0</xdr:colOff>
      <xdr:row>53</xdr:row>
      <xdr:rowOff>209550</xdr:rowOff>
    </xdr:to>
    <xdr:sp macro="" textlink="">
      <xdr:nvSpPr>
        <xdr:cNvPr id="2140" name="Line 2106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51</xdr:row>
      <xdr:rowOff>9525</xdr:rowOff>
    </xdr:from>
    <xdr:to>
      <xdr:col>5</xdr:col>
      <xdr:colOff>314325</xdr:colOff>
      <xdr:row>53</xdr:row>
      <xdr:rowOff>209550</xdr:rowOff>
    </xdr:to>
    <xdr:sp macro="" textlink="">
      <xdr:nvSpPr>
        <xdr:cNvPr id="2141" name="Line 2108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51</xdr:row>
      <xdr:rowOff>9525</xdr:rowOff>
    </xdr:from>
    <xdr:to>
      <xdr:col>15</xdr:col>
      <xdr:colOff>314325</xdr:colOff>
      <xdr:row>53</xdr:row>
      <xdr:rowOff>219075</xdr:rowOff>
    </xdr:to>
    <xdr:sp macro="" textlink="">
      <xdr:nvSpPr>
        <xdr:cNvPr id="2145" name="Line 2113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51</xdr:row>
      <xdr:rowOff>9525</xdr:rowOff>
    </xdr:from>
    <xdr:to>
      <xdr:col>18</xdr:col>
      <xdr:colOff>0</xdr:colOff>
      <xdr:row>53</xdr:row>
      <xdr:rowOff>219075</xdr:rowOff>
    </xdr:to>
    <xdr:sp macro="" textlink="">
      <xdr:nvSpPr>
        <xdr:cNvPr id="2146" name="Line 2114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51</xdr:row>
      <xdr:rowOff>9525</xdr:rowOff>
    </xdr:from>
    <xdr:to>
      <xdr:col>24</xdr:col>
      <xdr:colOff>0</xdr:colOff>
      <xdr:row>54</xdr:row>
      <xdr:rowOff>0</xdr:rowOff>
    </xdr:to>
    <xdr:sp macro="" textlink="">
      <xdr:nvSpPr>
        <xdr:cNvPr id="2148" name="Line 2117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51</xdr:row>
      <xdr:rowOff>9525</xdr:rowOff>
    </xdr:from>
    <xdr:to>
      <xdr:col>25</xdr:col>
      <xdr:colOff>314325</xdr:colOff>
      <xdr:row>54</xdr:row>
      <xdr:rowOff>0</xdr:rowOff>
    </xdr:to>
    <xdr:sp macro="" textlink="">
      <xdr:nvSpPr>
        <xdr:cNvPr id="2149" name="Line 2118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12</xdr:col>
      <xdr:colOff>9525</xdr:colOff>
      <xdr:row>54</xdr:row>
      <xdr:rowOff>0</xdr:rowOff>
    </xdr:to>
    <xdr:sp macro="" textlink="">
      <xdr:nvSpPr>
        <xdr:cNvPr id="2154" name="Line 7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51</xdr:row>
      <xdr:rowOff>0</xdr:rowOff>
    </xdr:from>
    <xdr:to>
      <xdr:col>24</xdr:col>
      <xdr:colOff>9525</xdr:colOff>
      <xdr:row>54</xdr:row>
      <xdr:rowOff>0</xdr:rowOff>
    </xdr:to>
    <xdr:sp macro="" textlink="">
      <xdr:nvSpPr>
        <xdr:cNvPr id="2159" name="Line 19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51</xdr:row>
      <xdr:rowOff>9525</xdr:rowOff>
    </xdr:from>
    <xdr:to>
      <xdr:col>6</xdr:col>
      <xdr:colOff>0</xdr:colOff>
      <xdr:row>54</xdr:row>
      <xdr:rowOff>0</xdr:rowOff>
    </xdr:to>
    <xdr:sp macro="" textlink="">
      <xdr:nvSpPr>
        <xdr:cNvPr id="2161" name="Line 1561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>
          <a:spLocks noChangeShapeType="1"/>
        </xdr:cNvSpPr>
      </xdr:nvSpPr>
      <xdr:spPr bwMode="auto">
        <a:xfrm flipH="1">
          <a:off x="3876675" y="2781300"/>
          <a:ext cx="8572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9525</xdr:rowOff>
    </xdr:from>
    <xdr:to>
      <xdr:col>14</xdr:col>
      <xdr:colOff>0</xdr:colOff>
      <xdr:row>54</xdr:row>
      <xdr:rowOff>0</xdr:rowOff>
    </xdr:to>
    <xdr:sp macro="" textlink="">
      <xdr:nvSpPr>
        <xdr:cNvPr id="2164" name="Line 1566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>
          <a:spLocks noChangeShapeType="1"/>
        </xdr:cNvSpPr>
      </xdr:nvSpPr>
      <xdr:spPr bwMode="auto">
        <a:xfrm flipH="1">
          <a:off x="6781800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51</xdr:row>
      <xdr:rowOff>9525</xdr:rowOff>
    </xdr:from>
    <xdr:to>
      <xdr:col>17</xdr:col>
      <xdr:colOff>314325</xdr:colOff>
      <xdr:row>54</xdr:row>
      <xdr:rowOff>0</xdr:rowOff>
    </xdr:to>
    <xdr:sp macro="" textlink="">
      <xdr:nvSpPr>
        <xdr:cNvPr id="2166" name="Line 1568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51</xdr:row>
      <xdr:rowOff>9525</xdr:rowOff>
    </xdr:from>
    <xdr:to>
      <xdr:col>20</xdr:col>
      <xdr:colOff>0</xdr:colOff>
      <xdr:row>54</xdr:row>
      <xdr:rowOff>0</xdr:rowOff>
    </xdr:to>
    <xdr:sp macro="" textlink="">
      <xdr:nvSpPr>
        <xdr:cNvPr id="2167" name="Line 1569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51</xdr:row>
      <xdr:rowOff>9525</xdr:rowOff>
    </xdr:from>
    <xdr:to>
      <xdr:col>24</xdr:col>
      <xdr:colOff>0</xdr:colOff>
      <xdr:row>54</xdr:row>
      <xdr:rowOff>0</xdr:rowOff>
    </xdr:to>
    <xdr:sp macro="" textlink="">
      <xdr:nvSpPr>
        <xdr:cNvPr id="2168" name="Line 1571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9525</xdr:rowOff>
    </xdr:from>
    <xdr:to>
      <xdr:col>14</xdr:col>
      <xdr:colOff>0</xdr:colOff>
      <xdr:row>54</xdr:row>
      <xdr:rowOff>0</xdr:rowOff>
    </xdr:to>
    <xdr:sp macro="" textlink="">
      <xdr:nvSpPr>
        <xdr:cNvPr id="2171" name="Line 1565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>
          <a:spLocks noChangeShapeType="1"/>
        </xdr:cNvSpPr>
      </xdr:nvSpPr>
      <xdr:spPr bwMode="auto">
        <a:xfrm flipH="1">
          <a:off x="6781800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57</xdr:row>
      <xdr:rowOff>0</xdr:rowOff>
    </xdr:from>
    <xdr:to>
      <xdr:col>16</xdr:col>
      <xdr:colOff>9525</xdr:colOff>
      <xdr:row>57</xdr:row>
      <xdr:rowOff>9525</xdr:rowOff>
    </xdr:to>
    <xdr:sp macro="" textlink="">
      <xdr:nvSpPr>
        <xdr:cNvPr id="2180" name="Line 2101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>
          <a:spLocks noChangeShapeType="1"/>
        </xdr:cNvSpPr>
      </xdr:nvSpPr>
      <xdr:spPr bwMode="auto">
        <a:xfrm>
          <a:off x="7419975" y="2781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53</xdr:row>
      <xdr:rowOff>200025</xdr:rowOff>
    </xdr:from>
    <xdr:to>
      <xdr:col>20</xdr:col>
      <xdr:colOff>19050</xdr:colOff>
      <xdr:row>57</xdr:row>
      <xdr:rowOff>9525</xdr:rowOff>
    </xdr:to>
    <xdr:sp macro="" textlink="">
      <xdr:nvSpPr>
        <xdr:cNvPr id="2182" name="Line 2103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>
          <a:spLocks noChangeShapeType="1"/>
        </xdr:cNvSpPr>
      </xdr:nvSpPr>
      <xdr:spPr bwMode="auto">
        <a:xfrm>
          <a:off x="8667750" y="2771775"/>
          <a:ext cx="657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57</xdr:row>
      <xdr:rowOff>9525</xdr:rowOff>
    </xdr:from>
    <xdr:to>
      <xdr:col>19</xdr:col>
      <xdr:colOff>314325</xdr:colOff>
      <xdr:row>59</xdr:row>
      <xdr:rowOff>209550</xdr:rowOff>
    </xdr:to>
    <xdr:sp macro="" textlink="">
      <xdr:nvSpPr>
        <xdr:cNvPr id="2220" name="Line 1600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57</xdr:row>
      <xdr:rowOff>0</xdr:rowOff>
    </xdr:from>
    <xdr:to>
      <xdr:col>8</xdr:col>
      <xdr:colOff>0</xdr:colOff>
      <xdr:row>59</xdr:row>
      <xdr:rowOff>171450</xdr:rowOff>
    </xdr:to>
    <xdr:sp macro="" textlink="">
      <xdr:nvSpPr>
        <xdr:cNvPr id="2222" name="Line 2097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>
          <a:spLocks noChangeShapeType="1"/>
        </xdr:cNvSpPr>
      </xdr:nvSpPr>
      <xdr:spPr bwMode="auto">
        <a:xfrm>
          <a:off x="4733925" y="27717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57</xdr:row>
      <xdr:rowOff>9525</xdr:rowOff>
    </xdr:from>
    <xdr:to>
      <xdr:col>16</xdr:col>
      <xdr:colOff>9525</xdr:colOff>
      <xdr:row>60</xdr:row>
      <xdr:rowOff>9525</xdr:rowOff>
    </xdr:to>
    <xdr:sp macro="" textlink="">
      <xdr:nvSpPr>
        <xdr:cNvPr id="2225" name="Line 2101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>
          <a:spLocks noChangeShapeType="1"/>
        </xdr:cNvSpPr>
      </xdr:nvSpPr>
      <xdr:spPr bwMode="auto">
        <a:xfrm>
          <a:off x="7419975" y="2781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57</xdr:row>
      <xdr:rowOff>9525</xdr:rowOff>
    </xdr:from>
    <xdr:to>
      <xdr:col>24</xdr:col>
      <xdr:colOff>9525</xdr:colOff>
      <xdr:row>59</xdr:row>
      <xdr:rowOff>171450</xdr:rowOff>
    </xdr:to>
    <xdr:sp macro="" textlink="">
      <xdr:nvSpPr>
        <xdr:cNvPr id="2229" name="Line 2105">
          <a:extLst>
            <a:ext uri="{FF2B5EF4-FFF2-40B4-BE49-F238E27FC236}">
              <a16:creationId xmlns:a16="http://schemas.microsoft.com/office/drawing/2014/main" id="{00000000-0008-0000-0300-0000B508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57</xdr:row>
      <xdr:rowOff>0</xdr:rowOff>
    </xdr:from>
    <xdr:to>
      <xdr:col>26</xdr:col>
      <xdr:colOff>0</xdr:colOff>
      <xdr:row>59</xdr:row>
      <xdr:rowOff>209550</xdr:rowOff>
    </xdr:to>
    <xdr:sp macro="" textlink="">
      <xdr:nvSpPr>
        <xdr:cNvPr id="2230" name="Line 2106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9525</xdr:rowOff>
    </xdr:from>
    <xdr:to>
      <xdr:col>5</xdr:col>
      <xdr:colOff>314325</xdr:colOff>
      <xdr:row>59</xdr:row>
      <xdr:rowOff>209550</xdr:rowOff>
    </xdr:to>
    <xdr:sp macro="" textlink="">
      <xdr:nvSpPr>
        <xdr:cNvPr id="2231" name="Line 2108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57</xdr:row>
      <xdr:rowOff>9525</xdr:rowOff>
    </xdr:from>
    <xdr:to>
      <xdr:col>15</xdr:col>
      <xdr:colOff>314325</xdr:colOff>
      <xdr:row>59</xdr:row>
      <xdr:rowOff>219075</xdr:rowOff>
    </xdr:to>
    <xdr:sp macro="" textlink="">
      <xdr:nvSpPr>
        <xdr:cNvPr id="2235" name="Line 2113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9525</xdr:rowOff>
    </xdr:from>
    <xdr:to>
      <xdr:col>18</xdr:col>
      <xdr:colOff>0</xdr:colOff>
      <xdr:row>59</xdr:row>
      <xdr:rowOff>219075</xdr:rowOff>
    </xdr:to>
    <xdr:sp macro="" textlink="">
      <xdr:nvSpPr>
        <xdr:cNvPr id="2236" name="Line 2114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57</xdr:row>
      <xdr:rowOff>9525</xdr:rowOff>
    </xdr:from>
    <xdr:to>
      <xdr:col>25</xdr:col>
      <xdr:colOff>314325</xdr:colOff>
      <xdr:row>60</xdr:row>
      <xdr:rowOff>0</xdr:rowOff>
    </xdr:to>
    <xdr:sp macro="" textlink="">
      <xdr:nvSpPr>
        <xdr:cNvPr id="2239" name="Line 2118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57</xdr:row>
      <xdr:rowOff>0</xdr:rowOff>
    </xdr:from>
    <xdr:to>
      <xdr:col>13</xdr:col>
      <xdr:colOff>304800</xdr:colOff>
      <xdr:row>60</xdr:row>
      <xdr:rowOff>0</xdr:rowOff>
    </xdr:to>
    <xdr:sp macro="" textlink="">
      <xdr:nvSpPr>
        <xdr:cNvPr id="2240" name="Line 2121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6</xdr:col>
      <xdr:colOff>9525</xdr:colOff>
      <xdr:row>60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57</xdr:row>
      <xdr:rowOff>0</xdr:rowOff>
    </xdr:from>
    <xdr:to>
      <xdr:col>12</xdr:col>
      <xdr:colOff>9525</xdr:colOff>
      <xdr:row>60</xdr:row>
      <xdr:rowOff>0</xdr:rowOff>
    </xdr:to>
    <xdr:sp macro="" textlink="">
      <xdr:nvSpPr>
        <xdr:cNvPr id="2244" name="Line 7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57</xdr:row>
      <xdr:rowOff>0</xdr:rowOff>
    </xdr:from>
    <xdr:to>
      <xdr:col>24</xdr:col>
      <xdr:colOff>9525</xdr:colOff>
      <xdr:row>60</xdr:row>
      <xdr:rowOff>0</xdr:rowOff>
    </xdr:to>
    <xdr:sp macro="" textlink="">
      <xdr:nvSpPr>
        <xdr:cNvPr id="2249" name="Line 19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57</xdr:row>
      <xdr:rowOff>0</xdr:rowOff>
    </xdr:from>
    <xdr:to>
      <xdr:col>26</xdr:col>
      <xdr:colOff>9525</xdr:colOff>
      <xdr:row>60</xdr:row>
      <xdr:rowOff>0</xdr:rowOff>
    </xdr:to>
    <xdr:sp macro="" textlink="">
      <xdr:nvSpPr>
        <xdr:cNvPr id="2250" name="Line 21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9525</xdr:rowOff>
    </xdr:from>
    <xdr:to>
      <xdr:col>16</xdr:col>
      <xdr:colOff>0</xdr:colOff>
      <xdr:row>60</xdr:row>
      <xdr:rowOff>0</xdr:rowOff>
    </xdr:to>
    <xdr:sp macro="" textlink="">
      <xdr:nvSpPr>
        <xdr:cNvPr id="2255" name="Line 1567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>
          <a:spLocks noChangeShapeType="1"/>
        </xdr:cNvSpPr>
      </xdr:nvSpPr>
      <xdr:spPr bwMode="auto">
        <a:xfrm flipH="1">
          <a:off x="7410450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9525</xdr:rowOff>
    </xdr:from>
    <xdr:to>
      <xdr:col>17</xdr:col>
      <xdr:colOff>314325</xdr:colOff>
      <xdr:row>60</xdr:row>
      <xdr:rowOff>0</xdr:rowOff>
    </xdr:to>
    <xdr:sp macro="" textlink="">
      <xdr:nvSpPr>
        <xdr:cNvPr id="2256" name="Line 1568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57</xdr:row>
      <xdr:rowOff>9525</xdr:rowOff>
    </xdr:from>
    <xdr:to>
      <xdr:col>20</xdr:col>
      <xdr:colOff>0</xdr:colOff>
      <xdr:row>60</xdr:row>
      <xdr:rowOff>0</xdr:rowOff>
    </xdr:to>
    <xdr:sp macro="" textlink="">
      <xdr:nvSpPr>
        <xdr:cNvPr id="2257" name="Line 1569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57</xdr:row>
      <xdr:rowOff>0</xdr:rowOff>
    </xdr:from>
    <xdr:to>
      <xdr:col>8</xdr:col>
      <xdr:colOff>9525</xdr:colOff>
      <xdr:row>60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>
          <a:spLocks noChangeShapeType="1"/>
        </xdr:cNvSpPr>
      </xdr:nvSpPr>
      <xdr:spPr bwMode="auto">
        <a:xfrm>
          <a:off x="4743450" y="27717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60</xdr:row>
      <xdr:rowOff>9525</xdr:rowOff>
    </xdr:from>
    <xdr:to>
      <xdr:col>19</xdr:col>
      <xdr:colOff>314325</xdr:colOff>
      <xdr:row>62</xdr:row>
      <xdr:rowOff>209550</xdr:rowOff>
    </xdr:to>
    <xdr:sp macro="" textlink="">
      <xdr:nvSpPr>
        <xdr:cNvPr id="2265" name="Line 1600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59</xdr:row>
      <xdr:rowOff>180975</xdr:rowOff>
    </xdr:from>
    <xdr:to>
      <xdr:col>6</xdr:col>
      <xdr:colOff>0</xdr:colOff>
      <xdr:row>62</xdr:row>
      <xdr:rowOff>219075</xdr:rowOff>
    </xdr:to>
    <xdr:sp macro="" textlink="">
      <xdr:nvSpPr>
        <xdr:cNvPr id="2266" name="Line 2096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477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59</xdr:row>
      <xdr:rowOff>219075</xdr:rowOff>
    </xdr:from>
    <xdr:to>
      <xdr:col>12</xdr:col>
      <xdr:colOff>0</xdr:colOff>
      <xdr:row>62</xdr:row>
      <xdr:rowOff>171450</xdr:rowOff>
    </xdr:to>
    <xdr:sp macro="" textlink="">
      <xdr:nvSpPr>
        <xdr:cNvPr id="2269" name="Line 2099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59</xdr:row>
      <xdr:rowOff>200025</xdr:rowOff>
    </xdr:from>
    <xdr:to>
      <xdr:col>20</xdr:col>
      <xdr:colOff>19050</xdr:colOff>
      <xdr:row>63</xdr:row>
      <xdr:rowOff>9525</xdr:rowOff>
    </xdr:to>
    <xdr:sp macro="" textlink="">
      <xdr:nvSpPr>
        <xdr:cNvPr id="2272" name="Line 2103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>
          <a:spLocks noChangeShapeType="1"/>
        </xdr:cNvSpPr>
      </xdr:nvSpPr>
      <xdr:spPr bwMode="auto">
        <a:xfrm>
          <a:off x="8667750" y="2771775"/>
          <a:ext cx="657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59</xdr:row>
      <xdr:rowOff>200025</xdr:rowOff>
    </xdr:from>
    <xdr:to>
      <xdr:col>22</xdr:col>
      <xdr:colOff>9525</xdr:colOff>
      <xdr:row>62</xdr:row>
      <xdr:rowOff>171450</xdr:rowOff>
    </xdr:to>
    <xdr:sp macro="" textlink="">
      <xdr:nvSpPr>
        <xdr:cNvPr id="2273" name="Line 2104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60</xdr:row>
      <xdr:rowOff>9525</xdr:rowOff>
    </xdr:from>
    <xdr:to>
      <xdr:col>24</xdr:col>
      <xdr:colOff>9525</xdr:colOff>
      <xdr:row>62</xdr:row>
      <xdr:rowOff>171450</xdr:rowOff>
    </xdr:to>
    <xdr:sp macro="" textlink="">
      <xdr:nvSpPr>
        <xdr:cNvPr id="2274" name="Line 2105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60</xdr:row>
      <xdr:rowOff>9525</xdr:rowOff>
    </xdr:from>
    <xdr:to>
      <xdr:col>5</xdr:col>
      <xdr:colOff>314325</xdr:colOff>
      <xdr:row>62</xdr:row>
      <xdr:rowOff>209550</xdr:rowOff>
    </xdr:to>
    <xdr:sp macro="" textlink="">
      <xdr:nvSpPr>
        <xdr:cNvPr id="2276" name="Line 2108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60</xdr:row>
      <xdr:rowOff>9525</xdr:rowOff>
    </xdr:from>
    <xdr:to>
      <xdr:col>18</xdr:col>
      <xdr:colOff>0</xdr:colOff>
      <xdr:row>62</xdr:row>
      <xdr:rowOff>219075</xdr:rowOff>
    </xdr:to>
    <xdr:sp macro="" textlink="">
      <xdr:nvSpPr>
        <xdr:cNvPr id="2281" name="Line 2114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60</xdr:row>
      <xdr:rowOff>9525</xdr:rowOff>
    </xdr:from>
    <xdr:to>
      <xdr:col>25</xdr:col>
      <xdr:colOff>314325</xdr:colOff>
      <xdr:row>63</xdr:row>
      <xdr:rowOff>0</xdr:rowOff>
    </xdr:to>
    <xdr:sp macro="" textlink="">
      <xdr:nvSpPr>
        <xdr:cNvPr id="2284" name="Line 2118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60</xdr:row>
      <xdr:rowOff>0</xdr:rowOff>
    </xdr:from>
    <xdr:to>
      <xdr:col>13</xdr:col>
      <xdr:colOff>304800</xdr:colOff>
      <xdr:row>63</xdr:row>
      <xdr:rowOff>0</xdr:rowOff>
    </xdr:to>
    <xdr:sp macro="" textlink="">
      <xdr:nvSpPr>
        <xdr:cNvPr id="2285" name="Line 2121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59</xdr:row>
      <xdr:rowOff>219075</xdr:rowOff>
    </xdr:from>
    <xdr:to>
      <xdr:col>14</xdr:col>
      <xdr:colOff>0</xdr:colOff>
      <xdr:row>62</xdr:row>
      <xdr:rowOff>171450</xdr:rowOff>
    </xdr:to>
    <xdr:sp macro="" textlink="">
      <xdr:nvSpPr>
        <xdr:cNvPr id="2286" name="Line 2099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60</xdr:row>
      <xdr:rowOff>9525</xdr:rowOff>
    </xdr:from>
    <xdr:to>
      <xdr:col>20</xdr:col>
      <xdr:colOff>0</xdr:colOff>
      <xdr:row>63</xdr:row>
      <xdr:rowOff>0</xdr:rowOff>
    </xdr:to>
    <xdr:sp macro="" textlink="">
      <xdr:nvSpPr>
        <xdr:cNvPr id="2302" name="Line 1569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63</xdr:row>
      <xdr:rowOff>9525</xdr:rowOff>
    </xdr:from>
    <xdr:to>
      <xdr:col>19</xdr:col>
      <xdr:colOff>314325</xdr:colOff>
      <xdr:row>65</xdr:row>
      <xdr:rowOff>209550</xdr:rowOff>
    </xdr:to>
    <xdr:sp macro="" textlink="">
      <xdr:nvSpPr>
        <xdr:cNvPr id="2310" name="Line 1600">
          <a:extLst>
            <a:ext uri="{FF2B5EF4-FFF2-40B4-BE49-F238E27FC236}">
              <a16:creationId xmlns:a16="http://schemas.microsoft.com/office/drawing/2014/main" id="{00000000-0008-0000-0300-00000609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62</xdr:row>
      <xdr:rowOff>180975</xdr:rowOff>
    </xdr:from>
    <xdr:to>
      <xdr:col>6</xdr:col>
      <xdr:colOff>0</xdr:colOff>
      <xdr:row>65</xdr:row>
      <xdr:rowOff>219075</xdr:rowOff>
    </xdr:to>
    <xdr:sp macro="" textlink="">
      <xdr:nvSpPr>
        <xdr:cNvPr id="2311" name="Line 2096">
          <a:extLst>
            <a:ext uri="{FF2B5EF4-FFF2-40B4-BE49-F238E27FC236}">
              <a16:creationId xmlns:a16="http://schemas.microsoft.com/office/drawing/2014/main" id="{00000000-0008-0000-0300-00000709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477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62</xdr:row>
      <xdr:rowOff>219075</xdr:rowOff>
    </xdr:from>
    <xdr:to>
      <xdr:col>12</xdr:col>
      <xdr:colOff>0</xdr:colOff>
      <xdr:row>65</xdr:row>
      <xdr:rowOff>171450</xdr:rowOff>
    </xdr:to>
    <xdr:sp macro="" textlink="">
      <xdr:nvSpPr>
        <xdr:cNvPr id="2314" name="Line 2099">
          <a:extLst>
            <a:ext uri="{FF2B5EF4-FFF2-40B4-BE49-F238E27FC236}">
              <a16:creationId xmlns:a16="http://schemas.microsoft.com/office/drawing/2014/main" id="{00000000-0008-0000-0300-00000A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62</xdr:row>
      <xdr:rowOff>200025</xdr:rowOff>
    </xdr:from>
    <xdr:to>
      <xdr:col>17</xdr:col>
      <xdr:colOff>304800</xdr:colOff>
      <xdr:row>65</xdr:row>
      <xdr:rowOff>171450</xdr:rowOff>
    </xdr:to>
    <xdr:sp macro="" textlink="">
      <xdr:nvSpPr>
        <xdr:cNvPr id="2316" name="Line 2102">
          <a:extLst>
            <a:ext uri="{FF2B5EF4-FFF2-40B4-BE49-F238E27FC236}">
              <a16:creationId xmlns:a16="http://schemas.microsoft.com/office/drawing/2014/main" id="{00000000-0008-0000-0300-00000C090000}"/>
            </a:ext>
          </a:extLst>
        </xdr:cNvPr>
        <xdr:cNvSpPr>
          <a:spLocks noChangeShapeType="1"/>
        </xdr:cNvSpPr>
      </xdr:nvSpPr>
      <xdr:spPr bwMode="auto">
        <a:xfrm>
          <a:off x="80486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62</xdr:row>
      <xdr:rowOff>200025</xdr:rowOff>
    </xdr:from>
    <xdr:to>
      <xdr:col>22</xdr:col>
      <xdr:colOff>9525</xdr:colOff>
      <xdr:row>65</xdr:row>
      <xdr:rowOff>171450</xdr:rowOff>
    </xdr:to>
    <xdr:sp macro="" textlink="">
      <xdr:nvSpPr>
        <xdr:cNvPr id="2318" name="Line 2104">
          <a:extLst>
            <a:ext uri="{FF2B5EF4-FFF2-40B4-BE49-F238E27FC236}">
              <a16:creationId xmlns:a16="http://schemas.microsoft.com/office/drawing/2014/main" id="{00000000-0008-0000-0300-00000E09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63</xdr:row>
      <xdr:rowOff>9525</xdr:rowOff>
    </xdr:from>
    <xdr:to>
      <xdr:col>24</xdr:col>
      <xdr:colOff>9525</xdr:colOff>
      <xdr:row>65</xdr:row>
      <xdr:rowOff>171450</xdr:rowOff>
    </xdr:to>
    <xdr:sp macro="" textlink="">
      <xdr:nvSpPr>
        <xdr:cNvPr id="2319" name="Line 2105">
          <a:extLst>
            <a:ext uri="{FF2B5EF4-FFF2-40B4-BE49-F238E27FC236}">
              <a16:creationId xmlns:a16="http://schemas.microsoft.com/office/drawing/2014/main" id="{00000000-0008-0000-0300-00000F09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63</xdr:row>
      <xdr:rowOff>0</xdr:rowOff>
    </xdr:from>
    <xdr:to>
      <xdr:col>26</xdr:col>
      <xdr:colOff>0</xdr:colOff>
      <xdr:row>65</xdr:row>
      <xdr:rowOff>209550</xdr:rowOff>
    </xdr:to>
    <xdr:sp macro="" textlink="">
      <xdr:nvSpPr>
        <xdr:cNvPr id="2320" name="Line 2106">
          <a:extLst>
            <a:ext uri="{FF2B5EF4-FFF2-40B4-BE49-F238E27FC236}">
              <a16:creationId xmlns:a16="http://schemas.microsoft.com/office/drawing/2014/main" id="{00000000-0008-0000-0300-000010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63</xdr:row>
      <xdr:rowOff>9525</xdr:rowOff>
    </xdr:from>
    <xdr:to>
      <xdr:col>18</xdr:col>
      <xdr:colOff>0</xdr:colOff>
      <xdr:row>65</xdr:row>
      <xdr:rowOff>219075</xdr:rowOff>
    </xdr:to>
    <xdr:sp macro="" textlink="">
      <xdr:nvSpPr>
        <xdr:cNvPr id="2326" name="Line 2114">
          <a:extLst>
            <a:ext uri="{FF2B5EF4-FFF2-40B4-BE49-F238E27FC236}">
              <a16:creationId xmlns:a16="http://schemas.microsoft.com/office/drawing/2014/main" id="{00000000-0008-0000-0300-000016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62</xdr:row>
      <xdr:rowOff>219075</xdr:rowOff>
    </xdr:from>
    <xdr:to>
      <xdr:col>21</xdr:col>
      <xdr:colOff>304800</xdr:colOff>
      <xdr:row>65</xdr:row>
      <xdr:rowOff>171450</xdr:rowOff>
    </xdr:to>
    <xdr:sp macro="" textlink="">
      <xdr:nvSpPr>
        <xdr:cNvPr id="2327" name="Line 2116">
          <a:extLst>
            <a:ext uri="{FF2B5EF4-FFF2-40B4-BE49-F238E27FC236}">
              <a16:creationId xmlns:a16="http://schemas.microsoft.com/office/drawing/2014/main" id="{00000000-0008-0000-0300-000017090000}"/>
            </a:ext>
          </a:extLst>
        </xdr:cNvPr>
        <xdr:cNvSpPr>
          <a:spLocks noChangeShapeType="1"/>
        </xdr:cNvSpPr>
      </xdr:nvSpPr>
      <xdr:spPr bwMode="auto">
        <a:xfrm flipH="1">
          <a:off x="9296400" y="27717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63</xdr:row>
      <xdr:rowOff>9525</xdr:rowOff>
    </xdr:from>
    <xdr:to>
      <xdr:col>25</xdr:col>
      <xdr:colOff>314325</xdr:colOff>
      <xdr:row>66</xdr:row>
      <xdr:rowOff>0</xdr:rowOff>
    </xdr:to>
    <xdr:sp macro="" textlink="">
      <xdr:nvSpPr>
        <xdr:cNvPr id="2329" name="Line 2118">
          <a:extLst>
            <a:ext uri="{FF2B5EF4-FFF2-40B4-BE49-F238E27FC236}">
              <a16:creationId xmlns:a16="http://schemas.microsoft.com/office/drawing/2014/main" id="{00000000-0008-0000-0300-00001909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63</xdr:row>
      <xdr:rowOff>0</xdr:rowOff>
    </xdr:from>
    <xdr:to>
      <xdr:col>13</xdr:col>
      <xdr:colOff>304800</xdr:colOff>
      <xdr:row>66</xdr:row>
      <xdr:rowOff>0</xdr:rowOff>
    </xdr:to>
    <xdr:sp macro="" textlink="">
      <xdr:nvSpPr>
        <xdr:cNvPr id="2330" name="Line 2121">
          <a:extLst>
            <a:ext uri="{FF2B5EF4-FFF2-40B4-BE49-F238E27FC236}">
              <a16:creationId xmlns:a16="http://schemas.microsoft.com/office/drawing/2014/main" id="{00000000-0008-0000-0300-00001A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24</xdr:col>
      <xdr:colOff>9525</xdr:colOff>
      <xdr:row>66</xdr:row>
      <xdr:rowOff>0</xdr:rowOff>
    </xdr:to>
    <xdr:sp macro="" textlink="">
      <xdr:nvSpPr>
        <xdr:cNvPr id="2339" name="Line 19">
          <a:extLst>
            <a:ext uri="{FF2B5EF4-FFF2-40B4-BE49-F238E27FC236}">
              <a16:creationId xmlns:a16="http://schemas.microsoft.com/office/drawing/2014/main" id="{00000000-0008-0000-0300-00002309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63</xdr:row>
      <xdr:rowOff>0</xdr:rowOff>
    </xdr:from>
    <xdr:to>
      <xdr:col>26</xdr:col>
      <xdr:colOff>9525</xdr:colOff>
      <xdr:row>66</xdr:row>
      <xdr:rowOff>0</xdr:rowOff>
    </xdr:to>
    <xdr:sp macro="" textlink="">
      <xdr:nvSpPr>
        <xdr:cNvPr id="2340" name="Line 21">
          <a:extLst>
            <a:ext uri="{FF2B5EF4-FFF2-40B4-BE49-F238E27FC236}">
              <a16:creationId xmlns:a16="http://schemas.microsoft.com/office/drawing/2014/main" id="{00000000-0008-0000-0300-000024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63</xdr:row>
      <xdr:rowOff>9525</xdr:rowOff>
    </xdr:from>
    <xdr:to>
      <xdr:col>17</xdr:col>
      <xdr:colOff>314325</xdr:colOff>
      <xdr:row>66</xdr:row>
      <xdr:rowOff>0</xdr:rowOff>
    </xdr:to>
    <xdr:sp macro="" textlink="">
      <xdr:nvSpPr>
        <xdr:cNvPr id="2346" name="Line 1568">
          <a:extLst>
            <a:ext uri="{FF2B5EF4-FFF2-40B4-BE49-F238E27FC236}">
              <a16:creationId xmlns:a16="http://schemas.microsoft.com/office/drawing/2014/main" id="{00000000-0008-0000-0300-00002A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66</xdr:row>
      <xdr:rowOff>9525</xdr:rowOff>
    </xdr:from>
    <xdr:to>
      <xdr:col>19</xdr:col>
      <xdr:colOff>314325</xdr:colOff>
      <xdr:row>68</xdr:row>
      <xdr:rowOff>209550</xdr:rowOff>
    </xdr:to>
    <xdr:sp macro="" textlink="">
      <xdr:nvSpPr>
        <xdr:cNvPr id="2355" name="Line 1600">
          <a:extLst>
            <a:ext uri="{FF2B5EF4-FFF2-40B4-BE49-F238E27FC236}">
              <a16:creationId xmlns:a16="http://schemas.microsoft.com/office/drawing/2014/main" id="{00000000-0008-0000-0300-00003309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65</xdr:row>
      <xdr:rowOff>180975</xdr:rowOff>
    </xdr:from>
    <xdr:to>
      <xdr:col>6</xdr:col>
      <xdr:colOff>0</xdr:colOff>
      <xdr:row>68</xdr:row>
      <xdr:rowOff>219075</xdr:rowOff>
    </xdr:to>
    <xdr:sp macro="" textlink="">
      <xdr:nvSpPr>
        <xdr:cNvPr id="2356" name="Line 2096">
          <a:extLst>
            <a:ext uri="{FF2B5EF4-FFF2-40B4-BE49-F238E27FC236}">
              <a16:creationId xmlns:a16="http://schemas.microsoft.com/office/drawing/2014/main" id="{00000000-0008-0000-0300-00003409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477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66</xdr:row>
      <xdr:rowOff>0</xdr:rowOff>
    </xdr:from>
    <xdr:to>
      <xdr:col>8</xdr:col>
      <xdr:colOff>0</xdr:colOff>
      <xdr:row>68</xdr:row>
      <xdr:rowOff>171450</xdr:rowOff>
    </xdr:to>
    <xdr:sp macro="" textlink="">
      <xdr:nvSpPr>
        <xdr:cNvPr id="2357" name="Line 2097">
          <a:extLst>
            <a:ext uri="{FF2B5EF4-FFF2-40B4-BE49-F238E27FC236}">
              <a16:creationId xmlns:a16="http://schemas.microsoft.com/office/drawing/2014/main" id="{00000000-0008-0000-0300-000035090000}"/>
            </a:ext>
          </a:extLst>
        </xdr:cNvPr>
        <xdr:cNvSpPr>
          <a:spLocks noChangeShapeType="1"/>
        </xdr:cNvSpPr>
      </xdr:nvSpPr>
      <xdr:spPr bwMode="auto">
        <a:xfrm>
          <a:off x="4733925" y="27717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65</xdr:row>
      <xdr:rowOff>219075</xdr:rowOff>
    </xdr:from>
    <xdr:to>
      <xdr:col>12</xdr:col>
      <xdr:colOff>0</xdr:colOff>
      <xdr:row>68</xdr:row>
      <xdr:rowOff>171450</xdr:rowOff>
    </xdr:to>
    <xdr:sp macro="" textlink="">
      <xdr:nvSpPr>
        <xdr:cNvPr id="2359" name="Line 2099">
          <a:extLst>
            <a:ext uri="{FF2B5EF4-FFF2-40B4-BE49-F238E27FC236}">
              <a16:creationId xmlns:a16="http://schemas.microsoft.com/office/drawing/2014/main" id="{00000000-0008-0000-0300-000037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65</xdr:row>
      <xdr:rowOff>200025</xdr:rowOff>
    </xdr:from>
    <xdr:to>
      <xdr:col>17</xdr:col>
      <xdr:colOff>304800</xdr:colOff>
      <xdr:row>68</xdr:row>
      <xdr:rowOff>171450</xdr:rowOff>
    </xdr:to>
    <xdr:sp macro="" textlink="">
      <xdr:nvSpPr>
        <xdr:cNvPr id="2361" name="Line 2102">
          <a:extLst>
            <a:ext uri="{FF2B5EF4-FFF2-40B4-BE49-F238E27FC236}">
              <a16:creationId xmlns:a16="http://schemas.microsoft.com/office/drawing/2014/main" id="{00000000-0008-0000-0300-000039090000}"/>
            </a:ext>
          </a:extLst>
        </xdr:cNvPr>
        <xdr:cNvSpPr>
          <a:spLocks noChangeShapeType="1"/>
        </xdr:cNvSpPr>
      </xdr:nvSpPr>
      <xdr:spPr bwMode="auto">
        <a:xfrm>
          <a:off x="80486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65</xdr:row>
      <xdr:rowOff>200025</xdr:rowOff>
    </xdr:from>
    <xdr:to>
      <xdr:col>20</xdr:col>
      <xdr:colOff>19050</xdr:colOff>
      <xdr:row>69</xdr:row>
      <xdr:rowOff>9525</xdr:rowOff>
    </xdr:to>
    <xdr:sp macro="" textlink="">
      <xdr:nvSpPr>
        <xdr:cNvPr id="2362" name="Line 2103">
          <a:extLst>
            <a:ext uri="{FF2B5EF4-FFF2-40B4-BE49-F238E27FC236}">
              <a16:creationId xmlns:a16="http://schemas.microsoft.com/office/drawing/2014/main" id="{00000000-0008-0000-0300-00003A090000}"/>
            </a:ext>
          </a:extLst>
        </xdr:cNvPr>
        <xdr:cNvSpPr>
          <a:spLocks noChangeShapeType="1"/>
        </xdr:cNvSpPr>
      </xdr:nvSpPr>
      <xdr:spPr bwMode="auto">
        <a:xfrm>
          <a:off x="8667750" y="2771775"/>
          <a:ext cx="6572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65</xdr:row>
      <xdr:rowOff>200025</xdr:rowOff>
    </xdr:from>
    <xdr:to>
      <xdr:col>22</xdr:col>
      <xdr:colOff>9525</xdr:colOff>
      <xdr:row>68</xdr:row>
      <xdr:rowOff>171450</xdr:rowOff>
    </xdr:to>
    <xdr:sp macro="" textlink="">
      <xdr:nvSpPr>
        <xdr:cNvPr id="2363" name="Line 2104">
          <a:extLst>
            <a:ext uri="{FF2B5EF4-FFF2-40B4-BE49-F238E27FC236}">
              <a16:creationId xmlns:a16="http://schemas.microsoft.com/office/drawing/2014/main" id="{00000000-0008-0000-0300-00003B09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66</xdr:row>
      <xdr:rowOff>9525</xdr:rowOff>
    </xdr:from>
    <xdr:to>
      <xdr:col>24</xdr:col>
      <xdr:colOff>9525</xdr:colOff>
      <xdr:row>68</xdr:row>
      <xdr:rowOff>171450</xdr:rowOff>
    </xdr:to>
    <xdr:sp macro="" textlink="">
      <xdr:nvSpPr>
        <xdr:cNvPr id="2364" name="Line 2105">
          <a:extLst>
            <a:ext uri="{FF2B5EF4-FFF2-40B4-BE49-F238E27FC236}">
              <a16:creationId xmlns:a16="http://schemas.microsoft.com/office/drawing/2014/main" id="{00000000-0008-0000-0300-00003C09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66</xdr:row>
      <xdr:rowOff>0</xdr:rowOff>
    </xdr:from>
    <xdr:to>
      <xdr:col>26</xdr:col>
      <xdr:colOff>0</xdr:colOff>
      <xdr:row>68</xdr:row>
      <xdr:rowOff>209550</xdr:rowOff>
    </xdr:to>
    <xdr:sp macro="" textlink="">
      <xdr:nvSpPr>
        <xdr:cNvPr id="2365" name="Line 2106">
          <a:extLst>
            <a:ext uri="{FF2B5EF4-FFF2-40B4-BE49-F238E27FC236}">
              <a16:creationId xmlns:a16="http://schemas.microsoft.com/office/drawing/2014/main" id="{00000000-0008-0000-0300-00003D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66</xdr:row>
      <xdr:rowOff>9525</xdr:rowOff>
    </xdr:from>
    <xdr:to>
      <xdr:col>5</xdr:col>
      <xdr:colOff>314325</xdr:colOff>
      <xdr:row>68</xdr:row>
      <xdr:rowOff>209550</xdr:rowOff>
    </xdr:to>
    <xdr:sp macro="" textlink="">
      <xdr:nvSpPr>
        <xdr:cNvPr id="2366" name="Line 2108">
          <a:extLst>
            <a:ext uri="{FF2B5EF4-FFF2-40B4-BE49-F238E27FC236}">
              <a16:creationId xmlns:a16="http://schemas.microsoft.com/office/drawing/2014/main" id="{00000000-0008-0000-0300-00003E090000}"/>
            </a:ext>
          </a:extLst>
        </xdr:cNvPr>
        <xdr:cNvSpPr>
          <a:spLocks noChangeShapeType="1"/>
        </xdr:cNvSpPr>
      </xdr:nvSpPr>
      <xdr:spPr bwMode="auto">
        <a:xfrm flipH="1">
          <a:off x="3886200" y="2781300"/>
          <a:ext cx="8477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66</xdr:row>
      <xdr:rowOff>9525</xdr:rowOff>
    </xdr:from>
    <xdr:to>
      <xdr:col>7</xdr:col>
      <xdr:colOff>314325</xdr:colOff>
      <xdr:row>68</xdr:row>
      <xdr:rowOff>219075</xdr:rowOff>
    </xdr:to>
    <xdr:sp macro="" textlink="">
      <xdr:nvSpPr>
        <xdr:cNvPr id="2367" name="Line 2109">
          <a:extLst>
            <a:ext uri="{FF2B5EF4-FFF2-40B4-BE49-F238E27FC236}">
              <a16:creationId xmlns:a16="http://schemas.microsoft.com/office/drawing/2014/main" id="{00000000-0008-0000-0300-00003F090000}"/>
            </a:ext>
          </a:extLst>
        </xdr:cNvPr>
        <xdr:cNvSpPr>
          <a:spLocks noChangeShapeType="1"/>
        </xdr:cNvSpPr>
      </xdr:nvSpPr>
      <xdr:spPr bwMode="auto">
        <a:xfrm flipH="1">
          <a:off x="474345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9525</xdr:rowOff>
    </xdr:from>
    <xdr:to>
      <xdr:col>15</xdr:col>
      <xdr:colOff>314325</xdr:colOff>
      <xdr:row>68</xdr:row>
      <xdr:rowOff>219075</xdr:rowOff>
    </xdr:to>
    <xdr:sp macro="" textlink="">
      <xdr:nvSpPr>
        <xdr:cNvPr id="2370" name="Line 2113">
          <a:extLst>
            <a:ext uri="{FF2B5EF4-FFF2-40B4-BE49-F238E27FC236}">
              <a16:creationId xmlns:a16="http://schemas.microsoft.com/office/drawing/2014/main" id="{00000000-0008-0000-0300-00004209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9525</xdr:rowOff>
    </xdr:from>
    <xdr:to>
      <xdr:col>18</xdr:col>
      <xdr:colOff>0</xdr:colOff>
      <xdr:row>68</xdr:row>
      <xdr:rowOff>219075</xdr:rowOff>
    </xdr:to>
    <xdr:sp macro="" textlink="">
      <xdr:nvSpPr>
        <xdr:cNvPr id="2371" name="Line 2114">
          <a:extLst>
            <a:ext uri="{FF2B5EF4-FFF2-40B4-BE49-F238E27FC236}">
              <a16:creationId xmlns:a16="http://schemas.microsoft.com/office/drawing/2014/main" id="{00000000-0008-0000-0300-000043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304800</xdr:colOff>
      <xdr:row>65</xdr:row>
      <xdr:rowOff>219075</xdr:rowOff>
    </xdr:from>
    <xdr:to>
      <xdr:col>21</xdr:col>
      <xdr:colOff>304800</xdr:colOff>
      <xdr:row>68</xdr:row>
      <xdr:rowOff>171450</xdr:rowOff>
    </xdr:to>
    <xdr:sp macro="" textlink="">
      <xdr:nvSpPr>
        <xdr:cNvPr id="2372" name="Line 2116">
          <a:extLst>
            <a:ext uri="{FF2B5EF4-FFF2-40B4-BE49-F238E27FC236}">
              <a16:creationId xmlns:a16="http://schemas.microsoft.com/office/drawing/2014/main" id="{00000000-0008-0000-0300-000044090000}"/>
            </a:ext>
          </a:extLst>
        </xdr:cNvPr>
        <xdr:cNvSpPr>
          <a:spLocks noChangeShapeType="1"/>
        </xdr:cNvSpPr>
      </xdr:nvSpPr>
      <xdr:spPr bwMode="auto">
        <a:xfrm flipH="1">
          <a:off x="9296400" y="27717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66</xdr:row>
      <xdr:rowOff>9525</xdr:rowOff>
    </xdr:from>
    <xdr:to>
      <xdr:col>24</xdr:col>
      <xdr:colOff>0</xdr:colOff>
      <xdr:row>69</xdr:row>
      <xdr:rowOff>0</xdr:rowOff>
    </xdr:to>
    <xdr:sp macro="" textlink="">
      <xdr:nvSpPr>
        <xdr:cNvPr id="2373" name="Line 2117">
          <a:extLst>
            <a:ext uri="{FF2B5EF4-FFF2-40B4-BE49-F238E27FC236}">
              <a16:creationId xmlns:a16="http://schemas.microsoft.com/office/drawing/2014/main" id="{00000000-0008-0000-0300-000045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66</xdr:row>
      <xdr:rowOff>9525</xdr:rowOff>
    </xdr:from>
    <xdr:to>
      <xdr:col>25</xdr:col>
      <xdr:colOff>314325</xdr:colOff>
      <xdr:row>69</xdr:row>
      <xdr:rowOff>0</xdr:rowOff>
    </xdr:to>
    <xdr:sp macro="" textlink="">
      <xdr:nvSpPr>
        <xdr:cNvPr id="2374" name="Line 2118">
          <a:extLst>
            <a:ext uri="{FF2B5EF4-FFF2-40B4-BE49-F238E27FC236}">
              <a16:creationId xmlns:a16="http://schemas.microsoft.com/office/drawing/2014/main" id="{00000000-0008-0000-0300-00004609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66</xdr:row>
      <xdr:rowOff>0</xdr:rowOff>
    </xdr:from>
    <xdr:to>
      <xdr:col>13</xdr:col>
      <xdr:colOff>304800</xdr:colOff>
      <xdr:row>69</xdr:row>
      <xdr:rowOff>0</xdr:rowOff>
    </xdr:to>
    <xdr:sp macro="" textlink="">
      <xdr:nvSpPr>
        <xdr:cNvPr id="2375" name="Line 2121">
          <a:extLst>
            <a:ext uri="{FF2B5EF4-FFF2-40B4-BE49-F238E27FC236}">
              <a16:creationId xmlns:a16="http://schemas.microsoft.com/office/drawing/2014/main" id="{00000000-0008-0000-0300-000047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65</xdr:row>
      <xdr:rowOff>219075</xdr:rowOff>
    </xdr:from>
    <xdr:to>
      <xdr:col>14</xdr:col>
      <xdr:colOff>0</xdr:colOff>
      <xdr:row>68</xdr:row>
      <xdr:rowOff>171450</xdr:rowOff>
    </xdr:to>
    <xdr:sp macro="" textlink="">
      <xdr:nvSpPr>
        <xdr:cNvPr id="2376" name="Line 2099">
          <a:extLst>
            <a:ext uri="{FF2B5EF4-FFF2-40B4-BE49-F238E27FC236}">
              <a16:creationId xmlns:a16="http://schemas.microsoft.com/office/drawing/2014/main" id="{00000000-0008-0000-0300-000048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66</xdr:row>
      <xdr:rowOff>0</xdr:rowOff>
    </xdr:from>
    <xdr:to>
      <xdr:col>6</xdr:col>
      <xdr:colOff>9525</xdr:colOff>
      <xdr:row>69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00000000-0008-0000-0300-00004A09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66</xdr:row>
      <xdr:rowOff>0</xdr:rowOff>
    </xdr:from>
    <xdr:to>
      <xdr:col>12</xdr:col>
      <xdr:colOff>9525</xdr:colOff>
      <xdr:row>69</xdr:row>
      <xdr:rowOff>0</xdr:rowOff>
    </xdr:to>
    <xdr:sp macro="" textlink="">
      <xdr:nvSpPr>
        <xdr:cNvPr id="2379" name="Line 7">
          <a:extLst>
            <a:ext uri="{FF2B5EF4-FFF2-40B4-BE49-F238E27FC236}">
              <a16:creationId xmlns:a16="http://schemas.microsoft.com/office/drawing/2014/main" id="{00000000-0008-0000-0300-00004B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66</xdr:row>
      <xdr:rowOff>0</xdr:rowOff>
    </xdr:from>
    <xdr:to>
      <xdr:col>20</xdr:col>
      <xdr:colOff>9525</xdr:colOff>
      <xdr:row>69</xdr:row>
      <xdr:rowOff>0</xdr:rowOff>
    </xdr:to>
    <xdr:sp macro="" textlink="">
      <xdr:nvSpPr>
        <xdr:cNvPr id="2383" name="Line 15">
          <a:extLst>
            <a:ext uri="{FF2B5EF4-FFF2-40B4-BE49-F238E27FC236}">
              <a16:creationId xmlns:a16="http://schemas.microsoft.com/office/drawing/2014/main" id="{00000000-0008-0000-0300-00004F090000}"/>
            </a:ext>
          </a:extLst>
        </xdr:cNvPr>
        <xdr:cNvSpPr>
          <a:spLocks noChangeShapeType="1"/>
        </xdr:cNvSpPr>
      </xdr:nvSpPr>
      <xdr:spPr bwMode="auto">
        <a:xfrm>
          <a:off x="868680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66</xdr:row>
      <xdr:rowOff>0</xdr:rowOff>
    </xdr:from>
    <xdr:to>
      <xdr:col>24</xdr:col>
      <xdr:colOff>9525</xdr:colOff>
      <xdr:row>69</xdr:row>
      <xdr:rowOff>0</xdr:rowOff>
    </xdr:to>
    <xdr:sp macro="" textlink="">
      <xdr:nvSpPr>
        <xdr:cNvPr id="2384" name="Line 19">
          <a:extLst>
            <a:ext uri="{FF2B5EF4-FFF2-40B4-BE49-F238E27FC236}">
              <a16:creationId xmlns:a16="http://schemas.microsoft.com/office/drawing/2014/main" id="{00000000-0008-0000-0300-00005009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66</xdr:row>
      <xdr:rowOff>9525</xdr:rowOff>
    </xdr:from>
    <xdr:to>
      <xdr:col>20</xdr:col>
      <xdr:colOff>0</xdr:colOff>
      <xdr:row>69</xdr:row>
      <xdr:rowOff>0</xdr:rowOff>
    </xdr:to>
    <xdr:sp macro="" textlink="">
      <xdr:nvSpPr>
        <xdr:cNvPr id="2392" name="Line 1569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66</xdr:row>
      <xdr:rowOff>9525</xdr:rowOff>
    </xdr:from>
    <xdr:to>
      <xdr:col>24</xdr:col>
      <xdr:colOff>0</xdr:colOff>
      <xdr:row>69</xdr:row>
      <xdr:rowOff>0</xdr:rowOff>
    </xdr:to>
    <xdr:sp macro="" textlink="">
      <xdr:nvSpPr>
        <xdr:cNvPr id="2393" name="Line 1571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66</xdr:row>
      <xdr:rowOff>9525</xdr:rowOff>
    </xdr:from>
    <xdr:to>
      <xdr:col>26</xdr:col>
      <xdr:colOff>0</xdr:colOff>
      <xdr:row>69</xdr:row>
      <xdr:rowOff>0</xdr:rowOff>
    </xdr:to>
    <xdr:sp macro="" textlink="">
      <xdr:nvSpPr>
        <xdr:cNvPr id="2394" name="Line 1572">
          <a:extLst>
            <a:ext uri="{FF2B5EF4-FFF2-40B4-BE49-F238E27FC236}">
              <a16:creationId xmlns:a16="http://schemas.microsoft.com/office/drawing/2014/main" id="{00000000-0008-0000-0300-00005A090000}"/>
            </a:ext>
          </a:extLst>
        </xdr:cNvPr>
        <xdr:cNvSpPr>
          <a:spLocks noChangeShapeType="1"/>
        </xdr:cNvSpPr>
      </xdr:nvSpPr>
      <xdr:spPr bwMode="auto">
        <a:xfrm flipH="1">
          <a:off x="10658475" y="27813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69</xdr:row>
      <xdr:rowOff>9525</xdr:rowOff>
    </xdr:from>
    <xdr:to>
      <xdr:col>19</xdr:col>
      <xdr:colOff>314325</xdr:colOff>
      <xdr:row>71</xdr:row>
      <xdr:rowOff>209550</xdr:rowOff>
    </xdr:to>
    <xdr:sp macro="" textlink="">
      <xdr:nvSpPr>
        <xdr:cNvPr id="2400" name="Line 1600">
          <a:extLst>
            <a:ext uri="{FF2B5EF4-FFF2-40B4-BE49-F238E27FC236}">
              <a16:creationId xmlns:a16="http://schemas.microsoft.com/office/drawing/2014/main" id="{00000000-0008-0000-0300-000060090000}"/>
            </a:ext>
          </a:extLst>
        </xdr:cNvPr>
        <xdr:cNvSpPr>
          <a:spLocks noChangeShapeType="1"/>
        </xdr:cNvSpPr>
      </xdr:nvSpPr>
      <xdr:spPr bwMode="auto">
        <a:xfrm flipH="1">
          <a:off x="86868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69</xdr:row>
      <xdr:rowOff>0</xdr:rowOff>
    </xdr:from>
    <xdr:to>
      <xdr:col>8</xdr:col>
      <xdr:colOff>0</xdr:colOff>
      <xdr:row>71</xdr:row>
      <xdr:rowOff>171450</xdr:rowOff>
    </xdr:to>
    <xdr:sp macro="" textlink="">
      <xdr:nvSpPr>
        <xdr:cNvPr id="2402" name="Line 2097">
          <a:extLst>
            <a:ext uri="{FF2B5EF4-FFF2-40B4-BE49-F238E27FC236}">
              <a16:creationId xmlns:a16="http://schemas.microsoft.com/office/drawing/2014/main" id="{00000000-0008-0000-0300-000062090000}"/>
            </a:ext>
          </a:extLst>
        </xdr:cNvPr>
        <xdr:cNvSpPr>
          <a:spLocks noChangeShapeType="1"/>
        </xdr:cNvSpPr>
      </xdr:nvSpPr>
      <xdr:spPr bwMode="auto">
        <a:xfrm>
          <a:off x="4733925" y="27717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68</xdr:row>
      <xdr:rowOff>219075</xdr:rowOff>
    </xdr:from>
    <xdr:to>
      <xdr:col>12</xdr:col>
      <xdr:colOff>0</xdr:colOff>
      <xdr:row>71</xdr:row>
      <xdr:rowOff>171450</xdr:rowOff>
    </xdr:to>
    <xdr:sp macro="" textlink="">
      <xdr:nvSpPr>
        <xdr:cNvPr id="2404" name="Line 2099">
          <a:extLst>
            <a:ext uri="{FF2B5EF4-FFF2-40B4-BE49-F238E27FC236}">
              <a16:creationId xmlns:a16="http://schemas.microsoft.com/office/drawing/2014/main" id="{00000000-0008-0000-0300-000064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68</xdr:row>
      <xdr:rowOff>200025</xdr:rowOff>
    </xdr:from>
    <xdr:to>
      <xdr:col>22</xdr:col>
      <xdr:colOff>9525</xdr:colOff>
      <xdr:row>71</xdr:row>
      <xdr:rowOff>171450</xdr:rowOff>
    </xdr:to>
    <xdr:sp macro="" textlink="">
      <xdr:nvSpPr>
        <xdr:cNvPr id="2408" name="Line 2104">
          <a:extLst>
            <a:ext uri="{FF2B5EF4-FFF2-40B4-BE49-F238E27FC236}">
              <a16:creationId xmlns:a16="http://schemas.microsoft.com/office/drawing/2014/main" id="{00000000-0008-0000-0300-000068090000}"/>
            </a:ext>
          </a:extLst>
        </xdr:cNvPr>
        <xdr:cNvSpPr>
          <a:spLocks noChangeShapeType="1"/>
        </xdr:cNvSpPr>
      </xdr:nvSpPr>
      <xdr:spPr bwMode="auto">
        <a:xfrm>
          <a:off x="931545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69</xdr:row>
      <xdr:rowOff>9525</xdr:rowOff>
    </xdr:from>
    <xdr:to>
      <xdr:col>24</xdr:col>
      <xdr:colOff>9525</xdr:colOff>
      <xdr:row>71</xdr:row>
      <xdr:rowOff>171450</xdr:rowOff>
    </xdr:to>
    <xdr:sp macro="" textlink="">
      <xdr:nvSpPr>
        <xdr:cNvPr id="2409" name="Line 2105">
          <a:extLst>
            <a:ext uri="{FF2B5EF4-FFF2-40B4-BE49-F238E27FC236}">
              <a16:creationId xmlns:a16="http://schemas.microsoft.com/office/drawing/2014/main" id="{00000000-0008-0000-0300-000069090000}"/>
            </a:ext>
          </a:extLst>
        </xdr:cNvPr>
        <xdr:cNvSpPr>
          <a:spLocks noChangeShapeType="1"/>
        </xdr:cNvSpPr>
      </xdr:nvSpPr>
      <xdr:spPr bwMode="auto">
        <a:xfrm>
          <a:off x="10029825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69</xdr:row>
      <xdr:rowOff>0</xdr:rowOff>
    </xdr:from>
    <xdr:to>
      <xdr:col>26</xdr:col>
      <xdr:colOff>0</xdr:colOff>
      <xdr:row>71</xdr:row>
      <xdr:rowOff>209550</xdr:rowOff>
    </xdr:to>
    <xdr:sp macro="" textlink="">
      <xdr:nvSpPr>
        <xdr:cNvPr id="2410" name="Line 2106">
          <a:extLst>
            <a:ext uri="{FF2B5EF4-FFF2-40B4-BE49-F238E27FC236}">
              <a16:creationId xmlns:a16="http://schemas.microsoft.com/office/drawing/2014/main" id="{00000000-0008-0000-0300-00006A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69</xdr:row>
      <xdr:rowOff>9525</xdr:rowOff>
    </xdr:from>
    <xdr:to>
      <xdr:col>15</xdr:col>
      <xdr:colOff>314325</xdr:colOff>
      <xdr:row>71</xdr:row>
      <xdr:rowOff>219075</xdr:rowOff>
    </xdr:to>
    <xdr:sp macro="" textlink="">
      <xdr:nvSpPr>
        <xdr:cNvPr id="2423" name="Line 2113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69</xdr:row>
      <xdr:rowOff>9525</xdr:rowOff>
    </xdr:from>
    <xdr:to>
      <xdr:col>18</xdr:col>
      <xdr:colOff>0</xdr:colOff>
      <xdr:row>71</xdr:row>
      <xdr:rowOff>219075</xdr:rowOff>
    </xdr:to>
    <xdr:sp macro="" textlink="">
      <xdr:nvSpPr>
        <xdr:cNvPr id="2424" name="Line 2114">
          <a:extLst>
            <a:ext uri="{FF2B5EF4-FFF2-40B4-BE49-F238E27FC236}">
              <a16:creationId xmlns:a16="http://schemas.microsoft.com/office/drawing/2014/main" id="{00000000-0008-0000-0300-000078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69</xdr:row>
      <xdr:rowOff>9525</xdr:rowOff>
    </xdr:from>
    <xdr:to>
      <xdr:col>24</xdr:col>
      <xdr:colOff>0</xdr:colOff>
      <xdr:row>72</xdr:row>
      <xdr:rowOff>0</xdr:rowOff>
    </xdr:to>
    <xdr:sp macro="" textlink="">
      <xdr:nvSpPr>
        <xdr:cNvPr id="2426" name="Line 2117">
          <a:extLst>
            <a:ext uri="{FF2B5EF4-FFF2-40B4-BE49-F238E27FC236}">
              <a16:creationId xmlns:a16="http://schemas.microsoft.com/office/drawing/2014/main" id="{00000000-0008-0000-0300-00007A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69</xdr:row>
      <xdr:rowOff>9525</xdr:rowOff>
    </xdr:from>
    <xdr:to>
      <xdr:col>25</xdr:col>
      <xdr:colOff>314325</xdr:colOff>
      <xdr:row>72</xdr:row>
      <xdr:rowOff>0</xdr:rowOff>
    </xdr:to>
    <xdr:sp macro="" textlink="">
      <xdr:nvSpPr>
        <xdr:cNvPr id="2427" name="Line 2118">
          <a:extLst>
            <a:ext uri="{FF2B5EF4-FFF2-40B4-BE49-F238E27FC236}">
              <a16:creationId xmlns:a16="http://schemas.microsoft.com/office/drawing/2014/main" id="{00000000-0008-0000-0300-00007B09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69</xdr:row>
      <xdr:rowOff>0</xdr:rowOff>
    </xdr:from>
    <xdr:to>
      <xdr:col>13</xdr:col>
      <xdr:colOff>304800</xdr:colOff>
      <xdr:row>72</xdr:row>
      <xdr:rowOff>0</xdr:rowOff>
    </xdr:to>
    <xdr:sp macro="" textlink="">
      <xdr:nvSpPr>
        <xdr:cNvPr id="2428" name="Line 2121">
          <a:extLst>
            <a:ext uri="{FF2B5EF4-FFF2-40B4-BE49-F238E27FC236}">
              <a16:creationId xmlns:a16="http://schemas.microsoft.com/office/drawing/2014/main" id="{00000000-0008-0000-0300-00007C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68</xdr:row>
      <xdr:rowOff>219075</xdr:rowOff>
    </xdr:from>
    <xdr:to>
      <xdr:col>14</xdr:col>
      <xdr:colOff>0</xdr:colOff>
      <xdr:row>71</xdr:row>
      <xdr:rowOff>171450</xdr:rowOff>
    </xdr:to>
    <xdr:sp macro="" textlink="">
      <xdr:nvSpPr>
        <xdr:cNvPr id="2429" name="Line 2099">
          <a:extLst>
            <a:ext uri="{FF2B5EF4-FFF2-40B4-BE49-F238E27FC236}">
              <a16:creationId xmlns:a16="http://schemas.microsoft.com/office/drawing/2014/main" id="{00000000-0008-0000-0300-00007D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191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69</xdr:row>
      <xdr:rowOff>0</xdr:rowOff>
    </xdr:from>
    <xdr:to>
      <xdr:col>12</xdr:col>
      <xdr:colOff>9525</xdr:colOff>
      <xdr:row>72</xdr:row>
      <xdr:rowOff>0</xdr:rowOff>
    </xdr:to>
    <xdr:sp macro="" textlink="">
      <xdr:nvSpPr>
        <xdr:cNvPr id="2432" name="Line 7">
          <a:extLst>
            <a:ext uri="{FF2B5EF4-FFF2-40B4-BE49-F238E27FC236}">
              <a16:creationId xmlns:a16="http://schemas.microsoft.com/office/drawing/2014/main" id="{00000000-0008-0000-0300-000080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69</xdr:row>
      <xdr:rowOff>0</xdr:rowOff>
    </xdr:from>
    <xdr:to>
      <xdr:col>24</xdr:col>
      <xdr:colOff>9525</xdr:colOff>
      <xdr:row>72</xdr:row>
      <xdr:rowOff>0</xdr:rowOff>
    </xdr:to>
    <xdr:sp macro="" textlink="">
      <xdr:nvSpPr>
        <xdr:cNvPr id="2437" name="Line 19">
          <a:extLst>
            <a:ext uri="{FF2B5EF4-FFF2-40B4-BE49-F238E27FC236}">
              <a16:creationId xmlns:a16="http://schemas.microsoft.com/office/drawing/2014/main" id="{00000000-0008-0000-0300-00008509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69</xdr:row>
      <xdr:rowOff>0</xdr:rowOff>
    </xdr:from>
    <xdr:to>
      <xdr:col>26</xdr:col>
      <xdr:colOff>9525</xdr:colOff>
      <xdr:row>72</xdr:row>
      <xdr:rowOff>0</xdr:rowOff>
    </xdr:to>
    <xdr:sp macro="" textlink="">
      <xdr:nvSpPr>
        <xdr:cNvPr id="2438" name="Line 21">
          <a:extLst>
            <a:ext uri="{FF2B5EF4-FFF2-40B4-BE49-F238E27FC236}">
              <a16:creationId xmlns:a16="http://schemas.microsoft.com/office/drawing/2014/main" id="{00000000-0008-0000-0300-000086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69</xdr:row>
      <xdr:rowOff>9525</xdr:rowOff>
    </xdr:from>
    <xdr:to>
      <xdr:col>17</xdr:col>
      <xdr:colOff>314325</xdr:colOff>
      <xdr:row>72</xdr:row>
      <xdr:rowOff>0</xdr:rowOff>
    </xdr:to>
    <xdr:sp macro="" textlink="">
      <xdr:nvSpPr>
        <xdr:cNvPr id="2444" name="Line 1568">
          <a:extLst>
            <a:ext uri="{FF2B5EF4-FFF2-40B4-BE49-F238E27FC236}">
              <a16:creationId xmlns:a16="http://schemas.microsoft.com/office/drawing/2014/main" id="{00000000-0008-0000-0300-00008C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69</xdr:row>
      <xdr:rowOff>9525</xdr:rowOff>
    </xdr:from>
    <xdr:to>
      <xdr:col>20</xdr:col>
      <xdr:colOff>0</xdr:colOff>
      <xdr:row>72</xdr:row>
      <xdr:rowOff>0</xdr:rowOff>
    </xdr:to>
    <xdr:sp macro="" textlink="">
      <xdr:nvSpPr>
        <xdr:cNvPr id="2445" name="Line 1569">
          <a:extLst>
            <a:ext uri="{FF2B5EF4-FFF2-40B4-BE49-F238E27FC236}">
              <a16:creationId xmlns:a16="http://schemas.microsoft.com/office/drawing/2014/main" id="{00000000-0008-0000-0300-00008D09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69</xdr:row>
      <xdr:rowOff>9525</xdr:rowOff>
    </xdr:from>
    <xdr:to>
      <xdr:col>24</xdr:col>
      <xdr:colOff>0</xdr:colOff>
      <xdr:row>72</xdr:row>
      <xdr:rowOff>0</xdr:rowOff>
    </xdr:to>
    <xdr:sp macro="" textlink="">
      <xdr:nvSpPr>
        <xdr:cNvPr id="2446" name="Line 1571">
          <a:extLst>
            <a:ext uri="{FF2B5EF4-FFF2-40B4-BE49-F238E27FC236}">
              <a16:creationId xmlns:a16="http://schemas.microsoft.com/office/drawing/2014/main" id="{00000000-0008-0000-0300-00008E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78</xdr:row>
      <xdr:rowOff>9525</xdr:rowOff>
    </xdr:from>
    <xdr:to>
      <xdr:col>16</xdr:col>
      <xdr:colOff>9525</xdr:colOff>
      <xdr:row>81</xdr:row>
      <xdr:rowOff>9525</xdr:rowOff>
    </xdr:to>
    <xdr:sp macro="" textlink="">
      <xdr:nvSpPr>
        <xdr:cNvPr id="2458" name="Line 2101">
          <a:extLst>
            <a:ext uri="{FF2B5EF4-FFF2-40B4-BE49-F238E27FC236}">
              <a16:creationId xmlns:a16="http://schemas.microsoft.com/office/drawing/2014/main" id="{00000000-0008-0000-0300-00009A090000}"/>
            </a:ext>
          </a:extLst>
        </xdr:cNvPr>
        <xdr:cNvSpPr>
          <a:spLocks noChangeShapeType="1"/>
        </xdr:cNvSpPr>
      </xdr:nvSpPr>
      <xdr:spPr bwMode="auto">
        <a:xfrm>
          <a:off x="7419975" y="2781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78</xdr:row>
      <xdr:rowOff>9525</xdr:rowOff>
    </xdr:from>
    <xdr:to>
      <xdr:col>24</xdr:col>
      <xdr:colOff>0</xdr:colOff>
      <xdr:row>81</xdr:row>
      <xdr:rowOff>0</xdr:rowOff>
    </xdr:to>
    <xdr:sp macro="" textlink="">
      <xdr:nvSpPr>
        <xdr:cNvPr id="2471" name="Line 2117">
          <a:extLst>
            <a:ext uri="{FF2B5EF4-FFF2-40B4-BE49-F238E27FC236}">
              <a16:creationId xmlns:a16="http://schemas.microsoft.com/office/drawing/2014/main" id="{00000000-0008-0000-0300-0000A7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78</xdr:row>
      <xdr:rowOff>9525</xdr:rowOff>
    </xdr:from>
    <xdr:to>
      <xdr:col>25</xdr:col>
      <xdr:colOff>314325</xdr:colOff>
      <xdr:row>81</xdr:row>
      <xdr:rowOff>0</xdr:rowOff>
    </xdr:to>
    <xdr:sp macro="" textlink="">
      <xdr:nvSpPr>
        <xdr:cNvPr id="2472" name="Line 2118">
          <a:extLst>
            <a:ext uri="{FF2B5EF4-FFF2-40B4-BE49-F238E27FC236}">
              <a16:creationId xmlns:a16="http://schemas.microsoft.com/office/drawing/2014/main" id="{00000000-0008-0000-0300-0000A809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78</xdr:row>
      <xdr:rowOff>0</xdr:rowOff>
    </xdr:from>
    <xdr:to>
      <xdr:col>13</xdr:col>
      <xdr:colOff>304800</xdr:colOff>
      <xdr:row>81</xdr:row>
      <xdr:rowOff>0</xdr:rowOff>
    </xdr:to>
    <xdr:sp macro="" textlink="">
      <xdr:nvSpPr>
        <xdr:cNvPr id="2473" name="Line 2121">
          <a:extLst>
            <a:ext uri="{FF2B5EF4-FFF2-40B4-BE49-F238E27FC236}">
              <a16:creationId xmlns:a16="http://schemas.microsoft.com/office/drawing/2014/main" id="{00000000-0008-0000-0300-0000A9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78</xdr:row>
      <xdr:rowOff>0</xdr:rowOff>
    </xdr:from>
    <xdr:to>
      <xdr:col>14</xdr:col>
      <xdr:colOff>9525</xdr:colOff>
      <xdr:row>81</xdr:row>
      <xdr:rowOff>0</xdr:rowOff>
    </xdr:to>
    <xdr:sp macro="" textlink="">
      <xdr:nvSpPr>
        <xdr:cNvPr id="2478" name="Line 9">
          <a:extLst>
            <a:ext uri="{FF2B5EF4-FFF2-40B4-BE49-F238E27FC236}">
              <a16:creationId xmlns:a16="http://schemas.microsoft.com/office/drawing/2014/main" id="{00000000-0008-0000-0300-0000AE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78</xdr:row>
      <xdr:rowOff>0</xdr:rowOff>
    </xdr:from>
    <xdr:to>
      <xdr:col>20</xdr:col>
      <xdr:colOff>9525</xdr:colOff>
      <xdr:row>81</xdr:row>
      <xdr:rowOff>0</xdr:rowOff>
    </xdr:to>
    <xdr:sp macro="" textlink="">
      <xdr:nvSpPr>
        <xdr:cNvPr id="2481" name="Line 15">
          <a:extLst>
            <a:ext uri="{FF2B5EF4-FFF2-40B4-BE49-F238E27FC236}">
              <a16:creationId xmlns:a16="http://schemas.microsoft.com/office/drawing/2014/main" id="{00000000-0008-0000-0300-0000B1090000}"/>
            </a:ext>
          </a:extLst>
        </xdr:cNvPr>
        <xdr:cNvSpPr>
          <a:spLocks noChangeShapeType="1"/>
        </xdr:cNvSpPr>
      </xdr:nvSpPr>
      <xdr:spPr bwMode="auto">
        <a:xfrm>
          <a:off x="868680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78</xdr:row>
      <xdr:rowOff>0</xdr:rowOff>
    </xdr:from>
    <xdr:to>
      <xdr:col>24</xdr:col>
      <xdr:colOff>9525</xdr:colOff>
      <xdr:row>81</xdr:row>
      <xdr:rowOff>0</xdr:rowOff>
    </xdr:to>
    <xdr:sp macro="" textlink="">
      <xdr:nvSpPr>
        <xdr:cNvPr id="2482" name="Line 19">
          <a:extLst>
            <a:ext uri="{FF2B5EF4-FFF2-40B4-BE49-F238E27FC236}">
              <a16:creationId xmlns:a16="http://schemas.microsoft.com/office/drawing/2014/main" id="{00000000-0008-0000-0300-0000B209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78</xdr:row>
      <xdr:rowOff>9525</xdr:rowOff>
    </xdr:from>
    <xdr:to>
      <xdr:col>16</xdr:col>
      <xdr:colOff>0</xdr:colOff>
      <xdr:row>81</xdr:row>
      <xdr:rowOff>0</xdr:rowOff>
    </xdr:to>
    <xdr:sp macro="" textlink="">
      <xdr:nvSpPr>
        <xdr:cNvPr id="2493" name="Line 1567">
          <a:extLst>
            <a:ext uri="{FF2B5EF4-FFF2-40B4-BE49-F238E27FC236}">
              <a16:creationId xmlns:a16="http://schemas.microsoft.com/office/drawing/2014/main" id="{00000000-0008-0000-0300-0000BD090000}"/>
            </a:ext>
          </a:extLst>
        </xdr:cNvPr>
        <xdr:cNvSpPr>
          <a:spLocks noChangeShapeType="1"/>
        </xdr:cNvSpPr>
      </xdr:nvSpPr>
      <xdr:spPr bwMode="auto">
        <a:xfrm flipH="1">
          <a:off x="7410450" y="27813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78</xdr:row>
      <xdr:rowOff>9525</xdr:rowOff>
    </xdr:from>
    <xdr:to>
      <xdr:col>17</xdr:col>
      <xdr:colOff>314325</xdr:colOff>
      <xdr:row>81</xdr:row>
      <xdr:rowOff>0</xdr:rowOff>
    </xdr:to>
    <xdr:sp macro="" textlink="">
      <xdr:nvSpPr>
        <xdr:cNvPr id="2495" name="Line 1568">
          <a:extLst>
            <a:ext uri="{FF2B5EF4-FFF2-40B4-BE49-F238E27FC236}">
              <a16:creationId xmlns:a16="http://schemas.microsoft.com/office/drawing/2014/main" id="{00000000-0008-0000-0300-0000BF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78</xdr:row>
      <xdr:rowOff>9525</xdr:rowOff>
    </xdr:from>
    <xdr:to>
      <xdr:col>20</xdr:col>
      <xdr:colOff>0</xdr:colOff>
      <xdr:row>81</xdr:row>
      <xdr:rowOff>0</xdr:rowOff>
    </xdr:to>
    <xdr:sp macro="" textlink="">
      <xdr:nvSpPr>
        <xdr:cNvPr id="2497" name="Line 1569">
          <a:extLst>
            <a:ext uri="{FF2B5EF4-FFF2-40B4-BE49-F238E27FC236}">
              <a16:creationId xmlns:a16="http://schemas.microsoft.com/office/drawing/2014/main" id="{00000000-0008-0000-0300-0000C109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78</xdr:row>
      <xdr:rowOff>9525</xdr:rowOff>
    </xdr:from>
    <xdr:to>
      <xdr:col>24</xdr:col>
      <xdr:colOff>0</xdr:colOff>
      <xdr:row>81</xdr:row>
      <xdr:rowOff>0</xdr:rowOff>
    </xdr:to>
    <xdr:sp macro="" textlink="">
      <xdr:nvSpPr>
        <xdr:cNvPr id="2499" name="Line 1571">
          <a:extLst>
            <a:ext uri="{FF2B5EF4-FFF2-40B4-BE49-F238E27FC236}">
              <a16:creationId xmlns:a16="http://schemas.microsoft.com/office/drawing/2014/main" id="{00000000-0008-0000-0300-0000C3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78</xdr:row>
      <xdr:rowOff>9525</xdr:rowOff>
    </xdr:from>
    <xdr:to>
      <xdr:col>26</xdr:col>
      <xdr:colOff>0</xdr:colOff>
      <xdr:row>81</xdr:row>
      <xdr:rowOff>0</xdr:rowOff>
    </xdr:to>
    <xdr:sp macro="" textlink="">
      <xdr:nvSpPr>
        <xdr:cNvPr id="2500" name="Line 1572">
          <a:extLst>
            <a:ext uri="{FF2B5EF4-FFF2-40B4-BE49-F238E27FC236}">
              <a16:creationId xmlns:a16="http://schemas.microsoft.com/office/drawing/2014/main" id="{00000000-0008-0000-0300-0000C4090000}"/>
            </a:ext>
          </a:extLst>
        </xdr:cNvPr>
        <xdr:cNvSpPr>
          <a:spLocks noChangeShapeType="1"/>
        </xdr:cNvSpPr>
      </xdr:nvSpPr>
      <xdr:spPr bwMode="auto">
        <a:xfrm flipH="1">
          <a:off x="10658475" y="27813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78</xdr:row>
      <xdr:rowOff>0</xdr:rowOff>
    </xdr:from>
    <xdr:to>
      <xdr:col>14</xdr:col>
      <xdr:colOff>9525</xdr:colOff>
      <xdr:row>81</xdr:row>
      <xdr:rowOff>0</xdr:rowOff>
    </xdr:to>
    <xdr:sp macro="" textlink="">
      <xdr:nvSpPr>
        <xdr:cNvPr id="2516" name="Line 7">
          <a:extLst>
            <a:ext uri="{FF2B5EF4-FFF2-40B4-BE49-F238E27FC236}">
              <a16:creationId xmlns:a16="http://schemas.microsoft.com/office/drawing/2014/main" id="{00000000-0008-0000-0300-0000D4090000}"/>
            </a:ext>
          </a:extLst>
        </xdr:cNvPr>
        <xdr:cNvSpPr>
          <a:spLocks noChangeShapeType="1"/>
        </xdr:cNvSpPr>
      </xdr:nvSpPr>
      <xdr:spPr bwMode="auto">
        <a:xfrm>
          <a:off x="679132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81</xdr:row>
      <xdr:rowOff>9525</xdr:rowOff>
    </xdr:from>
    <xdr:to>
      <xdr:col>16</xdr:col>
      <xdr:colOff>9525</xdr:colOff>
      <xdr:row>84</xdr:row>
      <xdr:rowOff>9525</xdr:rowOff>
    </xdr:to>
    <xdr:sp macro="" textlink="">
      <xdr:nvSpPr>
        <xdr:cNvPr id="2527" name="Line 2101">
          <a:extLst>
            <a:ext uri="{FF2B5EF4-FFF2-40B4-BE49-F238E27FC236}">
              <a16:creationId xmlns:a16="http://schemas.microsoft.com/office/drawing/2014/main" id="{00000000-0008-0000-0300-0000DF090000}"/>
            </a:ext>
          </a:extLst>
        </xdr:cNvPr>
        <xdr:cNvSpPr>
          <a:spLocks noChangeShapeType="1"/>
        </xdr:cNvSpPr>
      </xdr:nvSpPr>
      <xdr:spPr bwMode="auto">
        <a:xfrm>
          <a:off x="7419975" y="2781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81</xdr:row>
      <xdr:rowOff>9525</xdr:rowOff>
    </xdr:from>
    <xdr:to>
      <xdr:col>24</xdr:col>
      <xdr:colOff>0</xdr:colOff>
      <xdr:row>84</xdr:row>
      <xdr:rowOff>0</xdr:rowOff>
    </xdr:to>
    <xdr:sp macro="" textlink="">
      <xdr:nvSpPr>
        <xdr:cNvPr id="2540" name="Line 2117">
          <a:extLst>
            <a:ext uri="{FF2B5EF4-FFF2-40B4-BE49-F238E27FC236}">
              <a16:creationId xmlns:a16="http://schemas.microsoft.com/office/drawing/2014/main" id="{00000000-0008-0000-0300-0000EC09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81</xdr:row>
      <xdr:rowOff>0</xdr:rowOff>
    </xdr:from>
    <xdr:to>
      <xdr:col>6</xdr:col>
      <xdr:colOff>9525</xdr:colOff>
      <xdr:row>84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00000000-0008-0000-0300-0000F1090000}"/>
            </a:ext>
          </a:extLst>
        </xdr:cNvPr>
        <xdr:cNvSpPr>
          <a:spLocks noChangeShapeType="1"/>
        </xdr:cNvSpPr>
      </xdr:nvSpPr>
      <xdr:spPr bwMode="auto">
        <a:xfrm>
          <a:off x="3886200" y="27717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81</xdr:row>
      <xdr:rowOff>0</xdr:rowOff>
    </xdr:from>
    <xdr:to>
      <xdr:col>12</xdr:col>
      <xdr:colOff>9525</xdr:colOff>
      <xdr:row>84</xdr:row>
      <xdr:rowOff>0</xdr:rowOff>
    </xdr:to>
    <xdr:sp macro="" textlink="">
      <xdr:nvSpPr>
        <xdr:cNvPr id="2546" name="Line 7">
          <a:extLst>
            <a:ext uri="{FF2B5EF4-FFF2-40B4-BE49-F238E27FC236}">
              <a16:creationId xmlns:a16="http://schemas.microsoft.com/office/drawing/2014/main" id="{00000000-0008-0000-0300-0000F209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81</xdr:row>
      <xdr:rowOff>0</xdr:rowOff>
    </xdr:from>
    <xdr:to>
      <xdr:col>16</xdr:col>
      <xdr:colOff>9525</xdr:colOff>
      <xdr:row>84</xdr:row>
      <xdr:rowOff>0</xdr:rowOff>
    </xdr:to>
    <xdr:sp macro="" textlink="">
      <xdr:nvSpPr>
        <xdr:cNvPr id="2548" name="Line 11">
          <a:extLst>
            <a:ext uri="{FF2B5EF4-FFF2-40B4-BE49-F238E27FC236}">
              <a16:creationId xmlns:a16="http://schemas.microsoft.com/office/drawing/2014/main" id="{00000000-0008-0000-0300-0000F4090000}"/>
            </a:ext>
          </a:extLst>
        </xdr:cNvPr>
        <xdr:cNvSpPr>
          <a:spLocks noChangeShapeType="1"/>
        </xdr:cNvSpPr>
      </xdr:nvSpPr>
      <xdr:spPr bwMode="auto">
        <a:xfrm>
          <a:off x="7419975" y="27717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81</xdr:row>
      <xdr:rowOff>0</xdr:rowOff>
    </xdr:from>
    <xdr:to>
      <xdr:col>18</xdr:col>
      <xdr:colOff>9525</xdr:colOff>
      <xdr:row>84</xdr:row>
      <xdr:rowOff>0</xdr:rowOff>
    </xdr:to>
    <xdr:sp macro="" textlink="">
      <xdr:nvSpPr>
        <xdr:cNvPr id="2549" name="Line 13">
          <a:extLst>
            <a:ext uri="{FF2B5EF4-FFF2-40B4-BE49-F238E27FC236}">
              <a16:creationId xmlns:a16="http://schemas.microsoft.com/office/drawing/2014/main" id="{00000000-0008-0000-0300-0000F5090000}"/>
            </a:ext>
          </a:extLst>
        </xdr:cNvPr>
        <xdr:cNvSpPr>
          <a:spLocks noChangeShapeType="1"/>
        </xdr:cNvSpPr>
      </xdr:nvSpPr>
      <xdr:spPr bwMode="auto">
        <a:xfrm>
          <a:off x="805815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81</xdr:row>
      <xdr:rowOff>0</xdr:rowOff>
    </xdr:from>
    <xdr:to>
      <xdr:col>24</xdr:col>
      <xdr:colOff>9525</xdr:colOff>
      <xdr:row>84</xdr:row>
      <xdr:rowOff>0</xdr:rowOff>
    </xdr:to>
    <xdr:sp macro="" textlink="">
      <xdr:nvSpPr>
        <xdr:cNvPr id="2551" name="Line 19">
          <a:extLst>
            <a:ext uri="{FF2B5EF4-FFF2-40B4-BE49-F238E27FC236}">
              <a16:creationId xmlns:a16="http://schemas.microsoft.com/office/drawing/2014/main" id="{00000000-0008-0000-0300-0000F709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81</xdr:row>
      <xdr:rowOff>0</xdr:rowOff>
    </xdr:from>
    <xdr:to>
      <xdr:col>26</xdr:col>
      <xdr:colOff>9525</xdr:colOff>
      <xdr:row>84</xdr:row>
      <xdr:rowOff>0</xdr:rowOff>
    </xdr:to>
    <xdr:sp macro="" textlink="">
      <xdr:nvSpPr>
        <xdr:cNvPr id="2552" name="Line 21">
          <a:extLst>
            <a:ext uri="{FF2B5EF4-FFF2-40B4-BE49-F238E27FC236}">
              <a16:creationId xmlns:a16="http://schemas.microsoft.com/office/drawing/2014/main" id="{00000000-0008-0000-0300-0000F8090000}"/>
            </a:ext>
          </a:extLst>
        </xdr:cNvPr>
        <xdr:cNvSpPr>
          <a:spLocks noChangeShapeType="1"/>
        </xdr:cNvSpPr>
      </xdr:nvSpPr>
      <xdr:spPr bwMode="auto">
        <a:xfrm>
          <a:off x="10668000" y="27717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81</xdr:row>
      <xdr:rowOff>9525</xdr:rowOff>
    </xdr:from>
    <xdr:to>
      <xdr:col>17</xdr:col>
      <xdr:colOff>314325</xdr:colOff>
      <xdr:row>84</xdr:row>
      <xdr:rowOff>0</xdr:rowOff>
    </xdr:to>
    <xdr:sp macro="" textlink="">
      <xdr:nvSpPr>
        <xdr:cNvPr id="2558" name="Line 1568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81</xdr:row>
      <xdr:rowOff>9525</xdr:rowOff>
    </xdr:from>
    <xdr:to>
      <xdr:col>20</xdr:col>
      <xdr:colOff>0</xdr:colOff>
      <xdr:row>84</xdr:row>
      <xdr:rowOff>0</xdr:rowOff>
    </xdr:to>
    <xdr:sp macro="" textlink="">
      <xdr:nvSpPr>
        <xdr:cNvPr id="2559" name="Line 1569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81</xdr:row>
      <xdr:rowOff>9525</xdr:rowOff>
    </xdr:from>
    <xdr:to>
      <xdr:col>24</xdr:col>
      <xdr:colOff>0</xdr:colOff>
      <xdr:row>84</xdr:row>
      <xdr:rowOff>0</xdr:rowOff>
    </xdr:to>
    <xdr:sp macro="" textlink="">
      <xdr:nvSpPr>
        <xdr:cNvPr id="2560" name="Line 1571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84</xdr:row>
      <xdr:rowOff>9525</xdr:rowOff>
    </xdr:from>
    <xdr:to>
      <xdr:col>15</xdr:col>
      <xdr:colOff>314325</xdr:colOff>
      <xdr:row>86</xdr:row>
      <xdr:rowOff>219075</xdr:rowOff>
    </xdr:to>
    <xdr:sp macro="" textlink="">
      <xdr:nvSpPr>
        <xdr:cNvPr id="2592" name="Line 2113">
          <a:extLst>
            <a:ext uri="{FF2B5EF4-FFF2-40B4-BE49-F238E27FC236}">
              <a16:creationId xmlns:a16="http://schemas.microsoft.com/office/drawing/2014/main" id="{00000000-0008-0000-0300-0000200A0000}"/>
            </a:ext>
          </a:extLst>
        </xdr:cNvPr>
        <xdr:cNvSpPr>
          <a:spLocks noChangeShapeType="1"/>
        </xdr:cNvSpPr>
      </xdr:nvSpPr>
      <xdr:spPr bwMode="auto">
        <a:xfrm flipH="1">
          <a:off x="7419975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84</xdr:row>
      <xdr:rowOff>9525</xdr:rowOff>
    </xdr:from>
    <xdr:to>
      <xdr:col>24</xdr:col>
      <xdr:colOff>0</xdr:colOff>
      <xdr:row>87</xdr:row>
      <xdr:rowOff>0</xdr:rowOff>
    </xdr:to>
    <xdr:sp macro="" textlink="">
      <xdr:nvSpPr>
        <xdr:cNvPr id="2595" name="Line 2117">
          <a:extLst>
            <a:ext uri="{FF2B5EF4-FFF2-40B4-BE49-F238E27FC236}">
              <a16:creationId xmlns:a16="http://schemas.microsoft.com/office/drawing/2014/main" id="{00000000-0008-0000-0300-0000230A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84</xdr:row>
      <xdr:rowOff>0</xdr:rowOff>
    </xdr:from>
    <xdr:to>
      <xdr:col>18</xdr:col>
      <xdr:colOff>9525</xdr:colOff>
      <xdr:row>87</xdr:row>
      <xdr:rowOff>0</xdr:rowOff>
    </xdr:to>
    <xdr:sp macro="" textlink="">
      <xdr:nvSpPr>
        <xdr:cNvPr id="2615" name="Line 13">
          <a:extLst>
            <a:ext uri="{FF2B5EF4-FFF2-40B4-BE49-F238E27FC236}">
              <a16:creationId xmlns:a16="http://schemas.microsoft.com/office/drawing/2014/main" id="{00000000-0008-0000-0300-0000370A0000}"/>
            </a:ext>
          </a:extLst>
        </xdr:cNvPr>
        <xdr:cNvSpPr>
          <a:spLocks noChangeShapeType="1"/>
        </xdr:cNvSpPr>
      </xdr:nvSpPr>
      <xdr:spPr bwMode="auto">
        <a:xfrm>
          <a:off x="805815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84</xdr:row>
      <xdr:rowOff>0</xdr:rowOff>
    </xdr:from>
    <xdr:to>
      <xdr:col>20</xdr:col>
      <xdr:colOff>9525</xdr:colOff>
      <xdr:row>87</xdr:row>
      <xdr:rowOff>0</xdr:rowOff>
    </xdr:to>
    <xdr:sp macro="" textlink="">
      <xdr:nvSpPr>
        <xdr:cNvPr id="2627" name="Line 15">
          <a:extLst>
            <a:ext uri="{FF2B5EF4-FFF2-40B4-BE49-F238E27FC236}">
              <a16:creationId xmlns:a16="http://schemas.microsoft.com/office/drawing/2014/main" id="{00000000-0008-0000-0300-0000430A0000}"/>
            </a:ext>
          </a:extLst>
        </xdr:cNvPr>
        <xdr:cNvSpPr>
          <a:spLocks noChangeShapeType="1"/>
        </xdr:cNvSpPr>
      </xdr:nvSpPr>
      <xdr:spPr bwMode="auto">
        <a:xfrm>
          <a:off x="8686800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84</xdr:row>
      <xdr:rowOff>9525</xdr:rowOff>
    </xdr:from>
    <xdr:to>
      <xdr:col>6</xdr:col>
      <xdr:colOff>0</xdr:colOff>
      <xdr:row>87</xdr:row>
      <xdr:rowOff>0</xdr:rowOff>
    </xdr:to>
    <xdr:sp macro="" textlink="">
      <xdr:nvSpPr>
        <xdr:cNvPr id="2653" name="Line 1561">
          <a:extLst>
            <a:ext uri="{FF2B5EF4-FFF2-40B4-BE49-F238E27FC236}">
              <a16:creationId xmlns:a16="http://schemas.microsoft.com/office/drawing/2014/main" id="{00000000-0008-0000-0300-00005D0A0000}"/>
            </a:ext>
          </a:extLst>
        </xdr:cNvPr>
        <xdr:cNvSpPr>
          <a:spLocks noChangeShapeType="1"/>
        </xdr:cNvSpPr>
      </xdr:nvSpPr>
      <xdr:spPr bwMode="auto">
        <a:xfrm flipH="1">
          <a:off x="3876675" y="2781300"/>
          <a:ext cx="8572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84</xdr:row>
      <xdr:rowOff>9525</xdr:rowOff>
    </xdr:from>
    <xdr:to>
      <xdr:col>17</xdr:col>
      <xdr:colOff>314325</xdr:colOff>
      <xdr:row>87</xdr:row>
      <xdr:rowOff>0</xdr:rowOff>
    </xdr:to>
    <xdr:sp macro="" textlink="">
      <xdr:nvSpPr>
        <xdr:cNvPr id="2659" name="Line 1568">
          <a:extLst>
            <a:ext uri="{FF2B5EF4-FFF2-40B4-BE49-F238E27FC236}">
              <a16:creationId xmlns:a16="http://schemas.microsoft.com/office/drawing/2014/main" id="{00000000-0008-0000-0300-0000630A0000}"/>
            </a:ext>
          </a:extLst>
        </xdr:cNvPr>
        <xdr:cNvSpPr>
          <a:spLocks noChangeShapeType="1"/>
        </xdr:cNvSpPr>
      </xdr:nvSpPr>
      <xdr:spPr bwMode="auto">
        <a:xfrm flipH="1">
          <a:off x="804862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84</xdr:row>
      <xdr:rowOff>9525</xdr:rowOff>
    </xdr:from>
    <xdr:to>
      <xdr:col>20</xdr:col>
      <xdr:colOff>0</xdr:colOff>
      <xdr:row>87</xdr:row>
      <xdr:rowOff>0</xdr:rowOff>
    </xdr:to>
    <xdr:sp macro="" textlink="">
      <xdr:nvSpPr>
        <xdr:cNvPr id="2661" name="Line 1569">
          <a:extLst>
            <a:ext uri="{FF2B5EF4-FFF2-40B4-BE49-F238E27FC236}">
              <a16:creationId xmlns:a16="http://schemas.microsoft.com/office/drawing/2014/main" id="{00000000-0008-0000-0300-0000650A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352425</xdr:colOff>
      <xdr:row>74</xdr:row>
      <xdr:rowOff>142875</xdr:rowOff>
    </xdr:from>
    <xdr:to>
      <xdr:col>30</xdr:col>
      <xdr:colOff>561975</xdr:colOff>
      <xdr:row>75</xdr:row>
      <xdr:rowOff>142875</xdr:rowOff>
    </xdr:to>
    <xdr:sp macro="" textlink="">
      <xdr:nvSpPr>
        <xdr:cNvPr id="2670" name="Line 2096">
          <a:extLst>
            <a:ext uri="{FF2B5EF4-FFF2-40B4-BE49-F238E27FC236}">
              <a16:creationId xmlns:a16="http://schemas.microsoft.com/office/drawing/2014/main" id="{00000000-0008-0000-0300-00006E0A0000}"/>
            </a:ext>
          </a:extLst>
        </xdr:cNvPr>
        <xdr:cNvSpPr>
          <a:spLocks noChangeShapeType="1"/>
        </xdr:cNvSpPr>
      </xdr:nvSpPr>
      <xdr:spPr bwMode="auto">
        <a:xfrm>
          <a:off x="12715875" y="11068050"/>
          <a:ext cx="8191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476250</xdr:colOff>
      <xdr:row>72</xdr:row>
      <xdr:rowOff>9525</xdr:rowOff>
    </xdr:from>
    <xdr:to>
      <xdr:col>33</xdr:col>
      <xdr:colOff>76200</xdr:colOff>
      <xdr:row>74</xdr:row>
      <xdr:rowOff>114300</xdr:rowOff>
    </xdr:to>
    <xdr:sp macro="" textlink="">
      <xdr:nvSpPr>
        <xdr:cNvPr id="2680" name="Line 2108">
          <a:extLst>
            <a:ext uri="{FF2B5EF4-FFF2-40B4-BE49-F238E27FC236}">
              <a16:creationId xmlns:a16="http://schemas.microsoft.com/office/drawing/2014/main" id="{00000000-0008-0000-0300-0000780A0000}"/>
            </a:ext>
          </a:extLst>
        </xdr:cNvPr>
        <xdr:cNvSpPr>
          <a:spLocks noChangeShapeType="1"/>
        </xdr:cNvSpPr>
      </xdr:nvSpPr>
      <xdr:spPr bwMode="auto">
        <a:xfrm flipH="1">
          <a:off x="14058900" y="10563225"/>
          <a:ext cx="8191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238125</xdr:colOff>
      <xdr:row>76</xdr:row>
      <xdr:rowOff>152400</xdr:rowOff>
    </xdr:from>
    <xdr:to>
      <xdr:col>36</xdr:col>
      <xdr:colOff>257175</xdr:colOff>
      <xdr:row>79</xdr:row>
      <xdr:rowOff>152400</xdr:rowOff>
    </xdr:to>
    <xdr:sp macro="" textlink="">
      <xdr:nvSpPr>
        <xdr:cNvPr id="2757" name="Line 7">
          <a:extLst>
            <a:ext uri="{FF2B5EF4-FFF2-40B4-BE49-F238E27FC236}">
              <a16:creationId xmlns:a16="http://schemas.microsoft.com/office/drawing/2014/main" id="{00000000-0008-0000-0300-0000C50A0000}"/>
            </a:ext>
          </a:extLst>
        </xdr:cNvPr>
        <xdr:cNvSpPr>
          <a:spLocks noChangeShapeType="1"/>
        </xdr:cNvSpPr>
      </xdr:nvSpPr>
      <xdr:spPr bwMode="auto">
        <a:xfrm>
          <a:off x="16259175" y="117252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104775</xdr:colOff>
      <xdr:row>76</xdr:row>
      <xdr:rowOff>66675</xdr:rowOff>
    </xdr:from>
    <xdr:to>
      <xdr:col>33</xdr:col>
      <xdr:colOff>314325</xdr:colOff>
      <xdr:row>79</xdr:row>
      <xdr:rowOff>114300</xdr:rowOff>
    </xdr:to>
    <xdr:sp macro="" textlink="">
      <xdr:nvSpPr>
        <xdr:cNvPr id="2894" name="Line 2096">
          <a:extLst>
            <a:ext uri="{FF2B5EF4-FFF2-40B4-BE49-F238E27FC236}">
              <a16:creationId xmlns:a16="http://schemas.microsoft.com/office/drawing/2014/main" id="{00000000-0008-0000-0300-00004E0B0000}"/>
            </a:ext>
          </a:extLst>
        </xdr:cNvPr>
        <xdr:cNvSpPr>
          <a:spLocks noChangeShapeType="1"/>
        </xdr:cNvSpPr>
      </xdr:nvSpPr>
      <xdr:spPr bwMode="auto">
        <a:xfrm>
          <a:off x="14297025" y="11639550"/>
          <a:ext cx="8191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390525</xdr:colOff>
      <xdr:row>82</xdr:row>
      <xdr:rowOff>9525</xdr:rowOff>
    </xdr:from>
    <xdr:to>
      <xdr:col>30</xdr:col>
      <xdr:colOff>400050</xdr:colOff>
      <xdr:row>84</xdr:row>
      <xdr:rowOff>133350</xdr:rowOff>
    </xdr:to>
    <xdr:sp macro="" textlink="">
      <xdr:nvSpPr>
        <xdr:cNvPr id="2897" name="Line 2099">
          <a:extLst>
            <a:ext uri="{FF2B5EF4-FFF2-40B4-BE49-F238E27FC236}">
              <a16:creationId xmlns:a16="http://schemas.microsoft.com/office/drawing/2014/main" id="{00000000-0008-0000-0300-0000510B0000}"/>
            </a:ext>
          </a:extLst>
        </xdr:cNvPr>
        <xdr:cNvSpPr>
          <a:spLocks noChangeShapeType="1"/>
        </xdr:cNvSpPr>
      </xdr:nvSpPr>
      <xdr:spPr bwMode="auto">
        <a:xfrm>
          <a:off x="12753975" y="12553950"/>
          <a:ext cx="6191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485775</xdr:colOff>
      <xdr:row>74</xdr:row>
      <xdr:rowOff>76200</xdr:rowOff>
    </xdr:from>
    <xdr:to>
      <xdr:col>31</xdr:col>
      <xdr:colOff>581025</xdr:colOff>
      <xdr:row>75</xdr:row>
      <xdr:rowOff>85725</xdr:rowOff>
    </xdr:to>
    <xdr:sp macro="" textlink="">
      <xdr:nvSpPr>
        <xdr:cNvPr id="2901" name="Line 2104">
          <a:extLst>
            <a:ext uri="{FF2B5EF4-FFF2-40B4-BE49-F238E27FC236}">
              <a16:creationId xmlns:a16="http://schemas.microsoft.com/office/drawing/2014/main" id="{00000000-0008-0000-0300-0000550B0000}"/>
            </a:ext>
          </a:extLst>
        </xdr:cNvPr>
        <xdr:cNvSpPr>
          <a:spLocks noChangeShapeType="1"/>
        </xdr:cNvSpPr>
      </xdr:nvSpPr>
      <xdr:spPr bwMode="auto">
        <a:xfrm>
          <a:off x="13458825" y="11001375"/>
          <a:ext cx="7048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342900</xdr:colOff>
      <xdr:row>86</xdr:row>
      <xdr:rowOff>219075</xdr:rowOff>
    </xdr:from>
    <xdr:to>
      <xdr:col>31</xdr:col>
      <xdr:colOff>371475</xdr:colOff>
      <xdr:row>89</xdr:row>
      <xdr:rowOff>19050</xdr:rowOff>
    </xdr:to>
    <xdr:sp macro="" textlink="">
      <xdr:nvSpPr>
        <xdr:cNvPr id="2902" name="Line 2105">
          <a:extLst>
            <a:ext uri="{FF2B5EF4-FFF2-40B4-BE49-F238E27FC236}">
              <a16:creationId xmlns:a16="http://schemas.microsoft.com/office/drawing/2014/main" id="{00000000-0008-0000-0300-0000560B0000}"/>
            </a:ext>
          </a:extLst>
        </xdr:cNvPr>
        <xdr:cNvSpPr>
          <a:spLocks noChangeShapeType="1"/>
        </xdr:cNvSpPr>
      </xdr:nvSpPr>
      <xdr:spPr bwMode="auto">
        <a:xfrm>
          <a:off x="13315950" y="134588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571500</xdr:colOff>
      <xdr:row>82</xdr:row>
      <xdr:rowOff>142875</xdr:rowOff>
    </xdr:from>
    <xdr:to>
      <xdr:col>30</xdr:col>
      <xdr:colOff>571500</xdr:colOff>
      <xdr:row>85</xdr:row>
      <xdr:rowOff>142875</xdr:rowOff>
    </xdr:to>
    <xdr:sp macro="" textlink="">
      <xdr:nvSpPr>
        <xdr:cNvPr id="2913" name="Line 2121">
          <a:extLst>
            <a:ext uri="{FF2B5EF4-FFF2-40B4-BE49-F238E27FC236}">
              <a16:creationId xmlns:a16="http://schemas.microsoft.com/office/drawing/2014/main" id="{00000000-0008-0000-0300-0000610B0000}"/>
            </a:ext>
          </a:extLst>
        </xdr:cNvPr>
        <xdr:cNvSpPr>
          <a:spLocks noChangeShapeType="1"/>
        </xdr:cNvSpPr>
      </xdr:nvSpPr>
      <xdr:spPr bwMode="auto">
        <a:xfrm>
          <a:off x="12934950" y="12687300"/>
          <a:ext cx="6096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82</xdr:row>
      <xdr:rowOff>142875</xdr:rowOff>
    </xdr:from>
    <xdr:to>
      <xdr:col>30</xdr:col>
      <xdr:colOff>9525</xdr:colOff>
      <xdr:row>85</xdr:row>
      <xdr:rowOff>104775</xdr:rowOff>
    </xdr:to>
    <xdr:sp macro="" textlink="">
      <xdr:nvSpPr>
        <xdr:cNvPr id="2914" name="Line 2099">
          <a:extLst>
            <a:ext uri="{FF2B5EF4-FFF2-40B4-BE49-F238E27FC236}">
              <a16:creationId xmlns:a16="http://schemas.microsoft.com/office/drawing/2014/main" id="{00000000-0008-0000-0300-0000620B0000}"/>
            </a:ext>
          </a:extLst>
        </xdr:cNvPr>
        <xdr:cNvSpPr>
          <a:spLocks noChangeShapeType="1"/>
        </xdr:cNvSpPr>
      </xdr:nvSpPr>
      <xdr:spPr bwMode="auto">
        <a:xfrm>
          <a:off x="12363450" y="12687300"/>
          <a:ext cx="6191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409575</xdr:colOff>
      <xdr:row>73</xdr:row>
      <xdr:rowOff>66675</xdr:rowOff>
    </xdr:from>
    <xdr:to>
      <xdr:col>30</xdr:col>
      <xdr:colOff>19050</xdr:colOff>
      <xdr:row>74</xdr:row>
      <xdr:rowOff>390525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00000000-0008-0000-0300-0000640B0000}"/>
            </a:ext>
          </a:extLst>
        </xdr:cNvPr>
        <xdr:cNvSpPr>
          <a:spLocks noChangeShapeType="1"/>
        </xdr:cNvSpPr>
      </xdr:nvSpPr>
      <xdr:spPr bwMode="auto">
        <a:xfrm>
          <a:off x="12163425" y="10782300"/>
          <a:ext cx="828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352425</xdr:colOff>
      <xdr:row>79</xdr:row>
      <xdr:rowOff>85725</xdr:rowOff>
    </xdr:from>
    <xdr:to>
      <xdr:col>30</xdr:col>
      <xdr:colOff>371475</xdr:colOff>
      <xdr:row>82</xdr:row>
      <xdr:rowOff>133350</xdr:rowOff>
    </xdr:to>
    <xdr:sp macro="" textlink="">
      <xdr:nvSpPr>
        <xdr:cNvPr id="2917" name="Line 7">
          <a:extLst>
            <a:ext uri="{FF2B5EF4-FFF2-40B4-BE49-F238E27FC236}">
              <a16:creationId xmlns:a16="http://schemas.microsoft.com/office/drawing/2014/main" id="{00000000-0008-0000-0300-0000650B0000}"/>
            </a:ext>
          </a:extLst>
        </xdr:cNvPr>
        <xdr:cNvSpPr>
          <a:spLocks noChangeShapeType="1"/>
        </xdr:cNvSpPr>
      </xdr:nvSpPr>
      <xdr:spPr bwMode="auto">
        <a:xfrm>
          <a:off x="12715875" y="1214437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66675</xdr:colOff>
      <xdr:row>79</xdr:row>
      <xdr:rowOff>47625</xdr:rowOff>
    </xdr:from>
    <xdr:to>
      <xdr:col>29</xdr:col>
      <xdr:colOff>285750</xdr:colOff>
      <xdr:row>82</xdr:row>
      <xdr:rowOff>85725</xdr:rowOff>
    </xdr:to>
    <xdr:sp macro="" textlink="">
      <xdr:nvSpPr>
        <xdr:cNvPr id="2924" name="Line 1561">
          <a:extLst>
            <a:ext uri="{FF2B5EF4-FFF2-40B4-BE49-F238E27FC236}">
              <a16:creationId xmlns:a16="http://schemas.microsoft.com/office/drawing/2014/main" id="{00000000-0008-0000-0300-00006C0B0000}"/>
            </a:ext>
          </a:extLst>
        </xdr:cNvPr>
        <xdr:cNvSpPr>
          <a:spLocks noChangeShapeType="1"/>
        </xdr:cNvSpPr>
      </xdr:nvSpPr>
      <xdr:spPr bwMode="auto">
        <a:xfrm flipH="1">
          <a:off x="11820525" y="12106275"/>
          <a:ext cx="8286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390525</xdr:colOff>
      <xdr:row>74</xdr:row>
      <xdr:rowOff>352425</xdr:rowOff>
    </xdr:from>
    <xdr:to>
      <xdr:col>32</xdr:col>
      <xdr:colOff>400050</xdr:colOff>
      <xdr:row>77</xdr:row>
      <xdr:rowOff>66675</xdr:rowOff>
    </xdr:to>
    <xdr:sp macro="" textlink="">
      <xdr:nvSpPr>
        <xdr:cNvPr id="2938" name="Line 1600">
          <a:extLst>
            <a:ext uri="{FF2B5EF4-FFF2-40B4-BE49-F238E27FC236}">
              <a16:creationId xmlns:a16="http://schemas.microsoft.com/office/drawing/2014/main" id="{00000000-0008-0000-0300-00007A0B0000}"/>
            </a:ext>
          </a:extLst>
        </xdr:cNvPr>
        <xdr:cNvSpPr>
          <a:spLocks noChangeShapeType="1"/>
        </xdr:cNvSpPr>
      </xdr:nvSpPr>
      <xdr:spPr bwMode="auto">
        <a:xfrm flipH="1">
          <a:off x="13973175" y="11277600"/>
          <a:ext cx="6191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514350</xdr:colOff>
      <xdr:row>74</xdr:row>
      <xdr:rowOff>390525</xdr:rowOff>
    </xdr:from>
    <xdr:to>
      <xdr:col>30</xdr:col>
      <xdr:colOff>114300</xdr:colOff>
      <xdr:row>77</xdr:row>
      <xdr:rowOff>152400</xdr:rowOff>
    </xdr:to>
    <xdr:sp macro="" textlink="">
      <xdr:nvSpPr>
        <xdr:cNvPr id="2939" name="Line 2096">
          <a:extLst>
            <a:ext uri="{FF2B5EF4-FFF2-40B4-BE49-F238E27FC236}">
              <a16:creationId xmlns:a16="http://schemas.microsoft.com/office/drawing/2014/main" id="{00000000-0008-0000-0300-00007B0B0000}"/>
            </a:ext>
          </a:extLst>
        </xdr:cNvPr>
        <xdr:cNvSpPr>
          <a:spLocks noChangeShapeType="1"/>
        </xdr:cNvSpPr>
      </xdr:nvSpPr>
      <xdr:spPr bwMode="auto">
        <a:xfrm>
          <a:off x="12268200" y="11315700"/>
          <a:ext cx="8191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276225</xdr:colOff>
      <xdr:row>81</xdr:row>
      <xdr:rowOff>38100</xdr:rowOff>
    </xdr:from>
    <xdr:to>
      <xdr:col>31</xdr:col>
      <xdr:colOff>285750</xdr:colOff>
      <xdr:row>84</xdr:row>
      <xdr:rowOff>0</xdr:rowOff>
    </xdr:to>
    <xdr:sp macro="" textlink="">
      <xdr:nvSpPr>
        <xdr:cNvPr id="2942" name="Line 2099">
          <a:extLst>
            <a:ext uri="{FF2B5EF4-FFF2-40B4-BE49-F238E27FC236}">
              <a16:creationId xmlns:a16="http://schemas.microsoft.com/office/drawing/2014/main" id="{00000000-0008-0000-0300-00007E0B0000}"/>
            </a:ext>
          </a:extLst>
        </xdr:cNvPr>
        <xdr:cNvSpPr>
          <a:spLocks noChangeShapeType="1"/>
        </xdr:cNvSpPr>
      </xdr:nvSpPr>
      <xdr:spPr bwMode="auto">
        <a:xfrm>
          <a:off x="13249275" y="12420600"/>
          <a:ext cx="6191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228600</xdr:colOff>
      <xdr:row>78</xdr:row>
      <xdr:rowOff>114300</xdr:rowOff>
    </xdr:from>
    <xdr:to>
      <xdr:col>32</xdr:col>
      <xdr:colOff>323850</xdr:colOff>
      <xdr:row>81</xdr:row>
      <xdr:rowOff>133350</xdr:rowOff>
    </xdr:to>
    <xdr:sp macro="" textlink="">
      <xdr:nvSpPr>
        <xdr:cNvPr id="2946" name="Line 2104">
          <a:extLst>
            <a:ext uri="{FF2B5EF4-FFF2-40B4-BE49-F238E27FC236}">
              <a16:creationId xmlns:a16="http://schemas.microsoft.com/office/drawing/2014/main" id="{00000000-0008-0000-0300-0000820B0000}"/>
            </a:ext>
          </a:extLst>
        </xdr:cNvPr>
        <xdr:cNvSpPr>
          <a:spLocks noChangeShapeType="1"/>
        </xdr:cNvSpPr>
      </xdr:nvSpPr>
      <xdr:spPr bwMode="auto">
        <a:xfrm>
          <a:off x="13811250" y="12011025"/>
          <a:ext cx="7048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190500</xdr:colOff>
      <xdr:row>75</xdr:row>
      <xdr:rowOff>57150</xdr:rowOff>
    </xdr:from>
    <xdr:to>
      <xdr:col>32</xdr:col>
      <xdr:colOff>219075</xdr:colOff>
      <xdr:row>78</xdr:row>
      <xdr:rowOff>57150</xdr:rowOff>
    </xdr:to>
    <xdr:sp macro="" textlink="">
      <xdr:nvSpPr>
        <xdr:cNvPr id="2962" name="Line 2105">
          <a:extLst>
            <a:ext uri="{FF2B5EF4-FFF2-40B4-BE49-F238E27FC236}">
              <a16:creationId xmlns:a16="http://schemas.microsoft.com/office/drawing/2014/main" id="{00000000-0008-0000-0300-0000920B0000}"/>
            </a:ext>
          </a:extLst>
        </xdr:cNvPr>
        <xdr:cNvSpPr>
          <a:spLocks noChangeShapeType="1"/>
        </xdr:cNvSpPr>
      </xdr:nvSpPr>
      <xdr:spPr bwMode="auto">
        <a:xfrm>
          <a:off x="13773150" y="114681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209550</xdr:colOff>
      <xdr:row>86</xdr:row>
      <xdr:rowOff>180975</xdr:rowOff>
    </xdr:from>
    <xdr:to>
      <xdr:col>32</xdr:col>
      <xdr:colOff>295275</xdr:colOff>
      <xdr:row>89</xdr:row>
      <xdr:rowOff>28575</xdr:rowOff>
    </xdr:to>
    <xdr:sp macro="" textlink="">
      <xdr:nvSpPr>
        <xdr:cNvPr id="2974" name="Line 2106">
          <a:extLst>
            <a:ext uri="{FF2B5EF4-FFF2-40B4-BE49-F238E27FC236}">
              <a16:creationId xmlns:a16="http://schemas.microsoft.com/office/drawing/2014/main" id="{00000000-0008-0000-0300-00009E0B0000}"/>
            </a:ext>
          </a:extLst>
        </xdr:cNvPr>
        <xdr:cNvSpPr>
          <a:spLocks noChangeShapeType="1"/>
        </xdr:cNvSpPr>
      </xdr:nvSpPr>
      <xdr:spPr bwMode="auto">
        <a:xfrm>
          <a:off x="13792200" y="13420725"/>
          <a:ext cx="6953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323850</xdr:colOff>
      <xdr:row>76</xdr:row>
      <xdr:rowOff>38100</xdr:rowOff>
    </xdr:from>
    <xdr:to>
      <xdr:col>29</xdr:col>
      <xdr:colOff>533400</xdr:colOff>
      <xdr:row>79</xdr:row>
      <xdr:rowOff>76200</xdr:rowOff>
    </xdr:to>
    <xdr:sp macro="" textlink="">
      <xdr:nvSpPr>
        <xdr:cNvPr id="2975" name="Line 2108">
          <a:extLst>
            <a:ext uri="{FF2B5EF4-FFF2-40B4-BE49-F238E27FC236}">
              <a16:creationId xmlns:a16="http://schemas.microsoft.com/office/drawing/2014/main" id="{00000000-0008-0000-0300-00009F0B0000}"/>
            </a:ext>
          </a:extLst>
        </xdr:cNvPr>
        <xdr:cNvSpPr>
          <a:spLocks noChangeShapeType="1"/>
        </xdr:cNvSpPr>
      </xdr:nvSpPr>
      <xdr:spPr bwMode="auto">
        <a:xfrm flipH="1">
          <a:off x="12077700" y="11610975"/>
          <a:ext cx="8191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523875</xdr:colOff>
      <xdr:row>78</xdr:row>
      <xdr:rowOff>9525</xdr:rowOff>
    </xdr:from>
    <xdr:to>
      <xdr:col>30</xdr:col>
      <xdr:colOff>533400</xdr:colOff>
      <xdr:row>81</xdr:row>
      <xdr:rowOff>57150</xdr:rowOff>
    </xdr:to>
    <xdr:sp macro="" textlink="">
      <xdr:nvSpPr>
        <xdr:cNvPr id="2979" name="Line 2113">
          <a:extLst>
            <a:ext uri="{FF2B5EF4-FFF2-40B4-BE49-F238E27FC236}">
              <a16:creationId xmlns:a16="http://schemas.microsoft.com/office/drawing/2014/main" id="{00000000-0008-0000-0300-0000A30B0000}"/>
            </a:ext>
          </a:extLst>
        </xdr:cNvPr>
        <xdr:cNvSpPr>
          <a:spLocks noChangeShapeType="1"/>
        </xdr:cNvSpPr>
      </xdr:nvSpPr>
      <xdr:spPr bwMode="auto">
        <a:xfrm flipH="1">
          <a:off x="12887325" y="119062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93</xdr:row>
      <xdr:rowOff>9525</xdr:rowOff>
    </xdr:from>
    <xdr:to>
      <xdr:col>24</xdr:col>
      <xdr:colOff>0</xdr:colOff>
      <xdr:row>96</xdr:row>
      <xdr:rowOff>0</xdr:rowOff>
    </xdr:to>
    <xdr:sp macro="" textlink="">
      <xdr:nvSpPr>
        <xdr:cNvPr id="2982" name="Line 2117">
          <a:extLst>
            <a:ext uri="{FF2B5EF4-FFF2-40B4-BE49-F238E27FC236}">
              <a16:creationId xmlns:a16="http://schemas.microsoft.com/office/drawing/2014/main" id="{00000000-0008-0000-0300-0000A60B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93</xdr:row>
      <xdr:rowOff>9525</xdr:rowOff>
    </xdr:from>
    <xdr:to>
      <xdr:col>25</xdr:col>
      <xdr:colOff>314325</xdr:colOff>
      <xdr:row>96</xdr:row>
      <xdr:rowOff>0</xdr:rowOff>
    </xdr:to>
    <xdr:sp macro="" textlink="">
      <xdr:nvSpPr>
        <xdr:cNvPr id="2983" name="Line 2118">
          <a:extLst>
            <a:ext uri="{FF2B5EF4-FFF2-40B4-BE49-F238E27FC236}">
              <a16:creationId xmlns:a16="http://schemas.microsoft.com/office/drawing/2014/main" id="{00000000-0008-0000-0300-0000A70B0000}"/>
            </a:ext>
          </a:extLst>
        </xdr:cNvPr>
        <xdr:cNvSpPr>
          <a:spLocks noChangeShapeType="1"/>
        </xdr:cNvSpPr>
      </xdr:nvSpPr>
      <xdr:spPr bwMode="auto">
        <a:xfrm flipH="1">
          <a:off x="10668000" y="27813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466725</xdr:colOff>
      <xdr:row>81</xdr:row>
      <xdr:rowOff>19050</xdr:rowOff>
    </xdr:from>
    <xdr:to>
      <xdr:col>36</xdr:col>
      <xdr:colOff>466725</xdr:colOff>
      <xdr:row>85</xdr:row>
      <xdr:rowOff>9525</xdr:rowOff>
    </xdr:to>
    <xdr:sp macro="" textlink="">
      <xdr:nvSpPr>
        <xdr:cNvPr id="2984" name="Line 2121">
          <a:extLst>
            <a:ext uri="{FF2B5EF4-FFF2-40B4-BE49-F238E27FC236}">
              <a16:creationId xmlns:a16="http://schemas.microsoft.com/office/drawing/2014/main" id="{00000000-0008-0000-0300-0000A80B0000}"/>
            </a:ext>
          </a:extLst>
        </xdr:cNvPr>
        <xdr:cNvSpPr>
          <a:spLocks noChangeShapeType="1"/>
        </xdr:cNvSpPr>
      </xdr:nvSpPr>
      <xdr:spPr bwMode="auto">
        <a:xfrm>
          <a:off x="16487775" y="12401550"/>
          <a:ext cx="6096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219075</xdr:colOff>
      <xdr:row>74</xdr:row>
      <xdr:rowOff>438150</xdr:rowOff>
    </xdr:from>
    <xdr:to>
      <xdr:col>29</xdr:col>
      <xdr:colOff>438150</xdr:colOff>
      <xdr:row>78</xdr:row>
      <xdr:rowOff>152400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00000000-0008-0000-0300-0000AB0B0000}"/>
            </a:ext>
          </a:extLst>
        </xdr:cNvPr>
        <xdr:cNvSpPr>
          <a:spLocks noChangeShapeType="1"/>
        </xdr:cNvSpPr>
      </xdr:nvSpPr>
      <xdr:spPr bwMode="auto">
        <a:xfrm>
          <a:off x="11972925" y="1136332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93</xdr:row>
      <xdr:rowOff>0</xdr:rowOff>
    </xdr:from>
    <xdr:to>
      <xdr:col>12</xdr:col>
      <xdr:colOff>9525</xdr:colOff>
      <xdr:row>96</xdr:row>
      <xdr:rowOff>0</xdr:rowOff>
    </xdr:to>
    <xdr:sp macro="" textlink="">
      <xdr:nvSpPr>
        <xdr:cNvPr id="2988" name="Line 7">
          <a:extLst>
            <a:ext uri="{FF2B5EF4-FFF2-40B4-BE49-F238E27FC236}">
              <a16:creationId xmlns:a16="http://schemas.microsoft.com/office/drawing/2014/main" id="{00000000-0008-0000-0300-0000AC0B0000}"/>
            </a:ext>
          </a:extLst>
        </xdr:cNvPr>
        <xdr:cNvSpPr>
          <a:spLocks noChangeShapeType="1"/>
        </xdr:cNvSpPr>
      </xdr:nvSpPr>
      <xdr:spPr bwMode="auto">
        <a:xfrm>
          <a:off x="6162675" y="27717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93</xdr:row>
      <xdr:rowOff>0</xdr:rowOff>
    </xdr:from>
    <xdr:to>
      <xdr:col>24</xdr:col>
      <xdr:colOff>9525</xdr:colOff>
      <xdr:row>96</xdr:row>
      <xdr:rowOff>0</xdr:rowOff>
    </xdr:to>
    <xdr:sp macro="" textlink="">
      <xdr:nvSpPr>
        <xdr:cNvPr id="2993" name="Line 19">
          <a:extLst>
            <a:ext uri="{FF2B5EF4-FFF2-40B4-BE49-F238E27FC236}">
              <a16:creationId xmlns:a16="http://schemas.microsoft.com/office/drawing/2014/main" id="{00000000-0008-0000-0300-0000B10B0000}"/>
            </a:ext>
          </a:extLst>
        </xdr:cNvPr>
        <xdr:cNvSpPr>
          <a:spLocks noChangeShapeType="1"/>
        </xdr:cNvSpPr>
      </xdr:nvSpPr>
      <xdr:spPr bwMode="auto">
        <a:xfrm>
          <a:off x="10020300" y="27717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485775</xdr:colOff>
      <xdr:row>82</xdr:row>
      <xdr:rowOff>95250</xdr:rowOff>
    </xdr:from>
    <xdr:to>
      <xdr:col>32</xdr:col>
      <xdr:colOff>581025</xdr:colOff>
      <xdr:row>86</xdr:row>
      <xdr:rowOff>85725</xdr:rowOff>
    </xdr:to>
    <xdr:sp macro="" textlink="">
      <xdr:nvSpPr>
        <xdr:cNvPr id="2994" name="Line 21">
          <a:extLst>
            <a:ext uri="{FF2B5EF4-FFF2-40B4-BE49-F238E27FC236}">
              <a16:creationId xmlns:a16="http://schemas.microsoft.com/office/drawing/2014/main" id="{00000000-0008-0000-0300-0000B20B0000}"/>
            </a:ext>
          </a:extLst>
        </xdr:cNvPr>
        <xdr:cNvSpPr>
          <a:spLocks noChangeShapeType="1"/>
        </xdr:cNvSpPr>
      </xdr:nvSpPr>
      <xdr:spPr bwMode="auto">
        <a:xfrm>
          <a:off x="14068425" y="12639675"/>
          <a:ext cx="70485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93</xdr:row>
      <xdr:rowOff>9525</xdr:rowOff>
    </xdr:from>
    <xdr:to>
      <xdr:col>6</xdr:col>
      <xdr:colOff>0</xdr:colOff>
      <xdr:row>96</xdr:row>
      <xdr:rowOff>0</xdr:rowOff>
    </xdr:to>
    <xdr:sp macro="" textlink="">
      <xdr:nvSpPr>
        <xdr:cNvPr id="2995" name="Line 1561">
          <a:extLst>
            <a:ext uri="{FF2B5EF4-FFF2-40B4-BE49-F238E27FC236}">
              <a16:creationId xmlns:a16="http://schemas.microsoft.com/office/drawing/2014/main" id="{00000000-0008-0000-0300-0000B30B0000}"/>
            </a:ext>
          </a:extLst>
        </xdr:cNvPr>
        <xdr:cNvSpPr>
          <a:spLocks noChangeShapeType="1"/>
        </xdr:cNvSpPr>
      </xdr:nvSpPr>
      <xdr:spPr bwMode="auto">
        <a:xfrm flipH="1">
          <a:off x="3438525" y="16706850"/>
          <a:ext cx="828675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93</xdr:row>
      <xdr:rowOff>9525</xdr:rowOff>
    </xdr:from>
    <xdr:to>
      <xdr:col>14</xdr:col>
      <xdr:colOff>0</xdr:colOff>
      <xdr:row>96</xdr:row>
      <xdr:rowOff>0</xdr:rowOff>
    </xdr:to>
    <xdr:sp macro="" textlink="">
      <xdr:nvSpPr>
        <xdr:cNvPr id="2998" name="Line 1566">
          <a:extLst>
            <a:ext uri="{FF2B5EF4-FFF2-40B4-BE49-F238E27FC236}">
              <a16:creationId xmlns:a16="http://schemas.microsoft.com/office/drawing/2014/main" id="{00000000-0008-0000-0300-0000B60B0000}"/>
            </a:ext>
          </a:extLst>
        </xdr:cNvPr>
        <xdr:cNvSpPr>
          <a:spLocks noChangeShapeType="1"/>
        </xdr:cNvSpPr>
      </xdr:nvSpPr>
      <xdr:spPr bwMode="auto">
        <a:xfrm flipH="1">
          <a:off x="6781800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161925</xdr:colOff>
      <xdr:row>81</xdr:row>
      <xdr:rowOff>38100</xdr:rowOff>
    </xdr:from>
    <xdr:to>
      <xdr:col>29</xdr:col>
      <xdr:colOff>190500</xdr:colOff>
      <xdr:row>85</xdr:row>
      <xdr:rowOff>19050</xdr:rowOff>
    </xdr:to>
    <xdr:sp macro="" textlink="">
      <xdr:nvSpPr>
        <xdr:cNvPr id="2999" name="Line 1567">
          <a:extLst>
            <a:ext uri="{FF2B5EF4-FFF2-40B4-BE49-F238E27FC236}">
              <a16:creationId xmlns:a16="http://schemas.microsoft.com/office/drawing/2014/main" id="{00000000-0008-0000-0300-0000B70B0000}"/>
            </a:ext>
          </a:extLst>
        </xdr:cNvPr>
        <xdr:cNvSpPr>
          <a:spLocks noChangeShapeType="1"/>
        </xdr:cNvSpPr>
      </xdr:nvSpPr>
      <xdr:spPr bwMode="auto">
        <a:xfrm flipH="1">
          <a:off x="11915775" y="12420600"/>
          <a:ext cx="6381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93</xdr:row>
      <xdr:rowOff>9525</xdr:rowOff>
    </xdr:from>
    <xdr:to>
      <xdr:col>20</xdr:col>
      <xdr:colOff>0</xdr:colOff>
      <xdr:row>96</xdr:row>
      <xdr:rowOff>0</xdr:rowOff>
    </xdr:to>
    <xdr:sp macro="" textlink="">
      <xdr:nvSpPr>
        <xdr:cNvPr id="3001" name="Line 1569">
          <a:extLst>
            <a:ext uri="{FF2B5EF4-FFF2-40B4-BE49-F238E27FC236}">
              <a16:creationId xmlns:a16="http://schemas.microsoft.com/office/drawing/2014/main" id="{00000000-0008-0000-0300-0000B90B0000}"/>
            </a:ext>
          </a:extLst>
        </xdr:cNvPr>
        <xdr:cNvSpPr>
          <a:spLocks noChangeShapeType="1"/>
        </xdr:cNvSpPr>
      </xdr:nvSpPr>
      <xdr:spPr bwMode="auto">
        <a:xfrm flipH="1">
          <a:off x="8677275" y="27813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93</xdr:row>
      <xdr:rowOff>9525</xdr:rowOff>
    </xdr:from>
    <xdr:to>
      <xdr:col>24</xdr:col>
      <xdr:colOff>0</xdr:colOff>
      <xdr:row>96</xdr:row>
      <xdr:rowOff>0</xdr:rowOff>
    </xdr:to>
    <xdr:sp macro="" textlink="">
      <xdr:nvSpPr>
        <xdr:cNvPr id="3002" name="Line 1571">
          <a:extLst>
            <a:ext uri="{FF2B5EF4-FFF2-40B4-BE49-F238E27FC236}">
              <a16:creationId xmlns:a16="http://schemas.microsoft.com/office/drawing/2014/main" id="{00000000-0008-0000-0300-0000BA0B0000}"/>
            </a:ext>
          </a:extLst>
        </xdr:cNvPr>
        <xdr:cNvSpPr>
          <a:spLocks noChangeShapeType="1"/>
        </xdr:cNvSpPr>
      </xdr:nvSpPr>
      <xdr:spPr bwMode="auto">
        <a:xfrm flipH="1">
          <a:off x="10010775" y="27813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93</xdr:row>
      <xdr:rowOff>9525</xdr:rowOff>
    </xdr:from>
    <xdr:to>
      <xdr:col>26</xdr:col>
      <xdr:colOff>0</xdr:colOff>
      <xdr:row>96</xdr:row>
      <xdr:rowOff>0</xdr:rowOff>
    </xdr:to>
    <xdr:sp macro="" textlink="">
      <xdr:nvSpPr>
        <xdr:cNvPr id="3003" name="Line 1572">
          <a:extLst>
            <a:ext uri="{FF2B5EF4-FFF2-40B4-BE49-F238E27FC236}">
              <a16:creationId xmlns:a16="http://schemas.microsoft.com/office/drawing/2014/main" id="{00000000-0008-0000-0300-0000BB0B0000}"/>
            </a:ext>
          </a:extLst>
        </xdr:cNvPr>
        <xdr:cNvSpPr>
          <a:spLocks noChangeShapeType="1"/>
        </xdr:cNvSpPr>
      </xdr:nvSpPr>
      <xdr:spPr bwMode="auto">
        <a:xfrm flipH="1">
          <a:off x="10658475" y="27813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96</xdr:row>
      <xdr:rowOff>0</xdr:rowOff>
    </xdr:from>
    <xdr:to>
      <xdr:col>16</xdr:col>
      <xdr:colOff>9525</xdr:colOff>
      <xdr:row>98</xdr:row>
      <xdr:rowOff>9525</xdr:rowOff>
    </xdr:to>
    <xdr:sp macro="" textlink="">
      <xdr:nvSpPr>
        <xdr:cNvPr id="3014" name="Line 2101">
          <a:extLst>
            <a:ext uri="{FF2B5EF4-FFF2-40B4-BE49-F238E27FC236}">
              <a16:creationId xmlns:a16="http://schemas.microsoft.com/office/drawing/2014/main" id="{00000000-0008-0000-0300-0000C60B0000}"/>
            </a:ext>
          </a:extLst>
        </xdr:cNvPr>
        <xdr:cNvSpPr>
          <a:spLocks noChangeShapeType="1"/>
        </xdr:cNvSpPr>
      </xdr:nvSpPr>
      <xdr:spPr bwMode="auto">
        <a:xfrm>
          <a:off x="7419975" y="2781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228600</xdr:colOff>
      <xdr:row>80</xdr:row>
      <xdr:rowOff>38100</xdr:rowOff>
    </xdr:from>
    <xdr:to>
      <xdr:col>33</xdr:col>
      <xdr:colOff>295275</xdr:colOff>
      <xdr:row>85</xdr:row>
      <xdr:rowOff>9525</xdr:rowOff>
    </xdr:to>
    <xdr:sp macro="" textlink="">
      <xdr:nvSpPr>
        <xdr:cNvPr id="3028" name="Line 2118">
          <a:extLst>
            <a:ext uri="{FF2B5EF4-FFF2-40B4-BE49-F238E27FC236}">
              <a16:creationId xmlns:a16="http://schemas.microsoft.com/office/drawing/2014/main" id="{00000000-0008-0000-0300-0000D40B0000}"/>
            </a:ext>
          </a:extLst>
        </xdr:cNvPr>
        <xdr:cNvSpPr>
          <a:spLocks noChangeShapeType="1"/>
        </xdr:cNvSpPr>
      </xdr:nvSpPr>
      <xdr:spPr bwMode="auto">
        <a:xfrm flipH="1">
          <a:off x="14420850" y="12258675"/>
          <a:ext cx="67627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457200</xdr:colOff>
      <xdr:row>74</xdr:row>
      <xdr:rowOff>304800</xdr:rowOff>
    </xdr:from>
    <xdr:to>
      <xdr:col>35</xdr:col>
      <xdr:colOff>552450</xdr:colOff>
      <xdr:row>79</xdr:row>
      <xdr:rowOff>0</xdr:rowOff>
    </xdr:to>
    <xdr:sp macro="" textlink="">
      <xdr:nvSpPr>
        <xdr:cNvPr id="3048" name="Line 1572">
          <a:extLst>
            <a:ext uri="{FF2B5EF4-FFF2-40B4-BE49-F238E27FC236}">
              <a16:creationId xmlns:a16="http://schemas.microsoft.com/office/drawing/2014/main" id="{00000000-0008-0000-0300-0000E80B0000}"/>
            </a:ext>
          </a:extLst>
        </xdr:cNvPr>
        <xdr:cNvSpPr>
          <a:spLocks noChangeShapeType="1"/>
        </xdr:cNvSpPr>
      </xdr:nvSpPr>
      <xdr:spPr bwMode="auto">
        <a:xfrm flipH="1">
          <a:off x="15868650" y="11229975"/>
          <a:ext cx="70485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17007</xdr:colOff>
      <xdr:row>99</xdr:row>
      <xdr:rowOff>17007</xdr:rowOff>
    </xdr:from>
    <xdr:to>
      <xdr:col>5</xdr:col>
      <xdr:colOff>238125</xdr:colOff>
      <xdr:row>101</xdr:row>
      <xdr:rowOff>628650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ShapeType="1"/>
        </xdr:cNvSpPr>
      </xdr:nvSpPr>
      <xdr:spPr bwMode="auto">
        <a:xfrm>
          <a:off x="3455532" y="17895432"/>
          <a:ext cx="783093" cy="9354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42523</xdr:colOff>
      <xdr:row>102</xdr:row>
      <xdr:rowOff>17009</xdr:rowOff>
    </xdr:from>
    <xdr:to>
      <xdr:col>23</xdr:col>
      <xdr:colOff>285750</xdr:colOff>
      <xdr:row>104</xdr:row>
      <xdr:rowOff>533400</xdr:rowOff>
    </xdr:to>
    <xdr:sp macro="" textlink="">
      <xdr:nvSpPr>
        <xdr:cNvPr id="3108" name="Line 2105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SpPr>
          <a:spLocks noChangeShapeType="1"/>
        </xdr:cNvSpPr>
      </xdr:nvSpPr>
      <xdr:spPr bwMode="auto">
        <a:xfrm>
          <a:off x="9577048" y="19305134"/>
          <a:ext cx="557552" cy="8402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102</xdr:row>
      <xdr:rowOff>8512</xdr:rowOff>
    </xdr:from>
    <xdr:to>
      <xdr:col>25</xdr:col>
      <xdr:colOff>314325</xdr:colOff>
      <xdr:row>104</xdr:row>
      <xdr:rowOff>523875</xdr:rowOff>
    </xdr:to>
    <xdr:sp macro="" textlink="">
      <xdr:nvSpPr>
        <xdr:cNvPr id="3109" name="Line 2106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>
          <a:spLocks noChangeShapeType="1"/>
        </xdr:cNvSpPr>
      </xdr:nvSpPr>
      <xdr:spPr bwMode="auto">
        <a:xfrm>
          <a:off x="10191750" y="19296637"/>
          <a:ext cx="676275" cy="8392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26534</xdr:colOff>
      <xdr:row>102</xdr:row>
      <xdr:rowOff>42522</xdr:rowOff>
    </xdr:from>
    <xdr:to>
      <xdr:col>6</xdr:col>
      <xdr:colOff>19050</xdr:colOff>
      <xdr:row>105</xdr:row>
      <xdr:rowOff>19051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SpPr>
          <a:spLocks noChangeShapeType="1"/>
        </xdr:cNvSpPr>
      </xdr:nvSpPr>
      <xdr:spPr bwMode="auto">
        <a:xfrm>
          <a:off x="3465059" y="19330647"/>
          <a:ext cx="821191" cy="8433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102</xdr:row>
      <xdr:rowOff>8507</xdr:rowOff>
    </xdr:from>
    <xdr:to>
      <xdr:col>17</xdr:col>
      <xdr:colOff>247650</xdr:colOff>
      <xdr:row>104</xdr:row>
      <xdr:rowOff>514351</xdr:rowOff>
    </xdr:to>
    <xdr:sp macro="" textlink="">
      <xdr:nvSpPr>
        <xdr:cNvPr id="3126" name="Line 13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SpPr>
          <a:spLocks noChangeShapeType="1"/>
        </xdr:cNvSpPr>
      </xdr:nvSpPr>
      <xdr:spPr bwMode="auto">
        <a:xfrm>
          <a:off x="7581900" y="19296632"/>
          <a:ext cx="552450" cy="829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25513</xdr:colOff>
      <xdr:row>102</xdr:row>
      <xdr:rowOff>17015</xdr:rowOff>
    </xdr:from>
    <xdr:to>
      <xdr:col>19</xdr:col>
      <xdr:colOff>295275</xdr:colOff>
      <xdr:row>104</xdr:row>
      <xdr:rowOff>533400</xdr:rowOff>
    </xdr:to>
    <xdr:sp macro="" textlink="">
      <xdr:nvSpPr>
        <xdr:cNvPr id="3127" name="Line 15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SpPr>
          <a:spLocks noChangeShapeType="1"/>
        </xdr:cNvSpPr>
      </xdr:nvSpPr>
      <xdr:spPr bwMode="auto">
        <a:xfrm>
          <a:off x="8226538" y="18895565"/>
          <a:ext cx="584087" cy="8402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304800</xdr:colOff>
      <xdr:row>102</xdr:row>
      <xdr:rowOff>18029</xdr:rowOff>
    </xdr:from>
    <xdr:to>
      <xdr:col>15</xdr:col>
      <xdr:colOff>314665</xdr:colOff>
      <xdr:row>105</xdr:row>
      <xdr:rowOff>0</xdr:rowOff>
    </xdr:to>
    <xdr:sp macro="" textlink="">
      <xdr:nvSpPr>
        <xdr:cNvPr id="3134" name="Line 1567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SpPr>
          <a:spLocks noChangeShapeType="1"/>
        </xdr:cNvSpPr>
      </xdr:nvSpPr>
      <xdr:spPr bwMode="auto">
        <a:xfrm flipH="1">
          <a:off x="6924675" y="19306154"/>
          <a:ext cx="638515" cy="8487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</xdr:colOff>
      <xdr:row>102</xdr:row>
      <xdr:rowOff>1020</xdr:rowOff>
    </xdr:from>
    <xdr:to>
      <xdr:col>17</xdr:col>
      <xdr:colOff>297314</xdr:colOff>
      <xdr:row>104</xdr:row>
      <xdr:rowOff>495299</xdr:rowOff>
    </xdr:to>
    <xdr:sp macro="" textlink="">
      <xdr:nvSpPr>
        <xdr:cNvPr id="3135" name="Line 1568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SpPr>
          <a:spLocks noChangeShapeType="1"/>
        </xdr:cNvSpPr>
      </xdr:nvSpPr>
      <xdr:spPr bwMode="auto">
        <a:xfrm flipH="1">
          <a:off x="7600950" y="18879570"/>
          <a:ext cx="583064" cy="8181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304800</xdr:colOff>
      <xdr:row>102</xdr:row>
      <xdr:rowOff>1</xdr:rowOff>
    </xdr:from>
    <xdr:to>
      <xdr:col>19</xdr:col>
      <xdr:colOff>263638</xdr:colOff>
      <xdr:row>104</xdr:row>
      <xdr:rowOff>495300</xdr:rowOff>
    </xdr:to>
    <xdr:sp macro="" textlink="">
      <xdr:nvSpPr>
        <xdr:cNvPr id="3136" name="Line 1569">
          <a:extLst>
            <a:ext uri="{FF2B5EF4-FFF2-40B4-BE49-F238E27FC236}">
              <a16:creationId xmlns:a16="http://schemas.microsoft.com/office/drawing/2014/main" id="{00000000-0008-0000-0300-0000400C0000}"/>
            </a:ext>
          </a:extLst>
        </xdr:cNvPr>
        <xdr:cNvSpPr>
          <a:spLocks noChangeShapeType="1"/>
        </xdr:cNvSpPr>
      </xdr:nvSpPr>
      <xdr:spPr bwMode="auto">
        <a:xfrm flipH="1">
          <a:off x="8191500" y="19288126"/>
          <a:ext cx="587488" cy="8191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66674</xdr:colOff>
      <xdr:row>102</xdr:row>
      <xdr:rowOff>17009</xdr:rowOff>
    </xdr:from>
    <xdr:to>
      <xdr:col>23</xdr:col>
      <xdr:colOff>280647</xdr:colOff>
      <xdr:row>104</xdr:row>
      <xdr:rowOff>523875</xdr:rowOff>
    </xdr:to>
    <xdr:sp macro="" textlink="">
      <xdr:nvSpPr>
        <xdr:cNvPr id="3137" name="Line 1571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SpPr>
          <a:spLocks noChangeShapeType="1"/>
        </xdr:cNvSpPr>
      </xdr:nvSpPr>
      <xdr:spPr bwMode="auto">
        <a:xfrm flipH="1">
          <a:off x="9601199" y="18895559"/>
          <a:ext cx="528298" cy="8307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590550</xdr:colOff>
      <xdr:row>99</xdr:row>
      <xdr:rowOff>9525</xdr:rowOff>
    </xdr:from>
    <xdr:to>
      <xdr:col>32</xdr:col>
      <xdr:colOff>28575</xdr:colOff>
      <xdr:row>103</xdr:row>
      <xdr:rowOff>19050</xdr:rowOff>
    </xdr:to>
    <xdr:sp macro="" textlink="">
      <xdr:nvSpPr>
        <xdr:cNvPr id="3151" name="Line 2103">
          <a:extLst>
            <a:ext uri="{FF2B5EF4-FFF2-40B4-BE49-F238E27FC236}">
              <a16:creationId xmlns:a16="http://schemas.microsoft.com/office/drawing/2014/main" id="{00000000-0008-0000-0300-00004F0C0000}"/>
            </a:ext>
          </a:extLst>
        </xdr:cNvPr>
        <xdr:cNvSpPr>
          <a:spLocks noChangeShapeType="1"/>
        </xdr:cNvSpPr>
      </xdr:nvSpPr>
      <xdr:spPr bwMode="auto">
        <a:xfrm>
          <a:off x="13563600" y="16783050"/>
          <a:ext cx="657225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314325</xdr:colOff>
      <xdr:row>110</xdr:row>
      <xdr:rowOff>47625</xdr:rowOff>
    </xdr:from>
    <xdr:to>
      <xdr:col>12</xdr:col>
      <xdr:colOff>9525</xdr:colOff>
      <xdr:row>112</xdr:row>
      <xdr:rowOff>153072</xdr:rowOff>
    </xdr:to>
    <xdr:sp macro="" textlink="">
      <xdr:nvSpPr>
        <xdr:cNvPr id="3168" name="Line 7">
          <a:extLst>
            <a:ext uri="{FF2B5EF4-FFF2-40B4-BE49-F238E27FC236}">
              <a16:creationId xmlns:a16="http://schemas.microsoft.com/office/drawing/2014/main" id="{00000000-0008-0000-0300-0000600C0000}"/>
            </a:ext>
          </a:extLst>
        </xdr:cNvPr>
        <xdr:cNvSpPr>
          <a:spLocks noChangeShapeType="1"/>
        </xdr:cNvSpPr>
      </xdr:nvSpPr>
      <xdr:spPr bwMode="auto">
        <a:xfrm>
          <a:off x="5657850" y="20774025"/>
          <a:ext cx="657225" cy="4292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85725</xdr:colOff>
      <xdr:row>110</xdr:row>
      <xdr:rowOff>38100</xdr:rowOff>
    </xdr:from>
    <xdr:to>
      <xdr:col>26</xdr:col>
      <xdr:colOff>9525</xdr:colOff>
      <xdr:row>112</xdr:row>
      <xdr:rowOff>161576</xdr:rowOff>
    </xdr:to>
    <xdr:sp macro="" textlink="">
      <xdr:nvSpPr>
        <xdr:cNvPr id="3174" name="Line 21">
          <a:extLst>
            <a:ext uri="{FF2B5EF4-FFF2-40B4-BE49-F238E27FC236}">
              <a16:creationId xmlns:a16="http://schemas.microsoft.com/office/drawing/2014/main" id="{00000000-0008-0000-0300-0000660C0000}"/>
            </a:ext>
          </a:extLst>
        </xdr:cNvPr>
        <xdr:cNvSpPr>
          <a:spLocks noChangeShapeType="1"/>
        </xdr:cNvSpPr>
      </xdr:nvSpPr>
      <xdr:spPr bwMode="auto">
        <a:xfrm>
          <a:off x="10267950" y="20764500"/>
          <a:ext cx="628650" cy="447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38099</xdr:colOff>
      <xdr:row>110</xdr:row>
      <xdr:rowOff>19050</xdr:rowOff>
    </xdr:from>
    <xdr:to>
      <xdr:col>15</xdr:col>
      <xdr:colOff>285749</xdr:colOff>
      <xdr:row>113</xdr:row>
      <xdr:rowOff>12239</xdr:rowOff>
    </xdr:to>
    <xdr:sp macro="" textlink="">
      <xdr:nvSpPr>
        <xdr:cNvPr id="3179" name="Line 1567">
          <a:extLst>
            <a:ext uri="{FF2B5EF4-FFF2-40B4-BE49-F238E27FC236}">
              <a16:creationId xmlns:a16="http://schemas.microsoft.com/office/drawing/2014/main" id="{00000000-0008-0000-0300-00006B0C0000}"/>
            </a:ext>
          </a:extLst>
        </xdr:cNvPr>
        <xdr:cNvSpPr>
          <a:spLocks noChangeShapeType="1"/>
        </xdr:cNvSpPr>
      </xdr:nvSpPr>
      <xdr:spPr bwMode="auto">
        <a:xfrm flipH="1">
          <a:off x="6972299" y="20745450"/>
          <a:ext cx="561975" cy="5075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110</xdr:row>
      <xdr:rowOff>28574</xdr:rowOff>
    </xdr:from>
    <xdr:to>
      <xdr:col>17</xdr:col>
      <xdr:colOff>304800</xdr:colOff>
      <xdr:row>112</xdr:row>
      <xdr:rowOff>136063</xdr:rowOff>
    </xdr:to>
    <xdr:sp macro="" textlink="">
      <xdr:nvSpPr>
        <xdr:cNvPr id="3180" name="Line 1568">
          <a:extLst>
            <a:ext uri="{FF2B5EF4-FFF2-40B4-BE49-F238E27FC236}">
              <a16:creationId xmlns:a16="http://schemas.microsoft.com/office/drawing/2014/main" id="{00000000-0008-0000-0300-00006C0C0000}"/>
            </a:ext>
          </a:extLst>
        </xdr:cNvPr>
        <xdr:cNvSpPr>
          <a:spLocks noChangeShapeType="1"/>
        </xdr:cNvSpPr>
      </xdr:nvSpPr>
      <xdr:spPr bwMode="auto">
        <a:xfrm flipH="1">
          <a:off x="7572375" y="20754974"/>
          <a:ext cx="619125" cy="431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314324</xdr:colOff>
      <xdr:row>110</xdr:row>
      <xdr:rowOff>0</xdr:rowOff>
    </xdr:from>
    <xdr:to>
      <xdr:col>19</xdr:col>
      <xdr:colOff>304799</xdr:colOff>
      <xdr:row>112</xdr:row>
      <xdr:rowOff>127560</xdr:rowOff>
    </xdr:to>
    <xdr:sp macro="" textlink="">
      <xdr:nvSpPr>
        <xdr:cNvPr id="3181" name="Line 1569">
          <a:extLst>
            <a:ext uri="{FF2B5EF4-FFF2-40B4-BE49-F238E27FC236}">
              <a16:creationId xmlns:a16="http://schemas.microsoft.com/office/drawing/2014/main" id="{00000000-0008-0000-0300-00006D0C0000}"/>
            </a:ext>
          </a:extLst>
        </xdr:cNvPr>
        <xdr:cNvSpPr>
          <a:spLocks noChangeShapeType="1"/>
        </xdr:cNvSpPr>
      </xdr:nvSpPr>
      <xdr:spPr bwMode="auto">
        <a:xfrm flipH="1">
          <a:off x="8201024" y="20726400"/>
          <a:ext cx="619125" cy="451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331673</xdr:colOff>
      <xdr:row>110</xdr:row>
      <xdr:rowOff>38100</xdr:rowOff>
    </xdr:from>
    <xdr:to>
      <xdr:col>24</xdr:col>
      <xdr:colOff>19049</xdr:colOff>
      <xdr:row>112</xdr:row>
      <xdr:rowOff>136064</xdr:rowOff>
    </xdr:to>
    <xdr:sp macro="" textlink="">
      <xdr:nvSpPr>
        <xdr:cNvPr id="3182" name="Line 1571">
          <a:extLst>
            <a:ext uri="{FF2B5EF4-FFF2-40B4-BE49-F238E27FC236}">
              <a16:creationId xmlns:a16="http://schemas.microsoft.com/office/drawing/2014/main" id="{00000000-0008-0000-0300-00006E0C0000}"/>
            </a:ext>
          </a:extLst>
        </xdr:cNvPr>
        <xdr:cNvSpPr>
          <a:spLocks noChangeShapeType="1"/>
        </xdr:cNvSpPr>
      </xdr:nvSpPr>
      <xdr:spPr bwMode="auto">
        <a:xfrm flipH="1">
          <a:off x="9532823" y="20764500"/>
          <a:ext cx="668451" cy="4218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19051</xdr:colOff>
      <xdr:row>110</xdr:row>
      <xdr:rowOff>38100</xdr:rowOff>
    </xdr:from>
    <xdr:to>
      <xdr:col>8</xdr:col>
      <xdr:colOff>9525</xdr:colOff>
      <xdr:row>112</xdr:row>
      <xdr:rowOff>153072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00000000-0008-0000-0300-0000700C0000}"/>
            </a:ext>
          </a:extLst>
        </xdr:cNvPr>
        <xdr:cNvSpPr>
          <a:spLocks noChangeShapeType="1"/>
        </xdr:cNvSpPr>
      </xdr:nvSpPr>
      <xdr:spPr bwMode="auto">
        <a:xfrm>
          <a:off x="4286251" y="20764500"/>
          <a:ext cx="733424" cy="4388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285750</xdr:colOff>
      <xdr:row>103</xdr:row>
      <xdr:rowOff>466725</xdr:rowOff>
    </xdr:from>
    <xdr:to>
      <xdr:col>32</xdr:col>
      <xdr:colOff>314325</xdr:colOff>
      <xdr:row>108</xdr:row>
      <xdr:rowOff>466725</xdr:rowOff>
    </xdr:to>
    <xdr:sp macro="" textlink="">
      <xdr:nvSpPr>
        <xdr:cNvPr id="3194" name="Line 2101">
          <a:extLst>
            <a:ext uri="{FF2B5EF4-FFF2-40B4-BE49-F238E27FC236}">
              <a16:creationId xmlns:a16="http://schemas.microsoft.com/office/drawing/2014/main" id="{00000000-0008-0000-0300-00007A0C0000}"/>
            </a:ext>
          </a:extLst>
        </xdr:cNvPr>
        <xdr:cNvSpPr>
          <a:spLocks noChangeShapeType="1"/>
        </xdr:cNvSpPr>
      </xdr:nvSpPr>
      <xdr:spPr bwMode="auto">
        <a:xfrm>
          <a:off x="13868400" y="18154650"/>
          <a:ext cx="6381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190500</xdr:colOff>
      <xdr:row>104</xdr:row>
      <xdr:rowOff>57150</xdr:rowOff>
    </xdr:from>
    <xdr:to>
      <xdr:col>30</xdr:col>
      <xdr:colOff>190500</xdr:colOff>
      <xdr:row>109</xdr:row>
      <xdr:rowOff>66675</xdr:rowOff>
    </xdr:to>
    <xdr:sp macro="" textlink="">
      <xdr:nvSpPr>
        <xdr:cNvPr id="3209" name="Line 2121">
          <a:extLst>
            <a:ext uri="{FF2B5EF4-FFF2-40B4-BE49-F238E27FC236}">
              <a16:creationId xmlns:a16="http://schemas.microsoft.com/office/drawing/2014/main" id="{00000000-0008-0000-0300-0000890C0000}"/>
            </a:ext>
          </a:extLst>
        </xdr:cNvPr>
        <xdr:cNvSpPr>
          <a:spLocks noChangeShapeType="1"/>
        </xdr:cNvSpPr>
      </xdr:nvSpPr>
      <xdr:spPr bwMode="auto">
        <a:xfrm>
          <a:off x="12553950" y="18326100"/>
          <a:ext cx="60960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14625</xdr:colOff>
      <xdr:row>113</xdr:row>
      <xdr:rowOff>59531</xdr:rowOff>
    </xdr:from>
    <xdr:to>
      <xdr:col>13</xdr:col>
      <xdr:colOff>306160</xdr:colOff>
      <xdr:row>115</xdr:row>
      <xdr:rowOff>316706</xdr:rowOff>
    </xdr:to>
    <xdr:sp macro="" textlink="">
      <xdr:nvSpPr>
        <xdr:cNvPr id="3211" name="Line 2111">
          <a:extLst>
            <a:ext uri="{FF2B5EF4-FFF2-40B4-BE49-F238E27FC236}">
              <a16:creationId xmlns:a16="http://schemas.microsoft.com/office/drawing/2014/main" id="{00000000-0008-0000-0300-00008B0C0000}"/>
            </a:ext>
          </a:extLst>
        </xdr:cNvPr>
        <xdr:cNvSpPr>
          <a:spLocks noChangeShapeType="1"/>
        </xdr:cNvSpPr>
      </xdr:nvSpPr>
      <xdr:spPr bwMode="auto">
        <a:xfrm flipH="1">
          <a:off x="6316433" y="20062031"/>
          <a:ext cx="606200" cy="5803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1020</xdr:colOff>
      <xdr:row>113</xdr:row>
      <xdr:rowOff>17003</xdr:rowOff>
    </xdr:from>
    <xdr:to>
      <xdr:col>6</xdr:col>
      <xdr:colOff>0</xdr:colOff>
      <xdr:row>115</xdr:row>
      <xdr:rowOff>323169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00000000-0008-0000-0300-00008C0C0000}"/>
            </a:ext>
          </a:extLst>
        </xdr:cNvPr>
        <xdr:cNvSpPr>
          <a:spLocks noChangeShapeType="1"/>
        </xdr:cNvSpPr>
      </xdr:nvSpPr>
      <xdr:spPr bwMode="auto">
        <a:xfrm>
          <a:off x="3445328" y="20019503"/>
          <a:ext cx="823913" cy="6293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26534</xdr:colOff>
      <xdr:row>113</xdr:row>
      <xdr:rowOff>8504</xdr:rowOff>
    </xdr:from>
    <xdr:to>
      <xdr:col>11</xdr:col>
      <xdr:colOff>289152</xdr:colOff>
      <xdr:row>115</xdr:row>
      <xdr:rowOff>297656</xdr:rowOff>
    </xdr:to>
    <xdr:sp macro="" textlink="">
      <xdr:nvSpPr>
        <xdr:cNvPr id="3213" name="Line 7">
          <a:extLst>
            <a:ext uri="{FF2B5EF4-FFF2-40B4-BE49-F238E27FC236}">
              <a16:creationId xmlns:a16="http://schemas.microsoft.com/office/drawing/2014/main" id="{00000000-0008-0000-0300-00008D0C0000}"/>
            </a:ext>
          </a:extLst>
        </xdr:cNvPr>
        <xdr:cNvSpPr>
          <a:spLocks noChangeShapeType="1"/>
        </xdr:cNvSpPr>
      </xdr:nvSpPr>
      <xdr:spPr bwMode="auto">
        <a:xfrm>
          <a:off x="5699012" y="20011004"/>
          <a:ext cx="577283" cy="6123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104</xdr:row>
      <xdr:rowOff>95250</xdr:rowOff>
    </xdr:from>
    <xdr:to>
      <xdr:col>31</xdr:col>
      <xdr:colOff>47625</xdr:colOff>
      <xdr:row>109</xdr:row>
      <xdr:rowOff>104775</xdr:rowOff>
    </xdr:to>
    <xdr:sp macro="" textlink="">
      <xdr:nvSpPr>
        <xdr:cNvPr id="3215" name="Line 11">
          <a:extLst>
            <a:ext uri="{FF2B5EF4-FFF2-40B4-BE49-F238E27FC236}">
              <a16:creationId xmlns:a16="http://schemas.microsoft.com/office/drawing/2014/main" id="{00000000-0008-0000-0300-00008F0C0000}"/>
            </a:ext>
          </a:extLst>
        </xdr:cNvPr>
        <xdr:cNvSpPr>
          <a:spLocks noChangeShapeType="1"/>
        </xdr:cNvSpPr>
      </xdr:nvSpPr>
      <xdr:spPr bwMode="auto">
        <a:xfrm>
          <a:off x="12992100" y="18364200"/>
          <a:ext cx="6381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17009</xdr:colOff>
      <xdr:row>113</xdr:row>
      <xdr:rowOff>34018</xdr:rowOff>
    </xdr:from>
    <xdr:to>
      <xdr:col>17</xdr:col>
      <xdr:colOff>306161</xdr:colOff>
      <xdr:row>116</xdr:row>
      <xdr:rowOff>8504</xdr:rowOff>
    </xdr:to>
    <xdr:sp macro="" textlink="">
      <xdr:nvSpPr>
        <xdr:cNvPr id="3216" name="Line 13">
          <a:extLst>
            <a:ext uri="{FF2B5EF4-FFF2-40B4-BE49-F238E27FC236}">
              <a16:creationId xmlns:a16="http://schemas.microsoft.com/office/drawing/2014/main" id="{00000000-0008-0000-0300-0000900C0000}"/>
            </a:ext>
          </a:extLst>
        </xdr:cNvPr>
        <xdr:cNvSpPr>
          <a:spLocks noChangeShapeType="1"/>
        </xdr:cNvSpPr>
      </xdr:nvSpPr>
      <xdr:spPr bwMode="auto">
        <a:xfrm>
          <a:off x="7585982" y="20036518"/>
          <a:ext cx="603817" cy="6293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34017</xdr:colOff>
      <xdr:row>113</xdr:row>
      <xdr:rowOff>25512</xdr:rowOff>
    </xdr:from>
    <xdr:to>
      <xdr:col>20</xdr:col>
      <xdr:colOff>17009</xdr:colOff>
      <xdr:row>116</xdr:row>
      <xdr:rowOff>8503</xdr:rowOff>
    </xdr:to>
    <xdr:sp macro="" textlink="">
      <xdr:nvSpPr>
        <xdr:cNvPr id="3217" name="Line 15">
          <a:extLst>
            <a:ext uri="{FF2B5EF4-FFF2-40B4-BE49-F238E27FC236}">
              <a16:creationId xmlns:a16="http://schemas.microsoft.com/office/drawing/2014/main" id="{00000000-0008-0000-0300-0000910C0000}"/>
            </a:ext>
          </a:extLst>
        </xdr:cNvPr>
        <xdr:cNvSpPr>
          <a:spLocks noChangeShapeType="1"/>
        </xdr:cNvSpPr>
      </xdr:nvSpPr>
      <xdr:spPr bwMode="auto">
        <a:xfrm>
          <a:off x="8232321" y="20028012"/>
          <a:ext cx="612322" cy="6378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17009</xdr:colOff>
      <xdr:row>113</xdr:row>
      <xdr:rowOff>17009</xdr:rowOff>
    </xdr:from>
    <xdr:to>
      <xdr:col>24</xdr:col>
      <xdr:colOff>17009</xdr:colOff>
      <xdr:row>116</xdr:row>
      <xdr:rowOff>8504</xdr:rowOff>
    </xdr:to>
    <xdr:sp macro="" textlink="">
      <xdr:nvSpPr>
        <xdr:cNvPr id="3218" name="Line 19">
          <a:extLst>
            <a:ext uri="{FF2B5EF4-FFF2-40B4-BE49-F238E27FC236}">
              <a16:creationId xmlns:a16="http://schemas.microsoft.com/office/drawing/2014/main" id="{00000000-0008-0000-0300-0000920C0000}"/>
            </a:ext>
          </a:extLst>
        </xdr:cNvPr>
        <xdr:cNvSpPr>
          <a:spLocks noChangeShapeType="1"/>
        </xdr:cNvSpPr>
      </xdr:nvSpPr>
      <xdr:spPr bwMode="auto">
        <a:xfrm>
          <a:off x="9550513" y="20019509"/>
          <a:ext cx="646340" cy="6463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17009</xdr:colOff>
      <xdr:row>113</xdr:row>
      <xdr:rowOff>17009</xdr:rowOff>
    </xdr:from>
    <xdr:to>
      <xdr:col>25</xdr:col>
      <xdr:colOff>323170</xdr:colOff>
      <xdr:row>116</xdr:row>
      <xdr:rowOff>25513</xdr:rowOff>
    </xdr:to>
    <xdr:sp macro="" textlink="">
      <xdr:nvSpPr>
        <xdr:cNvPr id="3219" name="Line 21">
          <a:extLst>
            <a:ext uri="{FF2B5EF4-FFF2-40B4-BE49-F238E27FC236}">
              <a16:creationId xmlns:a16="http://schemas.microsoft.com/office/drawing/2014/main" id="{00000000-0008-0000-0300-0000930C0000}"/>
            </a:ext>
          </a:extLst>
        </xdr:cNvPr>
        <xdr:cNvSpPr>
          <a:spLocks noChangeShapeType="1"/>
        </xdr:cNvSpPr>
      </xdr:nvSpPr>
      <xdr:spPr bwMode="auto">
        <a:xfrm>
          <a:off x="10196853" y="20019509"/>
          <a:ext cx="680357" cy="6633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918481</xdr:colOff>
      <xdr:row>113</xdr:row>
      <xdr:rowOff>1</xdr:rowOff>
    </xdr:from>
    <xdr:to>
      <xdr:col>5</xdr:col>
      <xdr:colOff>221116</xdr:colOff>
      <xdr:row>115</xdr:row>
      <xdr:rowOff>306159</xdr:rowOff>
    </xdr:to>
    <xdr:sp macro="" textlink="">
      <xdr:nvSpPr>
        <xdr:cNvPr id="3220" name="Line 1561">
          <a:extLst>
            <a:ext uri="{FF2B5EF4-FFF2-40B4-BE49-F238E27FC236}">
              <a16:creationId xmlns:a16="http://schemas.microsoft.com/office/drawing/2014/main" id="{00000000-0008-0000-0300-0000940C0000}"/>
            </a:ext>
          </a:extLst>
        </xdr:cNvPr>
        <xdr:cNvSpPr>
          <a:spLocks noChangeShapeType="1"/>
        </xdr:cNvSpPr>
      </xdr:nvSpPr>
      <xdr:spPr bwMode="auto">
        <a:xfrm flipH="1">
          <a:off x="3444307" y="20002501"/>
          <a:ext cx="782412" cy="6293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17008</xdr:colOff>
      <xdr:row>113</xdr:row>
      <xdr:rowOff>34018</xdr:rowOff>
    </xdr:from>
    <xdr:to>
      <xdr:col>15</xdr:col>
      <xdr:colOff>306159</xdr:colOff>
      <xdr:row>115</xdr:row>
      <xdr:rowOff>289151</xdr:rowOff>
    </xdr:to>
    <xdr:sp macro="" textlink="">
      <xdr:nvSpPr>
        <xdr:cNvPr id="3224" name="Line 1567">
          <a:extLst>
            <a:ext uri="{FF2B5EF4-FFF2-40B4-BE49-F238E27FC236}">
              <a16:creationId xmlns:a16="http://schemas.microsoft.com/office/drawing/2014/main" id="{00000000-0008-0000-0300-0000980C0000}"/>
            </a:ext>
          </a:extLst>
        </xdr:cNvPr>
        <xdr:cNvSpPr>
          <a:spLocks noChangeShapeType="1"/>
        </xdr:cNvSpPr>
      </xdr:nvSpPr>
      <xdr:spPr bwMode="auto">
        <a:xfrm flipH="1">
          <a:off x="6948146" y="20036518"/>
          <a:ext cx="603817" cy="5783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76539</xdr:colOff>
      <xdr:row>113</xdr:row>
      <xdr:rowOff>17008</xdr:rowOff>
    </xdr:from>
    <xdr:to>
      <xdr:col>18</xdr:col>
      <xdr:colOff>8502</xdr:colOff>
      <xdr:row>115</xdr:row>
      <xdr:rowOff>280647</xdr:rowOff>
    </xdr:to>
    <xdr:sp macro="" textlink="">
      <xdr:nvSpPr>
        <xdr:cNvPr id="3225" name="Line 1568">
          <a:extLst>
            <a:ext uri="{FF2B5EF4-FFF2-40B4-BE49-F238E27FC236}">
              <a16:creationId xmlns:a16="http://schemas.microsoft.com/office/drawing/2014/main" id="{00000000-0008-0000-0300-0000990C0000}"/>
            </a:ext>
          </a:extLst>
        </xdr:cNvPr>
        <xdr:cNvSpPr>
          <a:spLocks noChangeShapeType="1"/>
        </xdr:cNvSpPr>
      </xdr:nvSpPr>
      <xdr:spPr bwMode="auto">
        <a:xfrm flipH="1">
          <a:off x="7645512" y="20019508"/>
          <a:ext cx="561294" cy="5868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25512</xdr:colOff>
      <xdr:row>113</xdr:row>
      <xdr:rowOff>25512</xdr:rowOff>
    </xdr:from>
    <xdr:to>
      <xdr:col>19</xdr:col>
      <xdr:colOff>297655</xdr:colOff>
      <xdr:row>115</xdr:row>
      <xdr:rowOff>306160</xdr:rowOff>
    </xdr:to>
    <xdr:sp macro="" textlink="">
      <xdr:nvSpPr>
        <xdr:cNvPr id="3226" name="Line 1569">
          <a:extLst>
            <a:ext uri="{FF2B5EF4-FFF2-40B4-BE49-F238E27FC236}">
              <a16:creationId xmlns:a16="http://schemas.microsoft.com/office/drawing/2014/main" id="{00000000-0008-0000-0300-00009A0C0000}"/>
            </a:ext>
          </a:extLst>
        </xdr:cNvPr>
        <xdr:cNvSpPr>
          <a:spLocks noChangeShapeType="1"/>
        </xdr:cNvSpPr>
      </xdr:nvSpPr>
      <xdr:spPr bwMode="auto">
        <a:xfrm flipH="1">
          <a:off x="8223816" y="20028012"/>
          <a:ext cx="586808" cy="6038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34017</xdr:colOff>
      <xdr:row>113</xdr:row>
      <xdr:rowOff>34018</xdr:rowOff>
    </xdr:from>
    <xdr:to>
      <xdr:col>23</xdr:col>
      <xdr:colOff>314663</xdr:colOff>
      <xdr:row>116</xdr:row>
      <xdr:rowOff>0</xdr:rowOff>
    </xdr:to>
    <xdr:sp macro="" textlink="">
      <xdr:nvSpPr>
        <xdr:cNvPr id="3227" name="Line 1571">
          <a:extLst>
            <a:ext uri="{FF2B5EF4-FFF2-40B4-BE49-F238E27FC236}">
              <a16:creationId xmlns:a16="http://schemas.microsoft.com/office/drawing/2014/main" id="{00000000-0008-0000-0300-00009B0C0000}"/>
            </a:ext>
          </a:extLst>
        </xdr:cNvPr>
        <xdr:cNvSpPr>
          <a:spLocks noChangeShapeType="1"/>
        </xdr:cNvSpPr>
      </xdr:nvSpPr>
      <xdr:spPr bwMode="auto">
        <a:xfrm flipH="1">
          <a:off x="9567521" y="20036518"/>
          <a:ext cx="595312" cy="6208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112</xdr:row>
      <xdr:rowOff>161577</xdr:rowOff>
    </xdr:from>
    <xdr:to>
      <xdr:col>7</xdr:col>
      <xdr:colOff>391206</xdr:colOff>
      <xdr:row>115</xdr:row>
      <xdr:rowOff>297656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00000000-0008-0000-0300-00009D0C0000}"/>
            </a:ext>
          </a:extLst>
        </xdr:cNvPr>
        <xdr:cNvSpPr>
          <a:spLocks noChangeShapeType="1"/>
        </xdr:cNvSpPr>
      </xdr:nvSpPr>
      <xdr:spPr bwMode="auto">
        <a:xfrm>
          <a:off x="4278766" y="20002492"/>
          <a:ext cx="721860" cy="6208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10</xdr:col>
      <xdr:colOff>0</xdr:colOff>
      <xdr:row>66</xdr:row>
      <xdr:rowOff>0</xdr:rowOff>
    </xdr:to>
    <xdr:sp macro="" textlink="">
      <xdr:nvSpPr>
        <xdr:cNvPr id="3234" name="Line 2072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>
          <a:spLocks noChangeShapeType="1"/>
        </xdr:cNvSpPr>
      </xdr:nvSpPr>
      <xdr:spPr bwMode="auto">
        <a:xfrm>
          <a:off x="5400675" y="8258175"/>
          <a:ext cx="7524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10</xdr:col>
      <xdr:colOff>76200</xdr:colOff>
      <xdr:row>15</xdr:row>
      <xdr:rowOff>0</xdr:rowOff>
    </xdr:to>
    <xdr:sp macro="" textlink="">
      <xdr:nvSpPr>
        <xdr:cNvPr id="1621" name="Line 7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62865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209550</xdr:colOff>
      <xdr:row>24</xdr:row>
      <xdr:rowOff>28575</xdr:rowOff>
    </xdr:from>
    <xdr:to>
      <xdr:col>29</xdr:col>
      <xdr:colOff>428625</xdr:colOff>
      <xdr:row>33</xdr:row>
      <xdr:rowOff>38100</xdr:rowOff>
    </xdr:to>
    <xdr:sp macro="" textlink="">
      <xdr:nvSpPr>
        <xdr:cNvPr id="2028" name="Line 97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>
          <a:spLocks noChangeShapeType="1"/>
        </xdr:cNvSpPr>
      </xdr:nvSpPr>
      <xdr:spPr bwMode="auto">
        <a:xfrm>
          <a:off x="11963400" y="4114800"/>
          <a:ext cx="828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33</xdr:row>
      <xdr:rowOff>0</xdr:rowOff>
    </xdr:from>
    <xdr:to>
      <xdr:col>8</xdr:col>
      <xdr:colOff>9525</xdr:colOff>
      <xdr:row>36</xdr:row>
      <xdr:rowOff>0</xdr:rowOff>
    </xdr:to>
    <xdr:sp macro="" textlink="">
      <xdr:nvSpPr>
        <xdr:cNvPr id="2029" name="Line 99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>
          <a:spLocks noChangeShapeType="1"/>
        </xdr:cNvSpPr>
      </xdr:nvSpPr>
      <xdr:spPr bwMode="auto">
        <a:xfrm>
          <a:off x="4276725" y="3467100"/>
          <a:ext cx="7429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33</xdr:row>
      <xdr:rowOff>0</xdr:rowOff>
    </xdr:from>
    <xdr:to>
      <xdr:col>10</xdr:col>
      <xdr:colOff>9525</xdr:colOff>
      <xdr:row>36</xdr:row>
      <xdr:rowOff>0</xdr:rowOff>
    </xdr:to>
    <xdr:sp macro="" textlink="">
      <xdr:nvSpPr>
        <xdr:cNvPr id="2030" name="Line 101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>
          <a:spLocks noChangeShapeType="1"/>
        </xdr:cNvSpPr>
      </xdr:nvSpPr>
      <xdr:spPr bwMode="auto">
        <a:xfrm>
          <a:off x="5019675" y="3467100"/>
          <a:ext cx="6667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33</xdr:row>
      <xdr:rowOff>0</xdr:rowOff>
    </xdr:from>
    <xdr:to>
      <xdr:col>14</xdr:col>
      <xdr:colOff>9525</xdr:colOff>
      <xdr:row>36</xdr:row>
      <xdr:rowOff>0</xdr:rowOff>
    </xdr:to>
    <xdr:sp macro="" textlink="">
      <xdr:nvSpPr>
        <xdr:cNvPr id="2034" name="Line 105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>
          <a:spLocks noChangeShapeType="1"/>
        </xdr:cNvSpPr>
      </xdr:nvSpPr>
      <xdr:spPr bwMode="auto">
        <a:xfrm>
          <a:off x="6315075" y="3467100"/>
          <a:ext cx="6286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33</xdr:row>
      <xdr:rowOff>0</xdr:rowOff>
    </xdr:from>
    <xdr:to>
      <xdr:col>16</xdr:col>
      <xdr:colOff>9525</xdr:colOff>
      <xdr:row>36</xdr:row>
      <xdr:rowOff>0</xdr:rowOff>
    </xdr:to>
    <xdr:sp macro="" textlink="">
      <xdr:nvSpPr>
        <xdr:cNvPr id="2035" name="Line 107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>
          <a:spLocks noChangeShapeType="1"/>
        </xdr:cNvSpPr>
      </xdr:nvSpPr>
      <xdr:spPr bwMode="auto">
        <a:xfrm>
          <a:off x="6943725" y="3467100"/>
          <a:ext cx="6381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33</xdr:row>
      <xdr:rowOff>0</xdr:rowOff>
    </xdr:from>
    <xdr:to>
      <xdr:col>18</xdr:col>
      <xdr:colOff>9525</xdr:colOff>
      <xdr:row>36</xdr:row>
      <xdr:rowOff>0</xdr:rowOff>
    </xdr:to>
    <xdr:sp macro="" textlink="">
      <xdr:nvSpPr>
        <xdr:cNvPr id="2036" name="Line 109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>
          <a:spLocks noChangeShapeType="1"/>
        </xdr:cNvSpPr>
      </xdr:nvSpPr>
      <xdr:spPr bwMode="auto">
        <a:xfrm>
          <a:off x="7581900" y="3467100"/>
          <a:ext cx="6286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33</xdr:row>
      <xdr:rowOff>0</xdr:rowOff>
    </xdr:from>
    <xdr:to>
      <xdr:col>20</xdr:col>
      <xdr:colOff>9525</xdr:colOff>
      <xdr:row>36</xdr:row>
      <xdr:rowOff>0</xdr:rowOff>
    </xdr:to>
    <xdr:sp macro="" textlink="">
      <xdr:nvSpPr>
        <xdr:cNvPr id="2037" name="Line 111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>
          <a:spLocks noChangeShapeType="1"/>
        </xdr:cNvSpPr>
      </xdr:nvSpPr>
      <xdr:spPr bwMode="auto">
        <a:xfrm>
          <a:off x="8210550" y="3467100"/>
          <a:ext cx="6286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24</xdr:col>
      <xdr:colOff>9525</xdr:colOff>
      <xdr:row>36</xdr:row>
      <xdr:rowOff>0</xdr:rowOff>
    </xdr:to>
    <xdr:sp macro="" textlink="">
      <xdr:nvSpPr>
        <xdr:cNvPr id="2039" name="Line 115">
          <a:extLst>
            <a:ext uri="{FF2B5EF4-FFF2-40B4-BE49-F238E27FC236}">
              <a16:creationId xmlns:a16="http://schemas.microsoft.com/office/drawing/2014/main" id="{00000000-0008-0000-0300-0000F7070000}"/>
            </a:ext>
          </a:extLst>
        </xdr:cNvPr>
        <xdr:cNvSpPr>
          <a:spLocks noChangeShapeType="1"/>
        </xdr:cNvSpPr>
      </xdr:nvSpPr>
      <xdr:spPr bwMode="auto">
        <a:xfrm>
          <a:off x="9544050" y="3467100"/>
          <a:ext cx="6477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33</xdr:row>
      <xdr:rowOff>0</xdr:rowOff>
    </xdr:from>
    <xdr:to>
      <xdr:col>26</xdr:col>
      <xdr:colOff>9525</xdr:colOff>
      <xdr:row>36</xdr:row>
      <xdr:rowOff>0</xdr:rowOff>
    </xdr:to>
    <xdr:sp macro="" textlink="">
      <xdr:nvSpPr>
        <xdr:cNvPr id="2042" name="Line 117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>
          <a:spLocks noChangeShapeType="1"/>
        </xdr:cNvSpPr>
      </xdr:nvSpPr>
      <xdr:spPr bwMode="auto">
        <a:xfrm>
          <a:off x="10191750" y="3467100"/>
          <a:ext cx="7048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33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2043" name="Line 119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>
          <a:spLocks noChangeShapeType="1"/>
        </xdr:cNvSpPr>
      </xdr:nvSpPr>
      <xdr:spPr bwMode="auto">
        <a:xfrm>
          <a:off x="10896600" y="3467100"/>
          <a:ext cx="857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33</xdr:row>
      <xdr:rowOff>9525</xdr:rowOff>
    </xdr:from>
    <xdr:to>
      <xdr:col>10</xdr:col>
      <xdr:colOff>0</xdr:colOff>
      <xdr:row>36</xdr:row>
      <xdr:rowOff>0</xdr:rowOff>
    </xdr:to>
    <xdr:sp macro="" textlink="">
      <xdr:nvSpPr>
        <xdr:cNvPr id="2045" name="Line 1605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>
          <a:spLocks noChangeShapeType="1"/>
        </xdr:cNvSpPr>
      </xdr:nvSpPr>
      <xdr:spPr bwMode="auto">
        <a:xfrm flipH="1">
          <a:off x="5010150" y="3476625"/>
          <a:ext cx="6667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33</xdr:row>
      <xdr:rowOff>9525</xdr:rowOff>
    </xdr:from>
    <xdr:to>
      <xdr:col>12</xdr:col>
      <xdr:colOff>0</xdr:colOff>
      <xdr:row>36</xdr:row>
      <xdr:rowOff>0</xdr:rowOff>
    </xdr:to>
    <xdr:sp macro="" textlink="">
      <xdr:nvSpPr>
        <xdr:cNvPr id="2047" name="Line 1606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>
          <a:spLocks noChangeShapeType="1"/>
        </xdr:cNvSpPr>
      </xdr:nvSpPr>
      <xdr:spPr bwMode="auto">
        <a:xfrm flipH="1">
          <a:off x="5676900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33</xdr:row>
      <xdr:rowOff>9525</xdr:rowOff>
    </xdr:from>
    <xdr:to>
      <xdr:col>14</xdr:col>
      <xdr:colOff>0</xdr:colOff>
      <xdr:row>36</xdr:row>
      <xdr:rowOff>0</xdr:rowOff>
    </xdr:to>
    <xdr:sp macro="" textlink="">
      <xdr:nvSpPr>
        <xdr:cNvPr id="2048" name="Line 1607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>
          <a:spLocks noChangeShapeType="1"/>
        </xdr:cNvSpPr>
      </xdr:nvSpPr>
      <xdr:spPr bwMode="auto">
        <a:xfrm flipH="1">
          <a:off x="6305550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9525</xdr:rowOff>
    </xdr:from>
    <xdr:to>
      <xdr:col>16</xdr:col>
      <xdr:colOff>0</xdr:colOff>
      <xdr:row>36</xdr:row>
      <xdr:rowOff>0</xdr:rowOff>
    </xdr:to>
    <xdr:sp macro="" textlink="">
      <xdr:nvSpPr>
        <xdr:cNvPr id="2052" name="Line 1608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ShapeType="1"/>
        </xdr:cNvSpPr>
      </xdr:nvSpPr>
      <xdr:spPr bwMode="auto">
        <a:xfrm flipH="1">
          <a:off x="6934200" y="3476625"/>
          <a:ext cx="638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9525</xdr:rowOff>
    </xdr:from>
    <xdr:to>
      <xdr:col>18</xdr:col>
      <xdr:colOff>0</xdr:colOff>
      <xdr:row>36</xdr:row>
      <xdr:rowOff>0</xdr:rowOff>
    </xdr:to>
    <xdr:sp macro="" textlink="">
      <xdr:nvSpPr>
        <xdr:cNvPr id="2053" name="Line 1609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>
          <a:spLocks noChangeShapeType="1"/>
        </xdr:cNvSpPr>
      </xdr:nvSpPr>
      <xdr:spPr bwMode="auto">
        <a:xfrm flipH="1">
          <a:off x="7572375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33</xdr:row>
      <xdr:rowOff>9525</xdr:rowOff>
    </xdr:from>
    <xdr:to>
      <xdr:col>20</xdr:col>
      <xdr:colOff>0</xdr:colOff>
      <xdr:row>36</xdr:row>
      <xdr:rowOff>0</xdr:rowOff>
    </xdr:to>
    <xdr:sp macro="" textlink="">
      <xdr:nvSpPr>
        <xdr:cNvPr id="2054" name="Line 1610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>
          <a:spLocks noChangeShapeType="1"/>
        </xdr:cNvSpPr>
      </xdr:nvSpPr>
      <xdr:spPr bwMode="auto">
        <a:xfrm flipH="1">
          <a:off x="8201025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33</xdr:row>
      <xdr:rowOff>9525</xdr:rowOff>
    </xdr:from>
    <xdr:to>
      <xdr:col>22</xdr:col>
      <xdr:colOff>0</xdr:colOff>
      <xdr:row>36</xdr:row>
      <xdr:rowOff>0</xdr:rowOff>
    </xdr:to>
    <xdr:sp macro="" textlink="">
      <xdr:nvSpPr>
        <xdr:cNvPr id="2057" name="Line 1611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>
          <a:spLocks noChangeShapeType="1"/>
        </xdr:cNvSpPr>
      </xdr:nvSpPr>
      <xdr:spPr bwMode="auto">
        <a:xfrm flipH="1">
          <a:off x="8829675" y="3476625"/>
          <a:ext cx="7048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33</xdr:row>
      <xdr:rowOff>9525</xdr:rowOff>
    </xdr:from>
    <xdr:to>
      <xdr:col>24</xdr:col>
      <xdr:colOff>0</xdr:colOff>
      <xdr:row>36</xdr:row>
      <xdr:rowOff>0</xdr:rowOff>
    </xdr:to>
    <xdr:sp macro="" textlink="">
      <xdr:nvSpPr>
        <xdr:cNvPr id="2060" name="Line 1612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>
          <a:spLocks noChangeShapeType="1"/>
        </xdr:cNvSpPr>
      </xdr:nvSpPr>
      <xdr:spPr bwMode="auto">
        <a:xfrm flipH="1">
          <a:off x="9534525" y="3476625"/>
          <a:ext cx="6477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33</xdr:row>
      <xdr:rowOff>9525</xdr:rowOff>
    </xdr:from>
    <xdr:to>
      <xdr:col>26</xdr:col>
      <xdr:colOff>0</xdr:colOff>
      <xdr:row>36</xdr:row>
      <xdr:rowOff>0</xdr:rowOff>
    </xdr:to>
    <xdr:sp macro="" textlink="">
      <xdr:nvSpPr>
        <xdr:cNvPr id="2061" name="Line 1613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>
          <a:spLocks noChangeShapeType="1"/>
        </xdr:cNvSpPr>
      </xdr:nvSpPr>
      <xdr:spPr bwMode="auto">
        <a:xfrm flipH="1">
          <a:off x="10182225" y="3476625"/>
          <a:ext cx="7048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33</xdr:row>
      <xdr:rowOff>9525</xdr:rowOff>
    </xdr:from>
    <xdr:to>
      <xdr:col>28</xdr:col>
      <xdr:colOff>0</xdr:colOff>
      <xdr:row>36</xdr:row>
      <xdr:rowOff>0</xdr:rowOff>
    </xdr:to>
    <xdr:sp macro="" textlink="">
      <xdr:nvSpPr>
        <xdr:cNvPr id="2062" name="Line 1614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>
          <a:spLocks noChangeShapeType="1"/>
        </xdr:cNvSpPr>
      </xdr:nvSpPr>
      <xdr:spPr bwMode="auto">
        <a:xfrm flipH="1">
          <a:off x="10887075" y="3476625"/>
          <a:ext cx="8667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9525</xdr:rowOff>
    </xdr:from>
    <xdr:to>
      <xdr:col>6</xdr:col>
      <xdr:colOff>0</xdr:colOff>
      <xdr:row>36</xdr:row>
      <xdr:rowOff>0</xdr:rowOff>
    </xdr:to>
    <xdr:sp macro="" textlink="">
      <xdr:nvSpPr>
        <xdr:cNvPr id="2063" name="Line 1857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>
          <a:spLocks noChangeShapeType="1"/>
        </xdr:cNvSpPr>
      </xdr:nvSpPr>
      <xdr:spPr bwMode="auto">
        <a:xfrm flipH="1">
          <a:off x="3438525" y="3476625"/>
          <a:ext cx="8286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33</xdr:row>
      <xdr:rowOff>9525</xdr:rowOff>
    </xdr:from>
    <xdr:to>
      <xdr:col>8</xdr:col>
      <xdr:colOff>0</xdr:colOff>
      <xdr:row>36</xdr:row>
      <xdr:rowOff>0</xdr:rowOff>
    </xdr:to>
    <xdr:sp macro="" textlink="">
      <xdr:nvSpPr>
        <xdr:cNvPr id="2064" name="Line 1858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>
          <a:spLocks noChangeShapeType="1"/>
        </xdr:cNvSpPr>
      </xdr:nvSpPr>
      <xdr:spPr bwMode="auto">
        <a:xfrm flipH="1">
          <a:off x="4267200" y="3476625"/>
          <a:ext cx="7429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33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2065" name="Line 2134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>
          <a:spLocks noChangeShapeType="1"/>
        </xdr:cNvSpPr>
      </xdr:nvSpPr>
      <xdr:spPr bwMode="auto">
        <a:xfrm>
          <a:off x="10896600" y="3467100"/>
          <a:ext cx="857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33</xdr:row>
      <xdr:rowOff>9525</xdr:rowOff>
    </xdr:from>
    <xdr:to>
      <xdr:col>28</xdr:col>
      <xdr:colOff>0</xdr:colOff>
      <xdr:row>36</xdr:row>
      <xdr:rowOff>0</xdr:rowOff>
    </xdr:to>
    <xdr:sp macro="" textlink="">
      <xdr:nvSpPr>
        <xdr:cNvPr id="2066" name="Line 2146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>
          <a:spLocks noChangeShapeType="1"/>
        </xdr:cNvSpPr>
      </xdr:nvSpPr>
      <xdr:spPr bwMode="auto">
        <a:xfrm flipH="1">
          <a:off x="10887075" y="3476625"/>
          <a:ext cx="8667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33</xdr:row>
      <xdr:rowOff>0</xdr:rowOff>
    </xdr:from>
    <xdr:to>
      <xdr:col>14</xdr:col>
      <xdr:colOff>9525</xdr:colOff>
      <xdr:row>36</xdr:row>
      <xdr:rowOff>0</xdr:rowOff>
    </xdr:to>
    <xdr:sp macro="" textlink="">
      <xdr:nvSpPr>
        <xdr:cNvPr id="2068" name="Line 103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>
          <a:spLocks noChangeShapeType="1"/>
        </xdr:cNvSpPr>
      </xdr:nvSpPr>
      <xdr:spPr bwMode="auto">
        <a:xfrm>
          <a:off x="6315075" y="3467100"/>
          <a:ext cx="6286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33</xdr:row>
      <xdr:rowOff>9525</xdr:rowOff>
    </xdr:from>
    <xdr:to>
      <xdr:col>14</xdr:col>
      <xdr:colOff>0</xdr:colOff>
      <xdr:row>36</xdr:row>
      <xdr:rowOff>0</xdr:rowOff>
    </xdr:to>
    <xdr:sp macro="" textlink="">
      <xdr:nvSpPr>
        <xdr:cNvPr id="2069" name="Line 1606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>
          <a:spLocks noChangeShapeType="1"/>
        </xdr:cNvSpPr>
      </xdr:nvSpPr>
      <xdr:spPr bwMode="auto">
        <a:xfrm flipH="1">
          <a:off x="6305550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33</xdr:row>
      <xdr:rowOff>9525</xdr:rowOff>
    </xdr:from>
    <xdr:to>
      <xdr:col>19</xdr:col>
      <xdr:colOff>314325</xdr:colOff>
      <xdr:row>35</xdr:row>
      <xdr:rowOff>209550</xdr:rowOff>
    </xdr:to>
    <xdr:sp macro="" textlink="">
      <xdr:nvSpPr>
        <xdr:cNvPr id="2071" name="Line 1600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>
          <a:spLocks noChangeShapeType="1"/>
        </xdr:cNvSpPr>
      </xdr:nvSpPr>
      <xdr:spPr bwMode="auto">
        <a:xfrm flipH="1">
          <a:off x="8210550" y="3476625"/>
          <a:ext cx="619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266700</xdr:colOff>
      <xdr:row>26</xdr:row>
      <xdr:rowOff>114300</xdr:rowOff>
    </xdr:from>
    <xdr:to>
      <xdr:col>30</xdr:col>
      <xdr:colOff>295275</xdr:colOff>
      <xdr:row>35</xdr:row>
      <xdr:rowOff>76200</xdr:rowOff>
    </xdr:to>
    <xdr:sp macro="" textlink="">
      <xdr:nvSpPr>
        <xdr:cNvPr id="2075" name="Line 2105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12630150" y="45243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33</xdr:row>
      <xdr:rowOff>0</xdr:rowOff>
    </xdr:from>
    <xdr:to>
      <xdr:col>26</xdr:col>
      <xdr:colOff>0</xdr:colOff>
      <xdr:row>35</xdr:row>
      <xdr:rowOff>209550</xdr:rowOff>
    </xdr:to>
    <xdr:sp macro="" textlink="">
      <xdr:nvSpPr>
        <xdr:cNvPr id="2079" name="Line 2106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10191750" y="3467100"/>
          <a:ext cx="6953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33</xdr:row>
      <xdr:rowOff>9525</xdr:rowOff>
    </xdr:from>
    <xdr:to>
      <xdr:col>15</xdr:col>
      <xdr:colOff>314325</xdr:colOff>
      <xdr:row>35</xdr:row>
      <xdr:rowOff>219075</xdr:rowOff>
    </xdr:to>
    <xdr:sp macro="" textlink="">
      <xdr:nvSpPr>
        <xdr:cNvPr id="2080" name="Line 2113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>
          <a:spLocks noChangeShapeType="1"/>
        </xdr:cNvSpPr>
      </xdr:nvSpPr>
      <xdr:spPr bwMode="auto">
        <a:xfrm flipH="1">
          <a:off x="6943725" y="3476625"/>
          <a:ext cx="619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9525</xdr:rowOff>
    </xdr:from>
    <xdr:to>
      <xdr:col>18</xdr:col>
      <xdr:colOff>0</xdr:colOff>
      <xdr:row>35</xdr:row>
      <xdr:rowOff>219075</xdr:rowOff>
    </xdr:to>
    <xdr:sp macro="" textlink="">
      <xdr:nvSpPr>
        <xdr:cNvPr id="2081" name="Line 2114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>
          <a:spLocks noChangeShapeType="1"/>
        </xdr:cNvSpPr>
      </xdr:nvSpPr>
      <xdr:spPr bwMode="auto">
        <a:xfrm flipH="1">
          <a:off x="7572375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33</xdr:row>
      <xdr:rowOff>9525</xdr:rowOff>
    </xdr:from>
    <xdr:to>
      <xdr:col>24</xdr:col>
      <xdr:colOff>0</xdr:colOff>
      <xdr:row>36</xdr:row>
      <xdr:rowOff>0</xdr:rowOff>
    </xdr:to>
    <xdr:sp macro="" textlink="">
      <xdr:nvSpPr>
        <xdr:cNvPr id="2082" name="Line 2117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>
          <a:spLocks noChangeShapeType="1"/>
        </xdr:cNvSpPr>
      </xdr:nvSpPr>
      <xdr:spPr bwMode="auto">
        <a:xfrm flipH="1">
          <a:off x="9534525" y="3476625"/>
          <a:ext cx="6477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33</xdr:row>
      <xdr:rowOff>9525</xdr:rowOff>
    </xdr:from>
    <xdr:to>
      <xdr:col>25</xdr:col>
      <xdr:colOff>314325</xdr:colOff>
      <xdr:row>36</xdr:row>
      <xdr:rowOff>0</xdr:rowOff>
    </xdr:to>
    <xdr:sp macro="" textlink="">
      <xdr:nvSpPr>
        <xdr:cNvPr id="2083" name="Line 2118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>
          <a:spLocks noChangeShapeType="1"/>
        </xdr:cNvSpPr>
      </xdr:nvSpPr>
      <xdr:spPr bwMode="auto">
        <a:xfrm flipH="1">
          <a:off x="10191750" y="3476625"/>
          <a:ext cx="6762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438150</xdr:colOff>
      <xdr:row>37</xdr:row>
      <xdr:rowOff>19050</xdr:rowOff>
    </xdr:from>
    <xdr:to>
      <xdr:col>29</xdr:col>
      <xdr:colOff>438150</xdr:colOff>
      <xdr:row>40</xdr:row>
      <xdr:rowOff>28575</xdr:rowOff>
    </xdr:to>
    <xdr:sp macro="" textlink="">
      <xdr:nvSpPr>
        <xdr:cNvPr id="2084" name="Line 2121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>
          <a:spLocks noChangeShapeType="1"/>
        </xdr:cNvSpPr>
      </xdr:nvSpPr>
      <xdr:spPr bwMode="auto">
        <a:xfrm>
          <a:off x="12192000" y="5324475"/>
          <a:ext cx="6096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228600</xdr:colOff>
      <xdr:row>24</xdr:row>
      <xdr:rowOff>142875</xdr:rowOff>
    </xdr:from>
    <xdr:to>
      <xdr:col>31</xdr:col>
      <xdr:colOff>266700</xdr:colOff>
      <xdr:row>33</xdr:row>
      <xdr:rowOff>152400</xdr:rowOff>
    </xdr:to>
    <xdr:sp macro="" textlink="">
      <xdr:nvSpPr>
        <xdr:cNvPr id="2087" name="Line 19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>
          <a:spLocks noChangeShapeType="1"/>
        </xdr:cNvSpPr>
      </xdr:nvSpPr>
      <xdr:spPr bwMode="auto">
        <a:xfrm>
          <a:off x="13201650" y="422910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33</xdr:row>
      <xdr:rowOff>0</xdr:rowOff>
    </xdr:from>
    <xdr:to>
      <xdr:col>26</xdr:col>
      <xdr:colOff>9525</xdr:colOff>
      <xdr:row>36</xdr:row>
      <xdr:rowOff>0</xdr:rowOff>
    </xdr:to>
    <xdr:sp macro="" textlink="">
      <xdr:nvSpPr>
        <xdr:cNvPr id="2088" name="Line 21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>
          <a:spLocks noChangeShapeType="1"/>
        </xdr:cNvSpPr>
      </xdr:nvSpPr>
      <xdr:spPr bwMode="auto">
        <a:xfrm>
          <a:off x="10191750" y="3467100"/>
          <a:ext cx="7048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33</xdr:row>
      <xdr:rowOff>9525</xdr:rowOff>
    </xdr:from>
    <xdr:to>
      <xdr:col>10</xdr:col>
      <xdr:colOff>0</xdr:colOff>
      <xdr:row>36</xdr:row>
      <xdr:rowOff>0</xdr:rowOff>
    </xdr:to>
    <xdr:sp macro="" textlink="">
      <xdr:nvSpPr>
        <xdr:cNvPr id="2090" name="Line 1564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>
          <a:spLocks noChangeShapeType="1"/>
        </xdr:cNvSpPr>
      </xdr:nvSpPr>
      <xdr:spPr bwMode="auto">
        <a:xfrm flipH="1">
          <a:off x="5010150" y="3476625"/>
          <a:ext cx="6667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9525</xdr:rowOff>
    </xdr:from>
    <xdr:to>
      <xdr:col>16</xdr:col>
      <xdr:colOff>0</xdr:colOff>
      <xdr:row>36</xdr:row>
      <xdr:rowOff>0</xdr:rowOff>
    </xdr:to>
    <xdr:sp macro="" textlink="">
      <xdr:nvSpPr>
        <xdr:cNvPr id="2091" name="Line 1567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>
          <a:spLocks noChangeShapeType="1"/>
        </xdr:cNvSpPr>
      </xdr:nvSpPr>
      <xdr:spPr bwMode="auto">
        <a:xfrm flipH="1">
          <a:off x="6934200" y="3476625"/>
          <a:ext cx="638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9525</xdr:rowOff>
    </xdr:from>
    <xdr:to>
      <xdr:col>17</xdr:col>
      <xdr:colOff>314325</xdr:colOff>
      <xdr:row>36</xdr:row>
      <xdr:rowOff>0</xdr:rowOff>
    </xdr:to>
    <xdr:sp macro="" textlink="">
      <xdr:nvSpPr>
        <xdr:cNvPr id="2096" name="Line 1568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>
          <a:spLocks noChangeShapeType="1"/>
        </xdr:cNvSpPr>
      </xdr:nvSpPr>
      <xdr:spPr bwMode="auto">
        <a:xfrm flipH="1">
          <a:off x="7572375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33</xdr:row>
      <xdr:rowOff>9525</xdr:rowOff>
    </xdr:from>
    <xdr:to>
      <xdr:col>20</xdr:col>
      <xdr:colOff>0</xdr:colOff>
      <xdr:row>36</xdr:row>
      <xdr:rowOff>0</xdr:rowOff>
    </xdr:to>
    <xdr:sp macro="" textlink="">
      <xdr:nvSpPr>
        <xdr:cNvPr id="2097" name="Line 1569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>
          <a:spLocks noChangeShapeType="1"/>
        </xdr:cNvSpPr>
      </xdr:nvSpPr>
      <xdr:spPr bwMode="auto">
        <a:xfrm flipH="1">
          <a:off x="8201025" y="3476625"/>
          <a:ext cx="62865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33</xdr:row>
      <xdr:rowOff>9525</xdr:rowOff>
    </xdr:from>
    <xdr:to>
      <xdr:col>24</xdr:col>
      <xdr:colOff>0</xdr:colOff>
      <xdr:row>36</xdr:row>
      <xdr:rowOff>0</xdr:rowOff>
    </xdr:to>
    <xdr:sp macro="" textlink="">
      <xdr:nvSpPr>
        <xdr:cNvPr id="2098" name="Line 1571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>
          <a:spLocks noChangeShapeType="1"/>
        </xdr:cNvSpPr>
      </xdr:nvSpPr>
      <xdr:spPr bwMode="auto">
        <a:xfrm flipH="1">
          <a:off x="9534525" y="3476625"/>
          <a:ext cx="6477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21</xdr:row>
      <xdr:rowOff>0</xdr:rowOff>
    </xdr:from>
    <xdr:to>
      <xdr:col>6</xdr:col>
      <xdr:colOff>9525</xdr:colOff>
      <xdr:row>24</xdr:row>
      <xdr:rowOff>0</xdr:rowOff>
    </xdr:to>
    <xdr:sp macro="" textlink="">
      <xdr:nvSpPr>
        <xdr:cNvPr id="2102" name="Line 97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>
          <a:spLocks noChangeShapeType="1"/>
        </xdr:cNvSpPr>
      </xdr:nvSpPr>
      <xdr:spPr bwMode="auto">
        <a:xfrm>
          <a:off x="3448050" y="4124325"/>
          <a:ext cx="8286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21</xdr:row>
      <xdr:rowOff>0</xdr:rowOff>
    </xdr:from>
    <xdr:to>
      <xdr:col>8</xdr:col>
      <xdr:colOff>9525</xdr:colOff>
      <xdr:row>24</xdr:row>
      <xdr:rowOff>0</xdr:rowOff>
    </xdr:to>
    <xdr:sp macro="" textlink="">
      <xdr:nvSpPr>
        <xdr:cNvPr id="2105" name="Line 99">
          <a:extLst>
            <a:ext uri="{FF2B5EF4-FFF2-40B4-BE49-F238E27FC236}">
              <a16:creationId xmlns:a16="http://schemas.microsoft.com/office/drawing/2014/main" id="{00000000-0008-0000-0300-000039080000}"/>
            </a:ext>
          </a:extLst>
        </xdr:cNvPr>
        <xdr:cNvSpPr>
          <a:spLocks noChangeShapeType="1"/>
        </xdr:cNvSpPr>
      </xdr:nvSpPr>
      <xdr:spPr bwMode="auto">
        <a:xfrm>
          <a:off x="4276725" y="4124325"/>
          <a:ext cx="7429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21</xdr:row>
      <xdr:rowOff>0</xdr:rowOff>
    </xdr:from>
    <xdr:to>
      <xdr:col>10</xdr:col>
      <xdr:colOff>9525</xdr:colOff>
      <xdr:row>24</xdr:row>
      <xdr:rowOff>0</xdr:rowOff>
    </xdr:to>
    <xdr:sp macro="" textlink="">
      <xdr:nvSpPr>
        <xdr:cNvPr id="2106" name="Line 101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>
          <a:spLocks noChangeShapeType="1"/>
        </xdr:cNvSpPr>
      </xdr:nvSpPr>
      <xdr:spPr bwMode="auto">
        <a:xfrm>
          <a:off x="5019675" y="4124325"/>
          <a:ext cx="6667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21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2107" name="Line 103">
          <a:extLst>
            <a:ext uri="{FF2B5EF4-FFF2-40B4-BE49-F238E27FC236}">
              <a16:creationId xmlns:a16="http://schemas.microsoft.com/office/drawing/2014/main" id="{00000000-0008-0000-0300-00003B080000}"/>
            </a:ext>
          </a:extLst>
        </xdr:cNvPr>
        <xdr:cNvSpPr>
          <a:spLocks noChangeShapeType="1"/>
        </xdr:cNvSpPr>
      </xdr:nvSpPr>
      <xdr:spPr bwMode="auto">
        <a:xfrm>
          <a:off x="5686425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0</xdr:rowOff>
    </xdr:from>
    <xdr:to>
      <xdr:col>14</xdr:col>
      <xdr:colOff>9525</xdr:colOff>
      <xdr:row>24</xdr:row>
      <xdr:rowOff>0</xdr:rowOff>
    </xdr:to>
    <xdr:sp macro="" textlink="">
      <xdr:nvSpPr>
        <xdr:cNvPr id="2108" name="Line 105">
          <a:extLst>
            <a:ext uri="{FF2B5EF4-FFF2-40B4-BE49-F238E27FC236}">
              <a16:creationId xmlns:a16="http://schemas.microsoft.com/office/drawing/2014/main" id="{00000000-0008-0000-0300-00003C080000}"/>
            </a:ext>
          </a:extLst>
        </xdr:cNvPr>
        <xdr:cNvSpPr>
          <a:spLocks noChangeShapeType="1"/>
        </xdr:cNvSpPr>
      </xdr:nvSpPr>
      <xdr:spPr bwMode="auto">
        <a:xfrm>
          <a:off x="6315075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9526</xdr:colOff>
      <xdr:row>21</xdr:row>
      <xdr:rowOff>0</xdr:rowOff>
    </xdr:from>
    <xdr:to>
      <xdr:col>15</xdr:col>
      <xdr:colOff>285751</xdr:colOff>
      <xdr:row>23</xdr:row>
      <xdr:rowOff>161925</xdr:rowOff>
    </xdr:to>
    <xdr:sp macro="" textlink="">
      <xdr:nvSpPr>
        <xdr:cNvPr id="2110" name="Line 107">
          <a:extLst>
            <a:ext uri="{FF2B5EF4-FFF2-40B4-BE49-F238E27FC236}">
              <a16:creationId xmlns:a16="http://schemas.microsoft.com/office/drawing/2014/main" id="{00000000-0008-0000-0300-00003E080000}"/>
            </a:ext>
          </a:extLst>
        </xdr:cNvPr>
        <xdr:cNvSpPr>
          <a:spLocks noChangeShapeType="1"/>
        </xdr:cNvSpPr>
      </xdr:nvSpPr>
      <xdr:spPr bwMode="auto">
        <a:xfrm>
          <a:off x="6943726" y="3467100"/>
          <a:ext cx="5905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21</xdr:row>
      <xdr:rowOff>0</xdr:rowOff>
    </xdr:from>
    <xdr:to>
      <xdr:col>18</xdr:col>
      <xdr:colOff>9525</xdr:colOff>
      <xdr:row>24</xdr:row>
      <xdr:rowOff>0</xdr:rowOff>
    </xdr:to>
    <xdr:sp macro="" textlink="">
      <xdr:nvSpPr>
        <xdr:cNvPr id="2111" name="Line 109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>
          <a:spLocks noChangeShapeType="1"/>
        </xdr:cNvSpPr>
      </xdr:nvSpPr>
      <xdr:spPr bwMode="auto">
        <a:xfrm>
          <a:off x="7581900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21</xdr:row>
      <xdr:rowOff>0</xdr:rowOff>
    </xdr:from>
    <xdr:to>
      <xdr:col>20</xdr:col>
      <xdr:colOff>9525</xdr:colOff>
      <xdr:row>24</xdr:row>
      <xdr:rowOff>0</xdr:rowOff>
    </xdr:to>
    <xdr:sp macro="" textlink="">
      <xdr:nvSpPr>
        <xdr:cNvPr id="2112" name="Line 111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>
          <a:spLocks noChangeShapeType="1"/>
        </xdr:cNvSpPr>
      </xdr:nvSpPr>
      <xdr:spPr bwMode="auto">
        <a:xfrm>
          <a:off x="8210550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21</xdr:row>
      <xdr:rowOff>0</xdr:rowOff>
    </xdr:from>
    <xdr:to>
      <xdr:col>22</xdr:col>
      <xdr:colOff>9525</xdr:colOff>
      <xdr:row>24</xdr:row>
      <xdr:rowOff>0</xdr:rowOff>
    </xdr:to>
    <xdr:sp macro="" textlink="">
      <xdr:nvSpPr>
        <xdr:cNvPr id="2113" name="Line 113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>
          <a:spLocks noChangeShapeType="1"/>
        </xdr:cNvSpPr>
      </xdr:nvSpPr>
      <xdr:spPr bwMode="auto">
        <a:xfrm>
          <a:off x="8839200" y="4124325"/>
          <a:ext cx="7048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21</xdr:row>
      <xdr:rowOff>0</xdr:rowOff>
    </xdr:from>
    <xdr:to>
      <xdr:col>24</xdr:col>
      <xdr:colOff>9525</xdr:colOff>
      <xdr:row>24</xdr:row>
      <xdr:rowOff>0</xdr:rowOff>
    </xdr:to>
    <xdr:sp macro="" textlink="">
      <xdr:nvSpPr>
        <xdr:cNvPr id="2116" name="Line 115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>
          <a:spLocks noChangeShapeType="1"/>
        </xdr:cNvSpPr>
      </xdr:nvSpPr>
      <xdr:spPr bwMode="auto">
        <a:xfrm>
          <a:off x="9544050" y="4124325"/>
          <a:ext cx="6477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0</xdr:rowOff>
    </xdr:from>
    <xdr:to>
      <xdr:col>26</xdr:col>
      <xdr:colOff>9525</xdr:colOff>
      <xdr:row>24</xdr:row>
      <xdr:rowOff>0</xdr:rowOff>
    </xdr:to>
    <xdr:sp macro="" textlink="">
      <xdr:nvSpPr>
        <xdr:cNvPr id="2117" name="Line 117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>
          <a:spLocks noChangeShapeType="1"/>
        </xdr:cNvSpPr>
      </xdr:nvSpPr>
      <xdr:spPr bwMode="auto">
        <a:xfrm>
          <a:off x="10191750" y="4124325"/>
          <a:ext cx="7048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21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2118" name="Line 119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>
          <a:spLocks noChangeShapeType="1"/>
        </xdr:cNvSpPr>
      </xdr:nvSpPr>
      <xdr:spPr bwMode="auto">
        <a:xfrm>
          <a:off x="10896600" y="4124325"/>
          <a:ext cx="8572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21</xdr:row>
      <xdr:rowOff>9525</xdr:rowOff>
    </xdr:from>
    <xdr:to>
      <xdr:col>10</xdr:col>
      <xdr:colOff>0</xdr:colOff>
      <xdr:row>24</xdr:row>
      <xdr:rowOff>0</xdr:rowOff>
    </xdr:to>
    <xdr:sp macro="" textlink="">
      <xdr:nvSpPr>
        <xdr:cNvPr id="2119" name="Line 1605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>
          <a:spLocks noChangeShapeType="1"/>
        </xdr:cNvSpPr>
      </xdr:nvSpPr>
      <xdr:spPr bwMode="auto">
        <a:xfrm flipH="1">
          <a:off x="5010150" y="4133850"/>
          <a:ext cx="6667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21</xdr:row>
      <xdr:rowOff>9525</xdr:rowOff>
    </xdr:from>
    <xdr:to>
      <xdr:col>12</xdr:col>
      <xdr:colOff>0</xdr:colOff>
      <xdr:row>24</xdr:row>
      <xdr:rowOff>0</xdr:rowOff>
    </xdr:to>
    <xdr:sp macro="" textlink="">
      <xdr:nvSpPr>
        <xdr:cNvPr id="2122" name="Line 1606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ShapeType="1"/>
        </xdr:cNvSpPr>
      </xdr:nvSpPr>
      <xdr:spPr bwMode="auto">
        <a:xfrm flipH="1">
          <a:off x="5676900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9525</xdr:rowOff>
    </xdr:from>
    <xdr:to>
      <xdr:col>14</xdr:col>
      <xdr:colOff>0</xdr:colOff>
      <xdr:row>24</xdr:row>
      <xdr:rowOff>0</xdr:rowOff>
    </xdr:to>
    <xdr:sp macro="" textlink="">
      <xdr:nvSpPr>
        <xdr:cNvPr id="2123" name="Line 1607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ShapeType="1"/>
        </xdr:cNvSpPr>
      </xdr:nvSpPr>
      <xdr:spPr bwMode="auto">
        <a:xfrm flipH="1">
          <a:off x="6305550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16</xdr:col>
      <xdr:colOff>0</xdr:colOff>
      <xdr:row>24</xdr:row>
      <xdr:rowOff>0</xdr:rowOff>
    </xdr:to>
    <xdr:sp macro="" textlink="">
      <xdr:nvSpPr>
        <xdr:cNvPr id="2124" name="Line 1608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ShapeType="1"/>
        </xdr:cNvSpPr>
      </xdr:nvSpPr>
      <xdr:spPr bwMode="auto">
        <a:xfrm flipH="1">
          <a:off x="6934200" y="4133850"/>
          <a:ext cx="6381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21</xdr:row>
      <xdr:rowOff>9525</xdr:rowOff>
    </xdr:from>
    <xdr:to>
      <xdr:col>18</xdr:col>
      <xdr:colOff>0</xdr:colOff>
      <xdr:row>24</xdr:row>
      <xdr:rowOff>0</xdr:rowOff>
    </xdr:to>
    <xdr:sp macro="" textlink="">
      <xdr:nvSpPr>
        <xdr:cNvPr id="2125" name="Line 1609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ShapeType="1"/>
        </xdr:cNvSpPr>
      </xdr:nvSpPr>
      <xdr:spPr bwMode="auto">
        <a:xfrm flipH="1">
          <a:off x="7572375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21</xdr:row>
      <xdr:rowOff>9525</xdr:rowOff>
    </xdr:from>
    <xdr:to>
      <xdr:col>20</xdr:col>
      <xdr:colOff>0</xdr:colOff>
      <xdr:row>24</xdr:row>
      <xdr:rowOff>0</xdr:rowOff>
    </xdr:to>
    <xdr:sp macro="" textlink="">
      <xdr:nvSpPr>
        <xdr:cNvPr id="2126" name="Line 1610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ShapeType="1"/>
        </xdr:cNvSpPr>
      </xdr:nvSpPr>
      <xdr:spPr bwMode="auto">
        <a:xfrm flipH="1">
          <a:off x="8201025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21</xdr:row>
      <xdr:rowOff>9525</xdr:rowOff>
    </xdr:from>
    <xdr:to>
      <xdr:col>22</xdr:col>
      <xdr:colOff>0</xdr:colOff>
      <xdr:row>24</xdr:row>
      <xdr:rowOff>0</xdr:rowOff>
    </xdr:to>
    <xdr:sp macro="" textlink="">
      <xdr:nvSpPr>
        <xdr:cNvPr id="2127" name="Line 1611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>
          <a:spLocks noChangeShapeType="1"/>
        </xdr:cNvSpPr>
      </xdr:nvSpPr>
      <xdr:spPr bwMode="auto">
        <a:xfrm flipH="1">
          <a:off x="8829675" y="4133850"/>
          <a:ext cx="704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9525</xdr:rowOff>
    </xdr:from>
    <xdr:to>
      <xdr:col>24</xdr:col>
      <xdr:colOff>0</xdr:colOff>
      <xdr:row>24</xdr:row>
      <xdr:rowOff>0</xdr:rowOff>
    </xdr:to>
    <xdr:sp macro="" textlink="">
      <xdr:nvSpPr>
        <xdr:cNvPr id="2128" name="Line 1612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>
          <a:spLocks noChangeShapeType="1"/>
        </xdr:cNvSpPr>
      </xdr:nvSpPr>
      <xdr:spPr bwMode="auto">
        <a:xfrm flipH="1">
          <a:off x="9534525" y="4133850"/>
          <a:ext cx="6477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21</xdr:row>
      <xdr:rowOff>9525</xdr:rowOff>
    </xdr:from>
    <xdr:to>
      <xdr:col>26</xdr:col>
      <xdr:colOff>0</xdr:colOff>
      <xdr:row>24</xdr:row>
      <xdr:rowOff>0</xdr:rowOff>
    </xdr:to>
    <xdr:sp macro="" textlink="">
      <xdr:nvSpPr>
        <xdr:cNvPr id="2129" name="Line 1613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>
          <a:spLocks noChangeShapeType="1"/>
        </xdr:cNvSpPr>
      </xdr:nvSpPr>
      <xdr:spPr bwMode="auto">
        <a:xfrm flipH="1">
          <a:off x="10182225" y="4133850"/>
          <a:ext cx="704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21</xdr:row>
      <xdr:rowOff>9525</xdr:rowOff>
    </xdr:from>
    <xdr:to>
      <xdr:col>28</xdr:col>
      <xdr:colOff>0</xdr:colOff>
      <xdr:row>24</xdr:row>
      <xdr:rowOff>0</xdr:rowOff>
    </xdr:to>
    <xdr:sp macro="" textlink="">
      <xdr:nvSpPr>
        <xdr:cNvPr id="2132" name="Line 1614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>
          <a:spLocks noChangeShapeType="1"/>
        </xdr:cNvSpPr>
      </xdr:nvSpPr>
      <xdr:spPr bwMode="auto">
        <a:xfrm flipH="1">
          <a:off x="10887075" y="4133850"/>
          <a:ext cx="8667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9525</xdr:rowOff>
    </xdr:from>
    <xdr:to>
      <xdr:col>6</xdr:col>
      <xdr:colOff>0</xdr:colOff>
      <xdr:row>24</xdr:row>
      <xdr:rowOff>0</xdr:rowOff>
    </xdr:to>
    <xdr:sp macro="" textlink="">
      <xdr:nvSpPr>
        <xdr:cNvPr id="2135" name="Line 1857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>
          <a:spLocks noChangeShapeType="1"/>
        </xdr:cNvSpPr>
      </xdr:nvSpPr>
      <xdr:spPr bwMode="auto">
        <a:xfrm flipH="1">
          <a:off x="3438525" y="41338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21</xdr:row>
      <xdr:rowOff>9525</xdr:rowOff>
    </xdr:from>
    <xdr:to>
      <xdr:col>8</xdr:col>
      <xdr:colOff>0</xdr:colOff>
      <xdr:row>24</xdr:row>
      <xdr:rowOff>0</xdr:rowOff>
    </xdr:to>
    <xdr:sp macro="" textlink="">
      <xdr:nvSpPr>
        <xdr:cNvPr id="2136" name="Line 1858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>
          <a:spLocks noChangeShapeType="1"/>
        </xdr:cNvSpPr>
      </xdr:nvSpPr>
      <xdr:spPr bwMode="auto">
        <a:xfrm flipH="1">
          <a:off x="4267200" y="4133850"/>
          <a:ext cx="7429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21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2137" name="Line 2134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>
          <a:spLocks noChangeShapeType="1"/>
        </xdr:cNvSpPr>
      </xdr:nvSpPr>
      <xdr:spPr bwMode="auto">
        <a:xfrm>
          <a:off x="10896600" y="4124325"/>
          <a:ext cx="8572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21</xdr:row>
      <xdr:rowOff>9525</xdr:rowOff>
    </xdr:from>
    <xdr:to>
      <xdr:col>28</xdr:col>
      <xdr:colOff>0</xdr:colOff>
      <xdr:row>24</xdr:row>
      <xdr:rowOff>0</xdr:rowOff>
    </xdr:to>
    <xdr:sp macro="" textlink="">
      <xdr:nvSpPr>
        <xdr:cNvPr id="2142" name="Line 2146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>
          <a:spLocks noChangeShapeType="1"/>
        </xdr:cNvSpPr>
      </xdr:nvSpPr>
      <xdr:spPr bwMode="auto">
        <a:xfrm flipH="1">
          <a:off x="10887075" y="4133850"/>
          <a:ext cx="8667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0</xdr:rowOff>
    </xdr:from>
    <xdr:to>
      <xdr:col>14</xdr:col>
      <xdr:colOff>9525</xdr:colOff>
      <xdr:row>24</xdr:row>
      <xdr:rowOff>0</xdr:rowOff>
    </xdr:to>
    <xdr:sp macro="" textlink="">
      <xdr:nvSpPr>
        <xdr:cNvPr id="2143" name="Line 103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>
          <a:spLocks noChangeShapeType="1"/>
        </xdr:cNvSpPr>
      </xdr:nvSpPr>
      <xdr:spPr bwMode="auto">
        <a:xfrm>
          <a:off x="6315075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9525</xdr:rowOff>
    </xdr:from>
    <xdr:to>
      <xdr:col>14</xdr:col>
      <xdr:colOff>0</xdr:colOff>
      <xdr:row>24</xdr:row>
      <xdr:rowOff>0</xdr:rowOff>
    </xdr:to>
    <xdr:sp macro="" textlink="">
      <xdr:nvSpPr>
        <xdr:cNvPr id="2144" name="Line 1606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>
          <a:spLocks noChangeShapeType="1"/>
        </xdr:cNvSpPr>
      </xdr:nvSpPr>
      <xdr:spPr bwMode="auto">
        <a:xfrm flipH="1">
          <a:off x="6305550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21</xdr:row>
      <xdr:rowOff>9525</xdr:rowOff>
    </xdr:from>
    <xdr:to>
      <xdr:col>19</xdr:col>
      <xdr:colOff>314325</xdr:colOff>
      <xdr:row>23</xdr:row>
      <xdr:rowOff>209550</xdr:rowOff>
    </xdr:to>
    <xdr:sp macro="" textlink="">
      <xdr:nvSpPr>
        <xdr:cNvPr id="2147" name="Line 1600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>
          <a:spLocks noChangeShapeType="1"/>
        </xdr:cNvSpPr>
      </xdr:nvSpPr>
      <xdr:spPr bwMode="auto">
        <a:xfrm flipH="1">
          <a:off x="8210550" y="4133850"/>
          <a:ext cx="6191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21</xdr:row>
      <xdr:rowOff>0</xdr:rowOff>
    </xdr:from>
    <xdr:to>
      <xdr:col>8</xdr:col>
      <xdr:colOff>0</xdr:colOff>
      <xdr:row>23</xdr:row>
      <xdr:rowOff>171450</xdr:rowOff>
    </xdr:to>
    <xdr:sp macro="" textlink="">
      <xdr:nvSpPr>
        <xdr:cNvPr id="2150" name="Line 2097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>
          <a:off x="4267200" y="4124325"/>
          <a:ext cx="7429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190500</xdr:colOff>
      <xdr:row>22</xdr:row>
      <xdr:rowOff>133350</xdr:rowOff>
    </xdr:from>
    <xdr:to>
      <xdr:col>34</xdr:col>
      <xdr:colOff>219075</xdr:colOff>
      <xdr:row>25</xdr:row>
      <xdr:rowOff>95250</xdr:rowOff>
    </xdr:to>
    <xdr:sp macro="" textlink="">
      <xdr:nvSpPr>
        <xdr:cNvPr id="2151" name="Line 2105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>
          <a:spLocks noChangeShapeType="1"/>
        </xdr:cNvSpPr>
      </xdr:nvSpPr>
      <xdr:spPr bwMode="auto">
        <a:xfrm>
          <a:off x="14992350" y="38576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0</xdr:rowOff>
    </xdr:from>
    <xdr:to>
      <xdr:col>26</xdr:col>
      <xdr:colOff>0</xdr:colOff>
      <xdr:row>23</xdr:row>
      <xdr:rowOff>209550</xdr:rowOff>
    </xdr:to>
    <xdr:sp macro="" textlink="">
      <xdr:nvSpPr>
        <xdr:cNvPr id="2152" name="Line 2106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>
          <a:spLocks noChangeShapeType="1"/>
        </xdr:cNvSpPr>
      </xdr:nvSpPr>
      <xdr:spPr bwMode="auto">
        <a:xfrm>
          <a:off x="10191750" y="412432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21</xdr:row>
      <xdr:rowOff>9525</xdr:rowOff>
    </xdr:from>
    <xdr:to>
      <xdr:col>15</xdr:col>
      <xdr:colOff>314325</xdr:colOff>
      <xdr:row>23</xdr:row>
      <xdr:rowOff>219075</xdr:rowOff>
    </xdr:to>
    <xdr:sp macro="" textlink="">
      <xdr:nvSpPr>
        <xdr:cNvPr id="2153" name="Line 2113">
          <a:extLst>
            <a:ext uri="{FF2B5EF4-FFF2-40B4-BE49-F238E27FC236}">
              <a16:creationId xmlns:a16="http://schemas.microsoft.com/office/drawing/2014/main" id="{00000000-0008-0000-0300-000069080000}"/>
            </a:ext>
          </a:extLst>
        </xdr:cNvPr>
        <xdr:cNvSpPr>
          <a:spLocks noChangeShapeType="1"/>
        </xdr:cNvSpPr>
      </xdr:nvSpPr>
      <xdr:spPr bwMode="auto">
        <a:xfrm flipH="1">
          <a:off x="6943725" y="4133850"/>
          <a:ext cx="6191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21</xdr:row>
      <xdr:rowOff>9525</xdr:rowOff>
    </xdr:from>
    <xdr:to>
      <xdr:col>18</xdr:col>
      <xdr:colOff>0</xdr:colOff>
      <xdr:row>23</xdr:row>
      <xdr:rowOff>219075</xdr:rowOff>
    </xdr:to>
    <xdr:sp macro="" textlink="">
      <xdr:nvSpPr>
        <xdr:cNvPr id="2155" name="Line 2114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>
          <a:spLocks noChangeShapeType="1"/>
        </xdr:cNvSpPr>
      </xdr:nvSpPr>
      <xdr:spPr bwMode="auto">
        <a:xfrm flipH="1">
          <a:off x="7572375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9525</xdr:rowOff>
    </xdr:from>
    <xdr:to>
      <xdr:col>24</xdr:col>
      <xdr:colOff>0</xdr:colOff>
      <xdr:row>24</xdr:row>
      <xdr:rowOff>0</xdr:rowOff>
    </xdr:to>
    <xdr:sp macro="" textlink="">
      <xdr:nvSpPr>
        <xdr:cNvPr id="2156" name="Line 2117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>
          <a:spLocks noChangeShapeType="1"/>
        </xdr:cNvSpPr>
      </xdr:nvSpPr>
      <xdr:spPr bwMode="auto">
        <a:xfrm flipH="1">
          <a:off x="9534525" y="4133850"/>
          <a:ext cx="6477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9525</xdr:rowOff>
    </xdr:from>
    <xdr:to>
      <xdr:col>25</xdr:col>
      <xdr:colOff>314325</xdr:colOff>
      <xdr:row>24</xdr:row>
      <xdr:rowOff>0</xdr:rowOff>
    </xdr:to>
    <xdr:sp macro="" textlink="">
      <xdr:nvSpPr>
        <xdr:cNvPr id="2157" name="Line 2118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>
          <a:spLocks noChangeShapeType="1"/>
        </xdr:cNvSpPr>
      </xdr:nvSpPr>
      <xdr:spPr bwMode="auto">
        <a:xfrm flipH="1">
          <a:off x="10191750" y="4133850"/>
          <a:ext cx="6762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21</xdr:row>
      <xdr:rowOff>0</xdr:rowOff>
    </xdr:from>
    <xdr:to>
      <xdr:col>13</xdr:col>
      <xdr:colOff>304800</xdr:colOff>
      <xdr:row>24</xdr:row>
      <xdr:rowOff>0</xdr:rowOff>
    </xdr:to>
    <xdr:sp macro="" textlink="">
      <xdr:nvSpPr>
        <xdr:cNvPr id="2158" name="Line 2121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>
          <a:spLocks noChangeShapeType="1"/>
        </xdr:cNvSpPr>
      </xdr:nvSpPr>
      <xdr:spPr bwMode="auto">
        <a:xfrm>
          <a:off x="6315075" y="4124325"/>
          <a:ext cx="6096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21</xdr:row>
      <xdr:rowOff>0</xdr:rowOff>
    </xdr:from>
    <xdr:to>
      <xdr:col>12</xdr:col>
      <xdr:colOff>9525</xdr:colOff>
      <xdr:row>24</xdr:row>
      <xdr:rowOff>0</xdr:rowOff>
    </xdr:to>
    <xdr:sp macro="" textlink="">
      <xdr:nvSpPr>
        <xdr:cNvPr id="2160" name="Line 7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>
          <a:spLocks noChangeShapeType="1"/>
        </xdr:cNvSpPr>
      </xdr:nvSpPr>
      <xdr:spPr bwMode="auto">
        <a:xfrm>
          <a:off x="5686425" y="4124325"/>
          <a:ext cx="6286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247650</xdr:colOff>
      <xdr:row>20</xdr:row>
      <xdr:rowOff>247650</xdr:rowOff>
    </xdr:from>
    <xdr:to>
      <xdr:col>29</xdr:col>
      <xdr:colOff>285750</xdr:colOff>
      <xdr:row>23</xdr:row>
      <xdr:rowOff>133350</xdr:rowOff>
    </xdr:to>
    <xdr:sp macro="" textlink="">
      <xdr:nvSpPr>
        <xdr:cNvPr id="2162" name="Line 19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>
          <a:spLocks noChangeShapeType="1"/>
        </xdr:cNvSpPr>
      </xdr:nvSpPr>
      <xdr:spPr bwMode="auto">
        <a:xfrm>
          <a:off x="12001500" y="3495675"/>
          <a:ext cx="6477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21</xdr:row>
      <xdr:rowOff>0</xdr:rowOff>
    </xdr:from>
    <xdr:to>
      <xdr:col>26</xdr:col>
      <xdr:colOff>9525</xdr:colOff>
      <xdr:row>24</xdr:row>
      <xdr:rowOff>0</xdr:rowOff>
    </xdr:to>
    <xdr:sp macro="" textlink="">
      <xdr:nvSpPr>
        <xdr:cNvPr id="2163" name="Line 21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>
          <a:spLocks noChangeShapeType="1"/>
        </xdr:cNvSpPr>
      </xdr:nvSpPr>
      <xdr:spPr bwMode="auto">
        <a:xfrm>
          <a:off x="10191750" y="4124325"/>
          <a:ext cx="7048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21</xdr:row>
      <xdr:rowOff>9525</xdr:rowOff>
    </xdr:from>
    <xdr:to>
      <xdr:col>10</xdr:col>
      <xdr:colOff>0</xdr:colOff>
      <xdr:row>24</xdr:row>
      <xdr:rowOff>0</xdr:rowOff>
    </xdr:to>
    <xdr:sp macro="" textlink="">
      <xdr:nvSpPr>
        <xdr:cNvPr id="2165" name="Line 1564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>
          <a:spLocks noChangeShapeType="1"/>
        </xdr:cNvSpPr>
      </xdr:nvSpPr>
      <xdr:spPr bwMode="auto">
        <a:xfrm flipH="1">
          <a:off x="5010150" y="4133850"/>
          <a:ext cx="6667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</xdr:row>
      <xdr:rowOff>9525</xdr:rowOff>
    </xdr:from>
    <xdr:to>
      <xdr:col>16</xdr:col>
      <xdr:colOff>0</xdr:colOff>
      <xdr:row>24</xdr:row>
      <xdr:rowOff>0</xdr:rowOff>
    </xdr:to>
    <xdr:sp macro="" textlink="">
      <xdr:nvSpPr>
        <xdr:cNvPr id="2169" name="Line 1567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>
          <a:spLocks noChangeShapeType="1"/>
        </xdr:cNvSpPr>
      </xdr:nvSpPr>
      <xdr:spPr bwMode="auto">
        <a:xfrm flipH="1">
          <a:off x="6934200" y="4133850"/>
          <a:ext cx="6381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21</xdr:row>
      <xdr:rowOff>9525</xdr:rowOff>
    </xdr:from>
    <xdr:to>
      <xdr:col>17</xdr:col>
      <xdr:colOff>314325</xdr:colOff>
      <xdr:row>24</xdr:row>
      <xdr:rowOff>0</xdr:rowOff>
    </xdr:to>
    <xdr:sp macro="" textlink="">
      <xdr:nvSpPr>
        <xdr:cNvPr id="2170" name="Line 1568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>
          <a:spLocks noChangeShapeType="1"/>
        </xdr:cNvSpPr>
      </xdr:nvSpPr>
      <xdr:spPr bwMode="auto">
        <a:xfrm flipH="1">
          <a:off x="7572375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21</xdr:row>
      <xdr:rowOff>9525</xdr:rowOff>
    </xdr:from>
    <xdr:to>
      <xdr:col>20</xdr:col>
      <xdr:colOff>0</xdr:colOff>
      <xdr:row>24</xdr:row>
      <xdr:rowOff>0</xdr:rowOff>
    </xdr:to>
    <xdr:sp macro="" textlink="">
      <xdr:nvSpPr>
        <xdr:cNvPr id="2172" name="Line 1569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>
          <a:spLocks noChangeShapeType="1"/>
        </xdr:cNvSpPr>
      </xdr:nvSpPr>
      <xdr:spPr bwMode="auto">
        <a:xfrm flipH="1">
          <a:off x="8201025" y="4133850"/>
          <a:ext cx="6286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21</xdr:row>
      <xdr:rowOff>9525</xdr:rowOff>
    </xdr:from>
    <xdr:to>
      <xdr:col>24</xdr:col>
      <xdr:colOff>0</xdr:colOff>
      <xdr:row>24</xdr:row>
      <xdr:rowOff>0</xdr:rowOff>
    </xdr:to>
    <xdr:sp macro="" textlink="">
      <xdr:nvSpPr>
        <xdr:cNvPr id="2173" name="Line 1571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>
          <a:spLocks noChangeShapeType="1"/>
        </xdr:cNvSpPr>
      </xdr:nvSpPr>
      <xdr:spPr bwMode="auto">
        <a:xfrm flipH="1">
          <a:off x="9534525" y="4133850"/>
          <a:ext cx="6477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21</xdr:row>
      <xdr:rowOff>0</xdr:rowOff>
    </xdr:from>
    <xdr:to>
      <xdr:col>8</xdr:col>
      <xdr:colOff>9525</xdr:colOff>
      <xdr:row>24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>
          <a:spLocks noChangeShapeType="1"/>
        </xdr:cNvSpPr>
      </xdr:nvSpPr>
      <xdr:spPr bwMode="auto">
        <a:xfrm>
          <a:off x="4276725" y="4124325"/>
          <a:ext cx="74295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36</xdr:row>
      <xdr:rowOff>0</xdr:rowOff>
    </xdr:from>
    <xdr:to>
      <xdr:col>6</xdr:col>
      <xdr:colOff>9525</xdr:colOff>
      <xdr:row>39</xdr:row>
      <xdr:rowOff>0</xdr:rowOff>
    </xdr:to>
    <xdr:sp macro="" textlink="">
      <xdr:nvSpPr>
        <xdr:cNvPr id="2175" name="Line 145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>
          <a:spLocks noChangeShapeType="1"/>
        </xdr:cNvSpPr>
      </xdr:nvSpPr>
      <xdr:spPr bwMode="auto">
        <a:xfrm>
          <a:off x="3448050" y="5676900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36</xdr:row>
      <xdr:rowOff>0</xdr:rowOff>
    </xdr:from>
    <xdr:to>
      <xdr:col>8</xdr:col>
      <xdr:colOff>9525</xdr:colOff>
      <xdr:row>39</xdr:row>
      <xdr:rowOff>0</xdr:rowOff>
    </xdr:to>
    <xdr:sp macro="" textlink="">
      <xdr:nvSpPr>
        <xdr:cNvPr id="2176" name="Line 147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>
          <a:spLocks noChangeShapeType="1"/>
        </xdr:cNvSpPr>
      </xdr:nvSpPr>
      <xdr:spPr bwMode="auto">
        <a:xfrm>
          <a:off x="4276725" y="5676900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36</xdr:row>
      <xdr:rowOff>0</xdr:rowOff>
    </xdr:from>
    <xdr:to>
      <xdr:col>10</xdr:col>
      <xdr:colOff>9525</xdr:colOff>
      <xdr:row>39</xdr:row>
      <xdr:rowOff>0</xdr:rowOff>
    </xdr:to>
    <xdr:sp macro="" textlink="">
      <xdr:nvSpPr>
        <xdr:cNvPr id="2177" name="Line 149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>
          <a:spLocks noChangeShapeType="1"/>
        </xdr:cNvSpPr>
      </xdr:nvSpPr>
      <xdr:spPr bwMode="auto">
        <a:xfrm>
          <a:off x="5019675" y="56769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36</xdr:row>
      <xdr:rowOff>0</xdr:rowOff>
    </xdr:from>
    <xdr:to>
      <xdr:col>12</xdr:col>
      <xdr:colOff>9525</xdr:colOff>
      <xdr:row>39</xdr:row>
      <xdr:rowOff>0</xdr:rowOff>
    </xdr:to>
    <xdr:sp macro="" textlink="">
      <xdr:nvSpPr>
        <xdr:cNvPr id="2178" name="Line 151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>
          <a:spLocks noChangeShapeType="1"/>
        </xdr:cNvSpPr>
      </xdr:nvSpPr>
      <xdr:spPr bwMode="auto">
        <a:xfrm>
          <a:off x="5686425" y="56769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36</xdr:row>
      <xdr:rowOff>0</xdr:rowOff>
    </xdr:from>
    <xdr:to>
      <xdr:col>14</xdr:col>
      <xdr:colOff>9525</xdr:colOff>
      <xdr:row>39</xdr:row>
      <xdr:rowOff>0</xdr:rowOff>
    </xdr:to>
    <xdr:sp macro="" textlink="">
      <xdr:nvSpPr>
        <xdr:cNvPr id="2179" name="Line 153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>
          <a:spLocks noChangeShapeType="1"/>
        </xdr:cNvSpPr>
      </xdr:nvSpPr>
      <xdr:spPr bwMode="auto">
        <a:xfrm>
          <a:off x="6315075" y="56769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36</xdr:row>
      <xdr:rowOff>0</xdr:rowOff>
    </xdr:from>
    <xdr:to>
      <xdr:col>16</xdr:col>
      <xdr:colOff>9525</xdr:colOff>
      <xdr:row>39</xdr:row>
      <xdr:rowOff>0</xdr:rowOff>
    </xdr:to>
    <xdr:sp macro="" textlink="">
      <xdr:nvSpPr>
        <xdr:cNvPr id="2181" name="Line 155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>
          <a:spLocks noChangeShapeType="1"/>
        </xdr:cNvSpPr>
      </xdr:nvSpPr>
      <xdr:spPr bwMode="auto">
        <a:xfrm>
          <a:off x="6943725" y="56769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36</xdr:row>
      <xdr:rowOff>0</xdr:rowOff>
    </xdr:from>
    <xdr:to>
      <xdr:col>18</xdr:col>
      <xdr:colOff>9525</xdr:colOff>
      <xdr:row>39</xdr:row>
      <xdr:rowOff>0</xdr:rowOff>
    </xdr:to>
    <xdr:sp macro="" textlink="">
      <xdr:nvSpPr>
        <xdr:cNvPr id="2183" name="Line 157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>
          <a:spLocks noChangeShapeType="1"/>
        </xdr:cNvSpPr>
      </xdr:nvSpPr>
      <xdr:spPr bwMode="auto">
        <a:xfrm>
          <a:off x="7581900" y="56769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36</xdr:row>
      <xdr:rowOff>0</xdr:rowOff>
    </xdr:from>
    <xdr:to>
      <xdr:col>20</xdr:col>
      <xdr:colOff>9525</xdr:colOff>
      <xdr:row>39</xdr:row>
      <xdr:rowOff>0</xdr:rowOff>
    </xdr:to>
    <xdr:sp macro="" textlink="">
      <xdr:nvSpPr>
        <xdr:cNvPr id="2184" name="Line 159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>
          <a:spLocks noChangeShapeType="1"/>
        </xdr:cNvSpPr>
      </xdr:nvSpPr>
      <xdr:spPr bwMode="auto">
        <a:xfrm>
          <a:off x="8210550" y="56769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36</xdr:row>
      <xdr:rowOff>0</xdr:rowOff>
    </xdr:from>
    <xdr:to>
      <xdr:col>22</xdr:col>
      <xdr:colOff>9525</xdr:colOff>
      <xdr:row>39</xdr:row>
      <xdr:rowOff>0</xdr:rowOff>
    </xdr:to>
    <xdr:sp macro="" textlink="">
      <xdr:nvSpPr>
        <xdr:cNvPr id="2185" name="Line 161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>
          <a:spLocks noChangeShapeType="1"/>
        </xdr:cNvSpPr>
      </xdr:nvSpPr>
      <xdr:spPr bwMode="auto">
        <a:xfrm>
          <a:off x="8839200" y="56769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36</xdr:row>
      <xdr:rowOff>0</xdr:rowOff>
    </xdr:from>
    <xdr:to>
      <xdr:col>24</xdr:col>
      <xdr:colOff>9525</xdr:colOff>
      <xdr:row>39</xdr:row>
      <xdr:rowOff>0</xdr:rowOff>
    </xdr:to>
    <xdr:sp macro="" textlink="">
      <xdr:nvSpPr>
        <xdr:cNvPr id="2186" name="Line 163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>
          <a:spLocks noChangeShapeType="1"/>
        </xdr:cNvSpPr>
      </xdr:nvSpPr>
      <xdr:spPr bwMode="auto">
        <a:xfrm>
          <a:off x="9544050" y="5676900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36</xdr:row>
      <xdr:rowOff>0</xdr:rowOff>
    </xdr:from>
    <xdr:to>
      <xdr:col>26</xdr:col>
      <xdr:colOff>9525</xdr:colOff>
      <xdr:row>39</xdr:row>
      <xdr:rowOff>0</xdr:rowOff>
    </xdr:to>
    <xdr:sp macro="" textlink="">
      <xdr:nvSpPr>
        <xdr:cNvPr id="2187" name="Line 165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>
          <a:spLocks noChangeShapeType="1"/>
        </xdr:cNvSpPr>
      </xdr:nvSpPr>
      <xdr:spPr bwMode="auto">
        <a:xfrm>
          <a:off x="10191750" y="56769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36</xdr:row>
      <xdr:rowOff>0</xdr:rowOff>
    </xdr:from>
    <xdr:to>
      <xdr:col>28</xdr:col>
      <xdr:colOff>0</xdr:colOff>
      <xdr:row>39</xdr:row>
      <xdr:rowOff>0</xdr:rowOff>
    </xdr:to>
    <xdr:sp macro="" textlink="">
      <xdr:nvSpPr>
        <xdr:cNvPr id="2188" name="Line 167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>
          <a:spLocks noChangeShapeType="1"/>
        </xdr:cNvSpPr>
      </xdr:nvSpPr>
      <xdr:spPr bwMode="auto">
        <a:xfrm>
          <a:off x="10896600" y="5676900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36</xdr:row>
      <xdr:rowOff>9525</xdr:rowOff>
    </xdr:from>
    <xdr:to>
      <xdr:col>10</xdr:col>
      <xdr:colOff>0</xdr:colOff>
      <xdr:row>39</xdr:row>
      <xdr:rowOff>0</xdr:rowOff>
    </xdr:to>
    <xdr:sp macro="" textlink="">
      <xdr:nvSpPr>
        <xdr:cNvPr id="2189" name="Line 1626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>
          <a:spLocks noChangeShapeType="1"/>
        </xdr:cNvSpPr>
      </xdr:nvSpPr>
      <xdr:spPr bwMode="auto">
        <a:xfrm flipH="1">
          <a:off x="5010150" y="56864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36</xdr:row>
      <xdr:rowOff>9525</xdr:rowOff>
    </xdr:from>
    <xdr:to>
      <xdr:col>12</xdr:col>
      <xdr:colOff>0</xdr:colOff>
      <xdr:row>39</xdr:row>
      <xdr:rowOff>0</xdr:rowOff>
    </xdr:to>
    <xdr:sp macro="" textlink="">
      <xdr:nvSpPr>
        <xdr:cNvPr id="2190" name="Line 1627">
          <a:extLst>
            <a:ext uri="{FF2B5EF4-FFF2-40B4-BE49-F238E27FC236}">
              <a16:creationId xmlns:a16="http://schemas.microsoft.com/office/drawing/2014/main" id="{00000000-0008-0000-0300-00008E080000}"/>
            </a:ext>
          </a:extLst>
        </xdr:cNvPr>
        <xdr:cNvSpPr>
          <a:spLocks noChangeShapeType="1"/>
        </xdr:cNvSpPr>
      </xdr:nvSpPr>
      <xdr:spPr bwMode="auto">
        <a:xfrm flipH="1">
          <a:off x="5676900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9525</xdr:rowOff>
    </xdr:from>
    <xdr:to>
      <xdr:col>14</xdr:col>
      <xdr:colOff>0</xdr:colOff>
      <xdr:row>39</xdr:row>
      <xdr:rowOff>0</xdr:rowOff>
    </xdr:to>
    <xdr:sp macro="" textlink="">
      <xdr:nvSpPr>
        <xdr:cNvPr id="2191" name="Line 1628">
          <a:extLst>
            <a:ext uri="{FF2B5EF4-FFF2-40B4-BE49-F238E27FC236}">
              <a16:creationId xmlns:a16="http://schemas.microsoft.com/office/drawing/2014/main" id="{00000000-0008-0000-0300-00008F080000}"/>
            </a:ext>
          </a:extLst>
        </xdr:cNvPr>
        <xdr:cNvSpPr>
          <a:spLocks noChangeShapeType="1"/>
        </xdr:cNvSpPr>
      </xdr:nvSpPr>
      <xdr:spPr bwMode="auto">
        <a:xfrm flipH="1">
          <a:off x="6305550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36</xdr:row>
      <xdr:rowOff>9525</xdr:rowOff>
    </xdr:from>
    <xdr:to>
      <xdr:col>16</xdr:col>
      <xdr:colOff>0</xdr:colOff>
      <xdr:row>39</xdr:row>
      <xdr:rowOff>0</xdr:rowOff>
    </xdr:to>
    <xdr:sp macro="" textlink="">
      <xdr:nvSpPr>
        <xdr:cNvPr id="2192" name="Line 1629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>
          <a:spLocks noChangeShapeType="1"/>
        </xdr:cNvSpPr>
      </xdr:nvSpPr>
      <xdr:spPr bwMode="auto">
        <a:xfrm flipH="1">
          <a:off x="6934200" y="5686425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9525</xdr:rowOff>
    </xdr:from>
    <xdr:to>
      <xdr:col>18</xdr:col>
      <xdr:colOff>0</xdr:colOff>
      <xdr:row>39</xdr:row>
      <xdr:rowOff>0</xdr:rowOff>
    </xdr:to>
    <xdr:sp macro="" textlink="">
      <xdr:nvSpPr>
        <xdr:cNvPr id="2195" name="Line 1630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>
          <a:spLocks noChangeShapeType="1"/>
        </xdr:cNvSpPr>
      </xdr:nvSpPr>
      <xdr:spPr bwMode="auto">
        <a:xfrm flipH="1">
          <a:off x="7572375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36</xdr:row>
      <xdr:rowOff>9525</xdr:rowOff>
    </xdr:from>
    <xdr:to>
      <xdr:col>20</xdr:col>
      <xdr:colOff>0</xdr:colOff>
      <xdr:row>39</xdr:row>
      <xdr:rowOff>0</xdr:rowOff>
    </xdr:to>
    <xdr:sp macro="" textlink="">
      <xdr:nvSpPr>
        <xdr:cNvPr id="2196" name="Line 1631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>
          <a:spLocks noChangeShapeType="1"/>
        </xdr:cNvSpPr>
      </xdr:nvSpPr>
      <xdr:spPr bwMode="auto">
        <a:xfrm flipH="1">
          <a:off x="8201025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36</xdr:row>
      <xdr:rowOff>9525</xdr:rowOff>
    </xdr:from>
    <xdr:to>
      <xdr:col>22</xdr:col>
      <xdr:colOff>0</xdr:colOff>
      <xdr:row>39</xdr:row>
      <xdr:rowOff>0</xdr:rowOff>
    </xdr:to>
    <xdr:sp macro="" textlink="">
      <xdr:nvSpPr>
        <xdr:cNvPr id="2197" name="Line 1632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>
          <a:spLocks noChangeShapeType="1"/>
        </xdr:cNvSpPr>
      </xdr:nvSpPr>
      <xdr:spPr bwMode="auto">
        <a:xfrm flipH="1">
          <a:off x="8829675" y="5686425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9525</xdr:rowOff>
    </xdr:from>
    <xdr:to>
      <xdr:col>24</xdr:col>
      <xdr:colOff>0</xdr:colOff>
      <xdr:row>39</xdr:row>
      <xdr:rowOff>0</xdr:rowOff>
    </xdr:to>
    <xdr:sp macro="" textlink="">
      <xdr:nvSpPr>
        <xdr:cNvPr id="2200" name="Line 1633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>
          <a:spLocks noChangeShapeType="1"/>
        </xdr:cNvSpPr>
      </xdr:nvSpPr>
      <xdr:spPr bwMode="auto">
        <a:xfrm flipH="1">
          <a:off x="9534525" y="56864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36</xdr:row>
      <xdr:rowOff>9525</xdr:rowOff>
    </xdr:from>
    <xdr:to>
      <xdr:col>26</xdr:col>
      <xdr:colOff>0</xdr:colOff>
      <xdr:row>39</xdr:row>
      <xdr:rowOff>0</xdr:rowOff>
    </xdr:to>
    <xdr:sp macro="" textlink="">
      <xdr:nvSpPr>
        <xdr:cNvPr id="2201" name="Line 1634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>
          <a:spLocks noChangeShapeType="1"/>
        </xdr:cNvSpPr>
      </xdr:nvSpPr>
      <xdr:spPr bwMode="auto">
        <a:xfrm flipH="1">
          <a:off x="10182225" y="5686425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36</xdr:row>
      <xdr:rowOff>9525</xdr:rowOff>
    </xdr:from>
    <xdr:to>
      <xdr:col>28</xdr:col>
      <xdr:colOff>0</xdr:colOff>
      <xdr:row>39</xdr:row>
      <xdr:rowOff>0</xdr:rowOff>
    </xdr:to>
    <xdr:sp macro="" textlink="">
      <xdr:nvSpPr>
        <xdr:cNvPr id="2203" name="Line 1635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>
          <a:spLocks noChangeShapeType="1"/>
        </xdr:cNvSpPr>
      </xdr:nvSpPr>
      <xdr:spPr bwMode="auto">
        <a:xfrm flipH="1">
          <a:off x="10887075" y="5686425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9525</xdr:rowOff>
    </xdr:from>
    <xdr:to>
      <xdr:col>6</xdr:col>
      <xdr:colOff>0</xdr:colOff>
      <xdr:row>39</xdr:row>
      <xdr:rowOff>0</xdr:rowOff>
    </xdr:to>
    <xdr:sp macro="" textlink="">
      <xdr:nvSpPr>
        <xdr:cNvPr id="2206" name="Line 1861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>
          <a:spLocks noChangeShapeType="1"/>
        </xdr:cNvSpPr>
      </xdr:nvSpPr>
      <xdr:spPr bwMode="auto">
        <a:xfrm flipH="1">
          <a:off x="3438525" y="5686425"/>
          <a:ext cx="8286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9525</xdr:rowOff>
    </xdr:from>
    <xdr:to>
      <xdr:col>8</xdr:col>
      <xdr:colOff>0</xdr:colOff>
      <xdr:row>39</xdr:row>
      <xdr:rowOff>0</xdr:rowOff>
    </xdr:to>
    <xdr:sp macro="" textlink="">
      <xdr:nvSpPr>
        <xdr:cNvPr id="2207" name="Line 1862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>
          <a:spLocks noChangeShapeType="1"/>
        </xdr:cNvSpPr>
      </xdr:nvSpPr>
      <xdr:spPr bwMode="auto">
        <a:xfrm flipH="1">
          <a:off x="4267200" y="56864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36</xdr:row>
      <xdr:rowOff>0</xdr:rowOff>
    </xdr:from>
    <xdr:to>
      <xdr:col>28</xdr:col>
      <xdr:colOff>0</xdr:colOff>
      <xdr:row>39</xdr:row>
      <xdr:rowOff>0</xdr:rowOff>
    </xdr:to>
    <xdr:sp macro="" textlink="">
      <xdr:nvSpPr>
        <xdr:cNvPr id="2208" name="Line 2188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>
          <a:spLocks noChangeShapeType="1"/>
        </xdr:cNvSpPr>
      </xdr:nvSpPr>
      <xdr:spPr bwMode="auto">
        <a:xfrm>
          <a:off x="10896600" y="5676900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36</xdr:row>
      <xdr:rowOff>9525</xdr:rowOff>
    </xdr:from>
    <xdr:to>
      <xdr:col>28</xdr:col>
      <xdr:colOff>0</xdr:colOff>
      <xdr:row>39</xdr:row>
      <xdr:rowOff>0</xdr:rowOff>
    </xdr:to>
    <xdr:sp macro="" textlink="">
      <xdr:nvSpPr>
        <xdr:cNvPr id="2209" name="Line 2200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>
          <a:spLocks noChangeShapeType="1"/>
        </xdr:cNvSpPr>
      </xdr:nvSpPr>
      <xdr:spPr bwMode="auto">
        <a:xfrm flipH="1">
          <a:off x="10887075" y="5686425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36</xdr:row>
      <xdr:rowOff>0</xdr:rowOff>
    </xdr:from>
    <xdr:to>
      <xdr:col>14</xdr:col>
      <xdr:colOff>9525</xdr:colOff>
      <xdr:row>39</xdr:row>
      <xdr:rowOff>0</xdr:rowOff>
    </xdr:to>
    <xdr:sp macro="" textlink="">
      <xdr:nvSpPr>
        <xdr:cNvPr id="2210" name="Line 151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>
          <a:spLocks noChangeShapeType="1"/>
        </xdr:cNvSpPr>
      </xdr:nvSpPr>
      <xdr:spPr bwMode="auto">
        <a:xfrm>
          <a:off x="6315075" y="5676900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9525</xdr:rowOff>
    </xdr:from>
    <xdr:to>
      <xdr:col>14</xdr:col>
      <xdr:colOff>0</xdr:colOff>
      <xdr:row>39</xdr:row>
      <xdr:rowOff>0</xdr:rowOff>
    </xdr:to>
    <xdr:sp macro="" textlink="">
      <xdr:nvSpPr>
        <xdr:cNvPr id="2211" name="Line 1627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>
          <a:spLocks noChangeShapeType="1"/>
        </xdr:cNvSpPr>
      </xdr:nvSpPr>
      <xdr:spPr bwMode="auto">
        <a:xfrm flipH="1">
          <a:off x="6305550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36</xdr:row>
      <xdr:rowOff>9525</xdr:rowOff>
    </xdr:from>
    <xdr:to>
      <xdr:col>19</xdr:col>
      <xdr:colOff>314325</xdr:colOff>
      <xdr:row>38</xdr:row>
      <xdr:rowOff>209550</xdr:rowOff>
    </xdr:to>
    <xdr:sp macro="" textlink="">
      <xdr:nvSpPr>
        <xdr:cNvPr id="2212" name="Line 1600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>
          <a:spLocks noChangeShapeType="1"/>
        </xdr:cNvSpPr>
      </xdr:nvSpPr>
      <xdr:spPr bwMode="auto">
        <a:xfrm flipH="1">
          <a:off x="8210550" y="56864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35</xdr:row>
      <xdr:rowOff>200025</xdr:rowOff>
    </xdr:from>
    <xdr:to>
      <xdr:col>31</xdr:col>
      <xdr:colOff>28575</xdr:colOff>
      <xdr:row>38</xdr:row>
      <xdr:rowOff>152400</xdr:rowOff>
    </xdr:to>
    <xdr:sp macro="" textlink="">
      <xdr:nvSpPr>
        <xdr:cNvPr id="2216" name="Line 2105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>
          <a:spLocks noChangeShapeType="1"/>
        </xdr:cNvSpPr>
      </xdr:nvSpPr>
      <xdr:spPr bwMode="auto">
        <a:xfrm>
          <a:off x="12973050" y="51339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36</xdr:row>
      <xdr:rowOff>0</xdr:rowOff>
    </xdr:from>
    <xdr:to>
      <xdr:col>26</xdr:col>
      <xdr:colOff>0</xdr:colOff>
      <xdr:row>38</xdr:row>
      <xdr:rowOff>209550</xdr:rowOff>
    </xdr:to>
    <xdr:sp macro="" textlink="">
      <xdr:nvSpPr>
        <xdr:cNvPr id="2217" name="Line 2106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>
          <a:spLocks noChangeShapeType="1"/>
        </xdr:cNvSpPr>
      </xdr:nvSpPr>
      <xdr:spPr bwMode="auto">
        <a:xfrm>
          <a:off x="10191750" y="5676900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36</xdr:row>
      <xdr:rowOff>9525</xdr:rowOff>
    </xdr:from>
    <xdr:to>
      <xdr:col>5</xdr:col>
      <xdr:colOff>314325</xdr:colOff>
      <xdr:row>38</xdr:row>
      <xdr:rowOff>209550</xdr:rowOff>
    </xdr:to>
    <xdr:sp macro="" textlink="">
      <xdr:nvSpPr>
        <xdr:cNvPr id="2218" name="Line 2108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>
          <a:spLocks noChangeShapeType="1"/>
        </xdr:cNvSpPr>
      </xdr:nvSpPr>
      <xdr:spPr bwMode="auto">
        <a:xfrm flipH="1">
          <a:off x="3448050" y="5686425"/>
          <a:ext cx="8191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36</xdr:row>
      <xdr:rowOff>9525</xdr:rowOff>
    </xdr:from>
    <xdr:to>
      <xdr:col>15</xdr:col>
      <xdr:colOff>314325</xdr:colOff>
      <xdr:row>38</xdr:row>
      <xdr:rowOff>219075</xdr:rowOff>
    </xdr:to>
    <xdr:sp macro="" textlink="">
      <xdr:nvSpPr>
        <xdr:cNvPr id="2219" name="Line 2113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>
          <a:spLocks noChangeShapeType="1"/>
        </xdr:cNvSpPr>
      </xdr:nvSpPr>
      <xdr:spPr bwMode="auto">
        <a:xfrm flipH="1">
          <a:off x="6943725" y="56864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9525</xdr:rowOff>
    </xdr:from>
    <xdr:to>
      <xdr:col>18</xdr:col>
      <xdr:colOff>0</xdr:colOff>
      <xdr:row>38</xdr:row>
      <xdr:rowOff>219075</xdr:rowOff>
    </xdr:to>
    <xdr:sp macro="" textlink="">
      <xdr:nvSpPr>
        <xdr:cNvPr id="2221" name="Line 2114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>
          <a:spLocks noChangeShapeType="1"/>
        </xdr:cNvSpPr>
      </xdr:nvSpPr>
      <xdr:spPr bwMode="auto">
        <a:xfrm flipH="1">
          <a:off x="7572375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9525</xdr:rowOff>
    </xdr:from>
    <xdr:to>
      <xdr:col>24</xdr:col>
      <xdr:colOff>0</xdr:colOff>
      <xdr:row>39</xdr:row>
      <xdr:rowOff>0</xdr:rowOff>
    </xdr:to>
    <xdr:sp macro="" textlink="">
      <xdr:nvSpPr>
        <xdr:cNvPr id="2223" name="Line 2117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>
          <a:spLocks noChangeShapeType="1"/>
        </xdr:cNvSpPr>
      </xdr:nvSpPr>
      <xdr:spPr bwMode="auto">
        <a:xfrm flipH="1">
          <a:off x="9534525" y="56864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36</xdr:row>
      <xdr:rowOff>9525</xdr:rowOff>
    </xdr:from>
    <xdr:to>
      <xdr:col>25</xdr:col>
      <xdr:colOff>314325</xdr:colOff>
      <xdr:row>39</xdr:row>
      <xdr:rowOff>0</xdr:rowOff>
    </xdr:to>
    <xdr:sp macro="" textlink="">
      <xdr:nvSpPr>
        <xdr:cNvPr id="2224" name="Line 2118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>
          <a:spLocks noChangeShapeType="1"/>
        </xdr:cNvSpPr>
      </xdr:nvSpPr>
      <xdr:spPr bwMode="auto">
        <a:xfrm flipH="1">
          <a:off x="10191750" y="5686425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447675</xdr:colOff>
      <xdr:row>35</xdr:row>
      <xdr:rowOff>85725</xdr:rowOff>
    </xdr:from>
    <xdr:to>
      <xdr:col>32</xdr:col>
      <xdr:colOff>485775</xdr:colOff>
      <xdr:row>38</xdr:row>
      <xdr:rowOff>76200</xdr:rowOff>
    </xdr:to>
    <xdr:sp macro="" textlink="">
      <xdr:nvSpPr>
        <xdr:cNvPr id="2226" name="Line 19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>
          <a:spLocks noChangeShapeType="1"/>
        </xdr:cNvSpPr>
      </xdr:nvSpPr>
      <xdr:spPr bwMode="auto">
        <a:xfrm>
          <a:off x="14030325" y="5019675"/>
          <a:ext cx="64770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36</xdr:row>
      <xdr:rowOff>0</xdr:rowOff>
    </xdr:from>
    <xdr:to>
      <xdr:col>26</xdr:col>
      <xdr:colOff>9525</xdr:colOff>
      <xdr:row>39</xdr:row>
      <xdr:rowOff>0</xdr:rowOff>
    </xdr:to>
    <xdr:sp macro="" textlink="">
      <xdr:nvSpPr>
        <xdr:cNvPr id="2227" name="Line 21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>
          <a:spLocks noChangeShapeType="1"/>
        </xdr:cNvSpPr>
      </xdr:nvSpPr>
      <xdr:spPr bwMode="auto">
        <a:xfrm>
          <a:off x="10191750" y="56769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36</xdr:row>
      <xdr:rowOff>9525</xdr:rowOff>
    </xdr:from>
    <xdr:to>
      <xdr:col>16</xdr:col>
      <xdr:colOff>0</xdr:colOff>
      <xdr:row>39</xdr:row>
      <xdr:rowOff>0</xdr:rowOff>
    </xdr:to>
    <xdr:sp macro="" textlink="">
      <xdr:nvSpPr>
        <xdr:cNvPr id="2228" name="Line 1567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>
          <a:spLocks noChangeShapeType="1"/>
        </xdr:cNvSpPr>
      </xdr:nvSpPr>
      <xdr:spPr bwMode="auto">
        <a:xfrm flipH="1">
          <a:off x="6934200" y="5686425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9525</xdr:rowOff>
    </xdr:from>
    <xdr:to>
      <xdr:col>17</xdr:col>
      <xdr:colOff>314325</xdr:colOff>
      <xdr:row>39</xdr:row>
      <xdr:rowOff>0</xdr:rowOff>
    </xdr:to>
    <xdr:sp macro="" textlink="">
      <xdr:nvSpPr>
        <xdr:cNvPr id="2232" name="Line 1568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>
          <a:spLocks noChangeShapeType="1"/>
        </xdr:cNvSpPr>
      </xdr:nvSpPr>
      <xdr:spPr bwMode="auto">
        <a:xfrm flipH="1">
          <a:off x="7572375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36</xdr:row>
      <xdr:rowOff>9525</xdr:rowOff>
    </xdr:from>
    <xdr:to>
      <xdr:col>20</xdr:col>
      <xdr:colOff>0</xdr:colOff>
      <xdr:row>39</xdr:row>
      <xdr:rowOff>0</xdr:rowOff>
    </xdr:to>
    <xdr:sp macro="" textlink="">
      <xdr:nvSpPr>
        <xdr:cNvPr id="2233" name="Line 1569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>
          <a:spLocks noChangeShapeType="1"/>
        </xdr:cNvSpPr>
      </xdr:nvSpPr>
      <xdr:spPr bwMode="auto">
        <a:xfrm flipH="1">
          <a:off x="8201025" y="5686425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36</xdr:row>
      <xdr:rowOff>9525</xdr:rowOff>
    </xdr:from>
    <xdr:to>
      <xdr:col>24</xdr:col>
      <xdr:colOff>0</xdr:colOff>
      <xdr:row>39</xdr:row>
      <xdr:rowOff>0</xdr:rowOff>
    </xdr:to>
    <xdr:sp macro="" textlink="">
      <xdr:nvSpPr>
        <xdr:cNvPr id="2234" name="Line 1571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>
          <a:spLocks noChangeShapeType="1"/>
        </xdr:cNvSpPr>
      </xdr:nvSpPr>
      <xdr:spPr bwMode="auto">
        <a:xfrm flipH="1">
          <a:off x="9534525" y="5686425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25514</xdr:colOff>
      <xdr:row>99</xdr:row>
      <xdr:rowOff>14813</xdr:rowOff>
    </xdr:from>
    <xdr:to>
      <xdr:col>9</xdr:col>
      <xdr:colOff>323169</xdr:colOff>
      <xdr:row>101</xdr:row>
      <xdr:rowOff>619125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5664" y="17893238"/>
          <a:ext cx="631030" cy="928162"/>
        </a:xfrm>
        <a:prstGeom prst="rect">
          <a:avLst/>
        </a:prstGeom>
      </xdr:spPr>
    </xdr:pic>
    <xdr:clientData/>
  </xdr:twoCellAnchor>
  <xdr:twoCellAnchor>
    <xdr:from>
      <xdr:col>7</xdr:col>
      <xdr:colOff>382701</xdr:colOff>
      <xdr:row>99</xdr:row>
      <xdr:rowOff>25514</xdr:rowOff>
    </xdr:from>
    <xdr:to>
      <xdr:col>9</xdr:col>
      <xdr:colOff>297657</xdr:colOff>
      <xdr:row>102</xdr:row>
      <xdr:rowOff>8504</xdr:rowOff>
    </xdr:to>
    <xdr:sp macro="" textlink="">
      <xdr:nvSpPr>
        <xdr:cNvPr id="1635" name="Line 221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>
          <a:spLocks noChangeShapeType="1"/>
        </xdr:cNvSpPr>
      </xdr:nvSpPr>
      <xdr:spPr bwMode="auto">
        <a:xfrm>
          <a:off x="4992121" y="17927411"/>
          <a:ext cx="646340" cy="6293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17009</xdr:colOff>
      <xdr:row>99</xdr:row>
      <xdr:rowOff>25514</xdr:rowOff>
    </xdr:from>
    <xdr:to>
      <xdr:col>11</xdr:col>
      <xdr:colOff>300565</xdr:colOff>
      <xdr:row>102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909" y="17903939"/>
          <a:ext cx="597881" cy="984136"/>
        </a:xfrm>
        <a:prstGeom prst="rect">
          <a:avLst/>
        </a:prstGeom>
      </xdr:spPr>
    </xdr:pic>
    <xdr:clientData/>
  </xdr:twoCellAnchor>
  <xdr:twoCellAnchor>
    <xdr:from>
      <xdr:col>10</xdr:col>
      <xdr:colOff>17009</xdr:colOff>
      <xdr:row>99</xdr:row>
      <xdr:rowOff>34018</xdr:rowOff>
    </xdr:from>
    <xdr:to>
      <xdr:col>12</xdr:col>
      <xdr:colOff>17009</xdr:colOff>
      <xdr:row>102</xdr:row>
      <xdr:rowOff>110217</xdr:rowOff>
    </xdr:to>
    <xdr:sp macro="" textlink="">
      <xdr:nvSpPr>
        <xdr:cNvPr id="1636" name="Line 313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>
          <a:spLocks noChangeShapeType="1"/>
        </xdr:cNvSpPr>
      </xdr:nvSpPr>
      <xdr:spPr bwMode="auto">
        <a:xfrm>
          <a:off x="5689487" y="17935915"/>
          <a:ext cx="629330" cy="7225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289153</xdr:colOff>
      <xdr:row>97</xdr:row>
      <xdr:rowOff>391207</xdr:rowOff>
    </xdr:from>
    <xdr:to>
      <xdr:col>14</xdr:col>
      <xdr:colOff>9078</xdr:colOff>
      <xdr:row>102</xdr:row>
      <xdr:rowOff>28575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0378" y="17841007"/>
          <a:ext cx="662900" cy="1066118"/>
        </a:xfrm>
        <a:prstGeom prst="rect">
          <a:avLst/>
        </a:prstGeom>
      </xdr:spPr>
    </xdr:pic>
    <xdr:clientData/>
  </xdr:twoCellAnchor>
  <xdr:twoCellAnchor>
    <xdr:from>
      <xdr:col>12</xdr:col>
      <xdr:colOff>17009</xdr:colOff>
      <xdr:row>97</xdr:row>
      <xdr:rowOff>374199</xdr:rowOff>
    </xdr:from>
    <xdr:to>
      <xdr:col>14</xdr:col>
      <xdr:colOff>17009</xdr:colOff>
      <xdr:row>102</xdr:row>
      <xdr:rowOff>25179</xdr:rowOff>
    </xdr:to>
    <xdr:sp macro="" textlink="">
      <xdr:nvSpPr>
        <xdr:cNvPr id="1637" name="Line 313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>
          <a:spLocks noChangeShapeType="1"/>
        </xdr:cNvSpPr>
      </xdr:nvSpPr>
      <xdr:spPr bwMode="auto">
        <a:xfrm>
          <a:off x="6318817" y="17850873"/>
          <a:ext cx="629330" cy="7225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10545</xdr:colOff>
      <xdr:row>97</xdr:row>
      <xdr:rowOff>409574</xdr:rowOff>
    </xdr:from>
    <xdr:to>
      <xdr:col>16</xdr:col>
      <xdr:colOff>24699</xdr:colOff>
      <xdr:row>101</xdr:row>
      <xdr:rowOff>657224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44745" y="17859374"/>
          <a:ext cx="652329" cy="1000125"/>
        </a:xfrm>
        <a:prstGeom prst="rect">
          <a:avLst/>
        </a:prstGeom>
      </xdr:spPr>
    </xdr:pic>
    <xdr:clientData/>
  </xdr:twoCellAnchor>
  <xdr:twoCellAnchor>
    <xdr:from>
      <xdr:col>32</xdr:col>
      <xdr:colOff>123825</xdr:colOff>
      <xdr:row>91</xdr:row>
      <xdr:rowOff>152400</xdr:rowOff>
    </xdr:from>
    <xdr:to>
      <xdr:col>33</xdr:col>
      <xdr:colOff>152400</xdr:colOff>
      <xdr:row>94</xdr:row>
      <xdr:rowOff>123825</xdr:rowOff>
    </xdr:to>
    <xdr:sp macro="" textlink="">
      <xdr:nvSpPr>
        <xdr:cNvPr id="1638" name="Line 337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>
          <a:spLocks noChangeShapeType="1"/>
        </xdr:cNvSpPr>
      </xdr:nvSpPr>
      <xdr:spPr bwMode="auto">
        <a:xfrm>
          <a:off x="14316075" y="14763750"/>
          <a:ext cx="63817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2041</xdr:colOff>
      <xdr:row>97</xdr:row>
      <xdr:rowOff>391546</xdr:rowOff>
    </xdr:from>
    <xdr:to>
      <xdr:col>16</xdr:col>
      <xdr:colOff>2041</xdr:colOff>
      <xdr:row>102</xdr:row>
      <xdr:rowOff>23132</xdr:rowOff>
    </xdr:to>
    <xdr:sp macro="" textlink="">
      <xdr:nvSpPr>
        <xdr:cNvPr id="1639" name="Line 1670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>
          <a:spLocks noChangeShapeType="1"/>
        </xdr:cNvSpPr>
      </xdr:nvSpPr>
      <xdr:spPr bwMode="auto">
        <a:xfrm flipH="1">
          <a:off x="6933179" y="17868220"/>
          <a:ext cx="637835" cy="7031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16</xdr:col>
      <xdr:colOff>8505</xdr:colOff>
      <xdr:row>99</xdr:row>
      <xdr:rowOff>25514</xdr:rowOff>
    </xdr:from>
    <xdr:to>
      <xdr:col>17</xdr:col>
      <xdr:colOff>281767</xdr:colOff>
      <xdr:row>102</xdr:row>
      <xdr:rowOff>28575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80880" y="17903939"/>
          <a:ext cx="587587" cy="1003186"/>
        </a:xfrm>
        <a:prstGeom prst="rect">
          <a:avLst/>
        </a:prstGeom>
      </xdr:spPr>
    </xdr:pic>
    <xdr:clientData/>
  </xdr:twoCellAnchor>
  <xdr:twoCellAnchor>
    <xdr:from>
      <xdr:col>16</xdr:col>
      <xdr:colOff>42522</xdr:colOff>
      <xdr:row>98</xdr:row>
      <xdr:rowOff>0</xdr:rowOff>
    </xdr:from>
    <xdr:to>
      <xdr:col>17</xdr:col>
      <xdr:colOff>314664</xdr:colOff>
      <xdr:row>102</xdr:row>
      <xdr:rowOff>25513</xdr:rowOff>
    </xdr:to>
    <xdr:sp macro="" textlink="">
      <xdr:nvSpPr>
        <xdr:cNvPr id="1640" name="Line 1673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>
          <a:spLocks noChangeShapeType="1"/>
        </xdr:cNvSpPr>
      </xdr:nvSpPr>
      <xdr:spPr bwMode="auto">
        <a:xfrm flipH="1">
          <a:off x="7611495" y="17901897"/>
          <a:ext cx="586807" cy="6718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18</xdr:col>
      <xdr:colOff>17009</xdr:colOff>
      <xdr:row>97</xdr:row>
      <xdr:rowOff>416718</xdr:rowOff>
    </xdr:from>
    <xdr:to>
      <xdr:col>19</xdr:col>
      <xdr:colOff>308120</xdr:colOff>
      <xdr:row>101</xdr:row>
      <xdr:rowOff>638175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8034" y="17866518"/>
          <a:ext cx="605436" cy="973932"/>
        </a:xfrm>
        <a:prstGeom prst="rect">
          <a:avLst/>
        </a:prstGeom>
      </xdr:spPr>
    </xdr:pic>
    <xdr:clientData/>
  </xdr:twoCellAnchor>
  <xdr:twoCellAnchor>
    <xdr:from>
      <xdr:col>18</xdr:col>
      <xdr:colOff>24152</xdr:colOff>
      <xdr:row>97</xdr:row>
      <xdr:rowOff>359232</xdr:rowOff>
    </xdr:from>
    <xdr:to>
      <xdr:col>20</xdr:col>
      <xdr:colOff>24153</xdr:colOff>
      <xdr:row>102</xdr:row>
      <xdr:rowOff>10208</xdr:rowOff>
    </xdr:to>
    <xdr:sp macro="" textlink="">
      <xdr:nvSpPr>
        <xdr:cNvPr id="1641" name="Line 15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>
          <a:spLocks noChangeShapeType="1"/>
        </xdr:cNvSpPr>
      </xdr:nvSpPr>
      <xdr:spPr bwMode="auto">
        <a:xfrm>
          <a:off x="8222456" y="17835906"/>
          <a:ext cx="629331" cy="7225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8504</xdr:colOff>
      <xdr:row>98</xdr:row>
      <xdr:rowOff>0</xdr:rowOff>
    </xdr:from>
    <xdr:to>
      <xdr:col>21</xdr:col>
      <xdr:colOff>306161</xdr:colOff>
      <xdr:row>101</xdr:row>
      <xdr:rowOff>647700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38179" y="17878425"/>
          <a:ext cx="669132" cy="971550"/>
        </a:xfrm>
        <a:prstGeom prst="rect">
          <a:avLst/>
        </a:prstGeom>
      </xdr:spPr>
    </xdr:pic>
    <xdr:clientData/>
  </xdr:twoCellAnchor>
  <xdr:twoCellAnchor>
    <xdr:from>
      <xdr:col>20</xdr:col>
      <xdr:colOff>57149</xdr:colOff>
      <xdr:row>98</xdr:row>
      <xdr:rowOff>0</xdr:rowOff>
    </xdr:from>
    <xdr:to>
      <xdr:col>21</xdr:col>
      <xdr:colOff>306159</xdr:colOff>
      <xdr:row>101</xdr:row>
      <xdr:rowOff>619125</xdr:rowOff>
    </xdr:to>
    <xdr:sp macro="" textlink="">
      <xdr:nvSpPr>
        <xdr:cNvPr id="1642" name="Line 1675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>
          <a:spLocks noChangeShapeType="1"/>
        </xdr:cNvSpPr>
      </xdr:nvSpPr>
      <xdr:spPr bwMode="auto">
        <a:xfrm flipH="1">
          <a:off x="8886824" y="17878425"/>
          <a:ext cx="62048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9525</xdr:colOff>
      <xdr:row>98</xdr:row>
      <xdr:rowOff>8505</xdr:rowOff>
    </xdr:from>
    <xdr:to>
      <xdr:col>24</xdr:col>
      <xdr:colOff>20250</xdr:colOff>
      <xdr:row>102</xdr:row>
      <xdr:rowOff>19050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44050" y="17886930"/>
          <a:ext cx="658425" cy="1010670"/>
        </a:xfrm>
        <a:prstGeom prst="rect">
          <a:avLst/>
        </a:prstGeom>
      </xdr:spPr>
    </xdr:pic>
    <xdr:clientData/>
  </xdr:twoCellAnchor>
  <xdr:twoCellAnchor>
    <xdr:from>
      <xdr:col>22</xdr:col>
      <xdr:colOff>12585</xdr:colOff>
      <xdr:row>97</xdr:row>
      <xdr:rowOff>392226</xdr:rowOff>
    </xdr:from>
    <xdr:to>
      <xdr:col>24</xdr:col>
      <xdr:colOff>12585</xdr:colOff>
      <xdr:row>102</xdr:row>
      <xdr:rowOff>33677</xdr:rowOff>
    </xdr:to>
    <xdr:sp macro="" textlink="">
      <xdr:nvSpPr>
        <xdr:cNvPr id="1644" name="Line 1571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>
          <a:spLocks noChangeShapeType="1"/>
        </xdr:cNvSpPr>
      </xdr:nvSpPr>
      <xdr:spPr bwMode="auto">
        <a:xfrm flipH="1">
          <a:off x="9546089" y="17868900"/>
          <a:ext cx="646340" cy="7130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323851</xdr:colOff>
      <xdr:row>99</xdr:row>
      <xdr:rowOff>34018</xdr:rowOff>
    </xdr:from>
    <xdr:to>
      <xdr:col>25</xdr:col>
      <xdr:colOff>304801</xdr:colOff>
      <xdr:row>101</xdr:row>
      <xdr:rowOff>666749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72701" y="17912443"/>
          <a:ext cx="685800" cy="956581"/>
        </a:xfrm>
        <a:prstGeom prst="rect">
          <a:avLst/>
        </a:prstGeom>
      </xdr:spPr>
    </xdr:pic>
    <xdr:clientData/>
  </xdr:twoCellAnchor>
  <xdr:twoCellAnchor>
    <xdr:from>
      <xdr:col>24</xdr:col>
      <xdr:colOff>17009</xdr:colOff>
      <xdr:row>99</xdr:row>
      <xdr:rowOff>17011</xdr:rowOff>
    </xdr:from>
    <xdr:to>
      <xdr:col>26</xdr:col>
      <xdr:colOff>17009</xdr:colOff>
      <xdr:row>102</xdr:row>
      <xdr:rowOff>93219</xdr:rowOff>
    </xdr:to>
    <xdr:sp macro="" textlink="">
      <xdr:nvSpPr>
        <xdr:cNvPr id="1646" name="Line 21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>
          <a:spLocks noChangeShapeType="1"/>
        </xdr:cNvSpPr>
      </xdr:nvSpPr>
      <xdr:spPr bwMode="auto">
        <a:xfrm>
          <a:off x="10196853" y="17918908"/>
          <a:ext cx="705870" cy="7225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26</xdr:col>
      <xdr:colOff>1020</xdr:colOff>
      <xdr:row>99</xdr:row>
      <xdr:rowOff>42523</xdr:rowOff>
    </xdr:from>
    <xdr:to>
      <xdr:col>28</xdr:col>
      <xdr:colOff>1020</xdr:colOff>
      <xdr:row>102</xdr:row>
      <xdr:rowOff>57150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88095" y="17920948"/>
          <a:ext cx="866775" cy="1014752"/>
        </a:xfrm>
        <a:prstGeom prst="rect">
          <a:avLst/>
        </a:prstGeom>
      </xdr:spPr>
    </xdr:pic>
    <xdr:clientData/>
  </xdr:twoCellAnchor>
  <xdr:twoCellAnchor>
    <xdr:from>
      <xdr:col>26</xdr:col>
      <xdr:colOff>35039</xdr:colOff>
      <xdr:row>99</xdr:row>
      <xdr:rowOff>17349</xdr:rowOff>
    </xdr:from>
    <xdr:to>
      <xdr:col>28</xdr:col>
      <xdr:colOff>19050</xdr:colOff>
      <xdr:row>102</xdr:row>
      <xdr:rowOff>38100</xdr:rowOff>
    </xdr:to>
    <xdr:sp macro="" textlink="">
      <xdr:nvSpPr>
        <xdr:cNvPr id="1649" name="Line 419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>
          <a:spLocks noChangeShapeType="1"/>
        </xdr:cNvSpPr>
      </xdr:nvSpPr>
      <xdr:spPr bwMode="auto">
        <a:xfrm>
          <a:off x="10922114" y="17895774"/>
          <a:ext cx="850786" cy="10208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26</xdr:row>
      <xdr:rowOff>200024</xdr:rowOff>
    </xdr:from>
    <xdr:to>
      <xdr:col>5</xdr:col>
      <xdr:colOff>257175</xdr:colOff>
      <xdr:row>29</xdr:row>
      <xdr:rowOff>180974</xdr:rowOff>
    </xdr:to>
    <xdr:sp macro="" textlink="">
      <xdr:nvSpPr>
        <xdr:cNvPr id="1630" name="Line 1857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>
          <a:spLocks noChangeShapeType="1"/>
        </xdr:cNvSpPr>
      </xdr:nvSpPr>
      <xdr:spPr bwMode="auto">
        <a:xfrm flipH="1">
          <a:off x="3448050" y="4610099"/>
          <a:ext cx="8096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895350</xdr:colOff>
      <xdr:row>30</xdr:row>
      <xdr:rowOff>38100</xdr:rowOff>
    </xdr:from>
    <xdr:to>
      <xdr:col>5</xdr:col>
      <xdr:colOff>238125</xdr:colOff>
      <xdr:row>33</xdr:row>
      <xdr:rowOff>19050</xdr:rowOff>
    </xdr:to>
    <xdr:sp macro="" textlink="">
      <xdr:nvSpPr>
        <xdr:cNvPr id="1632" name="Line 1857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>
          <a:spLocks noChangeShapeType="1"/>
        </xdr:cNvSpPr>
      </xdr:nvSpPr>
      <xdr:spPr bwMode="auto">
        <a:xfrm flipH="1">
          <a:off x="3419475" y="5248275"/>
          <a:ext cx="8191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9524</xdr:colOff>
      <xdr:row>30</xdr:row>
      <xdr:rowOff>19050</xdr:rowOff>
    </xdr:from>
    <xdr:to>
      <xdr:col>7</xdr:col>
      <xdr:colOff>380999</xdr:colOff>
      <xdr:row>32</xdr:row>
      <xdr:rowOff>171450</xdr:rowOff>
    </xdr:to>
    <xdr:sp macro="" textlink="">
      <xdr:nvSpPr>
        <xdr:cNvPr id="1633" name="Line 1857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>
          <a:spLocks noChangeShapeType="1"/>
        </xdr:cNvSpPr>
      </xdr:nvSpPr>
      <xdr:spPr bwMode="auto">
        <a:xfrm flipH="1">
          <a:off x="4276724" y="5229225"/>
          <a:ext cx="71437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30</xdr:row>
      <xdr:rowOff>28575</xdr:rowOff>
    </xdr:from>
    <xdr:to>
      <xdr:col>9</xdr:col>
      <xdr:colOff>314325</xdr:colOff>
      <xdr:row>32</xdr:row>
      <xdr:rowOff>171450</xdr:rowOff>
    </xdr:to>
    <xdr:sp macro="" textlink="">
      <xdr:nvSpPr>
        <xdr:cNvPr id="1634" name="Line 1857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>
          <a:spLocks noChangeShapeType="1"/>
        </xdr:cNvSpPr>
      </xdr:nvSpPr>
      <xdr:spPr bwMode="auto">
        <a:xfrm flipH="1">
          <a:off x="5010150" y="5238750"/>
          <a:ext cx="647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27</xdr:row>
      <xdr:rowOff>19050</xdr:rowOff>
    </xdr:from>
    <xdr:to>
      <xdr:col>7</xdr:col>
      <xdr:colOff>361950</xdr:colOff>
      <xdr:row>29</xdr:row>
      <xdr:rowOff>180975</xdr:rowOff>
    </xdr:to>
    <xdr:sp macro="" textlink="">
      <xdr:nvSpPr>
        <xdr:cNvPr id="1643" name="Line 1857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>
          <a:spLocks noChangeShapeType="1"/>
        </xdr:cNvSpPr>
      </xdr:nvSpPr>
      <xdr:spPr bwMode="auto">
        <a:xfrm flipH="1">
          <a:off x="4286250" y="4629150"/>
          <a:ext cx="6858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54</xdr:row>
      <xdr:rowOff>0</xdr:rowOff>
    </xdr:from>
    <xdr:to>
      <xdr:col>12</xdr:col>
      <xdr:colOff>9525</xdr:colOff>
      <xdr:row>57</xdr:row>
      <xdr:rowOff>0</xdr:rowOff>
    </xdr:to>
    <xdr:cxnSp macro="">
      <xdr:nvCxnSpPr>
        <xdr:cNvPr id="1805" name="Straight Connector 1804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CxnSpPr/>
      </xdr:nvCxnSpPr>
      <xdr:spPr>
        <a:xfrm rot="5400000" flipH="1" flipV="1">
          <a:off x="5757862" y="9253538"/>
          <a:ext cx="48577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0</xdr:rowOff>
    </xdr:from>
    <xdr:to>
      <xdr:col>14</xdr:col>
      <xdr:colOff>9525</xdr:colOff>
      <xdr:row>57</xdr:row>
      <xdr:rowOff>0</xdr:rowOff>
    </xdr:to>
    <xdr:cxnSp macro="">
      <xdr:nvCxnSpPr>
        <xdr:cNvPr id="1806" name="Straight Connector 1805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CxnSpPr/>
      </xdr:nvCxnSpPr>
      <xdr:spPr>
        <a:xfrm rot="5400000" flipH="1" flipV="1">
          <a:off x="6386512" y="9253538"/>
          <a:ext cx="48577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9526</xdr:colOff>
      <xdr:row>54</xdr:row>
      <xdr:rowOff>28574</xdr:rowOff>
    </xdr:from>
    <xdr:to>
      <xdr:col>20</xdr:col>
      <xdr:colOff>9526</xdr:colOff>
      <xdr:row>56</xdr:row>
      <xdr:rowOff>209549</xdr:rowOff>
    </xdr:to>
    <xdr:cxnSp macro="">
      <xdr:nvCxnSpPr>
        <xdr:cNvPr id="1807" name="Straight Connector 1806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CxnSpPr/>
      </xdr:nvCxnSpPr>
      <xdr:spPr>
        <a:xfrm rot="16200000" flipH="1">
          <a:off x="8296276" y="9267824"/>
          <a:ext cx="457200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9524</xdr:colOff>
      <xdr:row>54</xdr:row>
      <xdr:rowOff>0</xdr:rowOff>
    </xdr:from>
    <xdr:to>
      <xdr:col>19</xdr:col>
      <xdr:colOff>314324</xdr:colOff>
      <xdr:row>57</xdr:row>
      <xdr:rowOff>0</xdr:rowOff>
    </xdr:to>
    <xdr:cxnSp macro="">
      <xdr:nvCxnSpPr>
        <xdr:cNvPr id="1808" name="Straight Connector 1807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CxnSpPr/>
      </xdr:nvCxnSpPr>
      <xdr:spPr>
        <a:xfrm rot="5400000" flipH="1" flipV="1">
          <a:off x="8277224" y="9258300"/>
          <a:ext cx="485775" cy="619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314324</xdr:colOff>
      <xdr:row>54</xdr:row>
      <xdr:rowOff>1</xdr:rowOff>
    </xdr:from>
    <xdr:to>
      <xdr:col>22</xdr:col>
      <xdr:colOff>9524</xdr:colOff>
      <xdr:row>56</xdr:row>
      <xdr:rowOff>209551</xdr:rowOff>
    </xdr:to>
    <xdr:cxnSp macro="">
      <xdr:nvCxnSpPr>
        <xdr:cNvPr id="1810" name="Straight Connector 1809">
          <a:extLst>
            <a:ext uri="{FF2B5EF4-FFF2-40B4-BE49-F238E27FC236}">
              <a16:creationId xmlns:a16="http://schemas.microsoft.com/office/drawing/2014/main" id="{00000000-0008-0000-0300-000012070000}"/>
            </a:ext>
          </a:extLst>
        </xdr:cNvPr>
        <xdr:cNvCxnSpPr/>
      </xdr:nvCxnSpPr>
      <xdr:spPr>
        <a:xfrm rot="5400000" flipH="1" flipV="1">
          <a:off x="8943974" y="9210676"/>
          <a:ext cx="485775" cy="714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304800</xdr:colOff>
      <xdr:row>54</xdr:row>
      <xdr:rowOff>1</xdr:rowOff>
    </xdr:from>
    <xdr:to>
      <xdr:col>24</xdr:col>
      <xdr:colOff>0</xdr:colOff>
      <xdr:row>56</xdr:row>
      <xdr:rowOff>219076</xdr:rowOff>
    </xdr:to>
    <xdr:cxnSp macro="">
      <xdr:nvCxnSpPr>
        <xdr:cNvPr id="1811" name="Straight Connector 1810">
          <a:extLst>
            <a:ext uri="{FF2B5EF4-FFF2-40B4-BE49-F238E27FC236}">
              <a16:creationId xmlns:a16="http://schemas.microsoft.com/office/drawing/2014/main" id="{00000000-0008-0000-0300-000013070000}"/>
            </a:ext>
          </a:extLst>
        </xdr:cNvPr>
        <xdr:cNvCxnSpPr/>
      </xdr:nvCxnSpPr>
      <xdr:spPr>
        <a:xfrm rot="5400000" flipH="1" flipV="1">
          <a:off x="9601200" y="9229726"/>
          <a:ext cx="485775" cy="676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9524</xdr:colOff>
      <xdr:row>54</xdr:row>
      <xdr:rowOff>0</xdr:rowOff>
    </xdr:from>
    <xdr:to>
      <xdr:col>25</xdr:col>
      <xdr:colOff>314324</xdr:colOff>
      <xdr:row>57</xdr:row>
      <xdr:rowOff>0</xdr:rowOff>
    </xdr:to>
    <xdr:cxnSp macro="">
      <xdr:nvCxnSpPr>
        <xdr:cNvPr id="1812" name="Straight Connector 1811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CxnSpPr/>
      </xdr:nvCxnSpPr>
      <xdr:spPr>
        <a:xfrm rot="5400000" flipH="1" flipV="1">
          <a:off x="10286999" y="9229725"/>
          <a:ext cx="485775" cy="676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9526</xdr:colOff>
      <xdr:row>54</xdr:row>
      <xdr:rowOff>28574</xdr:rowOff>
    </xdr:from>
    <xdr:to>
      <xdr:col>18</xdr:col>
      <xdr:colOff>9526</xdr:colOff>
      <xdr:row>56</xdr:row>
      <xdr:rowOff>209549</xdr:rowOff>
    </xdr:to>
    <xdr:cxnSp macro="">
      <xdr:nvCxnSpPr>
        <xdr:cNvPr id="1813" name="Straight Connector 1812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CxnSpPr/>
      </xdr:nvCxnSpPr>
      <xdr:spPr>
        <a:xfrm rot="16200000" flipH="1">
          <a:off x="7667626" y="9267824"/>
          <a:ext cx="457200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54</xdr:row>
      <xdr:rowOff>0</xdr:rowOff>
    </xdr:from>
    <xdr:to>
      <xdr:col>16</xdr:col>
      <xdr:colOff>0</xdr:colOff>
      <xdr:row>54</xdr:row>
      <xdr:rowOff>19050</xdr:rowOff>
    </xdr:to>
    <xdr:sp macro="" textlink="">
      <xdr:nvSpPr>
        <xdr:cNvPr id="1814" name="Line 1682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>
          <a:spLocks noChangeShapeType="1"/>
        </xdr:cNvSpPr>
      </xdr:nvSpPr>
      <xdr:spPr bwMode="auto">
        <a:xfrm flipH="1">
          <a:off x="6934200" y="9324975"/>
          <a:ext cx="6381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54</xdr:row>
      <xdr:rowOff>0</xdr:rowOff>
    </xdr:from>
    <xdr:to>
      <xdr:col>6</xdr:col>
      <xdr:colOff>9525</xdr:colOff>
      <xdr:row>57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>
          <a:spLocks noChangeShapeType="1"/>
        </xdr:cNvSpPr>
      </xdr:nvSpPr>
      <xdr:spPr bwMode="auto">
        <a:xfrm>
          <a:off x="3448050" y="9324975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54</xdr:row>
      <xdr:rowOff>0</xdr:rowOff>
    </xdr:from>
    <xdr:to>
      <xdr:col>10</xdr:col>
      <xdr:colOff>9525</xdr:colOff>
      <xdr:row>57</xdr:row>
      <xdr:rowOff>0</xdr:rowOff>
    </xdr:to>
    <xdr:sp macro="" textlink="">
      <xdr:nvSpPr>
        <xdr:cNvPr id="1816" name="Line 5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>
          <a:spLocks noChangeShapeType="1"/>
        </xdr:cNvSpPr>
      </xdr:nvSpPr>
      <xdr:spPr bwMode="auto">
        <a:xfrm>
          <a:off x="5019675" y="93249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54</xdr:row>
      <xdr:rowOff>0</xdr:rowOff>
    </xdr:from>
    <xdr:to>
      <xdr:col>12</xdr:col>
      <xdr:colOff>9525</xdr:colOff>
      <xdr:row>57</xdr:row>
      <xdr:rowOff>0</xdr:rowOff>
    </xdr:to>
    <xdr:sp macro="" textlink="">
      <xdr:nvSpPr>
        <xdr:cNvPr id="1825" name="Line 7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>
          <a:spLocks noChangeShapeType="1"/>
        </xdr:cNvSpPr>
      </xdr:nvSpPr>
      <xdr:spPr bwMode="auto">
        <a:xfrm>
          <a:off x="5686425" y="93249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54</xdr:row>
      <xdr:rowOff>0</xdr:rowOff>
    </xdr:from>
    <xdr:to>
      <xdr:col>16</xdr:col>
      <xdr:colOff>9525</xdr:colOff>
      <xdr:row>57</xdr:row>
      <xdr:rowOff>0</xdr:rowOff>
    </xdr:to>
    <xdr:sp macro="" textlink="">
      <xdr:nvSpPr>
        <xdr:cNvPr id="1842" name="Line 11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>
          <a:spLocks noChangeShapeType="1"/>
        </xdr:cNvSpPr>
      </xdr:nvSpPr>
      <xdr:spPr bwMode="auto">
        <a:xfrm>
          <a:off x="6943725" y="93249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54</xdr:row>
      <xdr:rowOff>0</xdr:rowOff>
    </xdr:from>
    <xdr:to>
      <xdr:col>24</xdr:col>
      <xdr:colOff>9525</xdr:colOff>
      <xdr:row>57</xdr:row>
      <xdr:rowOff>0</xdr:rowOff>
    </xdr:to>
    <xdr:sp macro="" textlink="">
      <xdr:nvSpPr>
        <xdr:cNvPr id="1846" name="Line 19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>
          <a:spLocks noChangeShapeType="1"/>
        </xdr:cNvSpPr>
      </xdr:nvSpPr>
      <xdr:spPr bwMode="auto">
        <a:xfrm>
          <a:off x="9544050" y="93249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54</xdr:row>
      <xdr:rowOff>0</xdr:rowOff>
    </xdr:from>
    <xdr:to>
      <xdr:col>26</xdr:col>
      <xdr:colOff>9525</xdr:colOff>
      <xdr:row>57</xdr:row>
      <xdr:rowOff>0</xdr:rowOff>
    </xdr:to>
    <xdr:sp macro="" textlink="">
      <xdr:nvSpPr>
        <xdr:cNvPr id="1850" name="Line 21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>
          <a:spLocks noChangeShapeType="1"/>
        </xdr:cNvSpPr>
      </xdr:nvSpPr>
      <xdr:spPr bwMode="auto">
        <a:xfrm>
          <a:off x="10191750" y="93249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54</xdr:row>
      <xdr:rowOff>0</xdr:rowOff>
    </xdr:from>
    <xdr:to>
      <xdr:col>28</xdr:col>
      <xdr:colOff>0</xdr:colOff>
      <xdr:row>57</xdr:row>
      <xdr:rowOff>0</xdr:rowOff>
    </xdr:to>
    <xdr:sp macro="" textlink="">
      <xdr:nvSpPr>
        <xdr:cNvPr id="1852" name="Line 23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>
          <a:spLocks noChangeShapeType="1"/>
        </xdr:cNvSpPr>
      </xdr:nvSpPr>
      <xdr:spPr bwMode="auto">
        <a:xfrm>
          <a:off x="10896600" y="93249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54</xdr:row>
      <xdr:rowOff>9525</xdr:rowOff>
    </xdr:from>
    <xdr:to>
      <xdr:col>6</xdr:col>
      <xdr:colOff>0</xdr:colOff>
      <xdr:row>57</xdr:row>
      <xdr:rowOff>0</xdr:rowOff>
    </xdr:to>
    <xdr:sp macro="" textlink="">
      <xdr:nvSpPr>
        <xdr:cNvPr id="1853" name="Line 1561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>
          <a:spLocks noChangeShapeType="1"/>
        </xdr:cNvSpPr>
      </xdr:nvSpPr>
      <xdr:spPr bwMode="auto">
        <a:xfrm flipH="1">
          <a:off x="3438525" y="9334500"/>
          <a:ext cx="8286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9525</xdr:rowOff>
    </xdr:from>
    <xdr:to>
      <xdr:col>8</xdr:col>
      <xdr:colOff>9525</xdr:colOff>
      <xdr:row>57</xdr:row>
      <xdr:rowOff>0</xdr:rowOff>
    </xdr:to>
    <xdr:sp macro="" textlink="">
      <xdr:nvSpPr>
        <xdr:cNvPr id="1854" name="Line 1563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>
          <a:spLocks noChangeShapeType="1"/>
        </xdr:cNvSpPr>
      </xdr:nvSpPr>
      <xdr:spPr bwMode="auto">
        <a:xfrm flipH="1">
          <a:off x="4276725" y="9334500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54</xdr:row>
      <xdr:rowOff>9525</xdr:rowOff>
    </xdr:from>
    <xdr:to>
      <xdr:col>10</xdr:col>
      <xdr:colOff>0</xdr:colOff>
      <xdr:row>57</xdr:row>
      <xdr:rowOff>0</xdr:rowOff>
    </xdr:to>
    <xdr:sp macro="" textlink="">
      <xdr:nvSpPr>
        <xdr:cNvPr id="1855" name="Line 1564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>
          <a:spLocks noChangeShapeType="1"/>
        </xdr:cNvSpPr>
      </xdr:nvSpPr>
      <xdr:spPr bwMode="auto">
        <a:xfrm flipH="1">
          <a:off x="5010150" y="93345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9525</xdr:rowOff>
    </xdr:from>
    <xdr:to>
      <xdr:col>12</xdr:col>
      <xdr:colOff>0</xdr:colOff>
      <xdr:row>57</xdr:row>
      <xdr:rowOff>0</xdr:rowOff>
    </xdr:to>
    <xdr:sp macro="" textlink="">
      <xdr:nvSpPr>
        <xdr:cNvPr id="1856" name="Line 1565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>
          <a:spLocks noChangeShapeType="1"/>
        </xdr:cNvSpPr>
      </xdr:nvSpPr>
      <xdr:spPr bwMode="auto">
        <a:xfrm flipH="1">
          <a:off x="5676900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9525</xdr:rowOff>
    </xdr:from>
    <xdr:to>
      <xdr:col>14</xdr:col>
      <xdr:colOff>0</xdr:colOff>
      <xdr:row>57</xdr:row>
      <xdr:rowOff>0</xdr:rowOff>
    </xdr:to>
    <xdr:sp macro="" textlink="">
      <xdr:nvSpPr>
        <xdr:cNvPr id="1857" name="Line 1566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>
          <a:spLocks noChangeShapeType="1"/>
        </xdr:cNvSpPr>
      </xdr:nvSpPr>
      <xdr:spPr bwMode="auto">
        <a:xfrm flipH="1">
          <a:off x="6305550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54</xdr:row>
      <xdr:rowOff>9525</xdr:rowOff>
    </xdr:from>
    <xdr:to>
      <xdr:col>16</xdr:col>
      <xdr:colOff>0</xdr:colOff>
      <xdr:row>57</xdr:row>
      <xdr:rowOff>0</xdr:rowOff>
    </xdr:to>
    <xdr:sp macro="" textlink="">
      <xdr:nvSpPr>
        <xdr:cNvPr id="1858" name="Line 1567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>
          <a:spLocks noChangeShapeType="1"/>
        </xdr:cNvSpPr>
      </xdr:nvSpPr>
      <xdr:spPr bwMode="auto">
        <a:xfrm flipH="1">
          <a:off x="6934200" y="93345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54</xdr:row>
      <xdr:rowOff>9525</xdr:rowOff>
    </xdr:from>
    <xdr:to>
      <xdr:col>17</xdr:col>
      <xdr:colOff>314325</xdr:colOff>
      <xdr:row>57</xdr:row>
      <xdr:rowOff>0</xdr:rowOff>
    </xdr:to>
    <xdr:sp macro="" textlink="">
      <xdr:nvSpPr>
        <xdr:cNvPr id="1859" name="Line 1568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>
          <a:spLocks noChangeShapeType="1"/>
        </xdr:cNvSpPr>
      </xdr:nvSpPr>
      <xdr:spPr bwMode="auto">
        <a:xfrm flipH="1">
          <a:off x="7572375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54</xdr:row>
      <xdr:rowOff>9525</xdr:rowOff>
    </xdr:from>
    <xdr:to>
      <xdr:col>20</xdr:col>
      <xdr:colOff>0</xdr:colOff>
      <xdr:row>57</xdr:row>
      <xdr:rowOff>0</xdr:rowOff>
    </xdr:to>
    <xdr:sp macro="" textlink="">
      <xdr:nvSpPr>
        <xdr:cNvPr id="1861" name="Line 1569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>
          <a:spLocks noChangeShapeType="1"/>
        </xdr:cNvSpPr>
      </xdr:nvSpPr>
      <xdr:spPr bwMode="auto">
        <a:xfrm flipH="1">
          <a:off x="8201025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54</xdr:row>
      <xdr:rowOff>9525</xdr:rowOff>
    </xdr:from>
    <xdr:to>
      <xdr:col>22</xdr:col>
      <xdr:colOff>0</xdr:colOff>
      <xdr:row>57</xdr:row>
      <xdr:rowOff>0</xdr:rowOff>
    </xdr:to>
    <xdr:sp macro="" textlink="">
      <xdr:nvSpPr>
        <xdr:cNvPr id="1868" name="Line 1570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>
          <a:spLocks noChangeShapeType="1"/>
        </xdr:cNvSpPr>
      </xdr:nvSpPr>
      <xdr:spPr bwMode="auto">
        <a:xfrm flipH="1">
          <a:off x="8829675" y="93345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54</xdr:row>
      <xdr:rowOff>9525</xdr:rowOff>
    </xdr:from>
    <xdr:to>
      <xdr:col>28</xdr:col>
      <xdr:colOff>0</xdr:colOff>
      <xdr:row>57</xdr:row>
      <xdr:rowOff>0</xdr:rowOff>
    </xdr:to>
    <xdr:sp macro="" textlink="">
      <xdr:nvSpPr>
        <xdr:cNvPr id="1905" name="Line 1573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>
          <a:spLocks noChangeShapeType="1"/>
        </xdr:cNvSpPr>
      </xdr:nvSpPr>
      <xdr:spPr bwMode="auto">
        <a:xfrm flipH="1">
          <a:off x="10887075" y="9334500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0</xdr:rowOff>
    </xdr:from>
    <xdr:to>
      <xdr:col>8</xdr:col>
      <xdr:colOff>9525</xdr:colOff>
      <xdr:row>57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>
          <a:spLocks noChangeShapeType="1"/>
        </xdr:cNvSpPr>
      </xdr:nvSpPr>
      <xdr:spPr bwMode="auto">
        <a:xfrm>
          <a:off x="4276725" y="93249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54</xdr:row>
      <xdr:rowOff>0</xdr:rowOff>
    </xdr:from>
    <xdr:to>
      <xdr:col>14</xdr:col>
      <xdr:colOff>9525</xdr:colOff>
      <xdr:row>57</xdr:row>
      <xdr:rowOff>0</xdr:rowOff>
    </xdr:to>
    <xdr:cxnSp macro="">
      <xdr:nvCxnSpPr>
        <xdr:cNvPr id="1915" name="Straight Connector 1914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CxnSpPr/>
      </xdr:nvCxnSpPr>
      <xdr:spPr>
        <a:xfrm rot="5400000" flipH="1" flipV="1">
          <a:off x="6386512" y="9253538"/>
          <a:ext cx="485775" cy="628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54</xdr:row>
      <xdr:rowOff>9525</xdr:rowOff>
    </xdr:from>
    <xdr:to>
      <xdr:col>14</xdr:col>
      <xdr:colOff>0</xdr:colOff>
      <xdr:row>57</xdr:row>
      <xdr:rowOff>0</xdr:rowOff>
    </xdr:to>
    <xdr:sp macro="" textlink="">
      <xdr:nvSpPr>
        <xdr:cNvPr id="1916" name="Line 1565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>
          <a:spLocks noChangeShapeType="1"/>
        </xdr:cNvSpPr>
      </xdr:nvSpPr>
      <xdr:spPr bwMode="auto">
        <a:xfrm flipH="1">
          <a:off x="6305550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54</xdr:row>
      <xdr:rowOff>0</xdr:rowOff>
    </xdr:from>
    <xdr:to>
      <xdr:col>21</xdr:col>
      <xdr:colOff>257175</xdr:colOff>
      <xdr:row>57</xdr:row>
      <xdr:rowOff>0</xdr:rowOff>
    </xdr:to>
    <xdr:sp macro="" textlink="">
      <xdr:nvSpPr>
        <xdr:cNvPr id="1920" name="Line 411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>
          <a:spLocks noChangeShapeType="1"/>
        </xdr:cNvSpPr>
      </xdr:nvSpPr>
      <xdr:spPr bwMode="auto">
        <a:xfrm>
          <a:off x="8829675" y="93249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54</xdr:row>
      <xdr:rowOff>0</xdr:rowOff>
    </xdr:from>
    <xdr:to>
      <xdr:col>16</xdr:col>
      <xdr:colOff>9525</xdr:colOff>
      <xdr:row>54</xdr:row>
      <xdr:rowOff>9525</xdr:rowOff>
    </xdr:to>
    <xdr:sp macro="" textlink="">
      <xdr:nvSpPr>
        <xdr:cNvPr id="1921" name="Line 2101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>
          <a:spLocks noChangeShapeType="1"/>
        </xdr:cNvSpPr>
      </xdr:nvSpPr>
      <xdr:spPr bwMode="auto">
        <a:xfrm>
          <a:off x="6943725" y="9324975"/>
          <a:ext cx="6381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54</xdr:row>
      <xdr:rowOff>9525</xdr:rowOff>
    </xdr:from>
    <xdr:to>
      <xdr:col>19</xdr:col>
      <xdr:colOff>314325</xdr:colOff>
      <xdr:row>56</xdr:row>
      <xdr:rowOff>209550</xdr:rowOff>
    </xdr:to>
    <xdr:sp macro="" textlink="">
      <xdr:nvSpPr>
        <xdr:cNvPr id="1923" name="Line 1600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>
          <a:spLocks noChangeShapeType="1"/>
        </xdr:cNvSpPr>
      </xdr:nvSpPr>
      <xdr:spPr bwMode="auto">
        <a:xfrm flipH="1">
          <a:off x="8210550" y="93345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54</xdr:row>
      <xdr:rowOff>0</xdr:rowOff>
    </xdr:from>
    <xdr:to>
      <xdr:col>8</xdr:col>
      <xdr:colOff>0</xdr:colOff>
      <xdr:row>56</xdr:row>
      <xdr:rowOff>171450</xdr:rowOff>
    </xdr:to>
    <xdr:sp macro="" textlink="">
      <xdr:nvSpPr>
        <xdr:cNvPr id="1924" name="Line 2097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SpPr>
          <a:spLocks noChangeShapeType="1"/>
        </xdr:cNvSpPr>
      </xdr:nvSpPr>
      <xdr:spPr bwMode="auto">
        <a:xfrm>
          <a:off x="4267200" y="93249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54</xdr:row>
      <xdr:rowOff>9525</xdr:rowOff>
    </xdr:from>
    <xdr:to>
      <xdr:col>16</xdr:col>
      <xdr:colOff>9525</xdr:colOff>
      <xdr:row>57</xdr:row>
      <xdr:rowOff>9525</xdr:rowOff>
    </xdr:to>
    <xdr:sp macro="" textlink="">
      <xdr:nvSpPr>
        <xdr:cNvPr id="1929" name="Line 2101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>
          <a:spLocks noChangeShapeType="1"/>
        </xdr:cNvSpPr>
      </xdr:nvSpPr>
      <xdr:spPr bwMode="auto">
        <a:xfrm>
          <a:off x="6943725" y="93345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54</xdr:row>
      <xdr:rowOff>9525</xdr:rowOff>
    </xdr:from>
    <xdr:to>
      <xdr:col>24</xdr:col>
      <xdr:colOff>9525</xdr:colOff>
      <xdr:row>56</xdr:row>
      <xdr:rowOff>171450</xdr:rowOff>
    </xdr:to>
    <xdr:sp macro="" textlink="">
      <xdr:nvSpPr>
        <xdr:cNvPr id="1933" name="Line 2105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>
          <a:spLocks noChangeShapeType="1"/>
        </xdr:cNvSpPr>
      </xdr:nvSpPr>
      <xdr:spPr bwMode="auto">
        <a:xfrm>
          <a:off x="9553575" y="93345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54</xdr:row>
      <xdr:rowOff>0</xdr:rowOff>
    </xdr:from>
    <xdr:to>
      <xdr:col>26</xdr:col>
      <xdr:colOff>0</xdr:colOff>
      <xdr:row>56</xdr:row>
      <xdr:rowOff>209550</xdr:rowOff>
    </xdr:to>
    <xdr:sp macro="" textlink="">
      <xdr:nvSpPr>
        <xdr:cNvPr id="1934" name="Line 2106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>
          <a:spLocks noChangeShapeType="1"/>
        </xdr:cNvSpPr>
      </xdr:nvSpPr>
      <xdr:spPr bwMode="auto">
        <a:xfrm>
          <a:off x="10191750" y="932497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54</xdr:row>
      <xdr:rowOff>9525</xdr:rowOff>
    </xdr:from>
    <xdr:to>
      <xdr:col>5</xdr:col>
      <xdr:colOff>314325</xdr:colOff>
      <xdr:row>56</xdr:row>
      <xdr:rowOff>209550</xdr:rowOff>
    </xdr:to>
    <xdr:sp macro="" textlink="">
      <xdr:nvSpPr>
        <xdr:cNvPr id="1935" name="Line 2108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>
          <a:spLocks noChangeShapeType="1"/>
        </xdr:cNvSpPr>
      </xdr:nvSpPr>
      <xdr:spPr bwMode="auto">
        <a:xfrm flipH="1">
          <a:off x="3448050" y="9334500"/>
          <a:ext cx="8191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54</xdr:row>
      <xdr:rowOff>9525</xdr:rowOff>
    </xdr:from>
    <xdr:to>
      <xdr:col>15</xdr:col>
      <xdr:colOff>314325</xdr:colOff>
      <xdr:row>56</xdr:row>
      <xdr:rowOff>219075</xdr:rowOff>
    </xdr:to>
    <xdr:sp macro="" textlink="">
      <xdr:nvSpPr>
        <xdr:cNvPr id="1940" name="Line 2113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>
          <a:spLocks noChangeShapeType="1"/>
        </xdr:cNvSpPr>
      </xdr:nvSpPr>
      <xdr:spPr bwMode="auto">
        <a:xfrm flipH="1">
          <a:off x="6943725" y="93345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54</xdr:row>
      <xdr:rowOff>9525</xdr:rowOff>
    </xdr:from>
    <xdr:to>
      <xdr:col>18</xdr:col>
      <xdr:colOff>0</xdr:colOff>
      <xdr:row>56</xdr:row>
      <xdr:rowOff>219075</xdr:rowOff>
    </xdr:to>
    <xdr:sp macro="" textlink="">
      <xdr:nvSpPr>
        <xdr:cNvPr id="1941" name="Line 2114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>
          <a:spLocks noChangeShapeType="1"/>
        </xdr:cNvSpPr>
      </xdr:nvSpPr>
      <xdr:spPr bwMode="auto">
        <a:xfrm flipH="1">
          <a:off x="7572375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54</xdr:row>
      <xdr:rowOff>9525</xdr:rowOff>
    </xdr:from>
    <xdr:to>
      <xdr:col>25</xdr:col>
      <xdr:colOff>314325</xdr:colOff>
      <xdr:row>57</xdr:row>
      <xdr:rowOff>0</xdr:rowOff>
    </xdr:to>
    <xdr:sp macro="" textlink="">
      <xdr:nvSpPr>
        <xdr:cNvPr id="1942" name="Line 2118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>
          <a:spLocks noChangeShapeType="1"/>
        </xdr:cNvSpPr>
      </xdr:nvSpPr>
      <xdr:spPr bwMode="auto">
        <a:xfrm flipH="1">
          <a:off x="10191750" y="93345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54</xdr:row>
      <xdr:rowOff>0</xdr:rowOff>
    </xdr:from>
    <xdr:to>
      <xdr:col>13</xdr:col>
      <xdr:colOff>304800</xdr:colOff>
      <xdr:row>57</xdr:row>
      <xdr:rowOff>0</xdr:rowOff>
    </xdr:to>
    <xdr:sp macro="" textlink="">
      <xdr:nvSpPr>
        <xdr:cNvPr id="1943" name="Line 2121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>
          <a:spLocks noChangeShapeType="1"/>
        </xdr:cNvSpPr>
      </xdr:nvSpPr>
      <xdr:spPr bwMode="auto">
        <a:xfrm>
          <a:off x="6315075" y="93249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54</xdr:row>
      <xdr:rowOff>0</xdr:rowOff>
    </xdr:from>
    <xdr:to>
      <xdr:col>6</xdr:col>
      <xdr:colOff>9525</xdr:colOff>
      <xdr:row>57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>
          <a:spLocks noChangeShapeType="1"/>
        </xdr:cNvSpPr>
      </xdr:nvSpPr>
      <xdr:spPr bwMode="auto">
        <a:xfrm>
          <a:off x="3448050" y="9324975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54</xdr:row>
      <xdr:rowOff>0</xdr:rowOff>
    </xdr:from>
    <xdr:to>
      <xdr:col>12</xdr:col>
      <xdr:colOff>9525</xdr:colOff>
      <xdr:row>57</xdr:row>
      <xdr:rowOff>0</xdr:rowOff>
    </xdr:to>
    <xdr:sp macro="" textlink="">
      <xdr:nvSpPr>
        <xdr:cNvPr id="1954" name="Line 7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>
          <a:spLocks noChangeShapeType="1"/>
        </xdr:cNvSpPr>
      </xdr:nvSpPr>
      <xdr:spPr bwMode="auto">
        <a:xfrm>
          <a:off x="5686425" y="93249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54</xdr:row>
      <xdr:rowOff>0</xdr:rowOff>
    </xdr:from>
    <xdr:to>
      <xdr:col>24</xdr:col>
      <xdr:colOff>9525</xdr:colOff>
      <xdr:row>57</xdr:row>
      <xdr:rowOff>0</xdr:rowOff>
    </xdr:to>
    <xdr:sp macro="" textlink="">
      <xdr:nvSpPr>
        <xdr:cNvPr id="1958" name="Line 19">
          <a:extLst>
            <a:ext uri="{FF2B5EF4-FFF2-40B4-BE49-F238E27FC236}">
              <a16:creationId xmlns:a16="http://schemas.microsoft.com/office/drawing/2014/main" id="{00000000-0008-0000-0300-0000A6070000}"/>
            </a:ext>
          </a:extLst>
        </xdr:cNvPr>
        <xdr:cNvSpPr>
          <a:spLocks noChangeShapeType="1"/>
        </xdr:cNvSpPr>
      </xdr:nvSpPr>
      <xdr:spPr bwMode="auto">
        <a:xfrm>
          <a:off x="9544050" y="93249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54</xdr:row>
      <xdr:rowOff>0</xdr:rowOff>
    </xdr:from>
    <xdr:to>
      <xdr:col>26</xdr:col>
      <xdr:colOff>9525</xdr:colOff>
      <xdr:row>57</xdr:row>
      <xdr:rowOff>0</xdr:rowOff>
    </xdr:to>
    <xdr:sp macro="" textlink="">
      <xdr:nvSpPr>
        <xdr:cNvPr id="1992" name="Line 21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>
          <a:spLocks noChangeShapeType="1"/>
        </xdr:cNvSpPr>
      </xdr:nvSpPr>
      <xdr:spPr bwMode="auto">
        <a:xfrm>
          <a:off x="10191750" y="93249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54</xdr:row>
      <xdr:rowOff>9525</xdr:rowOff>
    </xdr:from>
    <xdr:to>
      <xdr:col>16</xdr:col>
      <xdr:colOff>0</xdr:colOff>
      <xdr:row>57</xdr:row>
      <xdr:rowOff>0</xdr:rowOff>
    </xdr:to>
    <xdr:sp macro="" textlink="">
      <xdr:nvSpPr>
        <xdr:cNvPr id="1993" name="Line 1567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>
          <a:spLocks noChangeShapeType="1"/>
        </xdr:cNvSpPr>
      </xdr:nvSpPr>
      <xdr:spPr bwMode="auto">
        <a:xfrm flipH="1">
          <a:off x="6934200" y="93345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54</xdr:row>
      <xdr:rowOff>9525</xdr:rowOff>
    </xdr:from>
    <xdr:to>
      <xdr:col>17</xdr:col>
      <xdr:colOff>314325</xdr:colOff>
      <xdr:row>57</xdr:row>
      <xdr:rowOff>0</xdr:rowOff>
    </xdr:to>
    <xdr:sp macro="" textlink="">
      <xdr:nvSpPr>
        <xdr:cNvPr id="1994" name="Line 1568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>
          <a:spLocks noChangeShapeType="1"/>
        </xdr:cNvSpPr>
      </xdr:nvSpPr>
      <xdr:spPr bwMode="auto">
        <a:xfrm flipH="1">
          <a:off x="7572375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54</xdr:row>
      <xdr:rowOff>9525</xdr:rowOff>
    </xdr:from>
    <xdr:to>
      <xdr:col>20</xdr:col>
      <xdr:colOff>0</xdr:colOff>
      <xdr:row>57</xdr:row>
      <xdr:rowOff>0</xdr:rowOff>
    </xdr:to>
    <xdr:sp macro="" textlink="">
      <xdr:nvSpPr>
        <xdr:cNvPr id="1995" name="Line 1569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>
          <a:spLocks noChangeShapeType="1"/>
        </xdr:cNvSpPr>
      </xdr:nvSpPr>
      <xdr:spPr bwMode="auto">
        <a:xfrm flipH="1">
          <a:off x="8201025" y="93345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54</xdr:row>
      <xdr:rowOff>0</xdr:rowOff>
    </xdr:from>
    <xdr:to>
      <xdr:col>8</xdr:col>
      <xdr:colOff>9525</xdr:colOff>
      <xdr:row>57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>
          <a:spLocks noChangeShapeType="1"/>
        </xdr:cNvSpPr>
      </xdr:nvSpPr>
      <xdr:spPr bwMode="auto">
        <a:xfrm>
          <a:off x="4276725" y="93249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72</xdr:row>
      <xdr:rowOff>0</xdr:rowOff>
    </xdr:from>
    <xdr:to>
      <xdr:col>8</xdr:col>
      <xdr:colOff>9525</xdr:colOff>
      <xdr:row>75</xdr:row>
      <xdr:rowOff>0</xdr:rowOff>
    </xdr:to>
    <xdr:sp macro="" textlink="">
      <xdr:nvSpPr>
        <xdr:cNvPr id="1997" name="Line 219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>
          <a:spLocks noChangeShapeType="1"/>
        </xdr:cNvSpPr>
      </xdr:nvSpPr>
      <xdr:spPr bwMode="auto">
        <a:xfrm>
          <a:off x="4276725" y="112680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72</xdr:row>
      <xdr:rowOff>0</xdr:rowOff>
    </xdr:from>
    <xdr:to>
      <xdr:col>10</xdr:col>
      <xdr:colOff>9525</xdr:colOff>
      <xdr:row>75</xdr:row>
      <xdr:rowOff>0</xdr:rowOff>
    </xdr:to>
    <xdr:sp macro="" textlink="">
      <xdr:nvSpPr>
        <xdr:cNvPr id="1998" name="Line 223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>
          <a:spLocks noChangeShapeType="1"/>
        </xdr:cNvSpPr>
      </xdr:nvSpPr>
      <xdr:spPr bwMode="auto">
        <a:xfrm>
          <a:off x="5019675" y="112680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72</xdr:row>
      <xdr:rowOff>0</xdr:rowOff>
    </xdr:from>
    <xdr:to>
      <xdr:col>12</xdr:col>
      <xdr:colOff>9525</xdr:colOff>
      <xdr:row>75</xdr:row>
      <xdr:rowOff>0</xdr:rowOff>
    </xdr:to>
    <xdr:sp macro="" textlink="">
      <xdr:nvSpPr>
        <xdr:cNvPr id="1999" name="Line 225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>
          <a:spLocks noChangeShapeType="1"/>
        </xdr:cNvSpPr>
      </xdr:nvSpPr>
      <xdr:spPr bwMode="auto">
        <a:xfrm>
          <a:off x="568642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14</xdr:col>
      <xdr:colOff>9525</xdr:colOff>
      <xdr:row>75</xdr:row>
      <xdr:rowOff>0</xdr:rowOff>
    </xdr:to>
    <xdr:sp macro="" textlink="">
      <xdr:nvSpPr>
        <xdr:cNvPr id="2000" name="Line 227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001" name="Line 229">
          <a:extLst>
            <a:ext uri="{FF2B5EF4-FFF2-40B4-BE49-F238E27FC236}">
              <a16:creationId xmlns:a16="http://schemas.microsoft.com/office/drawing/2014/main" id="{00000000-0008-0000-0300-0000D107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72</xdr:row>
      <xdr:rowOff>0</xdr:rowOff>
    </xdr:from>
    <xdr:to>
      <xdr:col>18</xdr:col>
      <xdr:colOff>9525</xdr:colOff>
      <xdr:row>75</xdr:row>
      <xdr:rowOff>0</xdr:rowOff>
    </xdr:to>
    <xdr:sp macro="" textlink="">
      <xdr:nvSpPr>
        <xdr:cNvPr id="2002" name="Line 231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>
          <a:spLocks noChangeShapeType="1"/>
        </xdr:cNvSpPr>
      </xdr:nvSpPr>
      <xdr:spPr bwMode="auto">
        <a:xfrm>
          <a:off x="7581900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72</xdr:row>
      <xdr:rowOff>0</xdr:rowOff>
    </xdr:from>
    <xdr:to>
      <xdr:col>20</xdr:col>
      <xdr:colOff>9525</xdr:colOff>
      <xdr:row>75</xdr:row>
      <xdr:rowOff>0</xdr:rowOff>
    </xdr:to>
    <xdr:sp macro="" textlink="">
      <xdr:nvSpPr>
        <xdr:cNvPr id="2003" name="Line 233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>
          <a:spLocks noChangeShapeType="1"/>
        </xdr:cNvSpPr>
      </xdr:nvSpPr>
      <xdr:spPr bwMode="auto">
        <a:xfrm>
          <a:off x="8210550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72</xdr:row>
      <xdr:rowOff>0</xdr:rowOff>
    </xdr:from>
    <xdr:to>
      <xdr:col>22</xdr:col>
      <xdr:colOff>9525</xdr:colOff>
      <xdr:row>75</xdr:row>
      <xdr:rowOff>0</xdr:rowOff>
    </xdr:to>
    <xdr:sp macro="" textlink="">
      <xdr:nvSpPr>
        <xdr:cNvPr id="2004" name="Line 235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>
          <a:spLocks noChangeShapeType="1"/>
        </xdr:cNvSpPr>
      </xdr:nvSpPr>
      <xdr:spPr bwMode="auto">
        <a:xfrm>
          <a:off x="883920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72</xdr:row>
      <xdr:rowOff>0</xdr:rowOff>
    </xdr:from>
    <xdr:to>
      <xdr:col>24</xdr:col>
      <xdr:colOff>9525</xdr:colOff>
      <xdr:row>75</xdr:row>
      <xdr:rowOff>0</xdr:rowOff>
    </xdr:to>
    <xdr:sp macro="" textlink="">
      <xdr:nvSpPr>
        <xdr:cNvPr id="2005" name="Line 237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>
          <a:spLocks noChangeShapeType="1"/>
        </xdr:cNvSpPr>
      </xdr:nvSpPr>
      <xdr:spPr bwMode="auto">
        <a:xfrm>
          <a:off x="9544050" y="112680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0</xdr:rowOff>
    </xdr:from>
    <xdr:to>
      <xdr:col>26</xdr:col>
      <xdr:colOff>9525</xdr:colOff>
      <xdr:row>75</xdr:row>
      <xdr:rowOff>0</xdr:rowOff>
    </xdr:to>
    <xdr:sp macro="" textlink="">
      <xdr:nvSpPr>
        <xdr:cNvPr id="2006" name="Line 239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>
          <a:spLocks noChangeShapeType="1"/>
        </xdr:cNvSpPr>
      </xdr:nvSpPr>
      <xdr:spPr bwMode="auto">
        <a:xfrm>
          <a:off x="1019175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72</xdr:row>
      <xdr:rowOff>0</xdr:rowOff>
    </xdr:from>
    <xdr:to>
      <xdr:col>28</xdr:col>
      <xdr:colOff>0</xdr:colOff>
      <xdr:row>75</xdr:row>
      <xdr:rowOff>0</xdr:rowOff>
    </xdr:to>
    <xdr:sp macro="" textlink="">
      <xdr:nvSpPr>
        <xdr:cNvPr id="2007" name="Line 241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>
          <a:spLocks noChangeShapeType="1"/>
        </xdr:cNvSpPr>
      </xdr:nvSpPr>
      <xdr:spPr bwMode="auto">
        <a:xfrm>
          <a:off x="10896600" y="112680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9525</xdr:rowOff>
    </xdr:from>
    <xdr:to>
      <xdr:col>10</xdr:col>
      <xdr:colOff>0</xdr:colOff>
      <xdr:row>75</xdr:row>
      <xdr:rowOff>0</xdr:rowOff>
    </xdr:to>
    <xdr:sp macro="" textlink="">
      <xdr:nvSpPr>
        <xdr:cNvPr id="2008" name="Line 1659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>
          <a:spLocks noChangeShapeType="1"/>
        </xdr:cNvSpPr>
      </xdr:nvSpPr>
      <xdr:spPr bwMode="auto">
        <a:xfrm flipH="1">
          <a:off x="5010150" y="112776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72</xdr:row>
      <xdr:rowOff>9525</xdr:rowOff>
    </xdr:from>
    <xdr:to>
      <xdr:col>12</xdr:col>
      <xdr:colOff>0</xdr:colOff>
      <xdr:row>75</xdr:row>
      <xdr:rowOff>0</xdr:rowOff>
    </xdr:to>
    <xdr:sp macro="" textlink="">
      <xdr:nvSpPr>
        <xdr:cNvPr id="2009" name="Line 1660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>
          <a:spLocks noChangeShapeType="1"/>
        </xdr:cNvSpPr>
      </xdr:nvSpPr>
      <xdr:spPr bwMode="auto">
        <a:xfrm flipH="1">
          <a:off x="567690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72</xdr:row>
      <xdr:rowOff>9525</xdr:rowOff>
    </xdr:from>
    <xdr:to>
      <xdr:col>14</xdr:col>
      <xdr:colOff>0</xdr:colOff>
      <xdr:row>75</xdr:row>
      <xdr:rowOff>0</xdr:rowOff>
    </xdr:to>
    <xdr:sp macro="" textlink="">
      <xdr:nvSpPr>
        <xdr:cNvPr id="2010" name="Line 1661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>
          <a:spLocks noChangeShapeType="1"/>
        </xdr:cNvSpPr>
      </xdr:nvSpPr>
      <xdr:spPr bwMode="auto">
        <a:xfrm flipH="1">
          <a:off x="630555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011" name="Line 1662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72</xdr:row>
      <xdr:rowOff>9525</xdr:rowOff>
    </xdr:from>
    <xdr:to>
      <xdr:col>18</xdr:col>
      <xdr:colOff>0</xdr:colOff>
      <xdr:row>75</xdr:row>
      <xdr:rowOff>0</xdr:rowOff>
    </xdr:to>
    <xdr:sp macro="" textlink="">
      <xdr:nvSpPr>
        <xdr:cNvPr id="2012" name="Line 1663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>
          <a:spLocks noChangeShapeType="1"/>
        </xdr:cNvSpPr>
      </xdr:nvSpPr>
      <xdr:spPr bwMode="auto">
        <a:xfrm flipH="1">
          <a:off x="757237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72</xdr:row>
      <xdr:rowOff>9525</xdr:rowOff>
    </xdr:from>
    <xdr:to>
      <xdr:col>20</xdr:col>
      <xdr:colOff>0</xdr:colOff>
      <xdr:row>75</xdr:row>
      <xdr:rowOff>0</xdr:rowOff>
    </xdr:to>
    <xdr:sp macro="" textlink="">
      <xdr:nvSpPr>
        <xdr:cNvPr id="2013" name="Line 1664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>
          <a:spLocks noChangeShapeType="1"/>
        </xdr:cNvSpPr>
      </xdr:nvSpPr>
      <xdr:spPr bwMode="auto">
        <a:xfrm flipH="1">
          <a:off x="820102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72</xdr:row>
      <xdr:rowOff>9525</xdr:rowOff>
    </xdr:from>
    <xdr:to>
      <xdr:col>22</xdr:col>
      <xdr:colOff>0</xdr:colOff>
      <xdr:row>75</xdr:row>
      <xdr:rowOff>0</xdr:rowOff>
    </xdr:to>
    <xdr:sp macro="" textlink="">
      <xdr:nvSpPr>
        <xdr:cNvPr id="2014" name="Line 1665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>
          <a:spLocks noChangeShapeType="1"/>
        </xdr:cNvSpPr>
      </xdr:nvSpPr>
      <xdr:spPr bwMode="auto">
        <a:xfrm flipH="1">
          <a:off x="8829675" y="112776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015" name="Line 1666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72</xdr:row>
      <xdr:rowOff>9525</xdr:rowOff>
    </xdr:from>
    <xdr:to>
      <xdr:col>26</xdr:col>
      <xdr:colOff>0</xdr:colOff>
      <xdr:row>75</xdr:row>
      <xdr:rowOff>0</xdr:rowOff>
    </xdr:to>
    <xdr:sp macro="" textlink="">
      <xdr:nvSpPr>
        <xdr:cNvPr id="2016" name="Line 1667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>
          <a:spLocks noChangeShapeType="1"/>
        </xdr:cNvSpPr>
      </xdr:nvSpPr>
      <xdr:spPr bwMode="auto">
        <a:xfrm flipH="1">
          <a:off x="10182225" y="112776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72</xdr:row>
      <xdr:rowOff>9525</xdr:rowOff>
    </xdr:from>
    <xdr:to>
      <xdr:col>28</xdr:col>
      <xdr:colOff>0</xdr:colOff>
      <xdr:row>75</xdr:row>
      <xdr:rowOff>0</xdr:rowOff>
    </xdr:to>
    <xdr:sp macro="" textlink="">
      <xdr:nvSpPr>
        <xdr:cNvPr id="2017" name="Line 1668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>
          <a:spLocks noChangeShapeType="1"/>
        </xdr:cNvSpPr>
      </xdr:nvSpPr>
      <xdr:spPr bwMode="auto">
        <a:xfrm flipH="1">
          <a:off x="10887075" y="11277600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72</xdr:row>
      <xdr:rowOff>9525</xdr:rowOff>
    </xdr:from>
    <xdr:to>
      <xdr:col>8</xdr:col>
      <xdr:colOff>0</xdr:colOff>
      <xdr:row>75</xdr:row>
      <xdr:rowOff>0</xdr:rowOff>
    </xdr:to>
    <xdr:sp macro="" textlink="">
      <xdr:nvSpPr>
        <xdr:cNvPr id="2018" name="Line 1868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>
          <a:spLocks noChangeShapeType="1"/>
        </xdr:cNvSpPr>
      </xdr:nvSpPr>
      <xdr:spPr bwMode="auto">
        <a:xfrm flipH="1">
          <a:off x="4267200" y="11277600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4763</xdr:colOff>
      <xdr:row>72</xdr:row>
      <xdr:rowOff>14288</xdr:rowOff>
    </xdr:from>
    <xdr:to>
      <xdr:col>6</xdr:col>
      <xdr:colOff>9525</xdr:colOff>
      <xdr:row>75</xdr:row>
      <xdr:rowOff>0</xdr:rowOff>
    </xdr:to>
    <xdr:cxnSp macro="">
      <xdr:nvCxnSpPr>
        <xdr:cNvPr id="2019" name="Straight Connector 2018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CxnSpPr/>
      </xdr:nvCxnSpPr>
      <xdr:spPr>
        <a:xfrm>
          <a:off x="3443288" y="11282363"/>
          <a:ext cx="833437" cy="4714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72</xdr:row>
      <xdr:rowOff>0</xdr:rowOff>
    </xdr:from>
    <xdr:to>
      <xdr:col>10</xdr:col>
      <xdr:colOff>9525</xdr:colOff>
      <xdr:row>75</xdr:row>
      <xdr:rowOff>0</xdr:rowOff>
    </xdr:to>
    <xdr:sp macro="" textlink="">
      <xdr:nvSpPr>
        <xdr:cNvPr id="2020" name="Line 219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>
          <a:spLocks noChangeShapeType="1"/>
        </xdr:cNvSpPr>
      </xdr:nvSpPr>
      <xdr:spPr bwMode="auto">
        <a:xfrm>
          <a:off x="5019675" y="112680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9525</xdr:rowOff>
    </xdr:from>
    <xdr:to>
      <xdr:col>10</xdr:col>
      <xdr:colOff>0</xdr:colOff>
      <xdr:row>75</xdr:row>
      <xdr:rowOff>0</xdr:rowOff>
    </xdr:to>
    <xdr:sp macro="" textlink="">
      <xdr:nvSpPr>
        <xdr:cNvPr id="2021" name="Line 1868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>
          <a:spLocks noChangeShapeType="1"/>
        </xdr:cNvSpPr>
      </xdr:nvSpPr>
      <xdr:spPr bwMode="auto">
        <a:xfrm flipH="1">
          <a:off x="5010150" y="112776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14</xdr:col>
      <xdr:colOff>9525</xdr:colOff>
      <xdr:row>75</xdr:row>
      <xdr:rowOff>0</xdr:rowOff>
    </xdr:to>
    <xdr:sp macro="" textlink="">
      <xdr:nvSpPr>
        <xdr:cNvPr id="2022" name="Line 225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72</xdr:row>
      <xdr:rowOff>9525</xdr:rowOff>
    </xdr:from>
    <xdr:to>
      <xdr:col>14</xdr:col>
      <xdr:colOff>0</xdr:colOff>
      <xdr:row>75</xdr:row>
      <xdr:rowOff>0</xdr:rowOff>
    </xdr:to>
    <xdr:sp macro="" textlink="">
      <xdr:nvSpPr>
        <xdr:cNvPr id="2023" name="Line 1660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>
          <a:spLocks noChangeShapeType="1"/>
        </xdr:cNvSpPr>
      </xdr:nvSpPr>
      <xdr:spPr bwMode="auto">
        <a:xfrm flipH="1">
          <a:off x="630555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024" name="Line 227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025" name="Line 1661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026" name="Line 225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027" name="Line 1660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099" name="Line 2117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9525</xdr:rowOff>
    </xdr:from>
    <xdr:to>
      <xdr:col>25</xdr:col>
      <xdr:colOff>314325</xdr:colOff>
      <xdr:row>75</xdr:row>
      <xdr:rowOff>0</xdr:rowOff>
    </xdr:to>
    <xdr:sp macro="" textlink="">
      <xdr:nvSpPr>
        <xdr:cNvPr id="2193" name="Line 2118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>
          <a:spLocks noChangeShapeType="1"/>
        </xdr:cNvSpPr>
      </xdr:nvSpPr>
      <xdr:spPr bwMode="auto">
        <a:xfrm flipH="1">
          <a:off x="10191750" y="112776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13</xdr:col>
      <xdr:colOff>304800</xdr:colOff>
      <xdr:row>75</xdr:row>
      <xdr:rowOff>0</xdr:rowOff>
    </xdr:to>
    <xdr:sp macro="" textlink="">
      <xdr:nvSpPr>
        <xdr:cNvPr id="2194" name="Line 2121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72</xdr:row>
      <xdr:rowOff>0</xdr:rowOff>
    </xdr:from>
    <xdr:to>
      <xdr:col>12</xdr:col>
      <xdr:colOff>9525</xdr:colOff>
      <xdr:row>75</xdr:row>
      <xdr:rowOff>0</xdr:rowOff>
    </xdr:to>
    <xdr:sp macro="" textlink="">
      <xdr:nvSpPr>
        <xdr:cNvPr id="2199" name="Line 7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>
          <a:spLocks noChangeShapeType="1"/>
        </xdr:cNvSpPr>
      </xdr:nvSpPr>
      <xdr:spPr bwMode="auto">
        <a:xfrm>
          <a:off x="568642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72</xdr:row>
      <xdr:rowOff>0</xdr:rowOff>
    </xdr:from>
    <xdr:to>
      <xdr:col>24</xdr:col>
      <xdr:colOff>9525</xdr:colOff>
      <xdr:row>75</xdr:row>
      <xdr:rowOff>0</xdr:rowOff>
    </xdr:to>
    <xdr:sp macro="" textlink="">
      <xdr:nvSpPr>
        <xdr:cNvPr id="2202" name="Line 19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>
          <a:spLocks noChangeShapeType="1"/>
        </xdr:cNvSpPr>
      </xdr:nvSpPr>
      <xdr:spPr bwMode="auto">
        <a:xfrm>
          <a:off x="9544050" y="112680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0</xdr:rowOff>
    </xdr:from>
    <xdr:to>
      <xdr:col>26</xdr:col>
      <xdr:colOff>9525</xdr:colOff>
      <xdr:row>75</xdr:row>
      <xdr:rowOff>0</xdr:rowOff>
    </xdr:to>
    <xdr:sp macro="" textlink="">
      <xdr:nvSpPr>
        <xdr:cNvPr id="2204" name="Line 21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>
          <a:spLocks noChangeShapeType="1"/>
        </xdr:cNvSpPr>
      </xdr:nvSpPr>
      <xdr:spPr bwMode="auto">
        <a:xfrm>
          <a:off x="1019175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72</xdr:row>
      <xdr:rowOff>9525</xdr:rowOff>
    </xdr:from>
    <xdr:to>
      <xdr:col>17</xdr:col>
      <xdr:colOff>314325</xdr:colOff>
      <xdr:row>75</xdr:row>
      <xdr:rowOff>0</xdr:rowOff>
    </xdr:to>
    <xdr:sp macro="" textlink="">
      <xdr:nvSpPr>
        <xdr:cNvPr id="2205" name="Line 1568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>
          <a:spLocks noChangeShapeType="1"/>
        </xdr:cNvSpPr>
      </xdr:nvSpPr>
      <xdr:spPr bwMode="auto">
        <a:xfrm flipH="1">
          <a:off x="757237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72</xdr:row>
      <xdr:rowOff>9525</xdr:rowOff>
    </xdr:from>
    <xdr:to>
      <xdr:col>20</xdr:col>
      <xdr:colOff>0</xdr:colOff>
      <xdr:row>75</xdr:row>
      <xdr:rowOff>0</xdr:rowOff>
    </xdr:to>
    <xdr:sp macro="" textlink="">
      <xdr:nvSpPr>
        <xdr:cNvPr id="2213" name="Line 1569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>
          <a:spLocks noChangeShapeType="1"/>
        </xdr:cNvSpPr>
      </xdr:nvSpPr>
      <xdr:spPr bwMode="auto">
        <a:xfrm flipH="1">
          <a:off x="820102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214" name="Line 1571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72</xdr:row>
      <xdr:rowOff>0</xdr:rowOff>
    </xdr:from>
    <xdr:to>
      <xdr:col>8</xdr:col>
      <xdr:colOff>9525</xdr:colOff>
      <xdr:row>75</xdr:row>
      <xdr:rowOff>0</xdr:rowOff>
    </xdr:to>
    <xdr:sp macro="" textlink="">
      <xdr:nvSpPr>
        <xdr:cNvPr id="2215" name="Line 219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>
          <a:spLocks noChangeShapeType="1"/>
        </xdr:cNvSpPr>
      </xdr:nvSpPr>
      <xdr:spPr bwMode="auto">
        <a:xfrm>
          <a:off x="4276725" y="1126807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72</xdr:row>
      <xdr:rowOff>0</xdr:rowOff>
    </xdr:from>
    <xdr:to>
      <xdr:col>10</xdr:col>
      <xdr:colOff>9525</xdr:colOff>
      <xdr:row>75</xdr:row>
      <xdr:rowOff>0</xdr:rowOff>
    </xdr:to>
    <xdr:sp macro="" textlink="">
      <xdr:nvSpPr>
        <xdr:cNvPr id="2237" name="Line 223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>
          <a:spLocks noChangeShapeType="1"/>
        </xdr:cNvSpPr>
      </xdr:nvSpPr>
      <xdr:spPr bwMode="auto">
        <a:xfrm>
          <a:off x="5019675" y="112680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72</xdr:row>
      <xdr:rowOff>0</xdr:rowOff>
    </xdr:from>
    <xdr:to>
      <xdr:col>12</xdr:col>
      <xdr:colOff>9525</xdr:colOff>
      <xdr:row>75</xdr:row>
      <xdr:rowOff>0</xdr:rowOff>
    </xdr:to>
    <xdr:sp macro="" textlink="">
      <xdr:nvSpPr>
        <xdr:cNvPr id="2238" name="Line 225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>
          <a:spLocks noChangeShapeType="1"/>
        </xdr:cNvSpPr>
      </xdr:nvSpPr>
      <xdr:spPr bwMode="auto">
        <a:xfrm>
          <a:off x="568642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14</xdr:col>
      <xdr:colOff>9525</xdr:colOff>
      <xdr:row>75</xdr:row>
      <xdr:rowOff>0</xdr:rowOff>
    </xdr:to>
    <xdr:sp macro="" textlink="">
      <xdr:nvSpPr>
        <xdr:cNvPr id="2241" name="Line 227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242" name="Line 229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72</xdr:row>
      <xdr:rowOff>0</xdr:rowOff>
    </xdr:from>
    <xdr:to>
      <xdr:col>18</xdr:col>
      <xdr:colOff>9525</xdr:colOff>
      <xdr:row>75</xdr:row>
      <xdr:rowOff>0</xdr:rowOff>
    </xdr:to>
    <xdr:sp macro="" textlink="">
      <xdr:nvSpPr>
        <xdr:cNvPr id="2245" name="Line 231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>
          <a:spLocks noChangeShapeType="1"/>
        </xdr:cNvSpPr>
      </xdr:nvSpPr>
      <xdr:spPr bwMode="auto">
        <a:xfrm>
          <a:off x="7581900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72</xdr:row>
      <xdr:rowOff>0</xdr:rowOff>
    </xdr:from>
    <xdr:to>
      <xdr:col>20</xdr:col>
      <xdr:colOff>9525</xdr:colOff>
      <xdr:row>75</xdr:row>
      <xdr:rowOff>0</xdr:rowOff>
    </xdr:to>
    <xdr:sp macro="" textlink="">
      <xdr:nvSpPr>
        <xdr:cNvPr id="2246" name="Line 233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>
          <a:spLocks noChangeShapeType="1"/>
        </xdr:cNvSpPr>
      </xdr:nvSpPr>
      <xdr:spPr bwMode="auto">
        <a:xfrm>
          <a:off x="8210550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72</xdr:row>
      <xdr:rowOff>0</xdr:rowOff>
    </xdr:from>
    <xdr:to>
      <xdr:col>22</xdr:col>
      <xdr:colOff>9525</xdr:colOff>
      <xdr:row>75</xdr:row>
      <xdr:rowOff>0</xdr:rowOff>
    </xdr:to>
    <xdr:sp macro="" textlink="">
      <xdr:nvSpPr>
        <xdr:cNvPr id="2247" name="Line 235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>
          <a:spLocks noChangeShapeType="1"/>
        </xdr:cNvSpPr>
      </xdr:nvSpPr>
      <xdr:spPr bwMode="auto">
        <a:xfrm>
          <a:off x="883920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72</xdr:row>
      <xdr:rowOff>0</xdr:rowOff>
    </xdr:from>
    <xdr:to>
      <xdr:col>24</xdr:col>
      <xdr:colOff>9525</xdr:colOff>
      <xdr:row>75</xdr:row>
      <xdr:rowOff>0</xdr:rowOff>
    </xdr:to>
    <xdr:sp macro="" textlink="">
      <xdr:nvSpPr>
        <xdr:cNvPr id="2248" name="Line 237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>
          <a:spLocks noChangeShapeType="1"/>
        </xdr:cNvSpPr>
      </xdr:nvSpPr>
      <xdr:spPr bwMode="auto">
        <a:xfrm>
          <a:off x="9544050" y="112680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0</xdr:rowOff>
    </xdr:from>
    <xdr:to>
      <xdr:col>26</xdr:col>
      <xdr:colOff>9525</xdr:colOff>
      <xdr:row>75</xdr:row>
      <xdr:rowOff>0</xdr:rowOff>
    </xdr:to>
    <xdr:sp macro="" textlink="">
      <xdr:nvSpPr>
        <xdr:cNvPr id="2251" name="Line 239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>
          <a:spLocks noChangeShapeType="1"/>
        </xdr:cNvSpPr>
      </xdr:nvSpPr>
      <xdr:spPr bwMode="auto">
        <a:xfrm>
          <a:off x="1019175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72</xdr:row>
      <xdr:rowOff>0</xdr:rowOff>
    </xdr:from>
    <xdr:to>
      <xdr:col>28</xdr:col>
      <xdr:colOff>0</xdr:colOff>
      <xdr:row>75</xdr:row>
      <xdr:rowOff>0</xdr:rowOff>
    </xdr:to>
    <xdr:sp macro="" textlink="">
      <xdr:nvSpPr>
        <xdr:cNvPr id="2252" name="Line 241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>
          <a:spLocks noChangeShapeType="1"/>
        </xdr:cNvSpPr>
      </xdr:nvSpPr>
      <xdr:spPr bwMode="auto">
        <a:xfrm>
          <a:off x="10896600" y="1126807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9525</xdr:rowOff>
    </xdr:from>
    <xdr:to>
      <xdr:col>10</xdr:col>
      <xdr:colOff>0</xdr:colOff>
      <xdr:row>75</xdr:row>
      <xdr:rowOff>0</xdr:rowOff>
    </xdr:to>
    <xdr:sp macro="" textlink="">
      <xdr:nvSpPr>
        <xdr:cNvPr id="2253" name="Line 1659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>
          <a:spLocks noChangeShapeType="1"/>
        </xdr:cNvSpPr>
      </xdr:nvSpPr>
      <xdr:spPr bwMode="auto">
        <a:xfrm flipH="1">
          <a:off x="5010150" y="112776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72</xdr:row>
      <xdr:rowOff>9525</xdr:rowOff>
    </xdr:from>
    <xdr:to>
      <xdr:col>12</xdr:col>
      <xdr:colOff>0</xdr:colOff>
      <xdr:row>75</xdr:row>
      <xdr:rowOff>0</xdr:rowOff>
    </xdr:to>
    <xdr:sp macro="" textlink="">
      <xdr:nvSpPr>
        <xdr:cNvPr id="2254" name="Line 1660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>
          <a:spLocks noChangeShapeType="1"/>
        </xdr:cNvSpPr>
      </xdr:nvSpPr>
      <xdr:spPr bwMode="auto">
        <a:xfrm flipH="1">
          <a:off x="567690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72</xdr:row>
      <xdr:rowOff>9525</xdr:rowOff>
    </xdr:from>
    <xdr:to>
      <xdr:col>14</xdr:col>
      <xdr:colOff>0</xdr:colOff>
      <xdr:row>75</xdr:row>
      <xdr:rowOff>0</xdr:rowOff>
    </xdr:to>
    <xdr:sp macro="" textlink="">
      <xdr:nvSpPr>
        <xdr:cNvPr id="2258" name="Line 1661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>
          <a:spLocks noChangeShapeType="1"/>
        </xdr:cNvSpPr>
      </xdr:nvSpPr>
      <xdr:spPr bwMode="auto">
        <a:xfrm flipH="1">
          <a:off x="630555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259" name="Line 1662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72</xdr:row>
      <xdr:rowOff>9525</xdr:rowOff>
    </xdr:from>
    <xdr:to>
      <xdr:col>18</xdr:col>
      <xdr:colOff>0</xdr:colOff>
      <xdr:row>75</xdr:row>
      <xdr:rowOff>0</xdr:rowOff>
    </xdr:to>
    <xdr:sp macro="" textlink="">
      <xdr:nvSpPr>
        <xdr:cNvPr id="2261" name="Line 1663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>
          <a:spLocks noChangeShapeType="1"/>
        </xdr:cNvSpPr>
      </xdr:nvSpPr>
      <xdr:spPr bwMode="auto">
        <a:xfrm flipH="1">
          <a:off x="757237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72</xdr:row>
      <xdr:rowOff>9525</xdr:rowOff>
    </xdr:from>
    <xdr:to>
      <xdr:col>20</xdr:col>
      <xdr:colOff>0</xdr:colOff>
      <xdr:row>75</xdr:row>
      <xdr:rowOff>0</xdr:rowOff>
    </xdr:to>
    <xdr:sp macro="" textlink="">
      <xdr:nvSpPr>
        <xdr:cNvPr id="2262" name="Line 1664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>
          <a:spLocks noChangeShapeType="1"/>
        </xdr:cNvSpPr>
      </xdr:nvSpPr>
      <xdr:spPr bwMode="auto">
        <a:xfrm flipH="1">
          <a:off x="820102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72</xdr:row>
      <xdr:rowOff>9525</xdr:rowOff>
    </xdr:from>
    <xdr:to>
      <xdr:col>22</xdr:col>
      <xdr:colOff>0</xdr:colOff>
      <xdr:row>75</xdr:row>
      <xdr:rowOff>0</xdr:rowOff>
    </xdr:to>
    <xdr:sp macro="" textlink="">
      <xdr:nvSpPr>
        <xdr:cNvPr id="2263" name="Line 1665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>
          <a:spLocks noChangeShapeType="1"/>
        </xdr:cNvSpPr>
      </xdr:nvSpPr>
      <xdr:spPr bwMode="auto">
        <a:xfrm flipH="1">
          <a:off x="8829675" y="112776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264" name="Line 1666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72</xdr:row>
      <xdr:rowOff>9525</xdr:rowOff>
    </xdr:from>
    <xdr:to>
      <xdr:col>26</xdr:col>
      <xdr:colOff>0</xdr:colOff>
      <xdr:row>75</xdr:row>
      <xdr:rowOff>0</xdr:rowOff>
    </xdr:to>
    <xdr:sp macro="" textlink="">
      <xdr:nvSpPr>
        <xdr:cNvPr id="2267" name="Line 1667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>
          <a:spLocks noChangeShapeType="1"/>
        </xdr:cNvSpPr>
      </xdr:nvSpPr>
      <xdr:spPr bwMode="auto">
        <a:xfrm flipH="1">
          <a:off x="10182225" y="1127760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72</xdr:row>
      <xdr:rowOff>9525</xdr:rowOff>
    </xdr:from>
    <xdr:to>
      <xdr:col>28</xdr:col>
      <xdr:colOff>0</xdr:colOff>
      <xdr:row>75</xdr:row>
      <xdr:rowOff>0</xdr:rowOff>
    </xdr:to>
    <xdr:sp macro="" textlink="">
      <xdr:nvSpPr>
        <xdr:cNvPr id="2268" name="Line 1668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>
          <a:spLocks noChangeShapeType="1"/>
        </xdr:cNvSpPr>
      </xdr:nvSpPr>
      <xdr:spPr bwMode="auto">
        <a:xfrm flipH="1">
          <a:off x="10887075" y="11277600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72</xdr:row>
      <xdr:rowOff>9525</xdr:rowOff>
    </xdr:from>
    <xdr:to>
      <xdr:col>8</xdr:col>
      <xdr:colOff>0</xdr:colOff>
      <xdr:row>75</xdr:row>
      <xdr:rowOff>0</xdr:rowOff>
    </xdr:to>
    <xdr:sp macro="" textlink="">
      <xdr:nvSpPr>
        <xdr:cNvPr id="2270" name="Line 1868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>
          <a:spLocks noChangeShapeType="1"/>
        </xdr:cNvSpPr>
      </xdr:nvSpPr>
      <xdr:spPr bwMode="auto">
        <a:xfrm flipH="1">
          <a:off x="4267200" y="11277600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4763</xdr:colOff>
      <xdr:row>72</xdr:row>
      <xdr:rowOff>14288</xdr:rowOff>
    </xdr:from>
    <xdr:to>
      <xdr:col>6</xdr:col>
      <xdr:colOff>9525</xdr:colOff>
      <xdr:row>75</xdr:row>
      <xdr:rowOff>0</xdr:rowOff>
    </xdr:to>
    <xdr:cxnSp macro="">
      <xdr:nvCxnSpPr>
        <xdr:cNvPr id="2271" name="Straight Connector 2270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CxnSpPr/>
      </xdr:nvCxnSpPr>
      <xdr:spPr>
        <a:xfrm>
          <a:off x="3443288" y="11282363"/>
          <a:ext cx="833437" cy="4714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72</xdr:row>
      <xdr:rowOff>0</xdr:rowOff>
    </xdr:from>
    <xdr:to>
      <xdr:col>10</xdr:col>
      <xdr:colOff>9525</xdr:colOff>
      <xdr:row>75</xdr:row>
      <xdr:rowOff>0</xdr:rowOff>
    </xdr:to>
    <xdr:sp macro="" textlink="">
      <xdr:nvSpPr>
        <xdr:cNvPr id="2275" name="Line 219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>
          <a:spLocks noChangeShapeType="1"/>
        </xdr:cNvSpPr>
      </xdr:nvSpPr>
      <xdr:spPr bwMode="auto">
        <a:xfrm>
          <a:off x="5019675" y="112680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9525</xdr:rowOff>
    </xdr:from>
    <xdr:to>
      <xdr:col>10</xdr:col>
      <xdr:colOff>0</xdr:colOff>
      <xdr:row>75</xdr:row>
      <xdr:rowOff>0</xdr:rowOff>
    </xdr:to>
    <xdr:sp macro="" textlink="">
      <xdr:nvSpPr>
        <xdr:cNvPr id="2278" name="Line 1868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>
          <a:spLocks noChangeShapeType="1"/>
        </xdr:cNvSpPr>
      </xdr:nvSpPr>
      <xdr:spPr bwMode="auto">
        <a:xfrm flipH="1">
          <a:off x="5010150" y="112776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14</xdr:col>
      <xdr:colOff>9525</xdr:colOff>
      <xdr:row>75</xdr:row>
      <xdr:rowOff>0</xdr:rowOff>
    </xdr:to>
    <xdr:sp macro="" textlink="">
      <xdr:nvSpPr>
        <xdr:cNvPr id="2279" name="Line 225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72</xdr:row>
      <xdr:rowOff>9525</xdr:rowOff>
    </xdr:from>
    <xdr:to>
      <xdr:col>14</xdr:col>
      <xdr:colOff>0</xdr:colOff>
      <xdr:row>75</xdr:row>
      <xdr:rowOff>0</xdr:rowOff>
    </xdr:to>
    <xdr:sp macro="" textlink="">
      <xdr:nvSpPr>
        <xdr:cNvPr id="2280" name="Line 1660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>
          <a:spLocks noChangeShapeType="1"/>
        </xdr:cNvSpPr>
      </xdr:nvSpPr>
      <xdr:spPr bwMode="auto">
        <a:xfrm flipH="1">
          <a:off x="6305550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282" name="Line 227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283" name="Line 1661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72</xdr:row>
      <xdr:rowOff>0</xdr:rowOff>
    </xdr:from>
    <xdr:to>
      <xdr:col>16</xdr:col>
      <xdr:colOff>9525</xdr:colOff>
      <xdr:row>75</xdr:row>
      <xdr:rowOff>0</xdr:rowOff>
    </xdr:to>
    <xdr:sp macro="" textlink="">
      <xdr:nvSpPr>
        <xdr:cNvPr id="2287" name="Line 225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>
          <a:spLocks noChangeShapeType="1"/>
        </xdr:cNvSpPr>
      </xdr:nvSpPr>
      <xdr:spPr bwMode="auto">
        <a:xfrm>
          <a:off x="6943725" y="1126807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72</xdr:row>
      <xdr:rowOff>9525</xdr:rowOff>
    </xdr:from>
    <xdr:to>
      <xdr:col>16</xdr:col>
      <xdr:colOff>0</xdr:colOff>
      <xdr:row>75</xdr:row>
      <xdr:rowOff>0</xdr:rowOff>
    </xdr:to>
    <xdr:sp macro="" textlink="">
      <xdr:nvSpPr>
        <xdr:cNvPr id="2288" name="Line 1660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>
          <a:spLocks noChangeShapeType="1"/>
        </xdr:cNvSpPr>
      </xdr:nvSpPr>
      <xdr:spPr bwMode="auto">
        <a:xfrm flipH="1">
          <a:off x="6934200" y="1127760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297" name="Line 2117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9525</xdr:rowOff>
    </xdr:from>
    <xdr:to>
      <xdr:col>25</xdr:col>
      <xdr:colOff>314325</xdr:colOff>
      <xdr:row>75</xdr:row>
      <xdr:rowOff>0</xdr:rowOff>
    </xdr:to>
    <xdr:sp macro="" textlink="">
      <xdr:nvSpPr>
        <xdr:cNvPr id="2298" name="Line 2118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>
          <a:spLocks noChangeShapeType="1"/>
        </xdr:cNvSpPr>
      </xdr:nvSpPr>
      <xdr:spPr bwMode="auto">
        <a:xfrm flipH="1">
          <a:off x="10191750" y="1127760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72</xdr:row>
      <xdr:rowOff>0</xdr:rowOff>
    </xdr:from>
    <xdr:to>
      <xdr:col>13</xdr:col>
      <xdr:colOff>304800</xdr:colOff>
      <xdr:row>75</xdr:row>
      <xdr:rowOff>0</xdr:rowOff>
    </xdr:to>
    <xdr:sp macro="" textlink="">
      <xdr:nvSpPr>
        <xdr:cNvPr id="2299" name="Line 2121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>
          <a:spLocks noChangeShapeType="1"/>
        </xdr:cNvSpPr>
      </xdr:nvSpPr>
      <xdr:spPr bwMode="auto">
        <a:xfrm>
          <a:off x="6315075" y="11268075"/>
          <a:ext cx="6096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72</xdr:row>
      <xdr:rowOff>0</xdr:rowOff>
    </xdr:from>
    <xdr:to>
      <xdr:col>12</xdr:col>
      <xdr:colOff>9525</xdr:colOff>
      <xdr:row>75</xdr:row>
      <xdr:rowOff>0</xdr:rowOff>
    </xdr:to>
    <xdr:sp macro="" textlink="">
      <xdr:nvSpPr>
        <xdr:cNvPr id="2301" name="Line 7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>
          <a:spLocks noChangeShapeType="1"/>
        </xdr:cNvSpPr>
      </xdr:nvSpPr>
      <xdr:spPr bwMode="auto">
        <a:xfrm>
          <a:off x="5686425" y="1126807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72</xdr:row>
      <xdr:rowOff>0</xdr:rowOff>
    </xdr:from>
    <xdr:to>
      <xdr:col>24</xdr:col>
      <xdr:colOff>9525</xdr:colOff>
      <xdr:row>75</xdr:row>
      <xdr:rowOff>0</xdr:rowOff>
    </xdr:to>
    <xdr:sp macro="" textlink="">
      <xdr:nvSpPr>
        <xdr:cNvPr id="2303" name="Line 19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>
          <a:spLocks noChangeShapeType="1"/>
        </xdr:cNvSpPr>
      </xdr:nvSpPr>
      <xdr:spPr bwMode="auto">
        <a:xfrm>
          <a:off x="9544050" y="1126807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72</xdr:row>
      <xdr:rowOff>0</xdr:rowOff>
    </xdr:from>
    <xdr:to>
      <xdr:col>26</xdr:col>
      <xdr:colOff>9525</xdr:colOff>
      <xdr:row>75</xdr:row>
      <xdr:rowOff>0</xdr:rowOff>
    </xdr:to>
    <xdr:sp macro="" textlink="">
      <xdr:nvSpPr>
        <xdr:cNvPr id="2304" name="Line 21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>
          <a:spLocks noChangeShapeType="1"/>
        </xdr:cNvSpPr>
      </xdr:nvSpPr>
      <xdr:spPr bwMode="auto">
        <a:xfrm>
          <a:off x="10191750" y="1126807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72</xdr:row>
      <xdr:rowOff>9525</xdr:rowOff>
    </xdr:from>
    <xdr:to>
      <xdr:col>17</xdr:col>
      <xdr:colOff>314325</xdr:colOff>
      <xdr:row>75</xdr:row>
      <xdr:rowOff>0</xdr:rowOff>
    </xdr:to>
    <xdr:sp macro="" textlink="">
      <xdr:nvSpPr>
        <xdr:cNvPr id="2305" name="Line 1568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>
          <a:spLocks noChangeShapeType="1"/>
        </xdr:cNvSpPr>
      </xdr:nvSpPr>
      <xdr:spPr bwMode="auto">
        <a:xfrm flipH="1">
          <a:off x="757237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72</xdr:row>
      <xdr:rowOff>9525</xdr:rowOff>
    </xdr:from>
    <xdr:to>
      <xdr:col>20</xdr:col>
      <xdr:colOff>0</xdr:colOff>
      <xdr:row>75</xdr:row>
      <xdr:rowOff>0</xdr:rowOff>
    </xdr:to>
    <xdr:sp macro="" textlink="">
      <xdr:nvSpPr>
        <xdr:cNvPr id="2306" name="Line 1569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>
          <a:spLocks noChangeShapeType="1"/>
        </xdr:cNvSpPr>
      </xdr:nvSpPr>
      <xdr:spPr bwMode="auto">
        <a:xfrm flipH="1">
          <a:off x="8201025" y="1127760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72</xdr:row>
      <xdr:rowOff>9525</xdr:rowOff>
    </xdr:from>
    <xdr:to>
      <xdr:col>24</xdr:col>
      <xdr:colOff>0</xdr:colOff>
      <xdr:row>75</xdr:row>
      <xdr:rowOff>0</xdr:rowOff>
    </xdr:to>
    <xdr:sp macro="" textlink="">
      <xdr:nvSpPr>
        <xdr:cNvPr id="2307" name="Line 1571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>
          <a:spLocks noChangeShapeType="1"/>
        </xdr:cNvSpPr>
      </xdr:nvSpPr>
      <xdr:spPr bwMode="auto">
        <a:xfrm flipH="1">
          <a:off x="9534525" y="1127760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75</xdr:row>
      <xdr:rowOff>0</xdr:rowOff>
    </xdr:from>
    <xdr:to>
      <xdr:col>8</xdr:col>
      <xdr:colOff>9525</xdr:colOff>
      <xdr:row>78</xdr:row>
      <xdr:rowOff>0</xdr:rowOff>
    </xdr:to>
    <xdr:sp macro="" textlink="">
      <xdr:nvSpPr>
        <xdr:cNvPr id="2308" name="Line 219">
          <a:extLst>
            <a:ext uri="{FF2B5EF4-FFF2-40B4-BE49-F238E27FC236}">
              <a16:creationId xmlns:a16="http://schemas.microsoft.com/office/drawing/2014/main" id="{00000000-0008-0000-0300-000004090000}"/>
            </a:ext>
          </a:extLst>
        </xdr:cNvPr>
        <xdr:cNvSpPr>
          <a:spLocks noChangeShapeType="1"/>
        </xdr:cNvSpPr>
      </xdr:nvSpPr>
      <xdr:spPr bwMode="auto">
        <a:xfrm>
          <a:off x="4276725" y="11753850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75</xdr:row>
      <xdr:rowOff>0</xdr:rowOff>
    </xdr:from>
    <xdr:to>
      <xdr:col>10</xdr:col>
      <xdr:colOff>9525</xdr:colOff>
      <xdr:row>78</xdr:row>
      <xdr:rowOff>0</xdr:rowOff>
    </xdr:to>
    <xdr:sp macro="" textlink="">
      <xdr:nvSpPr>
        <xdr:cNvPr id="2309" name="Line 223">
          <a:extLst>
            <a:ext uri="{FF2B5EF4-FFF2-40B4-BE49-F238E27FC236}">
              <a16:creationId xmlns:a16="http://schemas.microsoft.com/office/drawing/2014/main" id="{00000000-0008-0000-0300-000005090000}"/>
            </a:ext>
          </a:extLst>
        </xdr:cNvPr>
        <xdr:cNvSpPr>
          <a:spLocks noChangeShapeType="1"/>
        </xdr:cNvSpPr>
      </xdr:nvSpPr>
      <xdr:spPr bwMode="auto">
        <a:xfrm>
          <a:off x="5019675" y="11753850"/>
          <a:ext cx="6667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75</xdr:row>
      <xdr:rowOff>0</xdr:rowOff>
    </xdr:from>
    <xdr:to>
      <xdr:col>12</xdr:col>
      <xdr:colOff>9525</xdr:colOff>
      <xdr:row>78</xdr:row>
      <xdr:rowOff>0</xdr:rowOff>
    </xdr:to>
    <xdr:sp macro="" textlink="">
      <xdr:nvSpPr>
        <xdr:cNvPr id="2312" name="Line 225">
          <a:extLst>
            <a:ext uri="{FF2B5EF4-FFF2-40B4-BE49-F238E27FC236}">
              <a16:creationId xmlns:a16="http://schemas.microsoft.com/office/drawing/2014/main" id="{00000000-0008-0000-0300-000008090000}"/>
            </a:ext>
          </a:extLst>
        </xdr:cNvPr>
        <xdr:cNvSpPr>
          <a:spLocks noChangeShapeType="1"/>
        </xdr:cNvSpPr>
      </xdr:nvSpPr>
      <xdr:spPr bwMode="auto">
        <a:xfrm>
          <a:off x="568642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14</xdr:col>
      <xdr:colOff>9525</xdr:colOff>
      <xdr:row>78</xdr:row>
      <xdr:rowOff>0</xdr:rowOff>
    </xdr:to>
    <xdr:sp macro="" textlink="">
      <xdr:nvSpPr>
        <xdr:cNvPr id="2313" name="Line 227">
          <a:extLst>
            <a:ext uri="{FF2B5EF4-FFF2-40B4-BE49-F238E27FC236}">
              <a16:creationId xmlns:a16="http://schemas.microsoft.com/office/drawing/2014/main" id="{00000000-0008-0000-0300-000009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315" name="Line 229">
          <a:extLst>
            <a:ext uri="{FF2B5EF4-FFF2-40B4-BE49-F238E27FC236}">
              <a16:creationId xmlns:a16="http://schemas.microsoft.com/office/drawing/2014/main" id="{00000000-0008-0000-0300-00000B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75</xdr:row>
      <xdr:rowOff>0</xdr:rowOff>
    </xdr:from>
    <xdr:to>
      <xdr:col>18</xdr:col>
      <xdr:colOff>9525</xdr:colOff>
      <xdr:row>78</xdr:row>
      <xdr:rowOff>0</xdr:rowOff>
    </xdr:to>
    <xdr:sp macro="" textlink="">
      <xdr:nvSpPr>
        <xdr:cNvPr id="2317" name="Line 231">
          <a:extLst>
            <a:ext uri="{FF2B5EF4-FFF2-40B4-BE49-F238E27FC236}">
              <a16:creationId xmlns:a16="http://schemas.microsoft.com/office/drawing/2014/main" id="{00000000-0008-0000-0300-00000D090000}"/>
            </a:ext>
          </a:extLst>
        </xdr:cNvPr>
        <xdr:cNvSpPr>
          <a:spLocks noChangeShapeType="1"/>
        </xdr:cNvSpPr>
      </xdr:nvSpPr>
      <xdr:spPr bwMode="auto">
        <a:xfrm>
          <a:off x="7581900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75</xdr:row>
      <xdr:rowOff>0</xdr:rowOff>
    </xdr:from>
    <xdr:to>
      <xdr:col>20</xdr:col>
      <xdr:colOff>9525</xdr:colOff>
      <xdr:row>78</xdr:row>
      <xdr:rowOff>0</xdr:rowOff>
    </xdr:to>
    <xdr:sp macro="" textlink="">
      <xdr:nvSpPr>
        <xdr:cNvPr id="2321" name="Line 233">
          <a:extLst>
            <a:ext uri="{FF2B5EF4-FFF2-40B4-BE49-F238E27FC236}">
              <a16:creationId xmlns:a16="http://schemas.microsoft.com/office/drawing/2014/main" id="{00000000-0008-0000-0300-000011090000}"/>
            </a:ext>
          </a:extLst>
        </xdr:cNvPr>
        <xdr:cNvSpPr>
          <a:spLocks noChangeShapeType="1"/>
        </xdr:cNvSpPr>
      </xdr:nvSpPr>
      <xdr:spPr bwMode="auto">
        <a:xfrm>
          <a:off x="8210550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75</xdr:row>
      <xdr:rowOff>0</xdr:rowOff>
    </xdr:from>
    <xdr:to>
      <xdr:col>22</xdr:col>
      <xdr:colOff>9525</xdr:colOff>
      <xdr:row>78</xdr:row>
      <xdr:rowOff>0</xdr:rowOff>
    </xdr:to>
    <xdr:sp macro="" textlink="">
      <xdr:nvSpPr>
        <xdr:cNvPr id="2322" name="Line 235">
          <a:extLst>
            <a:ext uri="{FF2B5EF4-FFF2-40B4-BE49-F238E27FC236}">
              <a16:creationId xmlns:a16="http://schemas.microsoft.com/office/drawing/2014/main" id="{00000000-0008-0000-0300-000012090000}"/>
            </a:ext>
          </a:extLst>
        </xdr:cNvPr>
        <xdr:cNvSpPr>
          <a:spLocks noChangeShapeType="1"/>
        </xdr:cNvSpPr>
      </xdr:nvSpPr>
      <xdr:spPr bwMode="auto">
        <a:xfrm>
          <a:off x="883920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75</xdr:row>
      <xdr:rowOff>0</xdr:rowOff>
    </xdr:from>
    <xdr:to>
      <xdr:col>24</xdr:col>
      <xdr:colOff>9525</xdr:colOff>
      <xdr:row>78</xdr:row>
      <xdr:rowOff>0</xdr:rowOff>
    </xdr:to>
    <xdr:sp macro="" textlink="">
      <xdr:nvSpPr>
        <xdr:cNvPr id="2323" name="Line 237">
          <a:extLst>
            <a:ext uri="{FF2B5EF4-FFF2-40B4-BE49-F238E27FC236}">
              <a16:creationId xmlns:a16="http://schemas.microsoft.com/office/drawing/2014/main" id="{00000000-0008-0000-0300-000013090000}"/>
            </a:ext>
          </a:extLst>
        </xdr:cNvPr>
        <xdr:cNvSpPr>
          <a:spLocks noChangeShapeType="1"/>
        </xdr:cNvSpPr>
      </xdr:nvSpPr>
      <xdr:spPr bwMode="auto">
        <a:xfrm>
          <a:off x="9544050" y="11753850"/>
          <a:ext cx="6477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0</xdr:rowOff>
    </xdr:from>
    <xdr:to>
      <xdr:col>26</xdr:col>
      <xdr:colOff>9525</xdr:colOff>
      <xdr:row>78</xdr:row>
      <xdr:rowOff>0</xdr:rowOff>
    </xdr:to>
    <xdr:sp macro="" textlink="">
      <xdr:nvSpPr>
        <xdr:cNvPr id="2324" name="Line 239">
          <a:extLst>
            <a:ext uri="{FF2B5EF4-FFF2-40B4-BE49-F238E27FC236}">
              <a16:creationId xmlns:a16="http://schemas.microsoft.com/office/drawing/2014/main" id="{00000000-0008-0000-0300-000014090000}"/>
            </a:ext>
          </a:extLst>
        </xdr:cNvPr>
        <xdr:cNvSpPr>
          <a:spLocks noChangeShapeType="1"/>
        </xdr:cNvSpPr>
      </xdr:nvSpPr>
      <xdr:spPr bwMode="auto">
        <a:xfrm>
          <a:off x="1019175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75</xdr:row>
      <xdr:rowOff>0</xdr:rowOff>
    </xdr:from>
    <xdr:to>
      <xdr:col>28</xdr:col>
      <xdr:colOff>0</xdr:colOff>
      <xdr:row>78</xdr:row>
      <xdr:rowOff>0</xdr:rowOff>
    </xdr:to>
    <xdr:sp macro="" textlink="">
      <xdr:nvSpPr>
        <xdr:cNvPr id="2325" name="Line 241">
          <a:extLst>
            <a:ext uri="{FF2B5EF4-FFF2-40B4-BE49-F238E27FC236}">
              <a16:creationId xmlns:a16="http://schemas.microsoft.com/office/drawing/2014/main" id="{00000000-0008-0000-0300-000015090000}"/>
            </a:ext>
          </a:extLst>
        </xdr:cNvPr>
        <xdr:cNvSpPr>
          <a:spLocks noChangeShapeType="1"/>
        </xdr:cNvSpPr>
      </xdr:nvSpPr>
      <xdr:spPr bwMode="auto">
        <a:xfrm>
          <a:off x="10896600" y="11753850"/>
          <a:ext cx="8572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75</xdr:row>
      <xdr:rowOff>9525</xdr:rowOff>
    </xdr:from>
    <xdr:to>
      <xdr:col>10</xdr:col>
      <xdr:colOff>0</xdr:colOff>
      <xdr:row>78</xdr:row>
      <xdr:rowOff>0</xdr:rowOff>
    </xdr:to>
    <xdr:sp macro="" textlink="">
      <xdr:nvSpPr>
        <xdr:cNvPr id="2328" name="Line 1659">
          <a:extLst>
            <a:ext uri="{FF2B5EF4-FFF2-40B4-BE49-F238E27FC236}">
              <a16:creationId xmlns:a16="http://schemas.microsoft.com/office/drawing/2014/main" id="{00000000-0008-0000-0300-000018090000}"/>
            </a:ext>
          </a:extLst>
        </xdr:cNvPr>
        <xdr:cNvSpPr>
          <a:spLocks noChangeShapeType="1"/>
        </xdr:cNvSpPr>
      </xdr:nvSpPr>
      <xdr:spPr bwMode="auto">
        <a:xfrm flipH="1">
          <a:off x="5010150" y="1176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9525</xdr:rowOff>
    </xdr:from>
    <xdr:to>
      <xdr:col>12</xdr:col>
      <xdr:colOff>0</xdr:colOff>
      <xdr:row>78</xdr:row>
      <xdr:rowOff>0</xdr:rowOff>
    </xdr:to>
    <xdr:sp macro="" textlink="">
      <xdr:nvSpPr>
        <xdr:cNvPr id="2331" name="Line 1660">
          <a:extLst>
            <a:ext uri="{FF2B5EF4-FFF2-40B4-BE49-F238E27FC236}">
              <a16:creationId xmlns:a16="http://schemas.microsoft.com/office/drawing/2014/main" id="{00000000-0008-0000-0300-00001B090000}"/>
            </a:ext>
          </a:extLst>
        </xdr:cNvPr>
        <xdr:cNvSpPr>
          <a:spLocks noChangeShapeType="1"/>
        </xdr:cNvSpPr>
      </xdr:nvSpPr>
      <xdr:spPr bwMode="auto">
        <a:xfrm flipH="1">
          <a:off x="567690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75</xdr:row>
      <xdr:rowOff>9525</xdr:rowOff>
    </xdr:from>
    <xdr:to>
      <xdr:col>14</xdr:col>
      <xdr:colOff>0</xdr:colOff>
      <xdr:row>78</xdr:row>
      <xdr:rowOff>0</xdr:rowOff>
    </xdr:to>
    <xdr:sp macro="" textlink="">
      <xdr:nvSpPr>
        <xdr:cNvPr id="2332" name="Line 1661">
          <a:extLst>
            <a:ext uri="{FF2B5EF4-FFF2-40B4-BE49-F238E27FC236}">
              <a16:creationId xmlns:a16="http://schemas.microsoft.com/office/drawing/2014/main" id="{00000000-0008-0000-0300-00001C090000}"/>
            </a:ext>
          </a:extLst>
        </xdr:cNvPr>
        <xdr:cNvSpPr>
          <a:spLocks noChangeShapeType="1"/>
        </xdr:cNvSpPr>
      </xdr:nvSpPr>
      <xdr:spPr bwMode="auto">
        <a:xfrm flipH="1">
          <a:off x="630555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333" name="Line 1662">
          <a:extLst>
            <a:ext uri="{FF2B5EF4-FFF2-40B4-BE49-F238E27FC236}">
              <a16:creationId xmlns:a16="http://schemas.microsoft.com/office/drawing/2014/main" id="{00000000-0008-0000-0300-00001D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75</xdr:row>
      <xdr:rowOff>9525</xdr:rowOff>
    </xdr:from>
    <xdr:to>
      <xdr:col>18</xdr:col>
      <xdr:colOff>0</xdr:colOff>
      <xdr:row>78</xdr:row>
      <xdr:rowOff>0</xdr:rowOff>
    </xdr:to>
    <xdr:sp macro="" textlink="">
      <xdr:nvSpPr>
        <xdr:cNvPr id="2334" name="Line 1663">
          <a:extLst>
            <a:ext uri="{FF2B5EF4-FFF2-40B4-BE49-F238E27FC236}">
              <a16:creationId xmlns:a16="http://schemas.microsoft.com/office/drawing/2014/main" id="{00000000-0008-0000-0300-00001E090000}"/>
            </a:ext>
          </a:extLst>
        </xdr:cNvPr>
        <xdr:cNvSpPr>
          <a:spLocks noChangeShapeType="1"/>
        </xdr:cNvSpPr>
      </xdr:nvSpPr>
      <xdr:spPr bwMode="auto">
        <a:xfrm flipH="1">
          <a:off x="757237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75</xdr:row>
      <xdr:rowOff>9525</xdr:rowOff>
    </xdr:from>
    <xdr:to>
      <xdr:col>20</xdr:col>
      <xdr:colOff>0</xdr:colOff>
      <xdr:row>78</xdr:row>
      <xdr:rowOff>0</xdr:rowOff>
    </xdr:to>
    <xdr:sp macro="" textlink="">
      <xdr:nvSpPr>
        <xdr:cNvPr id="2335" name="Line 1664">
          <a:extLst>
            <a:ext uri="{FF2B5EF4-FFF2-40B4-BE49-F238E27FC236}">
              <a16:creationId xmlns:a16="http://schemas.microsoft.com/office/drawing/2014/main" id="{00000000-0008-0000-0300-00001F090000}"/>
            </a:ext>
          </a:extLst>
        </xdr:cNvPr>
        <xdr:cNvSpPr>
          <a:spLocks noChangeShapeType="1"/>
        </xdr:cNvSpPr>
      </xdr:nvSpPr>
      <xdr:spPr bwMode="auto">
        <a:xfrm flipH="1">
          <a:off x="820102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75</xdr:row>
      <xdr:rowOff>9525</xdr:rowOff>
    </xdr:from>
    <xdr:to>
      <xdr:col>22</xdr:col>
      <xdr:colOff>0</xdr:colOff>
      <xdr:row>78</xdr:row>
      <xdr:rowOff>0</xdr:rowOff>
    </xdr:to>
    <xdr:sp macro="" textlink="">
      <xdr:nvSpPr>
        <xdr:cNvPr id="2336" name="Line 1665">
          <a:extLst>
            <a:ext uri="{FF2B5EF4-FFF2-40B4-BE49-F238E27FC236}">
              <a16:creationId xmlns:a16="http://schemas.microsoft.com/office/drawing/2014/main" id="{00000000-0008-0000-0300-000020090000}"/>
            </a:ext>
          </a:extLst>
        </xdr:cNvPr>
        <xdr:cNvSpPr>
          <a:spLocks noChangeShapeType="1"/>
        </xdr:cNvSpPr>
      </xdr:nvSpPr>
      <xdr:spPr bwMode="auto">
        <a:xfrm flipH="1">
          <a:off x="8829675" y="11763375"/>
          <a:ext cx="7048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337" name="Line 1666">
          <a:extLst>
            <a:ext uri="{FF2B5EF4-FFF2-40B4-BE49-F238E27FC236}">
              <a16:creationId xmlns:a16="http://schemas.microsoft.com/office/drawing/2014/main" id="{00000000-0008-0000-0300-000021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75</xdr:row>
      <xdr:rowOff>9525</xdr:rowOff>
    </xdr:from>
    <xdr:to>
      <xdr:col>26</xdr:col>
      <xdr:colOff>0</xdr:colOff>
      <xdr:row>78</xdr:row>
      <xdr:rowOff>0</xdr:rowOff>
    </xdr:to>
    <xdr:sp macro="" textlink="">
      <xdr:nvSpPr>
        <xdr:cNvPr id="2338" name="Line 1667">
          <a:extLst>
            <a:ext uri="{FF2B5EF4-FFF2-40B4-BE49-F238E27FC236}">
              <a16:creationId xmlns:a16="http://schemas.microsoft.com/office/drawing/2014/main" id="{00000000-0008-0000-0300-000022090000}"/>
            </a:ext>
          </a:extLst>
        </xdr:cNvPr>
        <xdr:cNvSpPr>
          <a:spLocks noChangeShapeType="1"/>
        </xdr:cNvSpPr>
      </xdr:nvSpPr>
      <xdr:spPr bwMode="auto">
        <a:xfrm flipH="1">
          <a:off x="10182225" y="11763375"/>
          <a:ext cx="7048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75</xdr:row>
      <xdr:rowOff>9525</xdr:rowOff>
    </xdr:from>
    <xdr:to>
      <xdr:col>28</xdr:col>
      <xdr:colOff>0</xdr:colOff>
      <xdr:row>78</xdr:row>
      <xdr:rowOff>0</xdr:rowOff>
    </xdr:to>
    <xdr:sp macro="" textlink="">
      <xdr:nvSpPr>
        <xdr:cNvPr id="2341" name="Line 1668">
          <a:extLst>
            <a:ext uri="{FF2B5EF4-FFF2-40B4-BE49-F238E27FC236}">
              <a16:creationId xmlns:a16="http://schemas.microsoft.com/office/drawing/2014/main" id="{00000000-0008-0000-0300-000025090000}"/>
            </a:ext>
          </a:extLst>
        </xdr:cNvPr>
        <xdr:cNvSpPr>
          <a:spLocks noChangeShapeType="1"/>
        </xdr:cNvSpPr>
      </xdr:nvSpPr>
      <xdr:spPr bwMode="auto">
        <a:xfrm flipH="1">
          <a:off x="10887075" y="11763375"/>
          <a:ext cx="8667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8</xdr:col>
      <xdr:colOff>0</xdr:colOff>
      <xdr:row>78</xdr:row>
      <xdr:rowOff>0</xdr:rowOff>
    </xdr:to>
    <xdr:sp macro="" textlink="">
      <xdr:nvSpPr>
        <xdr:cNvPr id="2342" name="Line 1868">
          <a:extLst>
            <a:ext uri="{FF2B5EF4-FFF2-40B4-BE49-F238E27FC236}">
              <a16:creationId xmlns:a16="http://schemas.microsoft.com/office/drawing/2014/main" id="{00000000-0008-0000-0300-000026090000}"/>
            </a:ext>
          </a:extLst>
        </xdr:cNvPr>
        <xdr:cNvSpPr>
          <a:spLocks noChangeShapeType="1"/>
        </xdr:cNvSpPr>
      </xdr:nvSpPr>
      <xdr:spPr bwMode="auto">
        <a:xfrm flipH="1">
          <a:off x="4267200" y="11763375"/>
          <a:ext cx="7429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4763</xdr:colOff>
      <xdr:row>75</xdr:row>
      <xdr:rowOff>14288</xdr:rowOff>
    </xdr:from>
    <xdr:to>
      <xdr:col>6</xdr:col>
      <xdr:colOff>9525</xdr:colOff>
      <xdr:row>78</xdr:row>
      <xdr:rowOff>0</xdr:rowOff>
    </xdr:to>
    <xdr:cxnSp macro="">
      <xdr:nvCxnSpPr>
        <xdr:cNvPr id="2343" name="Straight Connector 2342">
          <a:extLst>
            <a:ext uri="{FF2B5EF4-FFF2-40B4-BE49-F238E27FC236}">
              <a16:creationId xmlns:a16="http://schemas.microsoft.com/office/drawing/2014/main" id="{00000000-0008-0000-0300-000027090000}"/>
            </a:ext>
          </a:extLst>
        </xdr:cNvPr>
        <xdr:cNvCxnSpPr/>
      </xdr:nvCxnSpPr>
      <xdr:spPr>
        <a:xfrm>
          <a:off x="3443288" y="11768138"/>
          <a:ext cx="833437" cy="5667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75</xdr:row>
      <xdr:rowOff>0</xdr:rowOff>
    </xdr:from>
    <xdr:to>
      <xdr:col>10</xdr:col>
      <xdr:colOff>9525</xdr:colOff>
      <xdr:row>78</xdr:row>
      <xdr:rowOff>0</xdr:rowOff>
    </xdr:to>
    <xdr:sp macro="" textlink="">
      <xdr:nvSpPr>
        <xdr:cNvPr id="2344" name="Line 219">
          <a:extLst>
            <a:ext uri="{FF2B5EF4-FFF2-40B4-BE49-F238E27FC236}">
              <a16:creationId xmlns:a16="http://schemas.microsoft.com/office/drawing/2014/main" id="{00000000-0008-0000-0300-000028090000}"/>
            </a:ext>
          </a:extLst>
        </xdr:cNvPr>
        <xdr:cNvSpPr>
          <a:spLocks noChangeShapeType="1"/>
        </xdr:cNvSpPr>
      </xdr:nvSpPr>
      <xdr:spPr bwMode="auto">
        <a:xfrm>
          <a:off x="5019675" y="11753850"/>
          <a:ext cx="6667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75</xdr:row>
      <xdr:rowOff>9525</xdr:rowOff>
    </xdr:from>
    <xdr:to>
      <xdr:col>10</xdr:col>
      <xdr:colOff>0</xdr:colOff>
      <xdr:row>78</xdr:row>
      <xdr:rowOff>0</xdr:rowOff>
    </xdr:to>
    <xdr:sp macro="" textlink="">
      <xdr:nvSpPr>
        <xdr:cNvPr id="2345" name="Line 1868">
          <a:extLst>
            <a:ext uri="{FF2B5EF4-FFF2-40B4-BE49-F238E27FC236}">
              <a16:creationId xmlns:a16="http://schemas.microsoft.com/office/drawing/2014/main" id="{00000000-0008-0000-0300-000029090000}"/>
            </a:ext>
          </a:extLst>
        </xdr:cNvPr>
        <xdr:cNvSpPr>
          <a:spLocks noChangeShapeType="1"/>
        </xdr:cNvSpPr>
      </xdr:nvSpPr>
      <xdr:spPr bwMode="auto">
        <a:xfrm flipH="1">
          <a:off x="5010150" y="1176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14</xdr:col>
      <xdr:colOff>9525</xdr:colOff>
      <xdr:row>78</xdr:row>
      <xdr:rowOff>0</xdr:rowOff>
    </xdr:to>
    <xdr:sp macro="" textlink="">
      <xdr:nvSpPr>
        <xdr:cNvPr id="2347" name="Line 225">
          <a:extLst>
            <a:ext uri="{FF2B5EF4-FFF2-40B4-BE49-F238E27FC236}">
              <a16:creationId xmlns:a16="http://schemas.microsoft.com/office/drawing/2014/main" id="{00000000-0008-0000-0300-00002B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75</xdr:row>
      <xdr:rowOff>9525</xdr:rowOff>
    </xdr:from>
    <xdr:to>
      <xdr:col>14</xdr:col>
      <xdr:colOff>0</xdr:colOff>
      <xdr:row>78</xdr:row>
      <xdr:rowOff>0</xdr:rowOff>
    </xdr:to>
    <xdr:sp macro="" textlink="">
      <xdr:nvSpPr>
        <xdr:cNvPr id="2348" name="Line 1660">
          <a:extLst>
            <a:ext uri="{FF2B5EF4-FFF2-40B4-BE49-F238E27FC236}">
              <a16:creationId xmlns:a16="http://schemas.microsoft.com/office/drawing/2014/main" id="{00000000-0008-0000-0300-00002C090000}"/>
            </a:ext>
          </a:extLst>
        </xdr:cNvPr>
        <xdr:cNvSpPr>
          <a:spLocks noChangeShapeType="1"/>
        </xdr:cNvSpPr>
      </xdr:nvSpPr>
      <xdr:spPr bwMode="auto">
        <a:xfrm flipH="1">
          <a:off x="630555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349" name="Line 227">
          <a:extLst>
            <a:ext uri="{FF2B5EF4-FFF2-40B4-BE49-F238E27FC236}">
              <a16:creationId xmlns:a16="http://schemas.microsoft.com/office/drawing/2014/main" id="{00000000-0008-0000-0300-00002D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350" name="Line 1661">
          <a:extLst>
            <a:ext uri="{FF2B5EF4-FFF2-40B4-BE49-F238E27FC236}">
              <a16:creationId xmlns:a16="http://schemas.microsoft.com/office/drawing/2014/main" id="{00000000-0008-0000-0300-00002E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351" name="Line 225">
          <a:extLst>
            <a:ext uri="{FF2B5EF4-FFF2-40B4-BE49-F238E27FC236}">
              <a16:creationId xmlns:a16="http://schemas.microsoft.com/office/drawing/2014/main" id="{00000000-0008-0000-0300-00002F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352" name="Line 1660">
          <a:extLst>
            <a:ext uri="{FF2B5EF4-FFF2-40B4-BE49-F238E27FC236}">
              <a16:creationId xmlns:a16="http://schemas.microsoft.com/office/drawing/2014/main" id="{00000000-0008-0000-0300-000030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353" name="Line 2117">
          <a:extLst>
            <a:ext uri="{FF2B5EF4-FFF2-40B4-BE49-F238E27FC236}">
              <a16:creationId xmlns:a16="http://schemas.microsoft.com/office/drawing/2014/main" id="{00000000-0008-0000-0300-000031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9525</xdr:rowOff>
    </xdr:from>
    <xdr:to>
      <xdr:col>25</xdr:col>
      <xdr:colOff>314325</xdr:colOff>
      <xdr:row>78</xdr:row>
      <xdr:rowOff>0</xdr:rowOff>
    </xdr:to>
    <xdr:sp macro="" textlink="">
      <xdr:nvSpPr>
        <xdr:cNvPr id="2354" name="Line 2118">
          <a:extLst>
            <a:ext uri="{FF2B5EF4-FFF2-40B4-BE49-F238E27FC236}">
              <a16:creationId xmlns:a16="http://schemas.microsoft.com/office/drawing/2014/main" id="{00000000-0008-0000-0300-000032090000}"/>
            </a:ext>
          </a:extLst>
        </xdr:cNvPr>
        <xdr:cNvSpPr>
          <a:spLocks noChangeShapeType="1"/>
        </xdr:cNvSpPr>
      </xdr:nvSpPr>
      <xdr:spPr bwMode="auto">
        <a:xfrm flipH="1">
          <a:off x="10191750" y="11763375"/>
          <a:ext cx="6762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13</xdr:col>
      <xdr:colOff>304800</xdr:colOff>
      <xdr:row>78</xdr:row>
      <xdr:rowOff>0</xdr:rowOff>
    </xdr:to>
    <xdr:sp macro="" textlink="">
      <xdr:nvSpPr>
        <xdr:cNvPr id="2358" name="Line 2121">
          <a:extLst>
            <a:ext uri="{FF2B5EF4-FFF2-40B4-BE49-F238E27FC236}">
              <a16:creationId xmlns:a16="http://schemas.microsoft.com/office/drawing/2014/main" id="{00000000-0008-0000-0300-000036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096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75</xdr:row>
      <xdr:rowOff>0</xdr:rowOff>
    </xdr:from>
    <xdr:to>
      <xdr:col>12</xdr:col>
      <xdr:colOff>9525</xdr:colOff>
      <xdr:row>78</xdr:row>
      <xdr:rowOff>0</xdr:rowOff>
    </xdr:to>
    <xdr:sp macro="" textlink="">
      <xdr:nvSpPr>
        <xdr:cNvPr id="2360" name="Line 7">
          <a:extLst>
            <a:ext uri="{FF2B5EF4-FFF2-40B4-BE49-F238E27FC236}">
              <a16:creationId xmlns:a16="http://schemas.microsoft.com/office/drawing/2014/main" id="{00000000-0008-0000-0300-000038090000}"/>
            </a:ext>
          </a:extLst>
        </xdr:cNvPr>
        <xdr:cNvSpPr>
          <a:spLocks noChangeShapeType="1"/>
        </xdr:cNvSpPr>
      </xdr:nvSpPr>
      <xdr:spPr bwMode="auto">
        <a:xfrm>
          <a:off x="568642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75</xdr:row>
      <xdr:rowOff>0</xdr:rowOff>
    </xdr:from>
    <xdr:to>
      <xdr:col>24</xdr:col>
      <xdr:colOff>9525</xdr:colOff>
      <xdr:row>78</xdr:row>
      <xdr:rowOff>0</xdr:rowOff>
    </xdr:to>
    <xdr:sp macro="" textlink="">
      <xdr:nvSpPr>
        <xdr:cNvPr id="2368" name="Line 19">
          <a:extLst>
            <a:ext uri="{FF2B5EF4-FFF2-40B4-BE49-F238E27FC236}">
              <a16:creationId xmlns:a16="http://schemas.microsoft.com/office/drawing/2014/main" id="{00000000-0008-0000-0300-000040090000}"/>
            </a:ext>
          </a:extLst>
        </xdr:cNvPr>
        <xdr:cNvSpPr>
          <a:spLocks noChangeShapeType="1"/>
        </xdr:cNvSpPr>
      </xdr:nvSpPr>
      <xdr:spPr bwMode="auto">
        <a:xfrm>
          <a:off x="9544050" y="11753850"/>
          <a:ext cx="6477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0</xdr:rowOff>
    </xdr:from>
    <xdr:to>
      <xdr:col>26</xdr:col>
      <xdr:colOff>9525</xdr:colOff>
      <xdr:row>78</xdr:row>
      <xdr:rowOff>0</xdr:rowOff>
    </xdr:to>
    <xdr:sp macro="" textlink="">
      <xdr:nvSpPr>
        <xdr:cNvPr id="2369" name="Line 21">
          <a:extLst>
            <a:ext uri="{FF2B5EF4-FFF2-40B4-BE49-F238E27FC236}">
              <a16:creationId xmlns:a16="http://schemas.microsoft.com/office/drawing/2014/main" id="{00000000-0008-0000-0300-000041090000}"/>
            </a:ext>
          </a:extLst>
        </xdr:cNvPr>
        <xdr:cNvSpPr>
          <a:spLocks noChangeShapeType="1"/>
        </xdr:cNvSpPr>
      </xdr:nvSpPr>
      <xdr:spPr bwMode="auto">
        <a:xfrm>
          <a:off x="1019175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75</xdr:row>
      <xdr:rowOff>9525</xdr:rowOff>
    </xdr:from>
    <xdr:to>
      <xdr:col>17</xdr:col>
      <xdr:colOff>314325</xdr:colOff>
      <xdr:row>78</xdr:row>
      <xdr:rowOff>0</xdr:rowOff>
    </xdr:to>
    <xdr:sp macro="" textlink="">
      <xdr:nvSpPr>
        <xdr:cNvPr id="2377" name="Line 1568">
          <a:extLst>
            <a:ext uri="{FF2B5EF4-FFF2-40B4-BE49-F238E27FC236}">
              <a16:creationId xmlns:a16="http://schemas.microsoft.com/office/drawing/2014/main" id="{00000000-0008-0000-0300-000049090000}"/>
            </a:ext>
          </a:extLst>
        </xdr:cNvPr>
        <xdr:cNvSpPr>
          <a:spLocks noChangeShapeType="1"/>
        </xdr:cNvSpPr>
      </xdr:nvSpPr>
      <xdr:spPr bwMode="auto">
        <a:xfrm flipH="1">
          <a:off x="757237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75</xdr:row>
      <xdr:rowOff>9525</xdr:rowOff>
    </xdr:from>
    <xdr:to>
      <xdr:col>20</xdr:col>
      <xdr:colOff>0</xdr:colOff>
      <xdr:row>78</xdr:row>
      <xdr:rowOff>0</xdr:rowOff>
    </xdr:to>
    <xdr:sp macro="" textlink="">
      <xdr:nvSpPr>
        <xdr:cNvPr id="2380" name="Line 1569">
          <a:extLst>
            <a:ext uri="{FF2B5EF4-FFF2-40B4-BE49-F238E27FC236}">
              <a16:creationId xmlns:a16="http://schemas.microsoft.com/office/drawing/2014/main" id="{00000000-0008-0000-0300-00004C090000}"/>
            </a:ext>
          </a:extLst>
        </xdr:cNvPr>
        <xdr:cNvSpPr>
          <a:spLocks noChangeShapeType="1"/>
        </xdr:cNvSpPr>
      </xdr:nvSpPr>
      <xdr:spPr bwMode="auto">
        <a:xfrm flipH="1">
          <a:off x="820102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381" name="Line 1571">
          <a:extLst>
            <a:ext uri="{FF2B5EF4-FFF2-40B4-BE49-F238E27FC236}">
              <a16:creationId xmlns:a16="http://schemas.microsoft.com/office/drawing/2014/main" id="{00000000-0008-0000-0300-00004D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75</xdr:row>
      <xdr:rowOff>0</xdr:rowOff>
    </xdr:from>
    <xdr:to>
      <xdr:col>8</xdr:col>
      <xdr:colOff>9525</xdr:colOff>
      <xdr:row>78</xdr:row>
      <xdr:rowOff>0</xdr:rowOff>
    </xdr:to>
    <xdr:sp macro="" textlink="">
      <xdr:nvSpPr>
        <xdr:cNvPr id="2382" name="Line 219">
          <a:extLst>
            <a:ext uri="{FF2B5EF4-FFF2-40B4-BE49-F238E27FC236}">
              <a16:creationId xmlns:a16="http://schemas.microsoft.com/office/drawing/2014/main" id="{00000000-0008-0000-0300-00004E090000}"/>
            </a:ext>
          </a:extLst>
        </xdr:cNvPr>
        <xdr:cNvSpPr>
          <a:spLocks noChangeShapeType="1"/>
        </xdr:cNvSpPr>
      </xdr:nvSpPr>
      <xdr:spPr bwMode="auto">
        <a:xfrm>
          <a:off x="4276725" y="11753850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75</xdr:row>
      <xdr:rowOff>0</xdr:rowOff>
    </xdr:from>
    <xdr:to>
      <xdr:col>10</xdr:col>
      <xdr:colOff>9525</xdr:colOff>
      <xdr:row>78</xdr:row>
      <xdr:rowOff>0</xdr:rowOff>
    </xdr:to>
    <xdr:sp macro="" textlink="">
      <xdr:nvSpPr>
        <xdr:cNvPr id="2385" name="Line 223">
          <a:extLst>
            <a:ext uri="{FF2B5EF4-FFF2-40B4-BE49-F238E27FC236}">
              <a16:creationId xmlns:a16="http://schemas.microsoft.com/office/drawing/2014/main" id="{00000000-0008-0000-0300-000051090000}"/>
            </a:ext>
          </a:extLst>
        </xdr:cNvPr>
        <xdr:cNvSpPr>
          <a:spLocks noChangeShapeType="1"/>
        </xdr:cNvSpPr>
      </xdr:nvSpPr>
      <xdr:spPr bwMode="auto">
        <a:xfrm>
          <a:off x="5019675" y="11753850"/>
          <a:ext cx="6667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75</xdr:row>
      <xdr:rowOff>0</xdr:rowOff>
    </xdr:from>
    <xdr:to>
      <xdr:col>12</xdr:col>
      <xdr:colOff>9525</xdr:colOff>
      <xdr:row>78</xdr:row>
      <xdr:rowOff>0</xdr:rowOff>
    </xdr:to>
    <xdr:sp macro="" textlink="">
      <xdr:nvSpPr>
        <xdr:cNvPr id="2386" name="Line 225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>
          <a:spLocks noChangeShapeType="1"/>
        </xdr:cNvSpPr>
      </xdr:nvSpPr>
      <xdr:spPr bwMode="auto">
        <a:xfrm>
          <a:off x="568642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14</xdr:col>
      <xdr:colOff>9525</xdr:colOff>
      <xdr:row>78</xdr:row>
      <xdr:rowOff>0</xdr:rowOff>
    </xdr:to>
    <xdr:sp macro="" textlink="">
      <xdr:nvSpPr>
        <xdr:cNvPr id="2387" name="Line 227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388" name="Line 229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75</xdr:row>
      <xdr:rowOff>0</xdr:rowOff>
    </xdr:from>
    <xdr:to>
      <xdr:col>18</xdr:col>
      <xdr:colOff>9525</xdr:colOff>
      <xdr:row>78</xdr:row>
      <xdr:rowOff>0</xdr:rowOff>
    </xdr:to>
    <xdr:sp macro="" textlink="">
      <xdr:nvSpPr>
        <xdr:cNvPr id="2389" name="Line 231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>
          <a:spLocks noChangeShapeType="1"/>
        </xdr:cNvSpPr>
      </xdr:nvSpPr>
      <xdr:spPr bwMode="auto">
        <a:xfrm>
          <a:off x="7581900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75</xdr:row>
      <xdr:rowOff>0</xdr:rowOff>
    </xdr:from>
    <xdr:to>
      <xdr:col>20</xdr:col>
      <xdr:colOff>9525</xdr:colOff>
      <xdr:row>78</xdr:row>
      <xdr:rowOff>0</xdr:rowOff>
    </xdr:to>
    <xdr:sp macro="" textlink="">
      <xdr:nvSpPr>
        <xdr:cNvPr id="2390" name="Line 233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>
          <a:spLocks noChangeShapeType="1"/>
        </xdr:cNvSpPr>
      </xdr:nvSpPr>
      <xdr:spPr bwMode="auto">
        <a:xfrm>
          <a:off x="8210550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75</xdr:row>
      <xdr:rowOff>0</xdr:rowOff>
    </xdr:from>
    <xdr:to>
      <xdr:col>22</xdr:col>
      <xdr:colOff>9525</xdr:colOff>
      <xdr:row>78</xdr:row>
      <xdr:rowOff>0</xdr:rowOff>
    </xdr:to>
    <xdr:sp macro="" textlink="">
      <xdr:nvSpPr>
        <xdr:cNvPr id="2391" name="Line 235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>
          <a:spLocks noChangeShapeType="1"/>
        </xdr:cNvSpPr>
      </xdr:nvSpPr>
      <xdr:spPr bwMode="auto">
        <a:xfrm>
          <a:off x="883920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75</xdr:row>
      <xdr:rowOff>0</xdr:rowOff>
    </xdr:from>
    <xdr:to>
      <xdr:col>24</xdr:col>
      <xdr:colOff>9525</xdr:colOff>
      <xdr:row>78</xdr:row>
      <xdr:rowOff>0</xdr:rowOff>
    </xdr:to>
    <xdr:sp macro="" textlink="">
      <xdr:nvSpPr>
        <xdr:cNvPr id="2395" name="Line 237">
          <a:extLst>
            <a:ext uri="{FF2B5EF4-FFF2-40B4-BE49-F238E27FC236}">
              <a16:creationId xmlns:a16="http://schemas.microsoft.com/office/drawing/2014/main" id="{00000000-0008-0000-0300-00005B090000}"/>
            </a:ext>
          </a:extLst>
        </xdr:cNvPr>
        <xdr:cNvSpPr>
          <a:spLocks noChangeShapeType="1"/>
        </xdr:cNvSpPr>
      </xdr:nvSpPr>
      <xdr:spPr bwMode="auto">
        <a:xfrm>
          <a:off x="9544050" y="11753850"/>
          <a:ext cx="6477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0</xdr:rowOff>
    </xdr:from>
    <xdr:to>
      <xdr:col>26</xdr:col>
      <xdr:colOff>9525</xdr:colOff>
      <xdr:row>78</xdr:row>
      <xdr:rowOff>0</xdr:rowOff>
    </xdr:to>
    <xdr:sp macro="" textlink="">
      <xdr:nvSpPr>
        <xdr:cNvPr id="2396" name="Line 239">
          <a:extLst>
            <a:ext uri="{FF2B5EF4-FFF2-40B4-BE49-F238E27FC236}">
              <a16:creationId xmlns:a16="http://schemas.microsoft.com/office/drawing/2014/main" id="{00000000-0008-0000-0300-00005C090000}"/>
            </a:ext>
          </a:extLst>
        </xdr:cNvPr>
        <xdr:cNvSpPr>
          <a:spLocks noChangeShapeType="1"/>
        </xdr:cNvSpPr>
      </xdr:nvSpPr>
      <xdr:spPr bwMode="auto">
        <a:xfrm>
          <a:off x="1019175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75</xdr:row>
      <xdr:rowOff>0</xdr:rowOff>
    </xdr:from>
    <xdr:to>
      <xdr:col>28</xdr:col>
      <xdr:colOff>0</xdr:colOff>
      <xdr:row>78</xdr:row>
      <xdr:rowOff>0</xdr:rowOff>
    </xdr:to>
    <xdr:sp macro="" textlink="">
      <xdr:nvSpPr>
        <xdr:cNvPr id="2397" name="Line 241">
          <a:extLst>
            <a:ext uri="{FF2B5EF4-FFF2-40B4-BE49-F238E27FC236}">
              <a16:creationId xmlns:a16="http://schemas.microsoft.com/office/drawing/2014/main" id="{00000000-0008-0000-0300-00005D090000}"/>
            </a:ext>
          </a:extLst>
        </xdr:cNvPr>
        <xdr:cNvSpPr>
          <a:spLocks noChangeShapeType="1"/>
        </xdr:cNvSpPr>
      </xdr:nvSpPr>
      <xdr:spPr bwMode="auto">
        <a:xfrm>
          <a:off x="10896600" y="11753850"/>
          <a:ext cx="8572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75</xdr:row>
      <xdr:rowOff>9525</xdr:rowOff>
    </xdr:from>
    <xdr:to>
      <xdr:col>10</xdr:col>
      <xdr:colOff>0</xdr:colOff>
      <xdr:row>78</xdr:row>
      <xdr:rowOff>0</xdr:rowOff>
    </xdr:to>
    <xdr:sp macro="" textlink="">
      <xdr:nvSpPr>
        <xdr:cNvPr id="2398" name="Line 1659">
          <a:extLst>
            <a:ext uri="{FF2B5EF4-FFF2-40B4-BE49-F238E27FC236}">
              <a16:creationId xmlns:a16="http://schemas.microsoft.com/office/drawing/2014/main" id="{00000000-0008-0000-0300-00005E090000}"/>
            </a:ext>
          </a:extLst>
        </xdr:cNvPr>
        <xdr:cNvSpPr>
          <a:spLocks noChangeShapeType="1"/>
        </xdr:cNvSpPr>
      </xdr:nvSpPr>
      <xdr:spPr bwMode="auto">
        <a:xfrm flipH="1">
          <a:off x="5010150" y="1176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9525</xdr:rowOff>
    </xdr:from>
    <xdr:to>
      <xdr:col>12</xdr:col>
      <xdr:colOff>0</xdr:colOff>
      <xdr:row>78</xdr:row>
      <xdr:rowOff>0</xdr:rowOff>
    </xdr:to>
    <xdr:sp macro="" textlink="">
      <xdr:nvSpPr>
        <xdr:cNvPr id="2399" name="Line 1660">
          <a:extLst>
            <a:ext uri="{FF2B5EF4-FFF2-40B4-BE49-F238E27FC236}">
              <a16:creationId xmlns:a16="http://schemas.microsoft.com/office/drawing/2014/main" id="{00000000-0008-0000-0300-00005F090000}"/>
            </a:ext>
          </a:extLst>
        </xdr:cNvPr>
        <xdr:cNvSpPr>
          <a:spLocks noChangeShapeType="1"/>
        </xdr:cNvSpPr>
      </xdr:nvSpPr>
      <xdr:spPr bwMode="auto">
        <a:xfrm flipH="1">
          <a:off x="567690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75</xdr:row>
      <xdr:rowOff>9525</xdr:rowOff>
    </xdr:from>
    <xdr:to>
      <xdr:col>14</xdr:col>
      <xdr:colOff>0</xdr:colOff>
      <xdr:row>78</xdr:row>
      <xdr:rowOff>0</xdr:rowOff>
    </xdr:to>
    <xdr:sp macro="" textlink="">
      <xdr:nvSpPr>
        <xdr:cNvPr id="2401" name="Line 1661">
          <a:extLst>
            <a:ext uri="{FF2B5EF4-FFF2-40B4-BE49-F238E27FC236}">
              <a16:creationId xmlns:a16="http://schemas.microsoft.com/office/drawing/2014/main" id="{00000000-0008-0000-0300-000061090000}"/>
            </a:ext>
          </a:extLst>
        </xdr:cNvPr>
        <xdr:cNvSpPr>
          <a:spLocks noChangeShapeType="1"/>
        </xdr:cNvSpPr>
      </xdr:nvSpPr>
      <xdr:spPr bwMode="auto">
        <a:xfrm flipH="1">
          <a:off x="630555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403" name="Line 1662">
          <a:extLst>
            <a:ext uri="{FF2B5EF4-FFF2-40B4-BE49-F238E27FC236}">
              <a16:creationId xmlns:a16="http://schemas.microsoft.com/office/drawing/2014/main" id="{00000000-0008-0000-0300-000063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75</xdr:row>
      <xdr:rowOff>9525</xdr:rowOff>
    </xdr:from>
    <xdr:to>
      <xdr:col>18</xdr:col>
      <xdr:colOff>0</xdr:colOff>
      <xdr:row>78</xdr:row>
      <xdr:rowOff>0</xdr:rowOff>
    </xdr:to>
    <xdr:sp macro="" textlink="">
      <xdr:nvSpPr>
        <xdr:cNvPr id="2405" name="Line 1663">
          <a:extLst>
            <a:ext uri="{FF2B5EF4-FFF2-40B4-BE49-F238E27FC236}">
              <a16:creationId xmlns:a16="http://schemas.microsoft.com/office/drawing/2014/main" id="{00000000-0008-0000-0300-000065090000}"/>
            </a:ext>
          </a:extLst>
        </xdr:cNvPr>
        <xdr:cNvSpPr>
          <a:spLocks noChangeShapeType="1"/>
        </xdr:cNvSpPr>
      </xdr:nvSpPr>
      <xdr:spPr bwMode="auto">
        <a:xfrm flipH="1">
          <a:off x="757237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75</xdr:row>
      <xdr:rowOff>9525</xdr:rowOff>
    </xdr:from>
    <xdr:to>
      <xdr:col>20</xdr:col>
      <xdr:colOff>0</xdr:colOff>
      <xdr:row>78</xdr:row>
      <xdr:rowOff>0</xdr:rowOff>
    </xdr:to>
    <xdr:sp macro="" textlink="">
      <xdr:nvSpPr>
        <xdr:cNvPr id="2406" name="Line 1664">
          <a:extLst>
            <a:ext uri="{FF2B5EF4-FFF2-40B4-BE49-F238E27FC236}">
              <a16:creationId xmlns:a16="http://schemas.microsoft.com/office/drawing/2014/main" id="{00000000-0008-0000-0300-000066090000}"/>
            </a:ext>
          </a:extLst>
        </xdr:cNvPr>
        <xdr:cNvSpPr>
          <a:spLocks noChangeShapeType="1"/>
        </xdr:cNvSpPr>
      </xdr:nvSpPr>
      <xdr:spPr bwMode="auto">
        <a:xfrm flipH="1">
          <a:off x="820102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75</xdr:row>
      <xdr:rowOff>9525</xdr:rowOff>
    </xdr:from>
    <xdr:to>
      <xdr:col>22</xdr:col>
      <xdr:colOff>0</xdr:colOff>
      <xdr:row>78</xdr:row>
      <xdr:rowOff>0</xdr:rowOff>
    </xdr:to>
    <xdr:sp macro="" textlink="">
      <xdr:nvSpPr>
        <xdr:cNvPr id="2411" name="Line 1665">
          <a:extLst>
            <a:ext uri="{FF2B5EF4-FFF2-40B4-BE49-F238E27FC236}">
              <a16:creationId xmlns:a16="http://schemas.microsoft.com/office/drawing/2014/main" id="{00000000-0008-0000-0300-00006B090000}"/>
            </a:ext>
          </a:extLst>
        </xdr:cNvPr>
        <xdr:cNvSpPr>
          <a:spLocks noChangeShapeType="1"/>
        </xdr:cNvSpPr>
      </xdr:nvSpPr>
      <xdr:spPr bwMode="auto">
        <a:xfrm flipH="1">
          <a:off x="8829675" y="11763375"/>
          <a:ext cx="7048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415" name="Line 1666">
          <a:extLst>
            <a:ext uri="{FF2B5EF4-FFF2-40B4-BE49-F238E27FC236}">
              <a16:creationId xmlns:a16="http://schemas.microsoft.com/office/drawing/2014/main" id="{00000000-0008-0000-0300-00006F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75</xdr:row>
      <xdr:rowOff>9525</xdr:rowOff>
    </xdr:from>
    <xdr:to>
      <xdr:col>26</xdr:col>
      <xdr:colOff>0</xdr:colOff>
      <xdr:row>78</xdr:row>
      <xdr:rowOff>0</xdr:rowOff>
    </xdr:to>
    <xdr:sp macro="" textlink="">
      <xdr:nvSpPr>
        <xdr:cNvPr id="2417" name="Line 1667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>
          <a:spLocks noChangeShapeType="1"/>
        </xdr:cNvSpPr>
      </xdr:nvSpPr>
      <xdr:spPr bwMode="auto">
        <a:xfrm flipH="1">
          <a:off x="10182225" y="11763375"/>
          <a:ext cx="7048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75</xdr:row>
      <xdr:rowOff>9525</xdr:rowOff>
    </xdr:from>
    <xdr:to>
      <xdr:col>28</xdr:col>
      <xdr:colOff>0</xdr:colOff>
      <xdr:row>78</xdr:row>
      <xdr:rowOff>0</xdr:rowOff>
    </xdr:to>
    <xdr:sp macro="" textlink="">
      <xdr:nvSpPr>
        <xdr:cNvPr id="2418" name="Line 1668">
          <a:extLst>
            <a:ext uri="{FF2B5EF4-FFF2-40B4-BE49-F238E27FC236}">
              <a16:creationId xmlns:a16="http://schemas.microsoft.com/office/drawing/2014/main" id="{00000000-0008-0000-0300-000072090000}"/>
            </a:ext>
          </a:extLst>
        </xdr:cNvPr>
        <xdr:cNvSpPr>
          <a:spLocks noChangeShapeType="1"/>
        </xdr:cNvSpPr>
      </xdr:nvSpPr>
      <xdr:spPr bwMode="auto">
        <a:xfrm flipH="1">
          <a:off x="10887075" y="11763375"/>
          <a:ext cx="8667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8</xdr:col>
      <xdr:colOff>0</xdr:colOff>
      <xdr:row>78</xdr:row>
      <xdr:rowOff>0</xdr:rowOff>
    </xdr:to>
    <xdr:sp macro="" textlink="">
      <xdr:nvSpPr>
        <xdr:cNvPr id="2422" name="Line 1868">
          <a:extLst>
            <a:ext uri="{FF2B5EF4-FFF2-40B4-BE49-F238E27FC236}">
              <a16:creationId xmlns:a16="http://schemas.microsoft.com/office/drawing/2014/main" id="{00000000-0008-0000-0300-000076090000}"/>
            </a:ext>
          </a:extLst>
        </xdr:cNvPr>
        <xdr:cNvSpPr>
          <a:spLocks noChangeShapeType="1"/>
        </xdr:cNvSpPr>
      </xdr:nvSpPr>
      <xdr:spPr bwMode="auto">
        <a:xfrm flipH="1">
          <a:off x="4267200" y="11763375"/>
          <a:ext cx="7429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4763</xdr:colOff>
      <xdr:row>75</xdr:row>
      <xdr:rowOff>14288</xdr:rowOff>
    </xdr:from>
    <xdr:to>
      <xdr:col>6</xdr:col>
      <xdr:colOff>9525</xdr:colOff>
      <xdr:row>78</xdr:row>
      <xdr:rowOff>0</xdr:rowOff>
    </xdr:to>
    <xdr:cxnSp macro="">
      <xdr:nvCxnSpPr>
        <xdr:cNvPr id="2425" name="Straight Connector 2424">
          <a:extLst>
            <a:ext uri="{FF2B5EF4-FFF2-40B4-BE49-F238E27FC236}">
              <a16:creationId xmlns:a16="http://schemas.microsoft.com/office/drawing/2014/main" id="{00000000-0008-0000-0300-000079090000}"/>
            </a:ext>
          </a:extLst>
        </xdr:cNvPr>
        <xdr:cNvCxnSpPr/>
      </xdr:nvCxnSpPr>
      <xdr:spPr>
        <a:xfrm>
          <a:off x="3443288" y="11768138"/>
          <a:ext cx="833437" cy="5667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75</xdr:row>
      <xdr:rowOff>0</xdr:rowOff>
    </xdr:from>
    <xdr:to>
      <xdr:col>10</xdr:col>
      <xdr:colOff>9525</xdr:colOff>
      <xdr:row>78</xdr:row>
      <xdr:rowOff>0</xdr:rowOff>
    </xdr:to>
    <xdr:sp macro="" textlink="">
      <xdr:nvSpPr>
        <xdr:cNvPr id="2431" name="Line 219">
          <a:extLst>
            <a:ext uri="{FF2B5EF4-FFF2-40B4-BE49-F238E27FC236}">
              <a16:creationId xmlns:a16="http://schemas.microsoft.com/office/drawing/2014/main" id="{00000000-0008-0000-0300-00007F090000}"/>
            </a:ext>
          </a:extLst>
        </xdr:cNvPr>
        <xdr:cNvSpPr>
          <a:spLocks noChangeShapeType="1"/>
        </xdr:cNvSpPr>
      </xdr:nvSpPr>
      <xdr:spPr bwMode="auto">
        <a:xfrm>
          <a:off x="5019675" y="11753850"/>
          <a:ext cx="6667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75</xdr:row>
      <xdr:rowOff>9525</xdr:rowOff>
    </xdr:from>
    <xdr:to>
      <xdr:col>10</xdr:col>
      <xdr:colOff>0</xdr:colOff>
      <xdr:row>78</xdr:row>
      <xdr:rowOff>0</xdr:rowOff>
    </xdr:to>
    <xdr:sp macro="" textlink="">
      <xdr:nvSpPr>
        <xdr:cNvPr id="2433" name="Line 1868">
          <a:extLst>
            <a:ext uri="{FF2B5EF4-FFF2-40B4-BE49-F238E27FC236}">
              <a16:creationId xmlns:a16="http://schemas.microsoft.com/office/drawing/2014/main" id="{00000000-0008-0000-0300-000081090000}"/>
            </a:ext>
          </a:extLst>
        </xdr:cNvPr>
        <xdr:cNvSpPr>
          <a:spLocks noChangeShapeType="1"/>
        </xdr:cNvSpPr>
      </xdr:nvSpPr>
      <xdr:spPr bwMode="auto">
        <a:xfrm flipH="1">
          <a:off x="5010150" y="1176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14</xdr:col>
      <xdr:colOff>9525</xdr:colOff>
      <xdr:row>78</xdr:row>
      <xdr:rowOff>0</xdr:rowOff>
    </xdr:to>
    <xdr:sp macro="" textlink="">
      <xdr:nvSpPr>
        <xdr:cNvPr id="2434" name="Line 225">
          <a:extLst>
            <a:ext uri="{FF2B5EF4-FFF2-40B4-BE49-F238E27FC236}">
              <a16:creationId xmlns:a16="http://schemas.microsoft.com/office/drawing/2014/main" id="{00000000-0008-0000-0300-000082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75</xdr:row>
      <xdr:rowOff>9525</xdr:rowOff>
    </xdr:from>
    <xdr:to>
      <xdr:col>14</xdr:col>
      <xdr:colOff>0</xdr:colOff>
      <xdr:row>78</xdr:row>
      <xdr:rowOff>0</xdr:rowOff>
    </xdr:to>
    <xdr:sp macro="" textlink="">
      <xdr:nvSpPr>
        <xdr:cNvPr id="2435" name="Line 1660">
          <a:extLst>
            <a:ext uri="{FF2B5EF4-FFF2-40B4-BE49-F238E27FC236}">
              <a16:creationId xmlns:a16="http://schemas.microsoft.com/office/drawing/2014/main" id="{00000000-0008-0000-0300-000083090000}"/>
            </a:ext>
          </a:extLst>
        </xdr:cNvPr>
        <xdr:cNvSpPr>
          <a:spLocks noChangeShapeType="1"/>
        </xdr:cNvSpPr>
      </xdr:nvSpPr>
      <xdr:spPr bwMode="auto">
        <a:xfrm flipH="1">
          <a:off x="6305550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436" name="Line 227">
          <a:extLst>
            <a:ext uri="{FF2B5EF4-FFF2-40B4-BE49-F238E27FC236}">
              <a16:creationId xmlns:a16="http://schemas.microsoft.com/office/drawing/2014/main" id="{00000000-0008-0000-0300-000084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439" name="Line 1661">
          <a:extLst>
            <a:ext uri="{FF2B5EF4-FFF2-40B4-BE49-F238E27FC236}">
              <a16:creationId xmlns:a16="http://schemas.microsoft.com/office/drawing/2014/main" id="{00000000-0008-0000-0300-000087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75</xdr:row>
      <xdr:rowOff>0</xdr:rowOff>
    </xdr:from>
    <xdr:to>
      <xdr:col>16</xdr:col>
      <xdr:colOff>9525</xdr:colOff>
      <xdr:row>78</xdr:row>
      <xdr:rowOff>0</xdr:rowOff>
    </xdr:to>
    <xdr:sp macro="" textlink="">
      <xdr:nvSpPr>
        <xdr:cNvPr id="2440" name="Line 225">
          <a:extLst>
            <a:ext uri="{FF2B5EF4-FFF2-40B4-BE49-F238E27FC236}">
              <a16:creationId xmlns:a16="http://schemas.microsoft.com/office/drawing/2014/main" id="{00000000-0008-0000-0300-000088090000}"/>
            </a:ext>
          </a:extLst>
        </xdr:cNvPr>
        <xdr:cNvSpPr>
          <a:spLocks noChangeShapeType="1"/>
        </xdr:cNvSpPr>
      </xdr:nvSpPr>
      <xdr:spPr bwMode="auto">
        <a:xfrm>
          <a:off x="6943725" y="11753850"/>
          <a:ext cx="638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9525</xdr:rowOff>
    </xdr:from>
    <xdr:to>
      <xdr:col>16</xdr:col>
      <xdr:colOff>0</xdr:colOff>
      <xdr:row>78</xdr:row>
      <xdr:rowOff>0</xdr:rowOff>
    </xdr:to>
    <xdr:sp macro="" textlink="">
      <xdr:nvSpPr>
        <xdr:cNvPr id="2441" name="Line 1660">
          <a:extLst>
            <a:ext uri="{FF2B5EF4-FFF2-40B4-BE49-F238E27FC236}">
              <a16:creationId xmlns:a16="http://schemas.microsoft.com/office/drawing/2014/main" id="{00000000-0008-0000-0300-000089090000}"/>
            </a:ext>
          </a:extLst>
        </xdr:cNvPr>
        <xdr:cNvSpPr>
          <a:spLocks noChangeShapeType="1"/>
        </xdr:cNvSpPr>
      </xdr:nvSpPr>
      <xdr:spPr bwMode="auto">
        <a:xfrm flipH="1">
          <a:off x="6934200" y="11763375"/>
          <a:ext cx="6381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442" name="Line 2117">
          <a:extLst>
            <a:ext uri="{FF2B5EF4-FFF2-40B4-BE49-F238E27FC236}">
              <a16:creationId xmlns:a16="http://schemas.microsoft.com/office/drawing/2014/main" id="{00000000-0008-0000-0300-00008A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9525</xdr:rowOff>
    </xdr:from>
    <xdr:to>
      <xdr:col>25</xdr:col>
      <xdr:colOff>314325</xdr:colOff>
      <xdr:row>78</xdr:row>
      <xdr:rowOff>0</xdr:rowOff>
    </xdr:to>
    <xdr:sp macro="" textlink="">
      <xdr:nvSpPr>
        <xdr:cNvPr id="2443" name="Line 2118">
          <a:extLst>
            <a:ext uri="{FF2B5EF4-FFF2-40B4-BE49-F238E27FC236}">
              <a16:creationId xmlns:a16="http://schemas.microsoft.com/office/drawing/2014/main" id="{00000000-0008-0000-0300-00008B090000}"/>
            </a:ext>
          </a:extLst>
        </xdr:cNvPr>
        <xdr:cNvSpPr>
          <a:spLocks noChangeShapeType="1"/>
        </xdr:cNvSpPr>
      </xdr:nvSpPr>
      <xdr:spPr bwMode="auto">
        <a:xfrm flipH="1">
          <a:off x="10191750" y="11763375"/>
          <a:ext cx="6762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75</xdr:row>
      <xdr:rowOff>0</xdr:rowOff>
    </xdr:from>
    <xdr:to>
      <xdr:col>13</xdr:col>
      <xdr:colOff>304800</xdr:colOff>
      <xdr:row>78</xdr:row>
      <xdr:rowOff>0</xdr:rowOff>
    </xdr:to>
    <xdr:sp macro="" textlink="">
      <xdr:nvSpPr>
        <xdr:cNvPr id="2447" name="Line 2121">
          <a:extLst>
            <a:ext uri="{FF2B5EF4-FFF2-40B4-BE49-F238E27FC236}">
              <a16:creationId xmlns:a16="http://schemas.microsoft.com/office/drawing/2014/main" id="{00000000-0008-0000-0300-00008F090000}"/>
            </a:ext>
          </a:extLst>
        </xdr:cNvPr>
        <xdr:cNvSpPr>
          <a:spLocks noChangeShapeType="1"/>
        </xdr:cNvSpPr>
      </xdr:nvSpPr>
      <xdr:spPr bwMode="auto">
        <a:xfrm>
          <a:off x="6315075" y="11753850"/>
          <a:ext cx="6096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75</xdr:row>
      <xdr:rowOff>0</xdr:rowOff>
    </xdr:from>
    <xdr:to>
      <xdr:col>12</xdr:col>
      <xdr:colOff>9525</xdr:colOff>
      <xdr:row>78</xdr:row>
      <xdr:rowOff>0</xdr:rowOff>
    </xdr:to>
    <xdr:sp macro="" textlink="">
      <xdr:nvSpPr>
        <xdr:cNvPr id="2448" name="Line 7">
          <a:extLst>
            <a:ext uri="{FF2B5EF4-FFF2-40B4-BE49-F238E27FC236}">
              <a16:creationId xmlns:a16="http://schemas.microsoft.com/office/drawing/2014/main" id="{00000000-0008-0000-0300-000090090000}"/>
            </a:ext>
          </a:extLst>
        </xdr:cNvPr>
        <xdr:cNvSpPr>
          <a:spLocks noChangeShapeType="1"/>
        </xdr:cNvSpPr>
      </xdr:nvSpPr>
      <xdr:spPr bwMode="auto">
        <a:xfrm>
          <a:off x="5686425" y="11753850"/>
          <a:ext cx="6286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75</xdr:row>
      <xdr:rowOff>0</xdr:rowOff>
    </xdr:from>
    <xdr:to>
      <xdr:col>24</xdr:col>
      <xdr:colOff>9525</xdr:colOff>
      <xdr:row>78</xdr:row>
      <xdr:rowOff>0</xdr:rowOff>
    </xdr:to>
    <xdr:sp macro="" textlink="">
      <xdr:nvSpPr>
        <xdr:cNvPr id="2449" name="Line 19">
          <a:extLst>
            <a:ext uri="{FF2B5EF4-FFF2-40B4-BE49-F238E27FC236}">
              <a16:creationId xmlns:a16="http://schemas.microsoft.com/office/drawing/2014/main" id="{00000000-0008-0000-0300-000091090000}"/>
            </a:ext>
          </a:extLst>
        </xdr:cNvPr>
        <xdr:cNvSpPr>
          <a:spLocks noChangeShapeType="1"/>
        </xdr:cNvSpPr>
      </xdr:nvSpPr>
      <xdr:spPr bwMode="auto">
        <a:xfrm>
          <a:off x="9544050" y="11753850"/>
          <a:ext cx="6477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75</xdr:row>
      <xdr:rowOff>0</xdr:rowOff>
    </xdr:from>
    <xdr:to>
      <xdr:col>26</xdr:col>
      <xdr:colOff>9525</xdr:colOff>
      <xdr:row>78</xdr:row>
      <xdr:rowOff>0</xdr:rowOff>
    </xdr:to>
    <xdr:sp macro="" textlink="">
      <xdr:nvSpPr>
        <xdr:cNvPr id="2450" name="Line 21">
          <a:extLst>
            <a:ext uri="{FF2B5EF4-FFF2-40B4-BE49-F238E27FC236}">
              <a16:creationId xmlns:a16="http://schemas.microsoft.com/office/drawing/2014/main" id="{00000000-0008-0000-0300-000092090000}"/>
            </a:ext>
          </a:extLst>
        </xdr:cNvPr>
        <xdr:cNvSpPr>
          <a:spLocks noChangeShapeType="1"/>
        </xdr:cNvSpPr>
      </xdr:nvSpPr>
      <xdr:spPr bwMode="auto">
        <a:xfrm>
          <a:off x="10191750" y="11753850"/>
          <a:ext cx="7048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75</xdr:row>
      <xdr:rowOff>9525</xdr:rowOff>
    </xdr:from>
    <xdr:to>
      <xdr:col>17</xdr:col>
      <xdr:colOff>314325</xdr:colOff>
      <xdr:row>78</xdr:row>
      <xdr:rowOff>0</xdr:rowOff>
    </xdr:to>
    <xdr:sp macro="" textlink="">
      <xdr:nvSpPr>
        <xdr:cNvPr id="2451" name="Line 1568">
          <a:extLst>
            <a:ext uri="{FF2B5EF4-FFF2-40B4-BE49-F238E27FC236}">
              <a16:creationId xmlns:a16="http://schemas.microsoft.com/office/drawing/2014/main" id="{00000000-0008-0000-0300-000093090000}"/>
            </a:ext>
          </a:extLst>
        </xdr:cNvPr>
        <xdr:cNvSpPr>
          <a:spLocks noChangeShapeType="1"/>
        </xdr:cNvSpPr>
      </xdr:nvSpPr>
      <xdr:spPr bwMode="auto">
        <a:xfrm flipH="1">
          <a:off x="757237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75</xdr:row>
      <xdr:rowOff>9525</xdr:rowOff>
    </xdr:from>
    <xdr:to>
      <xdr:col>20</xdr:col>
      <xdr:colOff>0</xdr:colOff>
      <xdr:row>78</xdr:row>
      <xdr:rowOff>0</xdr:rowOff>
    </xdr:to>
    <xdr:sp macro="" textlink="">
      <xdr:nvSpPr>
        <xdr:cNvPr id="2452" name="Line 1569">
          <a:extLst>
            <a:ext uri="{FF2B5EF4-FFF2-40B4-BE49-F238E27FC236}">
              <a16:creationId xmlns:a16="http://schemas.microsoft.com/office/drawing/2014/main" id="{00000000-0008-0000-0300-000094090000}"/>
            </a:ext>
          </a:extLst>
        </xdr:cNvPr>
        <xdr:cNvSpPr>
          <a:spLocks noChangeShapeType="1"/>
        </xdr:cNvSpPr>
      </xdr:nvSpPr>
      <xdr:spPr bwMode="auto">
        <a:xfrm flipH="1">
          <a:off x="8201025" y="11763375"/>
          <a:ext cx="6286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75</xdr:row>
      <xdr:rowOff>9525</xdr:rowOff>
    </xdr:from>
    <xdr:to>
      <xdr:col>24</xdr:col>
      <xdr:colOff>0</xdr:colOff>
      <xdr:row>78</xdr:row>
      <xdr:rowOff>0</xdr:rowOff>
    </xdr:to>
    <xdr:sp macro="" textlink="">
      <xdr:nvSpPr>
        <xdr:cNvPr id="2456" name="Line 1571">
          <a:extLst>
            <a:ext uri="{FF2B5EF4-FFF2-40B4-BE49-F238E27FC236}">
              <a16:creationId xmlns:a16="http://schemas.microsoft.com/office/drawing/2014/main" id="{00000000-0008-0000-0300-000098090000}"/>
            </a:ext>
          </a:extLst>
        </xdr:cNvPr>
        <xdr:cNvSpPr>
          <a:spLocks noChangeShapeType="1"/>
        </xdr:cNvSpPr>
      </xdr:nvSpPr>
      <xdr:spPr bwMode="auto">
        <a:xfrm flipH="1">
          <a:off x="9534525" y="11763375"/>
          <a:ext cx="6477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90</xdr:row>
      <xdr:rowOff>0</xdr:rowOff>
    </xdr:from>
    <xdr:to>
      <xdr:col>6</xdr:col>
      <xdr:colOff>9525</xdr:colOff>
      <xdr:row>93</xdr:row>
      <xdr:rowOff>0</xdr:rowOff>
    </xdr:to>
    <xdr:sp macro="" textlink="">
      <xdr:nvSpPr>
        <xdr:cNvPr id="2459" name="Line 145">
          <a:extLst>
            <a:ext uri="{FF2B5EF4-FFF2-40B4-BE49-F238E27FC236}">
              <a16:creationId xmlns:a16="http://schemas.microsoft.com/office/drawing/2014/main" id="{00000000-0008-0000-0300-00009B090000}"/>
            </a:ext>
          </a:extLst>
        </xdr:cNvPr>
        <xdr:cNvSpPr>
          <a:spLocks noChangeShapeType="1"/>
        </xdr:cNvSpPr>
      </xdr:nvSpPr>
      <xdr:spPr bwMode="auto">
        <a:xfrm>
          <a:off x="3453833" y="15954375"/>
          <a:ext cx="824933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90</xdr:row>
      <xdr:rowOff>0</xdr:rowOff>
    </xdr:from>
    <xdr:to>
      <xdr:col>8</xdr:col>
      <xdr:colOff>9525</xdr:colOff>
      <xdr:row>93</xdr:row>
      <xdr:rowOff>0</xdr:rowOff>
    </xdr:to>
    <xdr:sp macro="" textlink="">
      <xdr:nvSpPr>
        <xdr:cNvPr id="2465" name="Line 147">
          <a:extLst>
            <a:ext uri="{FF2B5EF4-FFF2-40B4-BE49-F238E27FC236}">
              <a16:creationId xmlns:a16="http://schemas.microsoft.com/office/drawing/2014/main" id="{00000000-0008-0000-0300-0000A1090000}"/>
            </a:ext>
          </a:extLst>
        </xdr:cNvPr>
        <xdr:cNvSpPr>
          <a:spLocks noChangeShapeType="1"/>
        </xdr:cNvSpPr>
      </xdr:nvSpPr>
      <xdr:spPr bwMode="auto">
        <a:xfrm>
          <a:off x="4278766" y="15954375"/>
          <a:ext cx="739888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90</xdr:row>
      <xdr:rowOff>0</xdr:rowOff>
    </xdr:from>
    <xdr:to>
      <xdr:col>10</xdr:col>
      <xdr:colOff>9525</xdr:colOff>
      <xdr:row>93</xdr:row>
      <xdr:rowOff>0</xdr:rowOff>
    </xdr:to>
    <xdr:sp macro="" textlink="">
      <xdr:nvSpPr>
        <xdr:cNvPr id="2466" name="Line 149">
          <a:extLst>
            <a:ext uri="{FF2B5EF4-FFF2-40B4-BE49-F238E27FC236}">
              <a16:creationId xmlns:a16="http://schemas.microsoft.com/office/drawing/2014/main" id="{00000000-0008-0000-0300-0000A2090000}"/>
            </a:ext>
          </a:extLst>
        </xdr:cNvPr>
        <xdr:cNvSpPr>
          <a:spLocks noChangeShapeType="1"/>
        </xdr:cNvSpPr>
      </xdr:nvSpPr>
      <xdr:spPr bwMode="auto">
        <a:xfrm>
          <a:off x="5018654" y="15954375"/>
          <a:ext cx="663349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90</xdr:row>
      <xdr:rowOff>0</xdr:rowOff>
    </xdr:from>
    <xdr:to>
      <xdr:col>12</xdr:col>
      <xdr:colOff>9525</xdr:colOff>
      <xdr:row>93</xdr:row>
      <xdr:rowOff>0</xdr:rowOff>
    </xdr:to>
    <xdr:sp macro="" textlink="">
      <xdr:nvSpPr>
        <xdr:cNvPr id="2467" name="Line 151">
          <a:extLst>
            <a:ext uri="{FF2B5EF4-FFF2-40B4-BE49-F238E27FC236}">
              <a16:creationId xmlns:a16="http://schemas.microsoft.com/office/drawing/2014/main" id="{00000000-0008-0000-0300-0000A3090000}"/>
            </a:ext>
          </a:extLst>
        </xdr:cNvPr>
        <xdr:cNvSpPr>
          <a:spLocks noChangeShapeType="1"/>
        </xdr:cNvSpPr>
      </xdr:nvSpPr>
      <xdr:spPr bwMode="auto">
        <a:xfrm>
          <a:off x="5682003" y="15954375"/>
          <a:ext cx="62933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90</xdr:row>
      <xdr:rowOff>0</xdr:rowOff>
    </xdr:from>
    <xdr:to>
      <xdr:col>14</xdr:col>
      <xdr:colOff>9525</xdr:colOff>
      <xdr:row>93</xdr:row>
      <xdr:rowOff>0</xdr:rowOff>
    </xdr:to>
    <xdr:sp macro="" textlink="">
      <xdr:nvSpPr>
        <xdr:cNvPr id="2470" name="Line 153">
          <a:extLst>
            <a:ext uri="{FF2B5EF4-FFF2-40B4-BE49-F238E27FC236}">
              <a16:creationId xmlns:a16="http://schemas.microsoft.com/office/drawing/2014/main" id="{00000000-0008-0000-0300-0000A6090000}"/>
            </a:ext>
          </a:extLst>
        </xdr:cNvPr>
        <xdr:cNvSpPr>
          <a:spLocks noChangeShapeType="1"/>
        </xdr:cNvSpPr>
      </xdr:nvSpPr>
      <xdr:spPr bwMode="auto">
        <a:xfrm>
          <a:off x="6311333" y="15954375"/>
          <a:ext cx="62933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90</xdr:row>
      <xdr:rowOff>0</xdr:rowOff>
    </xdr:from>
    <xdr:to>
      <xdr:col>16</xdr:col>
      <xdr:colOff>9525</xdr:colOff>
      <xdr:row>93</xdr:row>
      <xdr:rowOff>0</xdr:rowOff>
    </xdr:to>
    <xdr:sp macro="" textlink="">
      <xdr:nvSpPr>
        <xdr:cNvPr id="2475" name="Line 155">
          <a:extLst>
            <a:ext uri="{FF2B5EF4-FFF2-40B4-BE49-F238E27FC236}">
              <a16:creationId xmlns:a16="http://schemas.microsoft.com/office/drawing/2014/main" id="{00000000-0008-0000-0300-0000AB090000}"/>
            </a:ext>
          </a:extLst>
        </xdr:cNvPr>
        <xdr:cNvSpPr>
          <a:spLocks noChangeShapeType="1"/>
        </xdr:cNvSpPr>
      </xdr:nvSpPr>
      <xdr:spPr bwMode="auto">
        <a:xfrm>
          <a:off x="6940663" y="15954375"/>
          <a:ext cx="637835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90</xdr:row>
      <xdr:rowOff>0</xdr:rowOff>
    </xdr:from>
    <xdr:to>
      <xdr:col>18</xdr:col>
      <xdr:colOff>9525</xdr:colOff>
      <xdr:row>93</xdr:row>
      <xdr:rowOff>0</xdr:rowOff>
    </xdr:to>
    <xdr:sp macro="" textlink="">
      <xdr:nvSpPr>
        <xdr:cNvPr id="2476" name="Line 157">
          <a:extLst>
            <a:ext uri="{FF2B5EF4-FFF2-40B4-BE49-F238E27FC236}">
              <a16:creationId xmlns:a16="http://schemas.microsoft.com/office/drawing/2014/main" id="{00000000-0008-0000-0300-0000AC090000}"/>
            </a:ext>
          </a:extLst>
        </xdr:cNvPr>
        <xdr:cNvSpPr>
          <a:spLocks noChangeShapeType="1"/>
        </xdr:cNvSpPr>
      </xdr:nvSpPr>
      <xdr:spPr bwMode="auto">
        <a:xfrm>
          <a:off x="7578498" y="15954375"/>
          <a:ext cx="629331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90</xdr:row>
      <xdr:rowOff>0</xdr:rowOff>
    </xdr:from>
    <xdr:to>
      <xdr:col>20</xdr:col>
      <xdr:colOff>9525</xdr:colOff>
      <xdr:row>93</xdr:row>
      <xdr:rowOff>0</xdr:rowOff>
    </xdr:to>
    <xdr:sp macro="" textlink="">
      <xdr:nvSpPr>
        <xdr:cNvPr id="2477" name="Line 159">
          <a:extLst>
            <a:ext uri="{FF2B5EF4-FFF2-40B4-BE49-F238E27FC236}">
              <a16:creationId xmlns:a16="http://schemas.microsoft.com/office/drawing/2014/main" id="{00000000-0008-0000-0300-0000AD090000}"/>
            </a:ext>
          </a:extLst>
        </xdr:cNvPr>
        <xdr:cNvSpPr>
          <a:spLocks noChangeShapeType="1"/>
        </xdr:cNvSpPr>
      </xdr:nvSpPr>
      <xdr:spPr bwMode="auto">
        <a:xfrm>
          <a:off x="8207829" y="15954375"/>
          <a:ext cx="62933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90</xdr:row>
      <xdr:rowOff>0</xdr:rowOff>
    </xdr:from>
    <xdr:to>
      <xdr:col>22</xdr:col>
      <xdr:colOff>9525</xdr:colOff>
      <xdr:row>93</xdr:row>
      <xdr:rowOff>0</xdr:rowOff>
    </xdr:to>
    <xdr:sp macro="" textlink="">
      <xdr:nvSpPr>
        <xdr:cNvPr id="2479" name="Line 161">
          <a:extLst>
            <a:ext uri="{FF2B5EF4-FFF2-40B4-BE49-F238E27FC236}">
              <a16:creationId xmlns:a16="http://schemas.microsoft.com/office/drawing/2014/main" id="{00000000-0008-0000-0300-0000AF090000}"/>
            </a:ext>
          </a:extLst>
        </xdr:cNvPr>
        <xdr:cNvSpPr>
          <a:spLocks noChangeShapeType="1"/>
        </xdr:cNvSpPr>
      </xdr:nvSpPr>
      <xdr:spPr bwMode="auto">
        <a:xfrm>
          <a:off x="8837159" y="15954375"/>
          <a:ext cx="70587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90</xdr:row>
      <xdr:rowOff>0</xdr:rowOff>
    </xdr:from>
    <xdr:to>
      <xdr:col>24</xdr:col>
      <xdr:colOff>9525</xdr:colOff>
      <xdr:row>93</xdr:row>
      <xdr:rowOff>0</xdr:rowOff>
    </xdr:to>
    <xdr:sp macro="" textlink="">
      <xdr:nvSpPr>
        <xdr:cNvPr id="2480" name="Line 163">
          <a:extLst>
            <a:ext uri="{FF2B5EF4-FFF2-40B4-BE49-F238E27FC236}">
              <a16:creationId xmlns:a16="http://schemas.microsoft.com/office/drawing/2014/main" id="{00000000-0008-0000-0300-0000B0090000}"/>
            </a:ext>
          </a:extLst>
        </xdr:cNvPr>
        <xdr:cNvSpPr>
          <a:spLocks noChangeShapeType="1"/>
        </xdr:cNvSpPr>
      </xdr:nvSpPr>
      <xdr:spPr bwMode="auto">
        <a:xfrm>
          <a:off x="9543029" y="15954375"/>
          <a:ext cx="64634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90</xdr:row>
      <xdr:rowOff>0</xdr:rowOff>
    </xdr:from>
    <xdr:to>
      <xdr:col>26</xdr:col>
      <xdr:colOff>9525</xdr:colOff>
      <xdr:row>93</xdr:row>
      <xdr:rowOff>0</xdr:rowOff>
    </xdr:to>
    <xdr:sp macro="" textlink="">
      <xdr:nvSpPr>
        <xdr:cNvPr id="2483" name="Line 165">
          <a:extLst>
            <a:ext uri="{FF2B5EF4-FFF2-40B4-BE49-F238E27FC236}">
              <a16:creationId xmlns:a16="http://schemas.microsoft.com/office/drawing/2014/main" id="{00000000-0008-0000-0300-0000B3090000}"/>
            </a:ext>
          </a:extLst>
        </xdr:cNvPr>
        <xdr:cNvSpPr>
          <a:spLocks noChangeShapeType="1"/>
        </xdr:cNvSpPr>
      </xdr:nvSpPr>
      <xdr:spPr bwMode="auto">
        <a:xfrm>
          <a:off x="10189369" y="15954375"/>
          <a:ext cx="70587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90</xdr:row>
      <xdr:rowOff>0</xdr:rowOff>
    </xdr:from>
    <xdr:to>
      <xdr:col>28</xdr:col>
      <xdr:colOff>0</xdr:colOff>
      <xdr:row>93</xdr:row>
      <xdr:rowOff>0</xdr:rowOff>
    </xdr:to>
    <xdr:sp macro="" textlink="">
      <xdr:nvSpPr>
        <xdr:cNvPr id="2485" name="Line 167">
          <a:extLst>
            <a:ext uri="{FF2B5EF4-FFF2-40B4-BE49-F238E27FC236}">
              <a16:creationId xmlns:a16="http://schemas.microsoft.com/office/drawing/2014/main" id="{00000000-0008-0000-0300-0000B5090000}"/>
            </a:ext>
          </a:extLst>
        </xdr:cNvPr>
        <xdr:cNvSpPr>
          <a:spLocks noChangeShapeType="1"/>
        </xdr:cNvSpPr>
      </xdr:nvSpPr>
      <xdr:spPr bwMode="auto">
        <a:xfrm>
          <a:off x="10895239" y="15954375"/>
          <a:ext cx="857931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90</xdr:row>
      <xdr:rowOff>9525</xdr:rowOff>
    </xdr:from>
    <xdr:to>
      <xdr:col>10</xdr:col>
      <xdr:colOff>0</xdr:colOff>
      <xdr:row>93</xdr:row>
      <xdr:rowOff>0</xdr:rowOff>
    </xdr:to>
    <xdr:sp macro="" textlink="">
      <xdr:nvSpPr>
        <xdr:cNvPr id="2487" name="Line 1626">
          <a:extLst>
            <a:ext uri="{FF2B5EF4-FFF2-40B4-BE49-F238E27FC236}">
              <a16:creationId xmlns:a16="http://schemas.microsoft.com/office/drawing/2014/main" id="{00000000-0008-0000-0300-0000B7090000}"/>
            </a:ext>
          </a:extLst>
        </xdr:cNvPr>
        <xdr:cNvSpPr>
          <a:spLocks noChangeShapeType="1"/>
        </xdr:cNvSpPr>
      </xdr:nvSpPr>
      <xdr:spPr bwMode="auto">
        <a:xfrm flipH="1">
          <a:off x="5009129" y="15963900"/>
          <a:ext cx="663349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90</xdr:row>
      <xdr:rowOff>9525</xdr:rowOff>
    </xdr:from>
    <xdr:to>
      <xdr:col>12</xdr:col>
      <xdr:colOff>0</xdr:colOff>
      <xdr:row>93</xdr:row>
      <xdr:rowOff>0</xdr:rowOff>
    </xdr:to>
    <xdr:sp macro="" textlink="">
      <xdr:nvSpPr>
        <xdr:cNvPr id="2489" name="Line 1627">
          <a:extLst>
            <a:ext uri="{FF2B5EF4-FFF2-40B4-BE49-F238E27FC236}">
              <a16:creationId xmlns:a16="http://schemas.microsoft.com/office/drawing/2014/main" id="{00000000-0008-0000-0300-0000B9090000}"/>
            </a:ext>
          </a:extLst>
        </xdr:cNvPr>
        <xdr:cNvSpPr>
          <a:spLocks noChangeShapeType="1"/>
        </xdr:cNvSpPr>
      </xdr:nvSpPr>
      <xdr:spPr bwMode="auto">
        <a:xfrm flipH="1">
          <a:off x="5672478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90</xdr:row>
      <xdr:rowOff>9525</xdr:rowOff>
    </xdr:from>
    <xdr:to>
      <xdr:col>14</xdr:col>
      <xdr:colOff>0</xdr:colOff>
      <xdr:row>93</xdr:row>
      <xdr:rowOff>0</xdr:rowOff>
    </xdr:to>
    <xdr:sp macro="" textlink="">
      <xdr:nvSpPr>
        <xdr:cNvPr id="2491" name="Line 1628">
          <a:extLst>
            <a:ext uri="{FF2B5EF4-FFF2-40B4-BE49-F238E27FC236}">
              <a16:creationId xmlns:a16="http://schemas.microsoft.com/office/drawing/2014/main" id="{00000000-0008-0000-0300-0000BB090000}"/>
            </a:ext>
          </a:extLst>
        </xdr:cNvPr>
        <xdr:cNvSpPr>
          <a:spLocks noChangeShapeType="1"/>
        </xdr:cNvSpPr>
      </xdr:nvSpPr>
      <xdr:spPr bwMode="auto">
        <a:xfrm flipH="1">
          <a:off x="6301808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90</xdr:row>
      <xdr:rowOff>9525</xdr:rowOff>
    </xdr:from>
    <xdr:to>
      <xdr:col>16</xdr:col>
      <xdr:colOff>0</xdr:colOff>
      <xdr:row>93</xdr:row>
      <xdr:rowOff>0</xdr:rowOff>
    </xdr:to>
    <xdr:sp macro="" textlink="">
      <xdr:nvSpPr>
        <xdr:cNvPr id="2501" name="Line 1629">
          <a:extLst>
            <a:ext uri="{FF2B5EF4-FFF2-40B4-BE49-F238E27FC236}">
              <a16:creationId xmlns:a16="http://schemas.microsoft.com/office/drawing/2014/main" id="{00000000-0008-0000-0300-0000C5090000}"/>
            </a:ext>
          </a:extLst>
        </xdr:cNvPr>
        <xdr:cNvSpPr>
          <a:spLocks noChangeShapeType="1"/>
        </xdr:cNvSpPr>
      </xdr:nvSpPr>
      <xdr:spPr bwMode="auto">
        <a:xfrm flipH="1">
          <a:off x="6931138" y="15963900"/>
          <a:ext cx="637835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90</xdr:row>
      <xdr:rowOff>9525</xdr:rowOff>
    </xdr:from>
    <xdr:to>
      <xdr:col>18</xdr:col>
      <xdr:colOff>0</xdr:colOff>
      <xdr:row>93</xdr:row>
      <xdr:rowOff>0</xdr:rowOff>
    </xdr:to>
    <xdr:sp macro="" textlink="">
      <xdr:nvSpPr>
        <xdr:cNvPr id="2502" name="Line 1630">
          <a:extLst>
            <a:ext uri="{FF2B5EF4-FFF2-40B4-BE49-F238E27FC236}">
              <a16:creationId xmlns:a16="http://schemas.microsoft.com/office/drawing/2014/main" id="{00000000-0008-0000-0300-0000C6090000}"/>
            </a:ext>
          </a:extLst>
        </xdr:cNvPr>
        <xdr:cNvSpPr>
          <a:spLocks noChangeShapeType="1"/>
        </xdr:cNvSpPr>
      </xdr:nvSpPr>
      <xdr:spPr bwMode="auto">
        <a:xfrm flipH="1">
          <a:off x="7568973" y="15963900"/>
          <a:ext cx="629331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90</xdr:row>
      <xdr:rowOff>9525</xdr:rowOff>
    </xdr:from>
    <xdr:to>
      <xdr:col>20</xdr:col>
      <xdr:colOff>0</xdr:colOff>
      <xdr:row>93</xdr:row>
      <xdr:rowOff>0</xdr:rowOff>
    </xdr:to>
    <xdr:sp macro="" textlink="">
      <xdr:nvSpPr>
        <xdr:cNvPr id="2517" name="Line 1631">
          <a:extLst>
            <a:ext uri="{FF2B5EF4-FFF2-40B4-BE49-F238E27FC236}">
              <a16:creationId xmlns:a16="http://schemas.microsoft.com/office/drawing/2014/main" id="{00000000-0008-0000-0300-0000D5090000}"/>
            </a:ext>
          </a:extLst>
        </xdr:cNvPr>
        <xdr:cNvSpPr>
          <a:spLocks noChangeShapeType="1"/>
        </xdr:cNvSpPr>
      </xdr:nvSpPr>
      <xdr:spPr bwMode="auto">
        <a:xfrm flipH="1">
          <a:off x="8198304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90</xdr:row>
      <xdr:rowOff>9525</xdr:rowOff>
    </xdr:from>
    <xdr:to>
      <xdr:col>22</xdr:col>
      <xdr:colOff>0</xdr:colOff>
      <xdr:row>93</xdr:row>
      <xdr:rowOff>0</xdr:rowOff>
    </xdr:to>
    <xdr:sp macro="" textlink="">
      <xdr:nvSpPr>
        <xdr:cNvPr id="2521" name="Line 1632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SpPr>
          <a:spLocks noChangeShapeType="1"/>
        </xdr:cNvSpPr>
      </xdr:nvSpPr>
      <xdr:spPr bwMode="auto">
        <a:xfrm flipH="1">
          <a:off x="8827634" y="15963900"/>
          <a:ext cx="70587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90</xdr:row>
      <xdr:rowOff>9525</xdr:rowOff>
    </xdr:from>
    <xdr:to>
      <xdr:col>24</xdr:col>
      <xdr:colOff>0</xdr:colOff>
      <xdr:row>93</xdr:row>
      <xdr:rowOff>0</xdr:rowOff>
    </xdr:to>
    <xdr:sp macro="" textlink="">
      <xdr:nvSpPr>
        <xdr:cNvPr id="2522" name="Line 1633">
          <a:extLst>
            <a:ext uri="{FF2B5EF4-FFF2-40B4-BE49-F238E27FC236}">
              <a16:creationId xmlns:a16="http://schemas.microsoft.com/office/drawing/2014/main" id="{00000000-0008-0000-0300-0000DA090000}"/>
            </a:ext>
          </a:extLst>
        </xdr:cNvPr>
        <xdr:cNvSpPr>
          <a:spLocks noChangeShapeType="1"/>
        </xdr:cNvSpPr>
      </xdr:nvSpPr>
      <xdr:spPr bwMode="auto">
        <a:xfrm flipH="1">
          <a:off x="9533504" y="15963900"/>
          <a:ext cx="64634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90</xdr:row>
      <xdr:rowOff>9525</xdr:rowOff>
    </xdr:from>
    <xdr:to>
      <xdr:col>26</xdr:col>
      <xdr:colOff>0</xdr:colOff>
      <xdr:row>93</xdr:row>
      <xdr:rowOff>0</xdr:rowOff>
    </xdr:to>
    <xdr:sp macro="" textlink="">
      <xdr:nvSpPr>
        <xdr:cNvPr id="2523" name="Line 1634">
          <a:extLst>
            <a:ext uri="{FF2B5EF4-FFF2-40B4-BE49-F238E27FC236}">
              <a16:creationId xmlns:a16="http://schemas.microsoft.com/office/drawing/2014/main" id="{00000000-0008-0000-0300-0000DB090000}"/>
            </a:ext>
          </a:extLst>
        </xdr:cNvPr>
        <xdr:cNvSpPr>
          <a:spLocks noChangeShapeType="1"/>
        </xdr:cNvSpPr>
      </xdr:nvSpPr>
      <xdr:spPr bwMode="auto">
        <a:xfrm flipH="1">
          <a:off x="10179844" y="15963900"/>
          <a:ext cx="70587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90</xdr:row>
      <xdr:rowOff>9525</xdr:rowOff>
    </xdr:from>
    <xdr:to>
      <xdr:col>28</xdr:col>
      <xdr:colOff>0</xdr:colOff>
      <xdr:row>93</xdr:row>
      <xdr:rowOff>0</xdr:rowOff>
    </xdr:to>
    <xdr:sp macro="" textlink="">
      <xdr:nvSpPr>
        <xdr:cNvPr id="2524" name="Line 1635">
          <a:extLst>
            <a:ext uri="{FF2B5EF4-FFF2-40B4-BE49-F238E27FC236}">
              <a16:creationId xmlns:a16="http://schemas.microsoft.com/office/drawing/2014/main" id="{00000000-0008-0000-0300-0000DC090000}"/>
            </a:ext>
          </a:extLst>
        </xdr:cNvPr>
        <xdr:cNvSpPr>
          <a:spLocks noChangeShapeType="1"/>
        </xdr:cNvSpPr>
      </xdr:nvSpPr>
      <xdr:spPr bwMode="auto">
        <a:xfrm flipH="1">
          <a:off x="10885714" y="15963900"/>
          <a:ext cx="867456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9525</xdr:rowOff>
    </xdr:from>
    <xdr:to>
      <xdr:col>6</xdr:col>
      <xdr:colOff>0</xdr:colOff>
      <xdr:row>93</xdr:row>
      <xdr:rowOff>0</xdr:rowOff>
    </xdr:to>
    <xdr:sp macro="" textlink="">
      <xdr:nvSpPr>
        <xdr:cNvPr id="2525" name="Line 1861">
          <a:extLst>
            <a:ext uri="{FF2B5EF4-FFF2-40B4-BE49-F238E27FC236}">
              <a16:creationId xmlns:a16="http://schemas.microsoft.com/office/drawing/2014/main" id="{00000000-0008-0000-0300-0000DD090000}"/>
            </a:ext>
          </a:extLst>
        </xdr:cNvPr>
        <xdr:cNvSpPr>
          <a:spLocks noChangeShapeType="1"/>
        </xdr:cNvSpPr>
      </xdr:nvSpPr>
      <xdr:spPr bwMode="auto">
        <a:xfrm flipH="1">
          <a:off x="3444308" y="15963900"/>
          <a:ext cx="824933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90</xdr:row>
      <xdr:rowOff>9525</xdr:rowOff>
    </xdr:from>
    <xdr:to>
      <xdr:col>8</xdr:col>
      <xdr:colOff>0</xdr:colOff>
      <xdr:row>93</xdr:row>
      <xdr:rowOff>0</xdr:rowOff>
    </xdr:to>
    <xdr:sp macro="" textlink="">
      <xdr:nvSpPr>
        <xdr:cNvPr id="2526" name="Line 1862">
          <a:extLst>
            <a:ext uri="{FF2B5EF4-FFF2-40B4-BE49-F238E27FC236}">
              <a16:creationId xmlns:a16="http://schemas.microsoft.com/office/drawing/2014/main" id="{00000000-0008-0000-0300-0000DE090000}"/>
            </a:ext>
          </a:extLst>
        </xdr:cNvPr>
        <xdr:cNvSpPr>
          <a:spLocks noChangeShapeType="1"/>
        </xdr:cNvSpPr>
      </xdr:nvSpPr>
      <xdr:spPr bwMode="auto">
        <a:xfrm flipH="1">
          <a:off x="4269241" y="15963900"/>
          <a:ext cx="739888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90</xdr:row>
      <xdr:rowOff>0</xdr:rowOff>
    </xdr:from>
    <xdr:to>
      <xdr:col>28</xdr:col>
      <xdr:colOff>0</xdr:colOff>
      <xdr:row>93</xdr:row>
      <xdr:rowOff>0</xdr:rowOff>
    </xdr:to>
    <xdr:sp macro="" textlink="">
      <xdr:nvSpPr>
        <xdr:cNvPr id="2528" name="Line 2188">
          <a:extLst>
            <a:ext uri="{FF2B5EF4-FFF2-40B4-BE49-F238E27FC236}">
              <a16:creationId xmlns:a16="http://schemas.microsoft.com/office/drawing/2014/main" id="{00000000-0008-0000-0300-0000E0090000}"/>
            </a:ext>
          </a:extLst>
        </xdr:cNvPr>
        <xdr:cNvSpPr>
          <a:spLocks noChangeShapeType="1"/>
        </xdr:cNvSpPr>
      </xdr:nvSpPr>
      <xdr:spPr bwMode="auto">
        <a:xfrm>
          <a:off x="10895239" y="15954375"/>
          <a:ext cx="857931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90</xdr:row>
      <xdr:rowOff>9525</xdr:rowOff>
    </xdr:from>
    <xdr:to>
      <xdr:col>28</xdr:col>
      <xdr:colOff>0</xdr:colOff>
      <xdr:row>93</xdr:row>
      <xdr:rowOff>0</xdr:rowOff>
    </xdr:to>
    <xdr:sp macro="" textlink="">
      <xdr:nvSpPr>
        <xdr:cNvPr id="2529" name="Line 2200">
          <a:extLst>
            <a:ext uri="{FF2B5EF4-FFF2-40B4-BE49-F238E27FC236}">
              <a16:creationId xmlns:a16="http://schemas.microsoft.com/office/drawing/2014/main" id="{00000000-0008-0000-0300-0000E1090000}"/>
            </a:ext>
          </a:extLst>
        </xdr:cNvPr>
        <xdr:cNvSpPr>
          <a:spLocks noChangeShapeType="1"/>
        </xdr:cNvSpPr>
      </xdr:nvSpPr>
      <xdr:spPr bwMode="auto">
        <a:xfrm flipH="1">
          <a:off x="10885714" y="15963900"/>
          <a:ext cx="867456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90</xdr:row>
      <xdr:rowOff>0</xdr:rowOff>
    </xdr:from>
    <xdr:to>
      <xdr:col>6</xdr:col>
      <xdr:colOff>9525</xdr:colOff>
      <xdr:row>93</xdr:row>
      <xdr:rowOff>0</xdr:rowOff>
    </xdr:to>
    <xdr:sp macro="" textlink="">
      <xdr:nvSpPr>
        <xdr:cNvPr id="2530" name="Line 243">
          <a:extLst>
            <a:ext uri="{FF2B5EF4-FFF2-40B4-BE49-F238E27FC236}">
              <a16:creationId xmlns:a16="http://schemas.microsoft.com/office/drawing/2014/main" id="{00000000-0008-0000-0300-0000E2090000}"/>
            </a:ext>
          </a:extLst>
        </xdr:cNvPr>
        <xdr:cNvSpPr>
          <a:spLocks noChangeShapeType="1"/>
        </xdr:cNvSpPr>
      </xdr:nvSpPr>
      <xdr:spPr bwMode="auto">
        <a:xfrm>
          <a:off x="3453833" y="15954375"/>
          <a:ext cx="824933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9525</xdr:rowOff>
    </xdr:from>
    <xdr:to>
      <xdr:col>6</xdr:col>
      <xdr:colOff>0</xdr:colOff>
      <xdr:row>93</xdr:row>
      <xdr:rowOff>0</xdr:rowOff>
    </xdr:to>
    <xdr:sp macro="" textlink="">
      <xdr:nvSpPr>
        <xdr:cNvPr id="2531" name="Line 1871">
          <a:extLst>
            <a:ext uri="{FF2B5EF4-FFF2-40B4-BE49-F238E27FC236}">
              <a16:creationId xmlns:a16="http://schemas.microsoft.com/office/drawing/2014/main" id="{00000000-0008-0000-0300-0000E3090000}"/>
            </a:ext>
          </a:extLst>
        </xdr:cNvPr>
        <xdr:cNvSpPr>
          <a:spLocks noChangeShapeType="1"/>
        </xdr:cNvSpPr>
      </xdr:nvSpPr>
      <xdr:spPr bwMode="auto">
        <a:xfrm flipH="1">
          <a:off x="3444308" y="15963900"/>
          <a:ext cx="824933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90</xdr:row>
      <xdr:rowOff>0</xdr:rowOff>
    </xdr:from>
    <xdr:to>
      <xdr:col>8</xdr:col>
      <xdr:colOff>9525</xdr:colOff>
      <xdr:row>93</xdr:row>
      <xdr:rowOff>0</xdr:rowOff>
    </xdr:to>
    <xdr:sp macro="" textlink="">
      <xdr:nvSpPr>
        <xdr:cNvPr id="2532" name="Line 145">
          <a:extLst>
            <a:ext uri="{FF2B5EF4-FFF2-40B4-BE49-F238E27FC236}">
              <a16:creationId xmlns:a16="http://schemas.microsoft.com/office/drawing/2014/main" id="{00000000-0008-0000-0300-0000E4090000}"/>
            </a:ext>
          </a:extLst>
        </xdr:cNvPr>
        <xdr:cNvSpPr>
          <a:spLocks noChangeShapeType="1"/>
        </xdr:cNvSpPr>
      </xdr:nvSpPr>
      <xdr:spPr bwMode="auto">
        <a:xfrm>
          <a:off x="4278766" y="15954375"/>
          <a:ext cx="739888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90</xdr:row>
      <xdr:rowOff>9525</xdr:rowOff>
    </xdr:from>
    <xdr:to>
      <xdr:col>8</xdr:col>
      <xdr:colOff>0</xdr:colOff>
      <xdr:row>93</xdr:row>
      <xdr:rowOff>0</xdr:rowOff>
    </xdr:to>
    <xdr:sp macro="" textlink="">
      <xdr:nvSpPr>
        <xdr:cNvPr id="2533" name="Line 1861">
          <a:extLst>
            <a:ext uri="{FF2B5EF4-FFF2-40B4-BE49-F238E27FC236}">
              <a16:creationId xmlns:a16="http://schemas.microsoft.com/office/drawing/2014/main" id="{00000000-0008-0000-0300-0000E5090000}"/>
            </a:ext>
          </a:extLst>
        </xdr:cNvPr>
        <xdr:cNvSpPr>
          <a:spLocks noChangeShapeType="1"/>
        </xdr:cNvSpPr>
      </xdr:nvSpPr>
      <xdr:spPr bwMode="auto">
        <a:xfrm flipH="1">
          <a:off x="4269241" y="15963900"/>
          <a:ext cx="739888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90</xdr:row>
      <xdr:rowOff>0</xdr:rowOff>
    </xdr:from>
    <xdr:to>
      <xdr:col>8</xdr:col>
      <xdr:colOff>9525</xdr:colOff>
      <xdr:row>93</xdr:row>
      <xdr:rowOff>0</xdr:rowOff>
    </xdr:to>
    <xdr:sp macro="" textlink="">
      <xdr:nvSpPr>
        <xdr:cNvPr id="2534" name="Line 243">
          <a:extLst>
            <a:ext uri="{FF2B5EF4-FFF2-40B4-BE49-F238E27FC236}">
              <a16:creationId xmlns:a16="http://schemas.microsoft.com/office/drawing/2014/main" id="{00000000-0008-0000-0300-0000E6090000}"/>
            </a:ext>
          </a:extLst>
        </xdr:cNvPr>
        <xdr:cNvSpPr>
          <a:spLocks noChangeShapeType="1"/>
        </xdr:cNvSpPr>
      </xdr:nvSpPr>
      <xdr:spPr bwMode="auto">
        <a:xfrm>
          <a:off x="4278766" y="15954375"/>
          <a:ext cx="739888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90</xdr:row>
      <xdr:rowOff>9525</xdr:rowOff>
    </xdr:from>
    <xdr:to>
      <xdr:col>8</xdr:col>
      <xdr:colOff>0</xdr:colOff>
      <xdr:row>93</xdr:row>
      <xdr:rowOff>0</xdr:rowOff>
    </xdr:to>
    <xdr:sp macro="" textlink="">
      <xdr:nvSpPr>
        <xdr:cNvPr id="2535" name="Line 1871">
          <a:extLst>
            <a:ext uri="{FF2B5EF4-FFF2-40B4-BE49-F238E27FC236}">
              <a16:creationId xmlns:a16="http://schemas.microsoft.com/office/drawing/2014/main" id="{00000000-0008-0000-0300-0000E7090000}"/>
            </a:ext>
          </a:extLst>
        </xdr:cNvPr>
        <xdr:cNvSpPr>
          <a:spLocks noChangeShapeType="1"/>
        </xdr:cNvSpPr>
      </xdr:nvSpPr>
      <xdr:spPr bwMode="auto">
        <a:xfrm flipH="1">
          <a:off x="4269241" y="15963900"/>
          <a:ext cx="739888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90</xdr:row>
      <xdr:rowOff>0</xdr:rowOff>
    </xdr:from>
    <xdr:to>
      <xdr:col>14</xdr:col>
      <xdr:colOff>9525</xdr:colOff>
      <xdr:row>93</xdr:row>
      <xdr:rowOff>0</xdr:rowOff>
    </xdr:to>
    <xdr:sp macro="" textlink="">
      <xdr:nvSpPr>
        <xdr:cNvPr id="2536" name="Line 151">
          <a:extLst>
            <a:ext uri="{FF2B5EF4-FFF2-40B4-BE49-F238E27FC236}">
              <a16:creationId xmlns:a16="http://schemas.microsoft.com/office/drawing/2014/main" id="{00000000-0008-0000-0300-0000E8090000}"/>
            </a:ext>
          </a:extLst>
        </xdr:cNvPr>
        <xdr:cNvSpPr>
          <a:spLocks noChangeShapeType="1"/>
        </xdr:cNvSpPr>
      </xdr:nvSpPr>
      <xdr:spPr bwMode="auto">
        <a:xfrm>
          <a:off x="6311333" y="15954375"/>
          <a:ext cx="62933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90</xdr:row>
      <xdr:rowOff>9525</xdr:rowOff>
    </xdr:from>
    <xdr:to>
      <xdr:col>14</xdr:col>
      <xdr:colOff>0</xdr:colOff>
      <xdr:row>93</xdr:row>
      <xdr:rowOff>0</xdr:rowOff>
    </xdr:to>
    <xdr:sp macro="" textlink="">
      <xdr:nvSpPr>
        <xdr:cNvPr id="2537" name="Line 1627">
          <a:extLst>
            <a:ext uri="{FF2B5EF4-FFF2-40B4-BE49-F238E27FC236}">
              <a16:creationId xmlns:a16="http://schemas.microsoft.com/office/drawing/2014/main" id="{00000000-0008-0000-0300-0000E9090000}"/>
            </a:ext>
          </a:extLst>
        </xdr:cNvPr>
        <xdr:cNvSpPr>
          <a:spLocks noChangeShapeType="1"/>
        </xdr:cNvSpPr>
      </xdr:nvSpPr>
      <xdr:spPr bwMode="auto">
        <a:xfrm flipH="1">
          <a:off x="6301808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90</xdr:row>
      <xdr:rowOff>9525</xdr:rowOff>
    </xdr:from>
    <xdr:to>
      <xdr:col>24</xdr:col>
      <xdr:colOff>0</xdr:colOff>
      <xdr:row>93</xdr:row>
      <xdr:rowOff>0</xdr:rowOff>
    </xdr:to>
    <xdr:sp macro="" textlink="">
      <xdr:nvSpPr>
        <xdr:cNvPr id="2538" name="Line 2117">
          <a:extLst>
            <a:ext uri="{FF2B5EF4-FFF2-40B4-BE49-F238E27FC236}">
              <a16:creationId xmlns:a16="http://schemas.microsoft.com/office/drawing/2014/main" id="{00000000-0008-0000-0300-0000EA090000}"/>
            </a:ext>
          </a:extLst>
        </xdr:cNvPr>
        <xdr:cNvSpPr>
          <a:spLocks noChangeShapeType="1"/>
        </xdr:cNvSpPr>
      </xdr:nvSpPr>
      <xdr:spPr bwMode="auto">
        <a:xfrm flipH="1">
          <a:off x="9533504" y="15963900"/>
          <a:ext cx="64634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90</xdr:row>
      <xdr:rowOff>9525</xdr:rowOff>
    </xdr:from>
    <xdr:to>
      <xdr:col>25</xdr:col>
      <xdr:colOff>314325</xdr:colOff>
      <xdr:row>93</xdr:row>
      <xdr:rowOff>0</xdr:rowOff>
    </xdr:to>
    <xdr:sp macro="" textlink="">
      <xdr:nvSpPr>
        <xdr:cNvPr id="2539" name="Line 2118">
          <a:extLst>
            <a:ext uri="{FF2B5EF4-FFF2-40B4-BE49-F238E27FC236}">
              <a16:creationId xmlns:a16="http://schemas.microsoft.com/office/drawing/2014/main" id="{00000000-0008-0000-0300-0000EB090000}"/>
            </a:ext>
          </a:extLst>
        </xdr:cNvPr>
        <xdr:cNvSpPr>
          <a:spLocks noChangeShapeType="1"/>
        </xdr:cNvSpPr>
      </xdr:nvSpPr>
      <xdr:spPr bwMode="auto">
        <a:xfrm flipH="1">
          <a:off x="10189369" y="15963900"/>
          <a:ext cx="678996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90</xdr:row>
      <xdr:rowOff>0</xdr:rowOff>
    </xdr:from>
    <xdr:to>
      <xdr:col>12</xdr:col>
      <xdr:colOff>9525</xdr:colOff>
      <xdr:row>93</xdr:row>
      <xdr:rowOff>0</xdr:rowOff>
    </xdr:to>
    <xdr:sp macro="" textlink="">
      <xdr:nvSpPr>
        <xdr:cNvPr id="2541" name="Line 7">
          <a:extLst>
            <a:ext uri="{FF2B5EF4-FFF2-40B4-BE49-F238E27FC236}">
              <a16:creationId xmlns:a16="http://schemas.microsoft.com/office/drawing/2014/main" id="{00000000-0008-0000-0300-0000ED090000}"/>
            </a:ext>
          </a:extLst>
        </xdr:cNvPr>
        <xdr:cNvSpPr>
          <a:spLocks noChangeShapeType="1"/>
        </xdr:cNvSpPr>
      </xdr:nvSpPr>
      <xdr:spPr bwMode="auto">
        <a:xfrm>
          <a:off x="5682003" y="15954375"/>
          <a:ext cx="62933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90</xdr:row>
      <xdr:rowOff>0</xdr:rowOff>
    </xdr:from>
    <xdr:to>
      <xdr:col>24</xdr:col>
      <xdr:colOff>9525</xdr:colOff>
      <xdr:row>93</xdr:row>
      <xdr:rowOff>0</xdr:rowOff>
    </xdr:to>
    <xdr:sp macro="" textlink="">
      <xdr:nvSpPr>
        <xdr:cNvPr id="2542" name="Line 19">
          <a:extLst>
            <a:ext uri="{FF2B5EF4-FFF2-40B4-BE49-F238E27FC236}">
              <a16:creationId xmlns:a16="http://schemas.microsoft.com/office/drawing/2014/main" id="{00000000-0008-0000-0300-0000EE090000}"/>
            </a:ext>
          </a:extLst>
        </xdr:cNvPr>
        <xdr:cNvSpPr>
          <a:spLocks noChangeShapeType="1"/>
        </xdr:cNvSpPr>
      </xdr:nvSpPr>
      <xdr:spPr bwMode="auto">
        <a:xfrm>
          <a:off x="9543029" y="15954375"/>
          <a:ext cx="646340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9525</xdr:rowOff>
    </xdr:from>
    <xdr:to>
      <xdr:col>6</xdr:col>
      <xdr:colOff>0</xdr:colOff>
      <xdr:row>93</xdr:row>
      <xdr:rowOff>0</xdr:rowOff>
    </xdr:to>
    <xdr:sp macro="" textlink="">
      <xdr:nvSpPr>
        <xdr:cNvPr id="2543" name="Line 1561">
          <a:extLst>
            <a:ext uri="{FF2B5EF4-FFF2-40B4-BE49-F238E27FC236}">
              <a16:creationId xmlns:a16="http://schemas.microsoft.com/office/drawing/2014/main" id="{00000000-0008-0000-0300-0000EF090000}"/>
            </a:ext>
          </a:extLst>
        </xdr:cNvPr>
        <xdr:cNvSpPr>
          <a:spLocks noChangeShapeType="1"/>
        </xdr:cNvSpPr>
      </xdr:nvSpPr>
      <xdr:spPr bwMode="auto">
        <a:xfrm flipH="1">
          <a:off x="3444308" y="15963900"/>
          <a:ext cx="824933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90</xdr:row>
      <xdr:rowOff>9525</xdr:rowOff>
    </xdr:from>
    <xdr:to>
      <xdr:col>14</xdr:col>
      <xdr:colOff>0</xdr:colOff>
      <xdr:row>93</xdr:row>
      <xdr:rowOff>0</xdr:rowOff>
    </xdr:to>
    <xdr:sp macro="" textlink="">
      <xdr:nvSpPr>
        <xdr:cNvPr id="2544" name="Line 1566">
          <a:extLst>
            <a:ext uri="{FF2B5EF4-FFF2-40B4-BE49-F238E27FC236}">
              <a16:creationId xmlns:a16="http://schemas.microsoft.com/office/drawing/2014/main" id="{00000000-0008-0000-0300-0000F0090000}"/>
            </a:ext>
          </a:extLst>
        </xdr:cNvPr>
        <xdr:cNvSpPr>
          <a:spLocks noChangeShapeType="1"/>
        </xdr:cNvSpPr>
      </xdr:nvSpPr>
      <xdr:spPr bwMode="auto">
        <a:xfrm flipH="1">
          <a:off x="6301808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90</xdr:row>
      <xdr:rowOff>9525</xdr:rowOff>
    </xdr:from>
    <xdr:to>
      <xdr:col>20</xdr:col>
      <xdr:colOff>0</xdr:colOff>
      <xdr:row>93</xdr:row>
      <xdr:rowOff>0</xdr:rowOff>
    </xdr:to>
    <xdr:sp macro="" textlink="">
      <xdr:nvSpPr>
        <xdr:cNvPr id="2547" name="Line 1569">
          <a:extLst>
            <a:ext uri="{FF2B5EF4-FFF2-40B4-BE49-F238E27FC236}">
              <a16:creationId xmlns:a16="http://schemas.microsoft.com/office/drawing/2014/main" id="{00000000-0008-0000-0300-0000F3090000}"/>
            </a:ext>
          </a:extLst>
        </xdr:cNvPr>
        <xdr:cNvSpPr>
          <a:spLocks noChangeShapeType="1"/>
        </xdr:cNvSpPr>
      </xdr:nvSpPr>
      <xdr:spPr bwMode="auto">
        <a:xfrm flipH="1">
          <a:off x="8198304" y="15963900"/>
          <a:ext cx="62933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90</xdr:row>
      <xdr:rowOff>9525</xdr:rowOff>
    </xdr:from>
    <xdr:to>
      <xdr:col>24</xdr:col>
      <xdr:colOff>0</xdr:colOff>
      <xdr:row>93</xdr:row>
      <xdr:rowOff>0</xdr:rowOff>
    </xdr:to>
    <xdr:sp macro="" textlink="">
      <xdr:nvSpPr>
        <xdr:cNvPr id="2550" name="Line 1571">
          <a:extLst>
            <a:ext uri="{FF2B5EF4-FFF2-40B4-BE49-F238E27FC236}">
              <a16:creationId xmlns:a16="http://schemas.microsoft.com/office/drawing/2014/main" id="{00000000-0008-0000-0300-0000F6090000}"/>
            </a:ext>
          </a:extLst>
        </xdr:cNvPr>
        <xdr:cNvSpPr>
          <a:spLocks noChangeShapeType="1"/>
        </xdr:cNvSpPr>
      </xdr:nvSpPr>
      <xdr:spPr bwMode="auto">
        <a:xfrm flipH="1">
          <a:off x="9533504" y="15963900"/>
          <a:ext cx="64634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90</xdr:row>
      <xdr:rowOff>9525</xdr:rowOff>
    </xdr:from>
    <xdr:to>
      <xdr:col>26</xdr:col>
      <xdr:colOff>0</xdr:colOff>
      <xdr:row>93</xdr:row>
      <xdr:rowOff>0</xdr:rowOff>
    </xdr:to>
    <xdr:sp macro="" textlink="">
      <xdr:nvSpPr>
        <xdr:cNvPr id="2553" name="Line 1572">
          <a:extLst>
            <a:ext uri="{FF2B5EF4-FFF2-40B4-BE49-F238E27FC236}">
              <a16:creationId xmlns:a16="http://schemas.microsoft.com/office/drawing/2014/main" id="{00000000-0008-0000-0300-0000F9090000}"/>
            </a:ext>
          </a:extLst>
        </xdr:cNvPr>
        <xdr:cNvSpPr>
          <a:spLocks noChangeShapeType="1"/>
        </xdr:cNvSpPr>
      </xdr:nvSpPr>
      <xdr:spPr bwMode="auto">
        <a:xfrm flipH="1">
          <a:off x="10179844" y="15963900"/>
          <a:ext cx="705870" cy="47522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87</xdr:row>
      <xdr:rowOff>0</xdr:rowOff>
    </xdr:from>
    <xdr:to>
      <xdr:col>8</xdr:col>
      <xdr:colOff>9525</xdr:colOff>
      <xdr:row>90</xdr:row>
      <xdr:rowOff>0</xdr:rowOff>
    </xdr:to>
    <xdr:sp macro="" textlink="">
      <xdr:nvSpPr>
        <xdr:cNvPr id="2555" name="Line 219">
          <a:extLst>
            <a:ext uri="{FF2B5EF4-FFF2-40B4-BE49-F238E27FC236}">
              <a16:creationId xmlns:a16="http://schemas.microsoft.com/office/drawing/2014/main" id="{00000000-0008-0000-0300-0000FB090000}"/>
            </a:ext>
          </a:extLst>
        </xdr:cNvPr>
        <xdr:cNvSpPr>
          <a:spLocks noChangeShapeType="1"/>
        </xdr:cNvSpPr>
      </xdr:nvSpPr>
      <xdr:spPr bwMode="auto">
        <a:xfrm>
          <a:off x="4278766" y="13326496"/>
          <a:ext cx="739888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87</xdr:row>
      <xdr:rowOff>0</xdr:rowOff>
    </xdr:from>
    <xdr:to>
      <xdr:col>10</xdr:col>
      <xdr:colOff>9525</xdr:colOff>
      <xdr:row>90</xdr:row>
      <xdr:rowOff>0</xdr:rowOff>
    </xdr:to>
    <xdr:sp macro="" textlink="">
      <xdr:nvSpPr>
        <xdr:cNvPr id="2556" name="Line 223">
          <a:extLst>
            <a:ext uri="{FF2B5EF4-FFF2-40B4-BE49-F238E27FC236}">
              <a16:creationId xmlns:a16="http://schemas.microsoft.com/office/drawing/2014/main" id="{00000000-0008-0000-0300-0000FC090000}"/>
            </a:ext>
          </a:extLst>
        </xdr:cNvPr>
        <xdr:cNvSpPr>
          <a:spLocks noChangeShapeType="1"/>
        </xdr:cNvSpPr>
      </xdr:nvSpPr>
      <xdr:spPr bwMode="auto">
        <a:xfrm>
          <a:off x="5018654" y="13326496"/>
          <a:ext cx="663349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87</xdr:row>
      <xdr:rowOff>0</xdr:rowOff>
    </xdr:from>
    <xdr:to>
      <xdr:col>12</xdr:col>
      <xdr:colOff>9525</xdr:colOff>
      <xdr:row>90</xdr:row>
      <xdr:rowOff>0</xdr:rowOff>
    </xdr:to>
    <xdr:sp macro="" textlink="">
      <xdr:nvSpPr>
        <xdr:cNvPr id="2557" name="Line 225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SpPr>
          <a:spLocks noChangeShapeType="1"/>
        </xdr:cNvSpPr>
      </xdr:nvSpPr>
      <xdr:spPr bwMode="auto">
        <a:xfrm>
          <a:off x="5682003" y="13326496"/>
          <a:ext cx="62933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87</xdr:row>
      <xdr:rowOff>0</xdr:rowOff>
    </xdr:from>
    <xdr:to>
      <xdr:col>14</xdr:col>
      <xdr:colOff>9525</xdr:colOff>
      <xdr:row>90</xdr:row>
      <xdr:rowOff>0</xdr:rowOff>
    </xdr:to>
    <xdr:sp macro="" textlink="">
      <xdr:nvSpPr>
        <xdr:cNvPr id="2561" name="Line 227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SpPr>
          <a:spLocks noChangeShapeType="1"/>
        </xdr:cNvSpPr>
      </xdr:nvSpPr>
      <xdr:spPr bwMode="auto">
        <a:xfrm>
          <a:off x="6311333" y="13326496"/>
          <a:ext cx="62933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87</xdr:row>
      <xdr:rowOff>0</xdr:rowOff>
    </xdr:from>
    <xdr:to>
      <xdr:col>16</xdr:col>
      <xdr:colOff>9525</xdr:colOff>
      <xdr:row>90</xdr:row>
      <xdr:rowOff>0</xdr:rowOff>
    </xdr:to>
    <xdr:sp macro="" textlink="">
      <xdr:nvSpPr>
        <xdr:cNvPr id="2562" name="Line 229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SpPr>
          <a:spLocks noChangeShapeType="1"/>
        </xdr:cNvSpPr>
      </xdr:nvSpPr>
      <xdr:spPr bwMode="auto">
        <a:xfrm>
          <a:off x="6940663" y="13326496"/>
          <a:ext cx="637835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87</xdr:row>
      <xdr:rowOff>0</xdr:rowOff>
    </xdr:from>
    <xdr:to>
      <xdr:col>18</xdr:col>
      <xdr:colOff>9525</xdr:colOff>
      <xdr:row>90</xdr:row>
      <xdr:rowOff>0</xdr:rowOff>
    </xdr:to>
    <xdr:sp macro="" textlink="">
      <xdr:nvSpPr>
        <xdr:cNvPr id="2563" name="Line 231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SpPr>
          <a:spLocks noChangeShapeType="1"/>
        </xdr:cNvSpPr>
      </xdr:nvSpPr>
      <xdr:spPr bwMode="auto">
        <a:xfrm>
          <a:off x="7578498" y="13326496"/>
          <a:ext cx="629331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87</xdr:row>
      <xdr:rowOff>0</xdr:rowOff>
    </xdr:from>
    <xdr:to>
      <xdr:col>20</xdr:col>
      <xdr:colOff>9525</xdr:colOff>
      <xdr:row>90</xdr:row>
      <xdr:rowOff>0</xdr:rowOff>
    </xdr:to>
    <xdr:sp macro="" textlink="">
      <xdr:nvSpPr>
        <xdr:cNvPr id="2564" name="Line 233">
          <a:extLst>
            <a:ext uri="{FF2B5EF4-FFF2-40B4-BE49-F238E27FC236}">
              <a16:creationId xmlns:a16="http://schemas.microsoft.com/office/drawing/2014/main" id="{00000000-0008-0000-0300-0000040A0000}"/>
            </a:ext>
          </a:extLst>
        </xdr:cNvPr>
        <xdr:cNvSpPr>
          <a:spLocks noChangeShapeType="1"/>
        </xdr:cNvSpPr>
      </xdr:nvSpPr>
      <xdr:spPr bwMode="auto">
        <a:xfrm>
          <a:off x="8207829" y="13326496"/>
          <a:ext cx="62933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id-ID"/>
        </a:p>
        <a:p>
          <a:endParaRPr lang="en-US"/>
        </a:p>
      </xdr:txBody>
    </xdr:sp>
    <xdr:clientData/>
  </xdr:twoCellAnchor>
  <xdr:twoCellAnchor>
    <xdr:from>
      <xdr:col>20</xdr:col>
      <xdr:colOff>9525</xdr:colOff>
      <xdr:row>87</xdr:row>
      <xdr:rowOff>0</xdr:rowOff>
    </xdr:from>
    <xdr:to>
      <xdr:col>22</xdr:col>
      <xdr:colOff>9525</xdr:colOff>
      <xdr:row>90</xdr:row>
      <xdr:rowOff>0</xdr:rowOff>
    </xdr:to>
    <xdr:sp macro="" textlink="">
      <xdr:nvSpPr>
        <xdr:cNvPr id="2565" name="Line 235">
          <a:extLst>
            <a:ext uri="{FF2B5EF4-FFF2-40B4-BE49-F238E27FC236}">
              <a16:creationId xmlns:a16="http://schemas.microsoft.com/office/drawing/2014/main" id="{00000000-0008-0000-0300-0000050A0000}"/>
            </a:ext>
          </a:extLst>
        </xdr:cNvPr>
        <xdr:cNvSpPr>
          <a:spLocks noChangeShapeType="1"/>
        </xdr:cNvSpPr>
      </xdr:nvSpPr>
      <xdr:spPr bwMode="auto">
        <a:xfrm>
          <a:off x="8837159" y="13326496"/>
          <a:ext cx="70587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87</xdr:row>
      <xdr:rowOff>0</xdr:rowOff>
    </xdr:from>
    <xdr:to>
      <xdr:col>24</xdr:col>
      <xdr:colOff>9525</xdr:colOff>
      <xdr:row>90</xdr:row>
      <xdr:rowOff>0</xdr:rowOff>
    </xdr:to>
    <xdr:sp macro="" textlink="">
      <xdr:nvSpPr>
        <xdr:cNvPr id="2566" name="Line 237">
          <a:extLst>
            <a:ext uri="{FF2B5EF4-FFF2-40B4-BE49-F238E27FC236}">
              <a16:creationId xmlns:a16="http://schemas.microsoft.com/office/drawing/2014/main" id="{00000000-0008-0000-0300-0000060A0000}"/>
            </a:ext>
          </a:extLst>
        </xdr:cNvPr>
        <xdr:cNvSpPr>
          <a:spLocks noChangeShapeType="1"/>
        </xdr:cNvSpPr>
      </xdr:nvSpPr>
      <xdr:spPr bwMode="auto">
        <a:xfrm>
          <a:off x="9543029" y="13326496"/>
          <a:ext cx="64634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87</xdr:row>
      <xdr:rowOff>0</xdr:rowOff>
    </xdr:from>
    <xdr:to>
      <xdr:col>26</xdr:col>
      <xdr:colOff>9525</xdr:colOff>
      <xdr:row>90</xdr:row>
      <xdr:rowOff>0</xdr:rowOff>
    </xdr:to>
    <xdr:sp macro="" textlink="">
      <xdr:nvSpPr>
        <xdr:cNvPr id="2568" name="Line 239">
          <a:extLst>
            <a:ext uri="{FF2B5EF4-FFF2-40B4-BE49-F238E27FC236}">
              <a16:creationId xmlns:a16="http://schemas.microsoft.com/office/drawing/2014/main" id="{00000000-0008-0000-0300-0000080A0000}"/>
            </a:ext>
          </a:extLst>
        </xdr:cNvPr>
        <xdr:cNvSpPr>
          <a:spLocks noChangeShapeType="1"/>
        </xdr:cNvSpPr>
      </xdr:nvSpPr>
      <xdr:spPr bwMode="auto">
        <a:xfrm>
          <a:off x="10189369" y="13326496"/>
          <a:ext cx="70587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87</xdr:row>
      <xdr:rowOff>0</xdr:rowOff>
    </xdr:from>
    <xdr:to>
      <xdr:col>28</xdr:col>
      <xdr:colOff>0</xdr:colOff>
      <xdr:row>90</xdr:row>
      <xdr:rowOff>0</xdr:rowOff>
    </xdr:to>
    <xdr:sp macro="" textlink="">
      <xdr:nvSpPr>
        <xdr:cNvPr id="2570" name="Line 241">
          <a:extLst>
            <a:ext uri="{FF2B5EF4-FFF2-40B4-BE49-F238E27FC236}">
              <a16:creationId xmlns:a16="http://schemas.microsoft.com/office/drawing/2014/main" id="{00000000-0008-0000-0300-00000A0A0000}"/>
            </a:ext>
          </a:extLst>
        </xdr:cNvPr>
        <xdr:cNvSpPr>
          <a:spLocks noChangeShapeType="1"/>
        </xdr:cNvSpPr>
      </xdr:nvSpPr>
      <xdr:spPr bwMode="auto">
        <a:xfrm>
          <a:off x="10895239" y="13326496"/>
          <a:ext cx="857931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87</xdr:row>
      <xdr:rowOff>9525</xdr:rowOff>
    </xdr:from>
    <xdr:to>
      <xdr:col>10</xdr:col>
      <xdr:colOff>0</xdr:colOff>
      <xdr:row>90</xdr:row>
      <xdr:rowOff>0</xdr:rowOff>
    </xdr:to>
    <xdr:sp macro="" textlink="">
      <xdr:nvSpPr>
        <xdr:cNvPr id="2571" name="Line 1659">
          <a:extLst>
            <a:ext uri="{FF2B5EF4-FFF2-40B4-BE49-F238E27FC236}">
              <a16:creationId xmlns:a16="http://schemas.microsoft.com/office/drawing/2014/main" id="{00000000-0008-0000-0300-00000B0A0000}"/>
            </a:ext>
          </a:extLst>
        </xdr:cNvPr>
        <xdr:cNvSpPr>
          <a:spLocks noChangeShapeType="1"/>
        </xdr:cNvSpPr>
      </xdr:nvSpPr>
      <xdr:spPr bwMode="auto">
        <a:xfrm flipH="1">
          <a:off x="5009129" y="13336021"/>
          <a:ext cx="663349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87</xdr:row>
      <xdr:rowOff>9525</xdr:rowOff>
    </xdr:from>
    <xdr:to>
      <xdr:col>12</xdr:col>
      <xdr:colOff>0</xdr:colOff>
      <xdr:row>90</xdr:row>
      <xdr:rowOff>0</xdr:rowOff>
    </xdr:to>
    <xdr:sp macro="" textlink="">
      <xdr:nvSpPr>
        <xdr:cNvPr id="2572" name="Line 1660">
          <a:extLst>
            <a:ext uri="{FF2B5EF4-FFF2-40B4-BE49-F238E27FC236}">
              <a16:creationId xmlns:a16="http://schemas.microsoft.com/office/drawing/2014/main" id="{00000000-0008-0000-0300-00000C0A0000}"/>
            </a:ext>
          </a:extLst>
        </xdr:cNvPr>
        <xdr:cNvSpPr>
          <a:spLocks noChangeShapeType="1"/>
        </xdr:cNvSpPr>
      </xdr:nvSpPr>
      <xdr:spPr bwMode="auto">
        <a:xfrm flipH="1">
          <a:off x="5672478" y="13336021"/>
          <a:ext cx="62933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87</xdr:row>
      <xdr:rowOff>9525</xdr:rowOff>
    </xdr:from>
    <xdr:to>
      <xdr:col>14</xdr:col>
      <xdr:colOff>0</xdr:colOff>
      <xdr:row>90</xdr:row>
      <xdr:rowOff>0</xdr:rowOff>
    </xdr:to>
    <xdr:sp macro="" textlink="">
      <xdr:nvSpPr>
        <xdr:cNvPr id="2573" name="Line 1661">
          <a:extLst>
            <a:ext uri="{FF2B5EF4-FFF2-40B4-BE49-F238E27FC236}">
              <a16:creationId xmlns:a16="http://schemas.microsoft.com/office/drawing/2014/main" id="{00000000-0008-0000-0300-00000D0A0000}"/>
            </a:ext>
          </a:extLst>
        </xdr:cNvPr>
        <xdr:cNvSpPr>
          <a:spLocks noChangeShapeType="1"/>
        </xdr:cNvSpPr>
      </xdr:nvSpPr>
      <xdr:spPr bwMode="auto">
        <a:xfrm flipH="1">
          <a:off x="6301808" y="13336021"/>
          <a:ext cx="62933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87</xdr:row>
      <xdr:rowOff>9525</xdr:rowOff>
    </xdr:from>
    <xdr:to>
      <xdr:col>16</xdr:col>
      <xdr:colOff>0</xdr:colOff>
      <xdr:row>90</xdr:row>
      <xdr:rowOff>0</xdr:rowOff>
    </xdr:to>
    <xdr:sp macro="" textlink="">
      <xdr:nvSpPr>
        <xdr:cNvPr id="2574" name="Line 1662">
          <a:extLst>
            <a:ext uri="{FF2B5EF4-FFF2-40B4-BE49-F238E27FC236}">
              <a16:creationId xmlns:a16="http://schemas.microsoft.com/office/drawing/2014/main" id="{00000000-0008-0000-0300-00000E0A0000}"/>
            </a:ext>
          </a:extLst>
        </xdr:cNvPr>
        <xdr:cNvSpPr>
          <a:spLocks noChangeShapeType="1"/>
        </xdr:cNvSpPr>
      </xdr:nvSpPr>
      <xdr:spPr bwMode="auto">
        <a:xfrm flipH="1">
          <a:off x="6931138" y="13336021"/>
          <a:ext cx="637835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87</xdr:row>
      <xdr:rowOff>9525</xdr:rowOff>
    </xdr:from>
    <xdr:to>
      <xdr:col>18</xdr:col>
      <xdr:colOff>0</xdr:colOff>
      <xdr:row>90</xdr:row>
      <xdr:rowOff>0</xdr:rowOff>
    </xdr:to>
    <xdr:sp macro="" textlink="">
      <xdr:nvSpPr>
        <xdr:cNvPr id="2575" name="Line 1663">
          <a:extLst>
            <a:ext uri="{FF2B5EF4-FFF2-40B4-BE49-F238E27FC236}">
              <a16:creationId xmlns:a16="http://schemas.microsoft.com/office/drawing/2014/main" id="{00000000-0008-0000-0300-00000F0A0000}"/>
            </a:ext>
          </a:extLst>
        </xdr:cNvPr>
        <xdr:cNvSpPr>
          <a:spLocks noChangeShapeType="1"/>
        </xdr:cNvSpPr>
      </xdr:nvSpPr>
      <xdr:spPr bwMode="auto">
        <a:xfrm flipH="1">
          <a:off x="7568973" y="13336021"/>
          <a:ext cx="629331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87</xdr:row>
      <xdr:rowOff>9525</xdr:rowOff>
    </xdr:from>
    <xdr:to>
      <xdr:col>20</xdr:col>
      <xdr:colOff>0</xdr:colOff>
      <xdr:row>90</xdr:row>
      <xdr:rowOff>0</xdr:rowOff>
    </xdr:to>
    <xdr:sp macro="" textlink="">
      <xdr:nvSpPr>
        <xdr:cNvPr id="2577" name="Line 1664">
          <a:extLst>
            <a:ext uri="{FF2B5EF4-FFF2-40B4-BE49-F238E27FC236}">
              <a16:creationId xmlns:a16="http://schemas.microsoft.com/office/drawing/2014/main" id="{00000000-0008-0000-0300-0000110A0000}"/>
            </a:ext>
          </a:extLst>
        </xdr:cNvPr>
        <xdr:cNvSpPr>
          <a:spLocks noChangeShapeType="1"/>
        </xdr:cNvSpPr>
      </xdr:nvSpPr>
      <xdr:spPr bwMode="auto">
        <a:xfrm flipH="1">
          <a:off x="8198304" y="13336021"/>
          <a:ext cx="62933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87</xdr:row>
      <xdr:rowOff>9525</xdr:rowOff>
    </xdr:from>
    <xdr:to>
      <xdr:col>22</xdr:col>
      <xdr:colOff>0</xdr:colOff>
      <xdr:row>90</xdr:row>
      <xdr:rowOff>0</xdr:rowOff>
    </xdr:to>
    <xdr:sp macro="" textlink="">
      <xdr:nvSpPr>
        <xdr:cNvPr id="2579" name="Line 1665">
          <a:extLst>
            <a:ext uri="{FF2B5EF4-FFF2-40B4-BE49-F238E27FC236}">
              <a16:creationId xmlns:a16="http://schemas.microsoft.com/office/drawing/2014/main" id="{00000000-0008-0000-0300-0000130A0000}"/>
            </a:ext>
          </a:extLst>
        </xdr:cNvPr>
        <xdr:cNvSpPr>
          <a:spLocks noChangeShapeType="1"/>
        </xdr:cNvSpPr>
      </xdr:nvSpPr>
      <xdr:spPr bwMode="auto">
        <a:xfrm flipH="1">
          <a:off x="8827634" y="13336021"/>
          <a:ext cx="70587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87</xdr:row>
      <xdr:rowOff>9525</xdr:rowOff>
    </xdr:from>
    <xdr:to>
      <xdr:col>24</xdr:col>
      <xdr:colOff>0</xdr:colOff>
      <xdr:row>90</xdr:row>
      <xdr:rowOff>0</xdr:rowOff>
    </xdr:to>
    <xdr:sp macro="" textlink="">
      <xdr:nvSpPr>
        <xdr:cNvPr id="2580" name="Line 1666">
          <a:extLst>
            <a:ext uri="{FF2B5EF4-FFF2-40B4-BE49-F238E27FC236}">
              <a16:creationId xmlns:a16="http://schemas.microsoft.com/office/drawing/2014/main" id="{00000000-0008-0000-0300-0000140A0000}"/>
            </a:ext>
          </a:extLst>
        </xdr:cNvPr>
        <xdr:cNvSpPr>
          <a:spLocks noChangeShapeType="1"/>
        </xdr:cNvSpPr>
      </xdr:nvSpPr>
      <xdr:spPr bwMode="auto">
        <a:xfrm flipH="1">
          <a:off x="9533504" y="13336021"/>
          <a:ext cx="64634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87</xdr:row>
      <xdr:rowOff>9525</xdr:rowOff>
    </xdr:from>
    <xdr:to>
      <xdr:col>26</xdr:col>
      <xdr:colOff>0</xdr:colOff>
      <xdr:row>90</xdr:row>
      <xdr:rowOff>0</xdr:rowOff>
    </xdr:to>
    <xdr:sp macro="" textlink="">
      <xdr:nvSpPr>
        <xdr:cNvPr id="2584" name="Line 1667">
          <a:extLst>
            <a:ext uri="{FF2B5EF4-FFF2-40B4-BE49-F238E27FC236}">
              <a16:creationId xmlns:a16="http://schemas.microsoft.com/office/drawing/2014/main" id="{00000000-0008-0000-0300-0000180A0000}"/>
            </a:ext>
          </a:extLst>
        </xdr:cNvPr>
        <xdr:cNvSpPr>
          <a:spLocks noChangeShapeType="1"/>
        </xdr:cNvSpPr>
      </xdr:nvSpPr>
      <xdr:spPr bwMode="auto">
        <a:xfrm flipH="1">
          <a:off x="10179844" y="13336021"/>
          <a:ext cx="70587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87</xdr:row>
      <xdr:rowOff>9525</xdr:rowOff>
    </xdr:from>
    <xdr:to>
      <xdr:col>28</xdr:col>
      <xdr:colOff>0</xdr:colOff>
      <xdr:row>90</xdr:row>
      <xdr:rowOff>0</xdr:rowOff>
    </xdr:to>
    <xdr:sp macro="" textlink="">
      <xdr:nvSpPr>
        <xdr:cNvPr id="2591" name="Line 1668">
          <a:extLst>
            <a:ext uri="{FF2B5EF4-FFF2-40B4-BE49-F238E27FC236}">
              <a16:creationId xmlns:a16="http://schemas.microsoft.com/office/drawing/2014/main" id="{00000000-0008-0000-0300-00001F0A0000}"/>
            </a:ext>
          </a:extLst>
        </xdr:cNvPr>
        <xdr:cNvSpPr>
          <a:spLocks noChangeShapeType="1"/>
        </xdr:cNvSpPr>
      </xdr:nvSpPr>
      <xdr:spPr bwMode="auto">
        <a:xfrm flipH="1">
          <a:off x="10885714" y="13336021"/>
          <a:ext cx="867456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87</xdr:row>
      <xdr:rowOff>9525</xdr:rowOff>
    </xdr:from>
    <xdr:to>
      <xdr:col>8</xdr:col>
      <xdr:colOff>0</xdr:colOff>
      <xdr:row>90</xdr:row>
      <xdr:rowOff>0</xdr:rowOff>
    </xdr:to>
    <xdr:sp macro="" textlink="">
      <xdr:nvSpPr>
        <xdr:cNvPr id="2594" name="Line 1868">
          <a:extLst>
            <a:ext uri="{FF2B5EF4-FFF2-40B4-BE49-F238E27FC236}">
              <a16:creationId xmlns:a16="http://schemas.microsoft.com/office/drawing/2014/main" id="{00000000-0008-0000-0300-0000220A0000}"/>
            </a:ext>
          </a:extLst>
        </xdr:cNvPr>
        <xdr:cNvSpPr>
          <a:spLocks noChangeShapeType="1"/>
        </xdr:cNvSpPr>
      </xdr:nvSpPr>
      <xdr:spPr bwMode="auto">
        <a:xfrm flipH="1">
          <a:off x="4269241" y="13336021"/>
          <a:ext cx="739888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1128713</xdr:colOff>
      <xdr:row>87</xdr:row>
      <xdr:rowOff>9525</xdr:rowOff>
    </xdr:from>
    <xdr:to>
      <xdr:col>6</xdr:col>
      <xdr:colOff>0</xdr:colOff>
      <xdr:row>90</xdr:row>
      <xdr:rowOff>0</xdr:rowOff>
    </xdr:to>
    <xdr:cxnSp macro="">
      <xdr:nvCxnSpPr>
        <xdr:cNvPr id="2596" name="Straight Connector 2595">
          <a:extLst>
            <a:ext uri="{FF2B5EF4-FFF2-40B4-BE49-F238E27FC236}">
              <a16:creationId xmlns:a16="http://schemas.microsoft.com/office/drawing/2014/main" id="{00000000-0008-0000-0300-0000240A0000}"/>
            </a:ext>
          </a:extLst>
        </xdr:cNvPr>
        <xdr:cNvCxnSpPr>
          <a:endCxn id="2594" idx="1"/>
        </xdr:cNvCxnSpPr>
      </xdr:nvCxnSpPr>
      <xdr:spPr>
        <a:xfrm>
          <a:off x="3435464" y="13336021"/>
          <a:ext cx="833777" cy="7898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23212</xdr:colOff>
      <xdr:row>86</xdr:row>
      <xdr:rowOff>161584</xdr:rowOff>
    </xdr:from>
    <xdr:to>
      <xdr:col>6</xdr:col>
      <xdr:colOff>0</xdr:colOff>
      <xdr:row>89</xdr:row>
      <xdr:rowOff>474581</xdr:rowOff>
    </xdr:to>
    <xdr:cxnSp macro="">
      <xdr:nvCxnSpPr>
        <xdr:cNvPr id="2597" name="Straight Connector 2596">
          <a:extLst>
            <a:ext uri="{FF2B5EF4-FFF2-40B4-BE49-F238E27FC236}">
              <a16:creationId xmlns:a16="http://schemas.microsoft.com/office/drawing/2014/main" id="{00000000-0008-0000-0300-0000250A0000}"/>
            </a:ext>
          </a:extLst>
        </xdr:cNvPr>
        <xdr:cNvCxnSpPr/>
      </xdr:nvCxnSpPr>
      <xdr:spPr>
        <a:xfrm rot="16200000" flipH="1" flipV="1">
          <a:off x="3469505" y="13324510"/>
          <a:ext cx="797751" cy="801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87</xdr:row>
      <xdr:rowOff>0</xdr:rowOff>
    </xdr:from>
    <xdr:to>
      <xdr:col>14</xdr:col>
      <xdr:colOff>9525</xdr:colOff>
      <xdr:row>90</xdr:row>
      <xdr:rowOff>0</xdr:rowOff>
    </xdr:to>
    <xdr:sp macro="" textlink="">
      <xdr:nvSpPr>
        <xdr:cNvPr id="2598" name="Line 225">
          <a:extLst>
            <a:ext uri="{FF2B5EF4-FFF2-40B4-BE49-F238E27FC236}">
              <a16:creationId xmlns:a16="http://schemas.microsoft.com/office/drawing/2014/main" id="{00000000-0008-0000-0300-0000260A0000}"/>
            </a:ext>
          </a:extLst>
        </xdr:cNvPr>
        <xdr:cNvSpPr>
          <a:spLocks noChangeShapeType="1"/>
        </xdr:cNvSpPr>
      </xdr:nvSpPr>
      <xdr:spPr bwMode="auto">
        <a:xfrm>
          <a:off x="6311333" y="13326496"/>
          <a:ext cx="62933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87</xdr:row>
      <xdr:rowOff>9525</xdr:rowOff>
    </xdr:from>
    <xdr:to>
      <xdr:col>14</xdr:col>
      <xdr:colOff>0</xdr:colOff>
      <xdr:row>90</xdr:row>
      <xdr:rowOff>0</xdr:rowOff>
    </xdr:to>
    <xdr:sp macro="" textlink="">
      <xdr:nvSpPr>
        <xdr:cNvPr id="2599" name="Line 1660">
          <a:extLst>
            <a:ext uri="{FF2B5EF4-FFF2-40B4-BE49-F238E27FC236}">
              <a16:creationId xmlns:a16="http://schemas.microsoft.com/office/drawing/2014/main" id="{00000000-0008-0000-0300-0000270A0000}"/>
            </a:ext>
          </a:extLst>
        </xdr:cNvPr>
        <xdr:cNvSpPr>
          <a:spLocks noChangeShapeType="1"/>
        </xdr:cNvSpPr>
      </xdr:nvSpPr>
      <xdr:spPr bwMode="auto">
        <a:xfrm flipH="1">
          <a:off x="6301808" y="13336021"/>
          <a:ext cx="62933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87</xdr:row>
      <xdr:rowOff>0</xdr:rowOff>
    </xdr:from>
    <xdr:to>
      <xdr:col>26</xdr:col>
      <xdr:colOff>9525</xdr:colOff>
      <xdr:row>90</xdr:row>
      <xdr:rowOff>0</xdr:rowOff>
    </xdr:to>
    <xdr:sp macro="" textlink="">
      <xdr:nvSpPr>
        <xdr:cNvPr id="2600" name="Line 237">
          <a:extLst>
            <a:ext uri="{FF2B5EF4-FFF2-40B4-BE49-F238E27FC236}">
              <a16:creationId xmlns:a16="http://schemas.microsoft.com/office/drawing/2014/main" id="{00000000-0008-0000-0300-0000280A0000}"/>
            </a:ext>
          </a:extLst>
        </xdr:cNvPr>
        <xdr:cNvSpPr>
          <a:spLocks noChangeShapeType="1"/>
        </xdr:cNvSpPr>
      </xdr:nvSpPr>
      <xdr:spPr bwMode="auto">
        <a:xfrm>
          <a:off x="10189369" y="13326496"/>
          <a:ext cx="70587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87</xdr:row>
      <xdr:rowOff>9525</xdr:rowOff>
    </xdr:from>
    <xdr:to>
      <xdr:col>26</xdr:col>
      <xdr:colOff>0</xdr:colOff>
      <xdr:row>90</xdr:row>
      <xdr:rowOff>0</xdr:rowOff>
    </xdr:to>
    <xdr:sp macro="" textlink="">
      <xdr:nvSpPr>
        <xdr:cNvPr id="2601" name="Line 1666">
          <a:extLst>
            <a:ext uri="{FF2B5EF4-FFF2-40B4-BE49-F238E27FC236}">
              <a16:creationId xmlns:a16="http://schemas.microsoft.com/office/drawing/2014/main" id="{00000000-0008-0000-0300-0000290A0000}"/>
            </a:ext>
          </a:extLst>
        </xdr:cNvPr>
        <xdr:cNvSpPr>
          <a:spLocks noChangeShapeType="1"/>
        </xdr:cNvSpPr>
      </xdr:nvSpPr>
      <xdr:spPr bwMode="auto">
        <a:xfrm flipH="1">
          <a:off x="10179844" y="13336021"/>
          <a:ext cx="70587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87</xdr:row>
      <xdr:rowOff>9525</xdr:rowOff>
    </xdr:from>
    <xdr:to>
      <xdr:col>16</xdr:col>
      <xdr:colOff>9525</xdr:colOff>
      <xdr:row>90</xdr:row>
      <xdr:rowOff>9525</xdr:rowOff>
    </xdr:to>
    <xdr:sp macro="" textlink="">
      <xdr:nvSpPr>
        <xdr:cNvPr id="2602" name="Line 2101">
          <a:extLst>
            <a:ext uri="{FF2B5EF4-FFF2-40B4-BE49-F238E27FC236}">
              <a16:creationId xmlns:a16="http://schemas.microsoft.com/office/drawing/2014/main" id="{00000000-0008-0000-0300-00002A0A0000}"/>
            </a:ext>
          </a:extLst>
        </xdr:cNvPr>
        <xdr:cNvSpPr>
          <a:spLocks noChangeShapeType="1"/>
        </xdr:cNvSpPr>
      </xdr:nvSpPr>
      <xdr:spPr bwMode="auto">
        <a:xfrm>
          <a:off x="6940663" y="13336021"/>
          <a:ext cx="637835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87</xdr:row>
      <xdr:rowOff>9525</xdr:rowOff>
    </xdr:from>
    <xdr:to>
      <xdr:col>24</xdr:col>
      <xdr:colOff>0</xdr:colOff>
      <xdr:row>90</xdr:row>
      <xdr:rowOff>0</xdr:rowOff>
    </xdr:to>
    <xdr:sp macro="" textlink="">
      <xdr:nvSpPr>
        <xdr:cNvPr id="2607" name="Line 2117">
          <a:extLst>
            <a:ext uri="{FF2B5EF4-FFF2-40B4-BE49-F238E27FC236}">
              <a16:creationId xmlns:a16="http://schemas.microsoft.com/office/drawing/2014/main" id="{00000000-0008-0000-0300-00002F0A0000}"/>
            </a:ext>
          </a:extLst>
        </xdr:cNvPr>
        <xdr:cNvSpPr>
          <a:spLocks noChangeShapeType="1"/>
        </xdr:cNvSpPr>
      </xdr:nvSpPr>
      <xdr:spPr bwMode="auto">
        <a:xfrm flipH="1">
          <a:off x="9533504" y="13336021"/>
          <a:ext cx="64634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87</xdr:row>
      <xdr:rowOff>0</xdr:rowOff>
    </xdr:from>
    <xdr:to>
      <xdr:col>6</xdr:col>
      <xdr:colOff>9525</xdr:colOff>
      <xdr:row>90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00000000-0008-0000-0300-0000520A0000}"/>
            </a:ext>
          </a:extLst>
        </xdr:cNvPr>
        <xdr:cNvSpPr>
          <a:spLocks noChangeShapeType="1"/>
        </xdr:cNvSpPr>
      </xdr:nvSpPr>
      <xdr:spPr bwMode="auto">
        <a:xfrm>
          <a:off x="3453833" y="13326496"/>
          <a:ext cx="824933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87</xdr:row>
      <xdr:rowOff>0</xdr:rowOff>
    </xdr:from>
    <xdr:to>
      <xdr:col>12</xdr:col>
      <xdr:colOff>9525</xdr:colOff>
      <xdr:row>90</xdr:row>
      <xdr:rowOff>0</xdr:rowOff>
    </xdr:to>
    <xdr:sp macro="" textlink="">
      <xdr:nvSpPr>
        <xdr:cNvPr id="2652" name="Line 7">
          <a:extLst>
            <a:ext uri="{FF2B5EF4-FFF2-40B4-BE49-F238E27FC236}">
              <a16:creationId xmlns:a16="http://schemas.microsoft.com/office/drawing/2014/main" id="{00000000-0008-0000-0300-00005C0A0000}"/>
            </a:ext>
          </a:extLst>
        </xdr:cNvPr>
        <xdr:cNvSpPr>
          <a:spLocks noChangeShapeType="1"/>
        </xdr:cNvSpPr>
      </xdr:nvSpPr>
      <xdr:spPr bwMode="auto">
        <a:xfrm>
          <a:off x="5682003" y="13326496"/>
          <a:ext cx="62933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87</xdr:row>
      <xdr:rowOff>0</xdr:rowOff>
    </xdr:from>
    <xdr:to>
      <xdr:col>16</xdr:col>
      <xdr:colOff>9525</xdr:colOff>
      <xdr:row>90</xdr:row>
      <xdr:rowOff>0</xdr:rowOff>
    </xdr:to>
    <xdr:sp macro="" textlink="">
      <xdr:nvSpPr>
        <xdr:cNvPr id="2654" name="Line 11">
          <a:extLst>
            <a:ext uri="{FF2B5EF4-FFF2-40B4-BE49-F238E27FC236}">
              <a16:creationId xmlns:a16="http://schemas.microsoft.com/office/drawing/2014/main" id="{00000000-0008-0000-0300-00005E0A0000}"/>
            </a:ext>
          </a:extLst>
        </xdr:cNvPr>
        <xdr:cNvSpPr>
          <a:spLocks noChangeShapeType="1"/>
        </xdr:cNvSpPr>
      </xdr:nvSpPr>
      <xdr:spPr bwMode="auto">
        <a:xfrm>
          <a:off x="6940663" y="13326496"/>
          <a:ext cx="637835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87</xdr:row>
      <xdr:rowOff>0</xdr:rowOff>
    </xdr:from>
    <xdr:to>
      <xdr:col>18</xdr:col>
      <xdr:colOff>9525</xdr:colOff>
      <xdr:row>90</xdr:row>
      <xdr:rowOff>0</xdr:rowOff>
    </xdr:to>
    <xdr:sp macro="" textlink="">
      <xdr:nvSpPr>
        <xdr:cNvPr id="2655" name="Line 13">
          <a:extLst>
            <a:ext uri="{FF2B5EF4-FFF2-40B4-BE49-F238E27FC236}">
              <a16:creationId xmlns:a16="http://schemas.microsoft.com/office/drawing/2014/main" id="{00000000-0008-0000-0300-00005F0A0000}"/>
            </a:ext>
          </a:extLst>
        </xdr:cNvPr>
        <xdr:cNvSpPr>
          <a:spLocks noChangeShapeType="1"/>
        </xdr:cNvSpPr>
      </xdr:nvSpPr>
      <xdr:spPr bwMode="auto">
        <a:xfrm>
          <a:off x="7578498" y="13326496"/>
          <a:ext cx="629331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87</xdr:row>
      <xdr:rowOff>0</xdr:rowOff>
    </xdr:from>
    <xdr:to>
      <xdr:col>24</xdr:col>
      <xdr:colOff>9525</xdr:colOff>
      <xdr:row>90</xdr:row>
      <xdr:rowOff>0</xdr:rowOff>
    </xdr:to>
    <xdr:sp macro="" textlink="">
      <xdr:nvSpPr>
        <xdr:cNvPr id="2656" name="Line 19">
          <a:extLst>
            <a:ext uri="{FF2B5EF4-FFF2-40B4-BE49-F238E27FC236}">
              <a16:creationId xmlns:a16="http://schemas.microsoft.com/office/drawing/2014/main" id="{00000000-0008-0000-0300-0000600A0000}"/>
            </a:ext>
          </a:extLst>
        </xdr:cNvPr>
        <xdr:cNvSpPr>
          <a:spLocks noChangeShapeType="1"/>
        </xdr:cNvSpPr>
      </xdr:nvSpPr>
      <xdr:spPr bwMode="auto">
        <a:xfrm>
          <a:off x="9543029" y="13326496"/>
          <a:ext cx="64634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87</xdr:row>
      <xdr:rowOff>0</xdr:rowOff>
    </xdr:from>
    <xdr:to>
      <xdr:col>26</xdr:col>
      <xdr:colOff>9525</xdr:colOff>
      <xdr:row>90</xdr:row>
      <xdr:rowOff>0</xdr:rowOff>
    </xdr:to>
    <xdr:sp macro="" textlink="">
      <xdr:nvSpPr>
        <xdr:cNvPr id="2657" name="Line 21">
          <a:extLst>
            <a:ext uri="{FF2B5EF4-FFF2-40B4-BE49-F238E27FC236}">
              <a16:creationId xmlns:a16="http://schemas.microsoft.com/office/drawing/2014/main" id="{00000000-0008-0000-0300-0000610A0000}"/>
            </a:ext>
          </a:extLst>
        </xdr:cNvPr>
        <xdr:cNvSpPr>
          <a:spLocks noChangeShapeType="1"/>
        </xdr:cNvSpPr>
      </xdr:nvSpPr>
      <xdr:spPr bwMode="auto">
        <a:xfrm>
          <a:off x="10189369" y="13326496"/>
          <a:ext cx="705870" cy="7994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87</xdr:row>
      <xdr:rowOff>9525</xdr:rowOff>
    </xdr:from>
    <xdr:to>
      <xdr:col>17</xdr:col>
      <xdr:colOff>314325</xdr:colOff>
      <xdr:row>90</xdr:row>
      <xdr:rowOff>0</xdr:rowOff>
    </xdr:to>
    <xdr:sp macro="" textlink="">
      <xdr:nvSpPr>
        <xdr:cNvPr id="2662" name="Line 1568">
          <a:extLst>
            <a:ext uri="{FF2B5EF4-FFF2-40B4-BE49-F238E27FC236}">
              <a16:creationId xmlns:a16="http://schemas.microsoft.com/office/drawing/2014/main" id="{00000000-0008-0000-0300-0000660A0000}"/>
            </a:ext>
          </a:extLst>
        </xdr:cNvPr>
        <xdr:cNvSpPr>
          <a:spLocks noChangeShapeType="1"/>
        </xdr:cNvSpPr>
      </xdr:nvSpPr>
      <xdr:spPr bwMode="auto">
        <a:xfrm flipH="1">
          <a:off x="7568973" y="13336021"/>
          <a:ext cx="62899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87</xdr:row>
      <xdr:rowOff>9525</xdr:rowOff>
    </xdr:from>
    <xdr:to>
      <xdr:col>20</xdr:col>
      <xdr:colOff>0</xdr:colOff>
      <xdr:row>90</xdr:row>
      <xdr:rowOff>0</xdr:rowOff>
    </xdr:to>
    <xdr:sp macro="" textlink="">
      <xdr:nvSpPr>
        <xdr:cNvPr id="2663" name="Line 1569">
          <a:extLst>
            <a:ext uri="{FF2B5EF4-FFF2-40B4-BE49-F238E27FC236}">
              <a16:creationId xmlns:a16="http://schemas.microsoft.com/office/drawing/2014/main" id="{00000000-0008-0000-0300-0000670A0000}"/>
            </a:ext>
          </a:extLst>
        </xdr:cNvPr>
        <xdr:cNvSpPr>
          <a:spLocks noChangeShapeType="1"/>
        </xdr:cNvSpPr>
      </xdr:nvSpPr>
      <xdr:spPr bwMode="auto">
        <a:xfrm flipH="1">
          <a:off x="8198304" y="13336021"/>
          <a:ext cx="62933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87</xdr:row>
      <xdr:rowOff>9525</xdr:rowOff>
    </xdr:from>
    <xdr:to>
      <xdr:col>24</xdr:col>
      <xdr:colOff>0</xdr:colOff>
      <xdr:row>90</xdr:row>
      <xdr:rowOff>0</xdr:rowOff>
    </xdr:to>
    <xdr:sp macro="" textlink="">
      <xdr:nvSpPr>
        <xdr:cNvPr id="2664" name="Line 1571">
          <a:extLst>
            <a:ext uri="{FF2B5EF4-FFF2-40B4-BE49-F238E27FC236}">
              <a16:creationId xmlns:a16="http://schemas.microsoft.com/office/drawing/2014/main" id="{00000000-0008-0000-0300-0000680A0000}"/>
            </a:ext>
          </a:extLst>
        </xdr:cNvPr>
        <xdr:cNvSpPr>
          <a:spLocks noChangeShapeType="1"/>
        </xdr:cNvSpPr>
      </xdr:nvSpPr>
      <xdr:spPr bwMode="auto">
        <a:xfrm flipH="1">
          <a:off x="9533504" y="13336021"/>
          <a:ext cx="646340" cy="7898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27</xdr:row>
      <xdr:rowOff>0</xdr:rowOff>
    </xdr:from>
    <xdr:to>
      <xdr:col>6</xdr:col>
      <xdr:colOff>9525</xdr:colOff>
      <xdr:row>30</xdr:row>
      <xdr:rowOff>0</xdr:rowOff>
    </xdr:to>
    <xdr:sp macro="" textlink="">
      <xdr:nvSpPr>
        <xdr:cNvPr id="2665" name="Line 97">
          <a:extLst>
            <a:ext uri="{FF2B5EF4-FFF2-40B4-BE49-F238E27FC236}">
              <a16:creationId xmlns:a16="http://schemas.microsoft.com/office/drawing/2014/main" id="{00000000-0008-0000-0300-0000690A0000}"/>
            </a:ext>
          </a:extLst>
        </xdr:cNvPr>
        <xdr:cNvSpPr>
          <a:spLocks noChangeShapeType="1"/>
        </xdr:cNvSpPr>
      </xdr:nvSpPr>
      <xdr:spPr bwMode="auto">
        <a:xfrm>
          <a:off x="3453833" y="4082143"/>
          <a:ext cx="824933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27</xdr:row>
      <xdr:rowOff>0</xdr:rowOff>
    </xdr:from>
    <xdr:to>
      <xdr:col>8</xdr:col>
      <xdr:colOff>9525</xdr:colOff>
      <xdr:row>30</xdr:row>
      <xdr:rowOff>0</xdr:rowOff>
    </xdr:to>
    <xdr:sp macro="" textlink="">
      <xdr:nvSpPr>
        <xdr:cNvPr id="2666" name="Line 99">
          <a:extLst>
            <a:ext uri="{FF2B5EF4-FFF2-40B4-BE49-F238E27FC236}">
              <a16:creationId xmlns:a16="http://schemas.microsoft.com/office/drawing/2014/main" id="{00000000-0008-0000-0300-00006A0A0000}"/>
            </a:ext>
          </a:extLst>
        </xdr:cNvPr>
        <xdr:cNvSpPr>
          <a:spLocks noChangeShapeType="1"/>
        </xdr:cNvSpPr>
      </xdr:nvSpPr>
      <xdr:spPr bwMode="auto">
        <a:xfrm>
          <a:off x="4278766" y="4082143"/>
          <a:ext cx="739888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27</xdr:row>
      <xdr:rowOff>0</xdr:rowOff>
    </xdr:from>
    <xdr:to>
      <xdr:col>10</xdr:col>
      <xdr:colOff>9525</xdr:colOff>
      <xdr:row>30</xdr:row>
      <xdr:rowOff>0</xdr:rowOff>
    </xdr:to>
    <xdr:sp macro="" textlink="">
      <xdr:nvSpPr>
        <xdr:cNvPr id="2667" name="Line 101">
          <a:extLst>
            <a:ext uri="{FF2B5EF4-FFF2-40B4-BE49-F238E27FC236}">
              <a16:creationId xmlns:a16="http://schemas.microsoft.com/office/drawing/2014/main" id="{00000000-0008-0000-0300-00006B0A0000}"/>
            </a:ext>
          </a:extLst>
        </xdr:cNvPr>
        <xdr:cNvSpPr>
          <a:spLocks noChangeShapeType="1"/>
        </xdr:cNvSpPr>
      </xdr:nvSpPr>
      <xdr:spPr bwMode="auto">
        <a:xfrm>
          <a:off x="5018654" y="4082143"/>
          <a:ext cx="663349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12</xdr:col>
      <xdr:colOff>9525</xdr:colOff>
      <xdr:row>30</xdr:row>
      <xdr:rowOff>0</xdr:rowOff>
    </xdr:to>
    <xdr:sp macro="" textlink="">
      <xdr:nvSpPr>
        <xdr:cNvPr id="2668" name="Line 103">
          <a:extLst>
            <a:ext uri="{FF2B5EF4-FFF2-40B4-BE49-F238E27FC236}">
              <a16:creationId xmlns:a16="http://schemas.microsoft.com/office/drawing/2014/main" id="{00000000-0008-0000-0300-00006C0A0000}"/>
            </a:ext>
          </a:extLst>
        </xdr:cNvPr>
        <xdr:cNvSpPr>
          <a:spLocks noChangeShapeType="1"/>
        </xdr:cNvSpPr>
      </xdr:nvSpPr>
      <xdr:spPr bwMode="auto">
        <a:xfrm>
          <a:off x="568200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27</xdr:row>
      <xdr:rowOff>0</xdr:rowOff>
    </xdr:from>
    <xdr:to>
      <xdr:col>14</xdr:col>
      <xdr:colOff>9525</xdr:colOff>
      <xdr:row>30</xdr:row>
      <xdr:rowOff>0</xdr:rowOff>
    </xdr:to>
    <xdr:sp macro="" textlink="">
      <xdr:nvSpPr>
        <xdr:cNvPr id="2671" name="Line 105">
          <a:extLst>
            <a:ext uri="{FF2B5EF4-FFF2-40B4-BE49-F238E27FC236}">
              <a16:creationId xmlns:a16="http://schemas.microsoft.com/office/drawing/2014/main" id="{00000000-0008-0000-0300-00006F0A0000}"/>
            </a:ext>
          </a:extLst>
        </xdr:cNvPr>
        <xdr:cNvSpPr>
          <a:spLocks noChangeShapeType="1"/>
        </xdr:cNvSpPr>
      </xdr:nvSpPr>
      <xdr:spPr bwMode="auto">
        <a:xfrm>
          <a:off x="631133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27</xdr:row>
      <xdr:rowOff>0</xdr:rowOff>
    </xdr:from>
    <xdr:to>
      <xdr:col>16</xdr:col>
      <xdr:colOff>9525</xdr:colOff>
      <xdr:row>30</xdr:row>
      <xdr:rowOff>0</xdr:rowOff>
    </xdr:to>
    <xdr:sp macro="" textlink="">
      <xdr:nvSpPr>
        <xdr:cNvPr id="2672" name="Line 107">
          <a:extLst>
            <a:ext uri="{FF2B5EF4-FFF2-40B4-BE49-F238E27FC236}">
              <a16:creationId xmlns:a16="http://schemas.microsoft.com/office/drawing/2014/main" id="{00000000-0008-0000-0300-0000700A0000}"/>
            </a:ext>
          </a:extLst>
        </xdr:cNvPr>
        <xdr:cNvSpPr>
          <a:spLocks noChangeShapeType="1"/>
        </xdr:cNvSpPr>
      </xdr:nvSpPr>
      <xdr:spPr bwMode="auto">
        <a:xfrm>
          <a:off x="6940663" y="4082143"/>
          <a:ext cx="637835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27</xdr:row>
      <xdr:rowOff>0</xdr:rowOff>
    </xdr:from>
    <xdr:to>
      <xdr:col>18</xdr:col>
      <xdr:colOff>9525</xdr:colOff>
      <xdr:row>30</xdr:row>
      <xdr:rowOff>0</xdr:rowOff>
    </xdr:to>
    <xdr:sp macro="" textlink="">
      <xdr:nvSpPr>
        <xdr:cNvPr id="2674" name="Line 109">
          <a:extLst>
            <a:ext uri="{FF2B5EF4-FFF2-40B4-BE49-F238E27FC236}">
              <a16:creationId xmlns:a16="http://schemas.microsoft.com/office/drawing/2014/main" id="{00000000-0008-0000-0300-0000720A0000}"/>
            </a:ext>
          </a:extLst>
        </xdr:cNvPr>
        <xdr:cNvSpPr>
          <a:spLocks noChangeShapeType="1"/>
        </xdr:cNvSpPr>
      </xdr:nvSpPr>
      <xdr:spPr bwMode="auto">
        <a:xfrm>
          <a:off x="7578498" y="4082143"/>
          <a:ext cx="6293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27</xdr:row>
      <xdr:rowOff>0</xdr:rowOff>
    </xdr:from>
    <xdr:to>
      <xdr:col>20</xdr:col>
      <xdr:colOff>9525</xdr:colOff>
      <xdr:row>30</xdr:row>
      <xdr:rowOff>0</xdr:rowOff>
    </xdr:to>
    <xdr:sp macro="" textlink="">
      <xdr:nvSpPr>
        <xdr:cNvPr id="2676" name="Line 111">
          <a:extLst>
            <a:ext uri="{FF2B5EF4-FFF2-40B4-BE49-F238E27FC236}">
              <a16:creationId xmlns:a16="http://schemas.microsoft.com/office/drawing/2014/main" id="{00000000-0008-0000-0300-0000740A0000}"/>
            </a:ext>
          </a:extLst>
        </xdr:cNvPr>
        <xdr:cNvSpPr>
          <a:spLocks noChangeShapeType="1"/>
        </xdr:cNvSpPr>
      </xdr:nvSpPr>
      <xdr:spPr bwMode="auto">
        <a:xfrm>
          <a:off x="8207829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27</xdr:row>
      <xdr:rowOff>0</xdr:rowOff>
    </xdr:from>
    <xdr:to>
      <xdr:col>22</xdr:col>
      <xdr:colOff>9525</xdr:colOff>
      <xdr:row>30</xdr:row>
      <xdr:rowOff>0</xdr:rowOff>
    </xdr:to>
    <xdr:sp macro="" textlink="">
      <xdr:nvSpPr>
        <xdr:cNvPr id="2677" name="Line 113">
          <a:extLst>
            <a:ext uri="{FF2B5EF4-FFF2-40B4-BE49-F238E27FC236}">
              <a16:creationId xmlns:a16="http://schemas.microsoft.com/office/drawing/2014/main" id="{00000000-0008-0000-0300-0000750A0000}"/>
            </a:ext>
          </a:extLst>
        </xdr:cNvPr>
        <xdr:cNvSpPr>
          <a:spLocks noChangeShapeType="1"/>
        </xdr:cNvSpPr>
      </xdr:nvSpPr>
      <xdr:spPr bwMode="auto">
        <a:xfrm>
          <a:off x="883715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24</xdr:col>
      <xdr:colOff>9525</xdr:colOff>
      <xdr:row>30</xdr:row>
      <xdr:rowOff>0</xdr:rowOff>
    </xdr:to>
    <xdr:sp macro="" textlink="">
      <xdr:nvSpPr>
        <xdr:cNvPr id="2681" name="Line 115">
          <a:extLst>
            <a:ext uri="{FF2B5EF4-FFF2-40B4-BE49-F238E27FC236}">
              <a16:creationId xmlns:a16="http://schemas.microsoft.com/office/drawing/2014/main" id="{00000000-0008-0000-0300-0000790A0000}"/>
            </a:ext>
          </a:extLst>
        </xdr:cNvPr>
        <xdr:cNvSpPr>
          <a:spLocks noChangeShapeType="1"/>
        </xdr:cNvSpPr>
      </xdr:nvSpPr>
      <xdr:spPr bwMode="auto">
        <a:xfrm>
          <a:off x="9543029" y="4082143"/>
          <a:ext cx="64634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27</xdr:row>
      <xdr:rowOff>0</xdr:rowOff>
    </xdr:from>
    <xdr:to>
      <xdr:col>26</xdr:col>
      <xdr:colOff>9525</xdr:colOff>
      <xdr:row>30</xdr:row>
      <xdr:rowOff>0</xdr:rowOff>
    </xdr:to>
    <xdr:sp macro="" textlink="">
      <xdr:nvSpPr>
        <xdr:cNvPr id="2682" name="Line 117">
          <a:extLst>
            <a:ext uri="{FF2B5EF4-FFF2-40B4-BE49-F238E27FC236}">
              <a16:creationId xmlns:a16="http://schemas.microsoft.com/office/drawing/2014/main" id="{00000000-0008-0000-0300-00007A0A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27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2683" name="Line 119">
          <a:extLst>
            <a:ext uri="{FF2B5EF4-FFF2-40B4-BE49-F238E27FC236}">
              <a16:creationId xmlns:a16="http://schemas.microsoft.com/office/drawing/2014/main" id="{00000000-0008-0000-0300-00007B0A0000}"/>
            </a:ext>
          </a:extLst>
        </xdr:cNvPr>
        <xdr:cNvSpPr>
          <a:spLocks noChangeShapeType="1"/>
        </xdr:cNvSpPr>
      </xdr:nvSpPr>
      <xdr:spPr bwMode="auto">
        <a:xfrm>
          <a:off x="10895239" y="4082143"/>
          <a:ext cx="8579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</xdr:row>
      <xdr:rowOff>9525</xdr:rowOff>
    </xdr:from>
    <xdr:to>
      <xdr:col>10</xdr:col>
      <xdr:colOff>0</xdr:colOff>
      <xdr:row>30</xdr:row>
      <xdr:rowOff>0</xdr:rowOff>
    </xdr:to>
    <xdr:sp macro="" textlink="">
      <xdr:nvSpPr>
        <xdr:cNvPr id="2684" name="Line 1605">
          <a:extLst>
            <a:ext uri="{FF2B5EF4-FFF2-40B4-BE49-F238E27FC236}">
              <a16:creationId xmlns:a16="http://schemas.microsoft.com/office/drawing/2014/main" id="{00000000-0008-0000-0300-00007C0A0000}"/>
            </a:ext>
          </a:extLst>
        </xdr:cNvPr>
        <xdr:cNvSpPr>
          <a:spLocks noChangeShapeType="1"/>
        </xdr:cNvSpPr>
      </xdr:nvSpPr>
      <xdr:spPr bwMode="auto">
        <a:xfrm flipH="1">
          <a:off x="5009129" y="4091668"/>
          <a:ext cx="663349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12</xdr:col>
      <xdr:colOff>0</xdr:colOff>
      <xdr:row>30</xdr:row>
      <xdr:rowOff>0</xdr:rowOff>
    </xdr:to>
    <xdr:sp macro="" textlink="">
      <xdr:nvSpPr>
        <xdr:cNvPr id="2686" name="Line 1606">
          <a:extLst>
            <a:ext uri="{FF2B5EF4-FFF2-40B4-BE49-F238E27FC236}">
              <a16:creationId xmlns:a16="http://schemas.microsoft.com/office/drawing/2014/main" id="{00000000-0008-0000-0300-00007E0A0000}"/>
            </a:ext>
          </a:extLst>
        </xdr:cNvPr>
        <xdr:cNvSpPr>
          <a:spLocks noChangeShapeType="1"/>
        </xdr:cNvSpPr>
      </xdr:nvSpPr>
      <xdr:spPr bwMode="auto">
        <a:xfrm flipH="1">
          <a:off x="567247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14</xdr:col>
      <xdr:colOff>0</xdr:colOff>
      <xdr:row>30</xdr:row>
      <xdr:rowOff>0</xdr:rowOff>
    </xdr:to>
    <xdr:sp macro="" textlink="">
      <xdr:nvSpPr>
        <xdr:cNvPr id="2694" name="Line 1607">
          <a:extLst>
            <a:ext uri="{FF2B5EF4-FFF2-40B4-BE49-F238E27FC236}">
              <a16:creationId xmlns:a16="http://schemas.microsoft.com/office/drawing/2014/main" id="{00000000-0008-0000-0300-0000860A0000}"/>
            </a:ext>
          </a:extLst>
        </xdr:cNvPr>
        <xdr:cNvSpPr>
          <a:spLocks noChangeShapeType="1"/>
        </xdr:cNvSpPr>
      </xdr:nvSpPr>
      <xdr:spPr bwMode="auto">
        <a:xfrm flipH="1">
          <a:off x="630180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27</xdr:row>
      <xdr:rowOff>9525</xdr:rowOff>
    </xdr:from>
    <xdr:to>
      <xdr:col>16</xdr:col>
      <xdr:colOff>0</xdr:colOff>
      <xdr:row>30</xdr:row>
      <xdr:rowOff>0</xdr:rowOff>
    </xdr:to>
    <xdr:sp macro="" textlink="">
      <xdr:nvSpPr>
        <xdr:cNvPr id="2708" name="Line 1608">
          <a:extLst>
            <a:ext uri="{FF2B5EF4-FFF2-40B4-BE49-F238E27FC236}">
              <a16:creationId xmlns:a16="http://schemas.microsoft.com/office/drawing/2014/main" id="{00000000-0008-0000-0300-0000940A0000}"/>
            </a:ext>
          </a:extLst>
        </xdr:cNvPr>
        <xdr:cNvSpPr>
          <a:spLocks noChangeShapeType="1"/>
        </xdr:cNvSpPr>
      </xdr:nvSpPr>
      <xdr:spPr bwMode="auto">
        <a:xfrm flipH="1">
          <a:off x="6931138" y="4091668"/>
          <a:ext cx="637835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9525</xdr:rowOff>
    </xdr:from>
    <xdr:to>
      <xdr:col>18</xdr:col>
      <xdr:colOff>0</xdr:colOff>
      <xdr:row>30</xdr:row>
      <xdr:rowOff>0</xdr:rowOff>
    </xdr:to>
    <xdr:sp macro="" textlink="">
      <xdr:nvSpPr>
        <xdr:cNvPr id="2713" name="Line 1609">
          <a:extLst>
            <a:ext uri="{FF2B5EF4-FFF2-40B4-BE49-F238E27FC236}">
              <a16:creationId xmlns:a16="http://schemas.microsoft.com/office/drawing/2014/main" id="{00000000-0008-0000-0300-0000990A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9331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27</xdr:row>
      <xdr:rowOff>9525</xdr:rowOff>
    </xdr:from>
    <xdr:to>
      <xdr:col>20</xdr:col>
      <xdr:colOff>0</xdr:colOff>
      <xdr:row>30</xdr:row>
      <xdr:rowOff>0</xdr:rowOff>
    </xdr:to>
    <xdr:sp macro="" textlink="">
      <xdr:nvSpPr>
        <xdr:cNvPr id="2752" name="Line 1610">
          <a:extLst>
            <a:ext uri="{FF2B5EF4-FFF2-40B4-BE49-F238E27FC236}">
              <a16:creationId xmlns:a16="http://schemas.microsoft.com/office/drawing/2014/main" id="{00000000-0008-0000-0300-0000C00A0000}"/>
            </a:ext>
          </a:extLst>
        </xdr:cNvPr>
        <xdr:cNvSpPr>
          <a:spLocks noChangeShapeType="1"/>
        </xdr:cNvSpPr>
      </xdr:nvSpPr>
      <xdr:spPr bwMode="auto">
        <a:xfrm flipH="1">
          <a:off x="8198304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27</xdr:row>
      <xdr:rowOff>9525</xdr:rowOff>
    </xdr:from>
    <xdr:to>
      <xdr:col>22</xdr:col>
      <xdr:colOff>0</xdr:colOff>
      <xdr:row>30</xdr:row>
      <xdr:rowOff>0</xdr:rowOff>
    </xdr:to>
    <xdr:sp macro="" textlink="">
      <xdr:nvSpPr>
        <xdr:cNvPr id="2754" name="Line 1611">
          <a:extLst>
            <a:ext uri="{FF2B5EF4-FFF2-40B4-BE49-F238E27FC236}">
              <a16:creationId xmlns:a16="http://schemas.microsoft.com/office/drawing/2014/main" id="{00000000-0008-0000-0300-0000C20A0000}"/>
            </a:ext>
          </a:extLst>
        </xdr:cNvPr>
        <xdr:cNvSpPr>
          <a:spLocks noChangeShapeType="1"/>
        </xdr:cNvSpPr>
      </xdr:nvSpPr>
      <xdr:spPr bwMode="auto">
        <a:xfrm flipH="1">
          <a:off x="8827634" y="4091668"/>
          <a:ext cx="70587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27</xdr:row>
      <xdr:rowOff>9525</xdr:rowOff>
    </xdr:from>
    <xdr:to>
      <xdr:col>24</xdr:col>
      <xdr:colOff>0</xdr:colOff>
      <xdr:row>30</xdr:row>
      <xdr:rowOff>0</xdr:rowOff>
    </xdr:to>
    <xdr:sp macro="" textlink="">
      <xdr:nvSpPr>
        <xdr:cNvPr id="2755" name="Line 1612">
          <a:extLst>
            <a:ext uri="{FF2B5EF4-FFF2-40B4-BE49-F238E27FC236}">
              <a16:creationId xmlns:a16="http://schemas.microsoft.com/office/drawing/2014/main" id="{00000000-0008-0000-0300-0000C30A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27</xdr:row>
      <xdr:rowOff>9525</xdr:rowOff>
    </xdr:from>
    <xdr:to>
      <xdr:col>26</xdr:col>
      <xdr:colOff>0</xdr:colOff>
      <xdr:row>30</xdr:row>
      <xdr:rowOff>0</xdr:rowOff>
    </xdr:to>
    <xdr:sp macro="" textlink="">
      <xdr:nvSpPr>
        <xdr:cNvPr id="2756" name="Line 1613">
          <a:extLst>
            <a:ext uri="{FF2B5EF4-FFF2-40B4-BE49-F238E27FC236}">
              <a16:creationId xmlns:a16="http://schemas.microsoft.com/office/drawing/2014/main" id="{00000000-0008-0000-0300-0000C40A0000}"/>
            </a:ext>
          </a:extLst>
        </xdr:cNvPr>
        <xdr:cNvSpPr>
          <a:spLocks noChangeShapeType="1"/>
        </xdr:cNvSpPr>
      </xdr:nvSpPr>
      <xdr:spPr bwMode="auto">
        <a:xfrm flipH="1">
          <a:off x="10179844" y="4091668"/>
          <a:ext cx="70587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27</xdr:row>
      <xdr:rowOff>9525</xdr:rowOff>
    </xdr:from>
    <xdr:to>
      <xdr:col>28</xdr:col>
      <xdr:colOff>0</xdr:colOff>
      <xdr:row>30</xdr:row>
      <xdr:rowOff>0</xdr:rowOff>
    </xdr:to>
    <xdr:sp macro="" textlink="">
      <xdr:nvSpPr>
        <xdr:cNvPr id="2758" name="Line 1614">
          <a:extLst>
            <a:ext uri="{FF2B5EF4-FFF2-40B4-BE49-F238E27FC236}">
              <a16:creationId xmlns:a16="http://schemas.microsoft.com/office/drawing/2014/main" id="{00000000-0008-0000-0300-0000C60A0000}"/>
            </a:ext>
          </a:extLst>
        </xdr:cNvPr>
        <xdr:cNvSpPr>
          <a:spLocks noChangeShapeType="1"/>
        </xdr:cNvSpPr>
      </xdr:nvSpPr>
      <xdr:spPr bwMode="auto">
        <a:xfrm flipH="1">
          <a:off x="10885714" y="4091668"/>
          <a:ext cx="86745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9525</xdr:rowOff>
    </xdr:from>
    <xdr:to>
      <xdr:col>6</xdr:col>
      <xdr:colOff>0</xdr:colOff>
      <xdr:row>30</xdr:row>
      <xdr:rowOff>0</xdr:rowOff>
    </xdr:to>
    <xdr:sp macro="" textlink="">
      <xdr:nvSpPr>
        <xdr:cNvPr id="2759" name="Line 1857">
          <a:extLst>
            <a:ext uri="{FF2B5EF4-FFF2-40B4-BE49-F238E27FC236}">
              <a16:creationId xmlns:a16="http://schemas.microsoft.com/office/drawing/2014/main" id="{00000000-0008-0000-0300-0000C70A0000}"/>
            </a:ext>
          </a:extLst>
        </xdr:cNvPr>
        <xdr:cNvSpPr>
          <a:spLocks noChangeShapeType="1"/>
        </xdr:cNvSpPr>
      </xdr:nvSpPr>
      <xdr:spPr bwMode="auto">
        <a:xfrm flipH="1">
          <a:off x="3444308" y="4091668"/>
          <a:ext cx="824933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8</xdr:col>
      <xdr:colOff>0</xdr:colOff>
      <xdr:row>30</xdr:row>
      <xdr:rowOff>0</xdr:rowOff>
    </xdr:to>
    <xdr:sp macro="" textlink="">
      <xdr:nvSpPr>
        <xdr:cNvPr id="2760" name="Line 1858">
          <a:extLst>
            <a:ext uri="{FF2B5EF4-FFF2-40B4-BE49-F238E27FC236}">
              <a16:creationId xmlns:a16="http://schemas.microsoft.com/office/drawing/2014/main" id="{00000000-0008-0000-0300-0000C80A0000}"/>
            </a:ext>
          </a:extLst>
        </xdr:cNvPr>
        <xdr:cNvSpPr>
          <a:spLocks noChangeShapeType="1"/>
        </xdr:cNvSpPr>
      </xdr:nvSpPr>
      <xdr:spPr bwMode="auto">
        <a:xfrm flipH="1">
          <a:off x="4269241" y="4091668"/>
          <a:ext cx="739888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27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2761" name="Line 2134">
          <a:extLst>
            <a:ext uri="{FF2B5EF4-FFF2-40B4-BE49-F238E27FC236}">
              <a16:creationId xmlns:a16="http://schemas.microsoft.com/office/drawing/2014/main" id="{00000000-0008-0000-0300-0000C90A0000}"/>
            </a:ext>
          </a:extLst>
        </xdr:cNvPr>
        <xdr:cNvSpPr>
          <a:spLocks noChangeShapeType="1"/>
        </xdr:cNvSpPr>
      </xdr:nvSpPr>
      <xdr:spPr bwMode="auto">
        <a:xfrm>
          <a:off x="10895239" y="4082143"/>
          <a:ext cx="8579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27</xdr:row>
      <xdr:rowOff>9525</xdr:rowOff>
    </xdr:from>
    <xdr:to>
      <xdr:col>28</xdr:col>
      <xdr:colOff>0</xdr:colOff>
      <xdr:row>30</xdr:row>
      <xdr:rowOff>0</xdr:rowOff>
    </xdr:to>
    <xdr:sp macro="" textlink="">
      <xdr:nvSpPr>
        <xdr:cNvPr id="2763" name="Line 2146">
          <a:extLst>
            <a:ext uri="{FF2B5EF4-FFF2-40B4-BE49-F238E27FC236}">
              <a16:creationId xmlns:a16="http://schemas.microsoft.com/office/drawing/2014/main" id="{00000000-0008-0000-0300-0000CB0A0000}"/>
            </a:ext>
          </a:extLst>
        </xdr:cNvPr>
        <xdr:cNvSpPr>
          <a:spLocks noChangeShapeType="1"/>
        </xdr:cNvSpPr>
      </xdr:nvSpPr>
      <xdr:spPr bwMode="auto">
        <a:xfrm flipH="1">
          <a:off x="10885714" y="4091668"/>
          <a:ext cx="86745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27</xdr:row>
      <xdr:rowOff>0</xdr:rowOff>
    </xdr:from>
    <xdr:to>
      <xdr:col>14</xdr:col>
      <xdr:colOff>9525</xdr:colOff>
      <xdr:row>30</xdr:row>
      <xdr:rowOff>0</xdr:rowOff>
    </xdr:to>
    <xdr:sp macro="" textlink="">
      <xdr:nvSpPr>
        <xdr:cNvPr id="2817" name="Line 103">
          <a:extLst>
            <a:ext uri="{FF2B5EF4-FFF2-40B4-BE49-F238E27FC236}">
              <a16:creationId xmlns:a16="http://schemas.microsoft.com/office/drawing/2014/main" id="{00000000-0008-0000-0300-0000010B0000}"/>
            </a:ext>
          </a:extLst>
        </xdr:cNvPr>
        <xdr:cNvSpPr>
          <a:spLocks noChangeShapeType="1"/>
        </xdr:cNvSpPr>
      </xdr:nvSpPr>
      <xdr:spPr bwMode="auto">
        <a:xfrm>
          <a:off x="631133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14</xdr:col>
      <xdr:colOff>0</xdr:colOff>
      <xdr:row>30</xdr:row>
      <xdr:rowOff>0</xdr:rowOff>
    </xdr:to>
    <xdr:sp macro="" textlink="">
      <xdr:nvSpPr>
        <xdr:cNvPr id="2818" name="Line 1606">
          <a:extLst>
            <a:ext uri="{FF2B5EF4-FFF2-40B4-BE49-F238E27FC236}">
              <a16:creationId xmlns:a16="http://schemas.microsoft.com/office/drawing/2014/main" id="{00000000-0008-0000-0300-0000020B0000}"/>
            </a:ext>
          </a:extLst>
        </xdr:cNvPr>
        <xdr:cNvSpPr>
          <a:spLocks noChangeShapeType="1"/>
        </xdr:cNvSpPr>
      </xdr:nvSpPr>
      <xdr:spPr bwMode="auto">
        <a:xfrm flipH="1">
          <a:off x="630180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27</xdr:row>
      <xdr:rowOff>9525</xdr:rowOff>
    </xdr:from>
    <xdr:to>
      <xdr:col>19</xdr:col>
      <xdr:colOff>314325</xdr:colOff>
      <xdr:row>29</xdr:row>
      <xdr:rowOff>209550</xdr:rowOff>
    </xdr:to>
    <xdr:sp macro="" textlink="">
      <xdr:nvSpPr>
        <xdr:cNvPr id="2819" name="Line 1600">
          <a:extLst>
            <a:ext uri="{FF2B5EF4-FFF2-40B4-BE49-F238E27FC236}">
              <a16:creationId xmlns:a16="http://schemas.microsoft.com/office/drawing/2014/main" id="{00000000-0008-0000-0300-0000030B0000}"/>
            </a:ext>
          </a:extLst>
        </xdr:cNvPr>
        <xdr:cNvSpPr>
          <a:spLocks noChangeShapeType="1"/>
        </xdr:cNvSpPr>
      </xdr:nvSpPr>
      <xdr:spPr bwMode="auto">
        <a:xfrm flipH="1">
          <a:off x="8207829" y="4091668"/>
          <a:ext cx="619465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27</xdr:row>
      <xdr:rowOff>0</xdr:rowOff>
    </xdr:from>
    <xdr:to>
      <xdr:col>26</xdr:col>
      <xdr:colOff>0</xdr:colOff>
      <xdr:row>29</xdr:row>
      <xdr:rowOff>209550</xdr:rowOff>
    </xdr:to>
    <xdr:sp macro="" textlink="">
      <xdr:nvSpPr>
        <xdr:cNvPr id="2820" name="Line 2106">
          <a:extLst>
            <a:ext uri="{FF2B5EF4-FFF2-40B4-BE49-F238E27FC236}">
              <a16:creationId xmlns:a16="http://schemas.microsoft.com/office/drawing/2014/main" id="{00000000-0008-0000-0300-0000040B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696345" cy="5231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27</xdr:row>
      <xdr:rowOff>9525</xdr:rowOff>
    </xdr:from>
    <xdr:to>
      <xdr:col>15</xdr:col>
      <xdr:colOff>314325</xdr:colOff>
      <xdr:row>29</xdr:row>
      <xdr:rowOff>219075</xdr:rowOff>
    </xdr:to>
    <xdr:sp macro="" textlink="">
      <xdr:nvSpPr>
        <xdr:cNvPr id="2821" name="Line 2113">
          <a:extLst>
            <a:ext uri="{FF2B5EF4-FFF2-40B4-BE49-F238E27FC236}">
              <a16:creationId xmlns:a16="http://schemas.microsoft.com/office/drawing/2014/main" id="{00000000-0008-0000-0300-0000050B0000}"/>
            </a:ext>
          </a:extLst>
        </xdr:cNvPr>
        <xdr:cNvSpPr>
          <a:spLocks noChangeShapeType="1"/>
        </xdr:cNvSpPr>
      </xdr:nvSpPr>
      <xdr:spPr bwMode="auto">
        <a:xfrm flipH="1">
          <a:off x="6940663" y="4091668"/>
          <a:ext cx="619466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9525</xdr:rowOff>
    </xdr:from>
    <xdr:to>
      <xdr:col>18</xdr:col>
      <xdr:colOff>0</xdr:colOff>
      <xdr:row>29</xdr:row>
      <xdr:rowOff>219075</xdr:rowOff>
    </xdr:to>
    <xdr:sp macro="" textlink="">
      <xdr:nvSpPr>
        <xdr:cNvPr id="2824" name="Line 2114">
          <a:extLst>
            <a:ext uri="{FF2B5EF4-FFF2-40B4-BE49-F238E27FC236}">
              <a16:creationId xmlns:a16="http://schemas.microsoft.com/office/drawing/2014/main" id="{00000000-0008-0000-0300-0000080B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9331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27</xdr:row>
      <xdr:rowOff>9525</xdr:rowOff>
    </xdr:from>
    <xdr:to>
      <xdr:col>24</xdr:col>
      <xdr:colOff>0</xdr:colOff>
      <xdr:row>30</xdr:row>
      <xdr:rowOff>0</xdr:rowOff>
    </xdr:to>
    <xdr:sp macro="" textlink="">
      <xdr:nvSpPr>
        <xdr:cNvPr id="2825" name="Line 2117">
          <a:extLst>
            <a:ext uri="{FF2B5EF4-FFF2-40B4-BE49-F238E27FC236}">
              <a16:creationId xmlns:a16="http://schemas.microsoft.com/office/drawing/2014/main" id="{00000000-0008-0000-0300-0000090B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27</xdr:row>
      <xdr:rowOff>9525</xdr:rowOff>
    </xdr:from>
    <xdr:to>
      <xdr:col>25</xdr:col>
      <xdr:colOff>314325</xdr:colOff>
      <xdr:row>30</xdr:row>
      <xdr:rowOff>0</xdr:rowOff>
    </xdr:to>
    <xdr:sp macro="" textlink="">
      <xdr:nvSpPr>
        <xdr:cNvPr id="2826" name="Line 2118">
          <a:extLst>
            <a:ext uri="{FF2B5EF4-FFF2-40B4-BE49-F238E27FC236}">
              <a16:creationId xmlns:a16="http://schemas.microsoft.com/office/drawing/2014/main" id="{00000000-0008-0000-0300-00000A0B0000}"/>
            </a:ext>
          </a:extLst>
        </xdr:cNvPr>
        <xdr:cNvSpPr>
          <a:spLocks noChangeShapeType="1"/>
        </xdr:cNvSpPr>
      </xdr:nvSpPr>
      <xdr:spPr bwMode="auto">
        <a:xfrm flipH="1">
          <a:off x="10189369" y="4091668"/>
          <a:ext cx="67899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12</xdr:col>
      <xdr:colOff>9525</xdr:colOff>
      <xdr:row>30</xdr:row>
      <xdr:rowOff>0</xdr:rowOff>
    </xdr:to>
    <xdr:sp macro="" textlink="">
      <xdr:nvSpPr>
        <xdr:cNvPr id="2840" name="Line 7">
          <a:extLst>
            <a:ext uri="{FF2B5EF4-FFF2-40B4-BE49-F238E27FC236}">
              <a16:creationId xmlns:a16="http://schemas.microsoft.com/office/drawing/2014/main" id="{00000000-0008-0000-0300-0000180B0000}"/>
            </a:ext>
          </a:extLst>
        </xdr:cNvPr>
        <xdr:cNvSpPr>
          <a:spLocks noChangeShapeType="1"/>
        </xdr:cNvSpPr>
      </xdr:nvSpPr>
      <xdr:spPr bwMode="auto">
        <a:xfrm>
          <a:off x="568200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27</xdr:row>
      <xdr:rowOff>0</xdr:rowOff>
    </xdr:from>
    <xdr:to>
      <xdr:col>26</xdr:col>
      <xdr:colOff>9525</xdr:colOff>
      <xdr:row>30</xdr:row>
      <xdr:rowOff>0</xdr:rowOff>
    </xdr:to>
    <xdr:sp macro="" textlink="">
      <xdr:nvSpPr>
        <xdr:cNvPr id="2853" name="Line 21">
          <a:extLst>
            <a:ext uri="{FF2B5EF4-FFF2-40B4-BE49-F238E27FC236}">
              <a16:creationId xmlns:a16="http://schemas.microsoft.com/office/drawing/2014/main" id="{00000000-0008-0000-0300-0000250B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27</xdr:row>
      <xdr:rowOff>9525</xdr:rowOff>
    </xdr:from>
    <xdr:to>
      <xdr:col>10</xdr:col>
      <xdr:colOff>0</xdr:colOff>
      <xdr:row>30</xdr:row>
      <xdr:rowOff>0</xdr:rowOff>
    </xdr:to>
    <xdr:sp macro="" textlink="">
      <xdr:nvSpPr>
        <xdr:cNvPr id="2854" name="Line 1564">
          <a:extLst>
            <a:ext uri="{FF2B5EF4-FFF2-40B4-BE49-F238E27FC236}">
              <a16:creationId xmlns:a16="http://schemas.microsoft.com/office/drawing/2014/main" id="{00000000-0008-0000-0300-0000260B0000}"/>
            </a:ext>
          </a:extLst>
        </xdr:cNvPr>
        <xdr:cNvSpPr>
          <a:spLocks noChangeShapeType="1"/>
        </xdr:cNvSpPr>
      </xdr:nvSpPr>
      <xdr:spPr bwMode="auto">
        <a:xfrm flipH="1">
          <a:off x="5009129" y="4091668"/>
          <a:ext cx="663349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27</xdr:row>
      <xdr:rowOff>9525</xdr:rowOff>
    </xdr:from>
    <xdr:to>
      <xdr:col>16</xdr:col>
      <xdr:colOff>0</xdr:colOff>
      <xdr:row>30</xdr:row>
      <xdr:rowOff>0</xdr:rowOff>
    </xdr:to>
    <xdr:sp macro="" textlink="">
      <xdr:nvSpPr>
        <xdr:cNvPr id="2866" name="Line 1567">
          <a:extLst>
            <a:ext uri="{FF2B5EF4-FFF2-40B4-BE49-F238E27FC236}">
              <a16:creationId xmlns:a16="http://schemas.microsoft.com/office/drawing/2014/main" id="{00000000-0008-0000-0300-0000320B0000}"/>
            </a:ext>
          </a:extLst>
        </xdr:cNvPr>
        <xdr:cNvSpPr>
          <a:spLocks noChangeShapeType="1"/>
        </xdr:cNvSpPr>
      </xdr:nvSpPr>
      <xdr:spPr bwMode="auto">
        <a:xfrm flipH="1">
          <a:off x="6931138" y="4091668"/>
          <a:ext cx="637835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9525</xdr:rowOff>
    </xdr:from>
    <xdr:to>
      <xdr:col>17</xdr:col>
      <xdr:colOff>314325</xdr:colOff>
      <xdr:row>30</xdr:row>
      <xdr:rowOff>0</xdr:rowOff>
    </xdr:to>
    <xdr:sp macro="" textlink="">
      <xdr:nvSpPr>
        <xdr:cNvPr id="2867" name="Line 1568">
          <a:extLst>
            <a:ext uri="{FF2B5EF4-FFF2-40B4-BE49-F238E27FC236}">
              <a16:creationId xmlns:a16="http://schemas.microsoft.com/office/drawing/2014/main" id="{00000000-0008-0000-0300-0000330B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899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27</xdr:row>
      <xdr:rowOff>9525</xdr:rowOff>
    </xdr:from>
    <xdr:to>
      <xdr:col>20</xdr:col>
      <xdr:colOff>0</xdr:colOff>
      <xdr:row>30</xdr:row>
      <xdr:rowOff>0</xdr:rowOff>
    </xdr:to>
    <xdr:sp macro="" textlink="">
      <xdr:nvSpPr>
        <xdr:cNvPr id="2868" name="Line 1569">
          <a:extLst>
            <a:ext uri="{FF2B5EF4-FFF2-40B4-BE49-F238E27FC236}">
              <a16:creationId xmlns:a16="http://schemas.microsoft.com/office/drawing/2014/main" id="{00000000-0008-0000-0300-0000340B0000}"/>
            </a:ext>
          </a:extLst>
        </xdr:cNvPr>
        <xdr:cNvSpPr>
          <a:spLocks noChangeShapeType="1"/>
        </xdr:cNvSpPr>
      </xdr:nvSpPr>
      <xdr:spPr bwMode="auto">
        <a:xfrm flipH="1">
          <a:off x="8198304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27</xdr:row>
      <xdr:rowOff>9525</xdr:rowOff>
    </xdr:from>
    <xdr:to>
      <xdr:col>24</xdr:col>
      <xdr:colOff>0</xdr:colOff>
      <xdr:row>30</xdr:row>
      <xdr:rowOff>0</xdr:rowOff>
    </xdr:to>
    <xdr:sp macro="" textlink="">
      <xdr:nvSpPr>
        <xdr:cNvPr id="2869" name="Line 1571">
          <a:extLst>
            <a:ext uri="{FF2B5EF4-FFF2-40B4-BE49-F238E27FC236}">
              <a16:creationId xmlns:a16="http://schemas.microsoft.com/office/drawing/2014/main" id="{00000000-0008-0000-0300-0000350B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30</xdr:row>
      <xdr:rowOff>0</xdr:rowOff>
    </xdr:from>
    <xdr:to>
      <xdr:col>6</xdr:col>
      <xdr:colOff>9525</xdr:colOff>
      <xdr:row>33</xdr:row>
      <xdr:rowOff>0</xdr:rowOff>
    </xdr:to>
    <xdr:sp macro="" textlink="">
      <xdr:nvSpPr>
        <xdr:cNvPr id="2870" name="Line 97">
          <a:extLst>
            <a:ext uri="{FF2B5EF4-FFF2-40B4-BE49-F238E27FC236}">
              <a16:creationId xmlns:a16="http://schemas.microsoft.com/office/drawing/2014/main" id="{00000000-0008-0000-0300-0000360B0000}"/>
            </a:ext>
          </a:extLst>
        </xdr:cNvPr>
        <xdr:cNvSpPr>
          <a:spLocks noChangeShapeType="1"/>
        </xdr:cNvSpPr>
      </xdr:nvSpPr>
      <xdr:spPr bwMode="auto">
        <a:xfrm>
          <a:off x="3453833" y="4082143"/>
          <a:ext cx="824933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30</xdr:row>
      <xdr:rowOff>0</xdr:rowOff>
    </xdr:from>
    <xdr:to>
      <xdr:col>8</xdr:col>
      <xdr:colOff>9525</xdr:colOff>
      <xdr:row>33</xdr:row>
      <xdr:rowOff>0</xdr:rowOff>
    </xdr:to>
    <xdr:sp macro="" textlink="">
      <xdr:nvSpPr>
        <xdr:cNvPr id="2871" name="Line 99">
          <a:extLst>
            <a:ext uri="{FF2B5EF4-FFF2-40B4-BE49-F238E27FC236}">
              <a16:creationId xmlns:a16="http://schemas.microsoft.com/office/drawing/2014/main" id="{00000000-0008-0000-0300-0000370B0000}"/>
            </a:ext>
          </a:extLst>
        </xdr:cNvPr>
        <xdr:cNvSpPr>
          <a:spLocks noChangeShapeType="1"/>
        </xdr:cNvSpPr>
      </xdr:nvSpPr>
      <xdr:spPr bwMode="auto">
        <a:xfrm>
          <a:off x="4278766" y="4082143"/>
          <a:ext cx="739888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30</xdr:row>
      <xdr:rowOff>0</xdr:rowOff>
    </xdr:from>
    <xdr:to>
      <xdr:col>10</xdr:col>
      <xdr:colOff>9525</xdr:colOff>
      <xdr:row>33</xdr:row>
      <xdr:rowOff>0</xdr:rowOff>
    </xdr:to>
    <xdr:sp macro="" textlink="">
      <xdr:nvSpPr>
        <xdr:cNvPr id="2872" name="Line 101">
          <a:extLst>
            <a:ext uri="{FF2B5EF4-FFF2-40B4-BE49-F238E27FC236}">
              <a16:creationId xmlns:a16="http://schemas.microsoft.com/office/drawing/2014/main" id="{00000000-0008-0000-0300-0000380B0000}"/>
            </a:ext>
          </a:extLst>
        </xdr:cNvPr>
        <xdr:cNvSpPr>
          <a:spLocks noChangeShapeType="1"/>
        </xdr:cNvSpPr>
      </xdr:nvSpPr>
      <xdr:spPr bwMode="auto">
        <a:xfrm>
          <a:off x="5018654" y="4082143"/>
          <a:ext cx="663349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30</xdr:row>
      <xdr:rowOff>0</xdr:rowOff>
    </xdr:from>
    <xdr:to>
      <xdr:col>12</xdr:col>
      <xdr:colOff>9525</xdr:colOff>
      <xdr:row>33</xdr:row>
      <xdr:rowOff>0</xdr:rowOff>
    </xdr:to>
    <xdr:sp macro="" textlink="">
      <xdr:nvSpPr>
        <xdr:cNvPr id="2873" name="Line 103">
          <a:extLst>
            <a:ext uri="{FF2B5EF4-FFF2-40B4-BE49-F238E27FC236}">
              <a16:creationId xmlns:a16="http://schemas.microsoft.com/office/drawing/2014/main" id="{00000000-0008-0000-0300-0000390B0000}"/>
            </a:ext>
          </a:extLst>
        </xdr:cNvPr>
        <xdr:cNvSpPr>
          <a:spLocks noChangeShapeType="1"/>
        </xdr:cNvSpPr>
      </xdr:nvSpPr>
      <xdr:spPr bwMode="auto">
        <a:xfrm>
          <a:off x="568200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30</xdr:row>
      <xdr:rowOff>0</xdr:rowOff>
    </xdr:from>
    <xdr:to>
      <xdr:col>14</xdr:col>
      <xdr:colOff>9525</xdr:colOff>
      <xdr:row>33</xdr:row>
      <xdr:rowOff>0</xdr:rowOff>
    </xdr:to>
    <xdr:sp macro="" textlink="">
      <xdr:nvSpPr>
        <xdr:cNvPr id="2874" name="Line 105">
          <a:extLst>
            <a:ext uri="{FF2B5EF4-FFF2-40B4-BE49-F238E27FC236}">
              <a16:creationId xmlns:a16="http://schemas.microsoft.com/office/drawing/2014/main" id="{00000000-0008-0000-0300-00003A0B0000}"/>
            </a:ext>
          </a:extLst>
        </xdr:cNvPr>
        <xdr:cNvSpPr>
          <a:spLocks noChangeShapeType="1"/>
        </xdr:cNvSpPr>
      </xdr:nvSpPr>
      <xdr:spPr bwMode="auto">
        <a:xfrm>
          <a:off x="631133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30</xdr:row>
      <xdr:rowOff>0</xdr:rowOff>
    </xdr:from>
    <xdr:to>
      <xdr:col>16</xdr:col>
      <xdr:colOff>9525</xdr:colOff>
      <xdr:row>33</xdr:row>
      <xdr:rowOff>0</xdr:rowOff>
    </xdr:to>
    <xdr:sp macro="" textlink="">
      <xdr:nvSpPr>
        <xdr:cNvPr id="2875" name="Line 107">
          <a:extLst>
            <a:ext uri="{FF2B5EF4-FFF2-40B4-BE49-F238E27FC236}">
              <a16:creationId xmlns:a16="http://schemas.microsoft.com/office/drawing/2014/main" id="{00000000-0008-0000-0300-00003B0B0000}"/>
            </a:ext>
          </a:extLst>
        </xdr:cNvPr>
        <xdr:cNvSpPr>
          <a:spLocks noChangeShapeType="1"/>
        </xdr:cNvSpPr>
      </xdr:nvSpPr>
      <xdr:spPr bwMode="auto">
        <a:xfrm>
          <a:off x="6940663" y="4082143"/>
          <a:ext cx="637835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30</xdr:row>
      <xdr:rowOff>0</xdr:rowOff>
    </xdr:from>
    <xdr:to>
      <xdr:col>18</xdr:col>
      <xdr:colOff>9525</xdr:colOff>
      <xdr:row>33</xdr:row>
      <xdr:rowOff>0</xdr:rowOff>
    </xdr:to>
    <xdr:sp macro="" textlink="">
      <xdr:nvSpPr>
        <xdr:cNvPr id="2876" name="Line 109">
          <a:extLst>
            <a:ext uri="{FF2B5EF4-FFF2-40B4-BE49-F238E27FC236}">
              <a16:creationId xmlns:a16="http://schemas.microsoft.com/office/drawing/2014/main" id="{00000000-0008-0000-0300-00003C0B0000}"/>
            </a:ext>
          </a:extLst>
        </xdr:cNvPr>
        <xdr:cNvSpPr>
          <a:spLocks noChangeShapeType="1"/>
        </xdr:cNvSpPr>
      </xdr:nvSpPr>
      <xdr:spPr bwMode="auto">
        <a:xfrm>
          <a:off x="7578498" y="4082143"/>
          <a:ext cx="6293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30</xdr:row>
      <xdr:rowOff>0</xdr:rowOff>
    </xdr:from>
    <xdr:to>
      <xdr:col>20</xdr:col>
      <xdr:colOff>9525</xdr:colOff>
      <xdr:row>33</xdr:row>
      <xdr:rowOff>0</xdr:rowOff>
    </xdr:to>
    <xdr:sp macro="" textlink="">
      <xdr:nvSpPr>
        <xdr:cNvPr id="2877" name="Line 111">
          <a:extLst>
            <a:ext uri="{FF2B5EF4-FFF2-40B4-BE49-F238E27FC236}">
              <a16:creationId xmlns:a16="http://schemas.microsoft.com/office/drawing/2014/main" id="{00000000-0008-0000-0300-00003D0B0000}"/>
            </a:ext>
          </a:extLst>
        </xdr:cNvPr>
        <xdr:cNvSpPr>
          <a:spLocks noChangeShapeType="1"/>
        </xdr:cNvSpPr>
      </xdr:nvSpPr>
      <xdr:spPr bwMode="auto">
        <a:xfrm>
          <a:off x="8207829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30</xdr:row>
      <xdr:rowOff>0</xdr:rowOff>
    </xdr:from>
    <xdr:to>
      <xdr:col>22</xdr:col>
      <xdr:colOff>9525</xdr:colOff>
      <xdr:row>33</xdr:row>
      <xdr:rowOff>0</xdr:rowOff>
    </xdr:to>
    <xdr:sp macro="" textlink="">
      <xdr:nvSpPr>
        <xdr:cNvPr id="2878" name="Line 113">
          <a:extLst>
            <a:ext uri="{FF2B5EF4-FFF2-40B4-BE49-F238E27FC236}">
              <a16:creationId xmlns:a16="http://schemas.microsoft.com/office/drawing/2014/main" id="{00000000-0008-0000-0300-00003E0B0000}"/>
            </a:ext>
          </a:extLst>
        </xdr:cNvPr>
        <xdr:cNvSpPr>
          <a:spLocks noChangeShapeType="1"/>
        </xdr:cNvSpPr>
      </xdr:nvSpPr>
      <xdr:spPr bwMode="auto">
        <a:xfrm>
          <a:off x="883715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30</xdr:row>
      <xdr:rowOff>0</xdr:rowOff>
    </xdr:from>
    <xdr:to>
      <xdr:col>24</xdr:col>
      <xdr:colOff>9525</xdr:colOff>
      <xdr:row>33</xdr:row>
      <xdr:rowOff>0</xdr:rowOff>
    </xdr:to>
    <xdr:sp macro="" textlink="">
      <xdr:nvSpPr>
        <xdr:cNvPr id="2879" name="Line 115">
          <a:extLst>
            <a:ext uri="{FF2B5EF4-FFF2-40B4-BE49-F238E27FC236}">
              <a16:creationId xmlns:a16="http://schemas.microsoft.com/office/drawing/2014/main" id="{00000000-0008-0000-0300-00003F0B0000}"/>
            </a:ext>
          </a:extLst>
        </xdr:cNvPr>
        <xdr:cNvSpPr>
          <a:spLocks noChangeShapeType="1"/>
        </xdr:cNvSpPr>
      </xdr:nvSpPr>
      <xdr:spPr bwMode="auto">
        <a:xfrm>
          <a:off x="9543029" y="4082143"/>
          <a:ext cx="64634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26</xdr:col>
      <xdr:colOff>9525</xdr:colOff>
      <xdr:row>33</xdr:row>
      <xdr:rowOff>0</xdr:rowOff>
    </xdr:to>
    <xdr:sp macro="" textlink="">
      <xdr:nvSpPr>
        <xdr:cNvPr id="2880" name="Line 117">
          <a:extLst>
            <a:ext uri="{FF2B5EF4-FFF2-40B4-BE49-F238E27FC236}">
              <a16:creationId xmlns:a16="http://schemas.microsoft.com/office/drawing/2014/main" id="{00000000-0008-0000-0300-0000400B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30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2881" name="Line 119">
          <a:extLst>
            <a:ext uri="{FF2B5EF4-FFF2-40B4-BE49-F238E27FC236}">
              <a16:creationId xmlns:a16="http://schemas.microsoft.com/office/drawing/2014/main" id="{00000000-0008-0000-0300-0000410B0000}"/>
            </a:ext>
          </a:extLst>
        </xdr:cNvPr>
        <xdr:cNvSpPr>
          <a:spLocks noChangeShapeType="1"/>
        </xdr:cNvSpPr>
      </xdr:nvSpPr>
      <xdr:spPr bwMode="auto">
        <a:xfrm>
          <a:off x="10895239" y="4082143"/>
          <a:ext cx="8579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30</xdr:row>
      <xdr:rowOff>9525</xdr:rowOff>
    </xdr:from>
    <xdr:to>
      <xdr:col>10</xdr:col>
      <xdr:colOff>0</xdr:colOff>
      <xdr:row>33</xdr:row>
      <xdr:rowOff>0</xdr:rowOff>
    </xdr:to>
    <xdr:sp macro="" textlink="">
      <xdr:nvSpPr>
        <xdr:cNvPr id="2882" name="Line 1605">
          <a:extLst>
            <a:ext uri="{FF2B5EF4-FFF2-40B4-BE49-F238E27FC236}">
              <a16:creationId xmlns:a16="http://schemas.microsoft.com/office/drawing/2014/main" id="{00000000-0008-0000-0300-0000420B0000}"/>
            </a:ext>
          </a:extLst>
        </xdr:cNvPr>
        <xdr:cNvSpPr>
          <a:spLocks noChangeShapeType="1"/>
        </xdr:cNvSpPr>
      </xdr:nvSpPr>
      <xdr:spPr bwMode="auto">
        <a:xfrm flipH="1">
          <a:off x="5009129" y="4091668"/>
          <a:ext cx="663349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9525</xdr:rowOff>
    </xdr:from>
    <xdr:to>
      <xdr:col>12</xdr:col>
      <xdr:colOff>0</xdr:colOff>
      <xdr:row>33</xdr:row>
      <xdr:rowOff>0</xdr:rowOff>
    </xdr:to>
    <xdr:sp macro="" textlink="">
      <xdr:nvSpPr>
        <xdr:cNvPr id="2883" name="Line 1606">
          <a:extLst>
            <a:ext uri="{FF2B5EF4-FFF2-40B4-BE49-F238E27FC236}">
              <a16:creationId xmlns:a16="http://schemas.microsoft.com/office/drawing/2014/main" id="{00000000-0008-0000-0300-0000430B0000}"/>
            </a:ext>
          </a:extLst>
        </xdr:cNvPr>
        <xdr:cNvSpPr>
          <a:spLocks noChangeShapeType="1"/>
        </xdr:cNvSpPr>
      </xdr:nvSpPr>
      <xdr:spPr bwMode="auto">
        <a:xfrm flipH="1">
          <a:off x="567247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30</xdr:row>
      <xdr:rowOff>9525</xdr:rowOff>
    </xdr:from>
    <xdr:to>
      <xdr:col>14</xdr:col>
      <xdr:colOff>0</xdr:colOff>
      <xdr:row>33</xdr:row>
      <xdr:rowOff>0</xdr:rowOff>
    </xdr:to>
    <xdr:sp macro="" textlink="">
      <xdr:nvSpPr>
        <xdr:cNvPr id="2884" name="Line 1607">
          <a:extLst>
            <a:ext uri="{FF2B5EF4-FFF2-40B4-BE49-F238E27FC236}">
              <a16:creationId xmlns:a16="http://schemas.microsoft.com/office/drawing/2014/main" id="{00000000-0008-0000-0300-0000440B0000}"/>
            </a:ext>
          </a:extLst>
        </xdr:cNvPr>
        <xdr:cNvSpPr>
          <a:spLocks noChangeShapeType="1"/>
        </xdr:cNvSpPr>
      </xdr:nvSpPr>
      <xdr:spPr bwMode="auto">
        <a:xfrm flipH="1">
          <a:off x="630180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30</xdr:row>
      <xdr:rowOff>9525</xdr:rowOff>
    </xdr:from>
    <xdr:to>
      <xdr:col>16</xdr:col>
      <xdr:colOff>0</xdr:colOff>
      <xdr:row>33</xdr:row>
      <xdr:rowOff>0</xdr:rowOff>
    </xdr:to>
    <xdr:sp macro="" textlink="">
      <xdr:nvSpPr>
        <xdr:cNvPr id="2885" name="Line 1608">
          <a:extLst>
            <a:ext uri="{FF2B5EF4-FFF2-40B4-BE49-F238E27FC236}">
              <a16:creationId xmlns:a16="http://schemas.microsoft.com/office/drawing/2014/main" id="{00000000-0008-0000-0300-0000450B0000}"/>
            </a:ext>
          </a:extLst>
        </xdr:cNvPr>
        <xdr:cNvSpPr>
          <a:spLocks noChangeShapeType="1"/>
        </xdr:cNvSpPr>
      </xdr:nvSpPr>
      <xdr:spPr bwMode="auto">
        <a:xfrm flipH="1">
          <a:off x="6931138" y="4091668"/>
          <a:ext cx="637835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9525</xdr:rowOff>
    </xdr:from>
    <xdr:to>
      <xdr:col>18</xdr:col>
      <xdr:colOff>0</xdr:colOff>
      <xdr:row>33</xdr:row>
      <xdr:rowOff>0</xdr:rowOff>
    </xdr:to>
    <xdr:sp macro="" textlink="">
      <xdr:nvSpPr>
        <xdr:cNvPr id="2886" name="Line 1609">
          <a:extLst>
            <a:ext uri="{FF2B5EF4-FFF2-40B4-BE49-F238E27FC236}">
              <a16:creationId xmlns:a16="http://schemas.microsoft.com/office/drawing/2014/main" id="{00000000-0008-0000-0300-0000460B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9331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30</xdr:row>
      <xdr:rowOff>9525</xdr:rowOff>
    </xdr:from>
    <xdr:to>
      <xdr:col>20</xdr:col>
      <xdr:colOff>0</xdr:colOff>
      <xdr:row>33</xdr:row>
      <xdr:rowOff>0</xdr:rowOff>
    </xdr:to>
    <xdr:sp macro="" textlink="">
      <xdr:nvSpPr>
        <xdr:cNvPr id="2887" name="Line 1610">
          <a:extLst>
            <a:ext uri="{FF2B5EF4-FFF2-40B4-BE49-F238E27FC236}">
              <a16:creationId xmlns:a16="http://schemas.microsoft.com/office/drawing/2014/main" id="{00000000-0008-0000-0300-0000470B0000}"/>
            </a:ext>
          </a:extLst>
        </xdr:cNvPr>
        <xdr:cNvSpPr>
          <a:spLocks noChangeShapeType="1"/>
        </xdr:cNvSpPr>
      </xdr:nvSpPr>
      <xdr:spPr bwMode="auto">
        <a:xfrm flipH="1">
          <a:off x="8198304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30</xdr:row>
      <xdr:rowOff>9525</xdr:rowOff>
    </xdr:from>
    <xdr:to>
      <xdr:col>22</xdr:col>
      <xdr:colOff>0</xdr:colOff>
      <xdr:row>33</xdr:row>
      <xdr:rowOff>0</xdr:rowOff>
    </xdr:to>
    <xdr:sp macro="" textlink="">
      <xdr:nvSpPr>
        <xdr:cNvPr id="2888" name="Line 1611">
          <a:extLst>
            <a:ext uri="{FF2B5EF4-FFF2-40B4-BE49-F238E27FC236}">
              <a16:creationId xmlns:a16="http://schemas.microsoft.com/office/drawing/2014/main" id="{00000000-0008-0000-0300-0000480B0000}"/>
            </a:ext>
          </a:extLst>
        </xdr:cNvPr>
        <xdr:cNvSpPr>
          <a:spLocks noChangeShapeType="1"/>
        </xdr:cNvSpPr>
      </xdr:nvSpPr>
      <xdr:spPr bwMode="auto">
        <a:xfrm flipH="1">
          <a:off x="8827634" y="4091668"/>
          <a:ext cx="70587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30</xdr:row>
      <xdr:rowOff>9525</xdr:rowOff>
    </xdr:from>
    <xdr:to>
      <xdr:col>24</xdr:col>
      <xdr:colOff>0</xdr:colOff>
      <xdr:row>33</xdr:row>
      <xdr:rowOff>0</xdr:rowOff>
    </xdr:to>
    <xdr:sp macro="" textlink="">
      <xdr:nvSpPr>
        <xdr:cNvPr id="2889" name="Line 1612">
          <a:extLst>
            <a:ext uri="{FF2B5EF4-FFF2-40B4-BE49-F238E27FC236}">
              <a16:creationId xmlns:a16="http://schemas.microsoft.com/office/drawing/2014/main" id="{00000000-0008-0000-0300-0000490B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30</xdr:row>
      <xdr:rowOff>9525</xdr:rowOff>
    </xdr:from>
    <xdr:to>
      <xdr:col>26</xdr:col>
      <xdr:colOff>0</xdr:colOff>
      <xdr:row>33</xdr:row>
      <xdr:rowOff>0</xdr:rowOff>
    </xdr:to>
    <xdr:sp macro="" textlink="">
      <xdr:nvSpPr>
        <xdr:cNvPr id="2890" name="Line 1613">
          <a:extLst>
            <a:ext uri="{FF2B5EF4-FFF2-40B4-BE49-F238E27FC236}">
              <a16:creationId xmlns:a16="http://schemas.microsoft.com/office/drawing/2014/main" id="{00000000-0008-0000-0300-00004A0B0000}"/>
            </a:ext>
          </a:extLst>
        </xdr:cNvPr>
        <xdr:cNvSpPr>
          <a:spLocks noChangeShapeType="1"/>
        </xdr:cNvSpPr>
      </xdr:nvSpPr>
      <xdr:spPr bwMode="auto">
        <a:xfrm flipH="1">
          <a:off x="10179844" y="4091668"/>
          <a:ext cx="70587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30</xdr:row>
      <xdr:rowOff>9525</xdr:rowOff>
    </xdr:from>
    <xdr:to>
      <xdr:col>28</xdr:col>
      <xdr:colOff>0</xdr:colOff>
      <xdr:row>33</xdr:row>
      <xdr:rowOff>0</xdr:rowOff>
    </xdr:to>
    <xdr:sp macro="" textlink="">
      <xdr:nvSpPr>
        <xdr:cNvPr id="2891" name="Line 1614">
          <a:extLst>
            <a:ext uri="{FF2B5EF4-FFF2-40B4-BE49-F238E27FC236}">
              <a16:creationId xmlns:a16="http://schemas.microsoft.com/office/drawing/2014/main" id="{00000000-0008-0000-0300-00004B0B0000}"/>
            </a:ext>
          </a:extLst>
        </xdr:cNvPr>
        <xdr:cNvSpPr>
          <a:spLocks noChangeShapeType="1"/>
        </xdr:cNvSpPr>
      </xdr:nvSpPr>
      <xdr:spPr bwMode="auto">
        <a:xfrm flipH="1">
          <a:off x="10885714" y="4091668"/>
          <a:ext cx="86745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9525</xdr:rowOff>
    </xdr:from>
    <xdr:to>
      <xdr:col>6</xdr:col>
      <xdr:colOff>0</xdr:colOff>
      <xdr:row>33</xdr:row>
      <xdr:rowOff>0</xdr:rowOff>
    </xdr:to>
    <xdr:sp macro="" textlink="">
      <xdr:nvSpPr>
        <xdr:cNvPr id="2892" name="Line 1857">
          <a:extLst>
            <a:ext uri="{FF2B5EF4-FFF2-40B4-BE49-F238E27FC236}">
              <a16:creationId xmlns:a16="http://schemas.microsoft.com/office/drawing/2014/main" id="{00000000-0008-0000-0300-00004C0B0000}"/>
            </a:ext>
          </a:extLst>
        </xdr:cNvPr>
        <xdr:cNvSpPr>
          <a:spLocks noChangeShapeType="1"/>
        </xdr:cNvSpPr>
      </xdr:nvSpPr>
      <xdr:spPr bwMode="auto">
        <a:xfrm flipH="1">
          <a:off x="3444308" y="4091668"/>
          <a:ext cx="824933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30</xdr:row>
      <xdr:rowOff>9525</xdr:rowOff>
    </xdr:from>
    <xdr:to>
      <xdr:col>8</xdr:col>
      <xdr:colOff>0</xdr:colOff>
      <xdr:row>33</xdr:row>
      <xdr:rowOff>0</xdr:rowOff>
    </xdr:to>
    <xdr:sp macro="" textlink="">
      <xdr:nvSpPr>
        <xdr:cNvPr id="2895" name="Line 1858">
          <a:extLst>
            <a:ext uri="{FF2B5EF4-FFF2-40B4-BE49-F238E27FC236}">
              <a16:creationId xmlns:a16="http://schemas.microsoft.com/office/drawing/2014/main" id="{00000000-0008-0000-0300-00004F0B0000}"/>
            </a:ext>
          </a:extLst>
        </xdr:cNvPr>
        <xdr:cNvSpPr>
          <a:spLocks noChangeShapeType="1"/>
        </xdr:cNvSpPr>
      </xdr:nvSpPr>
      <xdr:spPr bwMode="auto">
        <a:xfrm flipH="1">
          <a:off x="4269241" y="4091668"/>
          <a:ext cx="739888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30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2896" name="Line 2134">
          <a:extLst>
            <a:ext uri="{FF2B5EF4-FFF2-40B4-BE49-F238E27FC236}">
              <a16:creationId xmlns:a16="http://schemas.microsoft.com/office/drawing/2014/main" id="{00000000-0008-0000-0300-0000500B0000}"/>
            </a:ext>
          </a:extLst>
        </xdr:cNvPr>
        <xdr:cNvSpPr>
          <a:spLocks noChangeShapeType="1"/>
        </xdr:cNvSpPr>
      </xdr:nvSpPr>
      <xdr:spPr bwMode="auto">
        <a:xfrm>
          <a:off x="10895239" y="4082143"/>
          <a:ext cx="857931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30</xdr:row>
      <xdr:rowOff>9525</xdr:rowOff>
    </xdr:from>
    <xdr:to>
      <xdr:col>28</xdr:col>
      <xdr:colOff>0</xdr:colOff>
      <xdr:row>33</xdr:row>
      <xdr:rowOff>0</xdr:rowOff>
    </xdr:to>
    <xdr:sp macro="" textlink="">
      <xdr:nvSpPr>
        <xdr:cNvPr id="2898" name="Line 2146">
          <a:extLst>
            <a:ext uri="{FF2B5EF4-FFF2-40B4-BE49-F238E27FC236}">
              <a16:creationId xmlns:a16="http://schemas.microsoft.com/office/drawing/2014/main" id="{00000000-0008-0000-0300-0000520B0000}"/>
            </a:ext>
          </a:extLst>
        </xdr:cNvPr>
        <xdr:cNvSpPr>
          <a:spLocks noChangeShapeType="1"/>
        </xdr:cNvSpPr>
      </xdr:nvSpPr>
      <xdr:spPr bwMode="auto">
        <a:xfrm flipH="1">
          <a:off x="10885714" y="4091668"/>
          <a:ext cx="86745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30</xdr:row>
      <xdr:rowOff>0</xdr:rowOff>
    </xdr:from>
    <xdr:to>
      <xdr:col>14</xdr:col>
      <xdr:colOff>9525</xdr:colOff>
      <xdr:row>33</xdr:row>
      <xdr:rowOff>0</xdr:rowOff>
    </xdr:to>
    <xdr:sp macro="" textlink="">
      <xdr:nvSpPr>
        <xdr:cNvPr id="2899" name="Line 103">
          <a:extLst>
            <a:ext uri="{FF2B5EF4-FFF2-40B4-BE49-F238E27FC236}">
              <a16:creationId xmlns:a16="http://schemas.microsoft.com/office/drawing/2014/main" id="{00000000-0008-0000-0300-0000530B0000}"/>
            </a:ext>
          </a:extLst>
        </xdr:cNvPr>
        <xdr:cNvSpPr>
          <a:spLocks noChangeShapeType="1"/>
        </xdr:cNvSpPr>
      </xdr:nvSpPr>
      <xdr:spPr bwMode="auto">
        <a:xfrm>
          <a:off x="631133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30</xdr:row>
      <xdr:rowOff>9525</xdr:rowOff>
    </xdr:from>
    <xdr:to>
      <xdr:col>14</xdr:col>
      <xdr:colOff>0</xdr:colOff>
      <xdr:row>33</xdr:row>
      <xdr:rowOff>0</xdr:rowOff>
    </xdr:to>
    <xdr:sp macro="" textlink="">
      <xdr:nvSpPr>
        <xdr:cNvPr id="2900" name="Line 1606">
          <a:extLst>
            <a:ext uri="{FF2B5EF4-FFF2-40B4-BE49-F238E27FC236}">
              <a16:creationId xmlns:a16="http://schemas.microsoft.com/office/drawing/2014/main" id="{00000000-0008-0000-0300-0000540B0000}"/>
            </a:ext>
          </a:extLst>
        </xdr:cNvPr>
        <xdr:cNvSpPr>
          <a:spLocks noChangeShapeType="1"/>
        </xdr:cNvSpPr>
      </xdr:nvSpPr>
      <xdr:spPr bwMode="auto">
        <a:xfrm flipH="1">
          <a:off x="6301808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30</xdr:row>
      <xdr:rowOff>9525</xdr:rowOff>
    </xdr:from>
    <xdr:to>
      <xdr:col>19</xdr:col>
      <xdr:colOff>314325</xdr:colOff>
      <xdr:row>32</xdr:row>
      <xdr:rowOff>209550</xdr:rowOff>
    </xdr:to>
    <xdr:sp macro="" textlink="">
      <xdr:nvSpPr>
        <xdr:cNvPr id="2905" name="Line 1600">
          <a:extLst>
            <a:ext uri="{FF2B5EF4-FFF2-40B4-BE49-F238E27FC236}">
              <a16:creationId xmlns:a16="http://schemas.microsoft.com/office/drawing/2014/main" id="{00000000-0008-0000-0300-0000590B0000}"/>
            </a:ext>
          </a:extLst>
        </xdr:cNvPr>
        <xdr:cNvSpPr>
          <a:spLocks noChangeShapeType="1"/>
        </xdr:cNvSpPr>
      </xdr:nvSpPr>
      <xdr:spPr bwMode="auto">
        <a:xfrm flipH="1">
          <a:off x="8207829" y="4091668"/>
          <a:ext cx="619465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26</xdr:col>
      <xdr:colOff>0</xdr:colOff>
      <xdr:row>32</xdr:row>
      <xdr:rowOff>209550</xdr:rowOff>
    </xdr:to>
    <xdr:sp macro="" textlink="">
      <xdr:nvSpPr>
        <xdr:cNvPr id="2906" name="Line 2106">
          <a:extLst>
            <a:ext uri="{FF2B5EF4-FFF2-40B4-BE49-F238E27FC236}">
              <a16:creationId xmlns:a16="http://schemas.microsoft.com/office/drawing/2014/main" id="{00000000-0008-0000-0300-00005A0B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696345" cy="5231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30</xdr:row>
      <xdr:rowOff>9525</xdr:rowOff>
    </xdr:from>
    <xdr:to>
      <xdr:col>15</xdr:col>
      <xdr:colOff>314325</xdr:colOff>
      <xdr:row>32</xdr:row>
      <xdr:rowOff>219075</xdr:rowOff>
    </xdr:to>
    <xdr:sp macro="" textlink="">
      <xdr:nvSpPr>
        <xdr:cNvPr id="2907" name="Line 2113">
          <a:extLst>
            <a:ext uri="{FF2B5EF4-FFF2-40B4-BE49-F238E27FC236}">
              <a16:creationId xmlns:a16="http://schemas.microsoft.com/office/drawing/2014/main" id="{00000000-0008-0000-0300-00005B0B0000}"/>
            </a:ext>
          </a:extLst>
        </xdr:cNvPr>
        <xdr:cNvSpPr>
          <a:spLocks noChangeShapeType="1"/>
        </xdr:cNvSpPr>
      </xdr:nvSpPr>
      <xdr:spPr bwMode="auto">
        <a:xfrm flipH="1">
          <a:off x="6940663" y="4091668"/>
          <a:ext cx="619466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9525</xdr:rowOff>
    </xdr:from>
    <xdr:to>
      <xdr:col>18</xdr:col>
      <xdr:colOff>0</xdr:colOff>
      <xdr:row>32</xdr:row>
      <xdr:rowOff>219075</xdr:rowOff>
    </xdr:to>
    <xdr:sp macro="" textlink="">
      <xdr:nvSpPr>
        <xdr:cNvPr id="2910" name="Line 2114">
          <a:extLst>
            <a:ext uri="{FF2B5EF4-FFF2-40B4-BE49-F238E27FC236}">
              <a16:creationId xmlns:a16="http://schemas.microsoft.com/office/drawing/2014/main" id="{00000000-0008-0000-0300-00005E0B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9331" cy="5136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30</xdr:row>
      <xdr:rowOff>9525</xdr:rowOff>
    </xdr:from>
    <xdr:to>
      <xdr:col>24</xdr:col>
      <xdr:colOff>0</xdr:colOff>
      <xdr:row>33</xdr:row>
      <xdr:rowOff>0</xdr:rowOff>
    </xdr:to>
    <xdr:sp macro="" textlink="">
      <xdr:nvSpPr>
        <xdr:cNvPr id="2915" name="Line 2117">
          <a:extLst>
            <a:ext uri="{FF2B5EF4-FFF2-40B4-BE49-F238E27FC236}">
              <a16:creationId xmlns:a16="http://schemas.microsoft.com/office/drawing/2014/main" id="{00000000-0008-0000-0300-0000630B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30</xdr:row>
      <xdr:rowOff>9525</xdr:rowOff>
    </xdr:from>
    <xdr:to>
      <xdr:col>25</xdr:col>
      <xdr:colOff>314325</xdr:colOff>
      <xdr:row>33</xdr:row>
      <xdr:rowOff>0</xdr:rowOff>
    </xdr:to>
    <xdr:sp macro="" textlink="">
      <xdr:nvSpPr>
        <xdr:cNvPr id="2918" name="Line 2118">
          <a:extLst>
            <a:ext uri="{FF2B5EF4-FFF2-40B4-BE49-F238E27FC236}">
              <a16:creationId xmlns:a16="http://schemas.microsoft.com/office/drawing/2014/main" id="{00000000-0008-0000-0300-0000660B0000}"/>
            </a:ext>
          </a:extLst>
        </xdr:cNvPr>
        <xdr:cNvSpPr>
          <a:spLocks noChangeShapeType="1"/>
        </xdr:cNvSpPr>
      </xdr:nvSpPr>
      <xdr:spPr bwMode="auto">
        <a:xfrm flipH="1">
          <a:off x="10189369" y="4091668"/>
          <a:ext cx="678996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30</xdr:row>
      <xdr:rowOff>0</xdr:rowOff>
    </xdr:from>
    <xdr:to>
      <xdr:col>12</xdr:col>
      <xdr:colOff>9525</xdr:colOff>
      <xdr:row>33</xdr:row>
      <xdr:rowOff>0</xdr:rowOff>
    </xdr:to>
    <xdr:sp macro="" textlink="">
      <xdr:nvSpPr>
        <xdr:cNvPr id="2919" name="Line 7">
          <a:extLst>
            <a:ext uri="{FF2B5EF4-FFF2-40B4-BE49-F238E27FC236}">
              <a16:creationId xmlns:a16="http://schemas.microsoft.com/office/drawing/2014/main" id="{00000000-0008-0000-0300-0000670B0000}"/>
            </a:ext>
          </a:extLst>
        </xdr:cNvPr>
        <xdr:cNvSpPr>
          <a:spLocks noChangeShapeType="1"/>
        </xdr:cNvSpPr>
      </xdr:nvSpPr>
      <xdr:spPr bwMode="auto">
        <a:xfrm>
          <a:off x="5682003" y="4082143"/>
          <a:ext cx="62933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26</xdr:col>
      <xdr:colOff>9525</xdr:colOff>
      <xdr:row>33</xdr:row>
      <xdr:rowOff>0</xdr:rowOff>
    </xdr:to>
    <xdr:sp macro="" textlink="">
      <xdr:nvSpPr>
        <xdr:cNvPr id="2920" name="Line 21">
          <a:extLst>
            <a:ext uri="{FF2B5EF4-FFF2-40B4-BE49-F238E27FC236}">
              <a16:creationId xmlns:a16="http://schemas.microsoft.com/office/drawing/2014/main" id="{00000000-0008-0000-0300-0000680B0000}"/>
            </a:ext>
          </a:extLst>
        </xdr:cNvPr>
        <xdr:cNvSpPr>
          <a:spLocks noChangeShapeType="1"/>
        </xdr:cNvSpPr>
      </xdr:nvSpPr>
      <xdr:spPr bwMode="auto">
        <a:xfrm>
          <a:off x="10189369" y="4082143"/>
          <a:ext cx="705870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30</xdr:row>
      <xdr:rowOff>9525</xdr:rowOff>
    </xdr:from>
    <xdr:to>
      <xdr:col>16</xdr:col>
      <xdr:colOff>0</xdr:colOff>
      <xdr:row>33</xdr:row>
      <xdr:rowOff>0</xdr:rowOff>
    </xdr:to>
    <xdr:sp macro="" textlink="">
      <xdr:nvSpPr>
        <xdr:cNvPr id="2923" name="Line 1567">
          <a:extLst>
            <a:ext uri="{FF2B5EF4-FFF2-40B4-BE49-F238E27FC236}">
              <a16:creationId xmlns:a16="http://schemas.microsoft.com/office/drawing/2014/main" id="{00000000-0008-0000-0300-00006B0B0000}"/>
            </a:ext>
          </a:extLst>
        </xdr:cNvPr>
        <xdr:cNvSpPr>
          <a:spLocks noChangeShapeType="1"/>
        </xdr:cNvSpPr>
      </xdr:nvSpPr>
      <xdr:spPr bwMode="auto">
        <a:xfrm flipH="1">
          <a:off x="6931138" y="4091668"/>
          <a:ext cx="637835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30</xdr:row>
      <xdr:rowOff>9525</xdr:rowOff>
    </xdr:from>
    <xdr:to>
      <xdr:col>17</xdr:col>
      <xdr:colOff>314325</xdr:colOff>
      <xdr:row>33</xdr:row>
      <xdr:rowOff>0</xdr:rowOff>
    </xdr:to>
    <xdr:sp macro="" textlink="">
      <xdr:nvSpPr>
        <xdr:cNvPr id="2925" name="Line 1568">
          <a:extLst>
            <a:ext uri="{FF2B5EF4-FFF2-40B4-BE49-F238E27FC236}">
              <a16:creationId xmlns:a16="http://schemas.microsoft.com/office/drawing/2014/main" id="{00000000-0008-0000-0300-00006D0B0000}"/>
            </a:ext>
          </a:extLst>
        </xdr:cNvPr>
        <xdr:cNvSpPr>
          <a:spLocks noChangeShapeType="1"/>
        </xdr:cNvSpPr>
      </xdr:nvSpPr>
      <xdr:spPr bwMode="auto">
        <a:xfrm flipH="1">
          <a:off x="7568973" y="4091668"/>
          <a:ext cx="62899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30</xdr:row>
      <xdr:rowOff>9525</xdr:rowOff>
    </xdr:from>
    <xdr:to>
      <xdr:col>20</xdr:col>
      <xdr:colOff>0</xdr:colOff>
      <xdr:row>33</xdr:row>
      <xdr:rowOff>0</xdr:rowOff>
    </xdr:to>
    <xdr:sp macro="" textlink="">
      <xdr:nvSpPr>
        <xdr:cNvPr id="2926" name="Line 1569">
          <a:extLst>
            <a:ext uri="{FF2B5EF4-FFF2-40B4-BE49-F238E27FC236}">
              <a16:creationId xmlns:a16="http://schemas.microsoft.com/office/drawing/2014/main" id="{00000000-0008-0000-0300-00006E0B0000}"/>
            </a:ext>
          </a:extLst>
        </xdr:cNvPr>
        <xdr:cNvSpPr>
          <a:spLocks noChangeShapeType="1"/>
        </xdr:cNvSpPr>
      </xdr:nvSpPr>
      <xdr:spPr bwMode="auto">
        <a:xfrm flipH="1">
          <a:off x="8198304" y="4091668"/>
          <a:ext cx="62933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30</xdr:row>
      <xdr:rowOff>9525</xdr:rowOff>
    </xdr:from>
    <xdr:to>
      <xdr:col>24</xdr:col>
      <xdr:colOff>0</xdr:colOff>
      <xdr:row>33</xdr:row>
      <xdr:rowOff>0</xdr:rowOff>
    </xdr:to>
    <xdr:sp macro="" textlink="">
      <xdr:nvSpPr>
        <xdr:cNvPr id="2927" name="Line 1571">
          <a:extLst>
            <a:ext uri="{FF2B5EF4-FFF2-40B4-BE49-F238E27FC236}">
              <a16:creationId xmlns:a16="http://schemas.microsoft.com/office/drawing/2014/main" id="{00000000-0008-0000-0300-00006F0B0000}"/>
            </a:ext>
          </a:extLst>
        </xdr:cNvPr>
        <xdr:cNvSpPr>
          <a:spLocks noChangeShapeType="1"/>
        </xdr:cNvSpPr>
      </xdr:nvSpPr>
      <xdr:spPr bwMode="auto">
        <a:xfrm flipH="1">
          <a:off x="9533504" y="4091668"/>
          <a:ext cx="646340" cy="5177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1020</xdr:colOff>
      <xdr:row>107</xdr:row>
      <xdr:rowOff>25513</xdr:rowOff>
    </xdr:from>
    <xdr:to>
      <xdr:col>12</xdr:col>
      <xdr:colOff>1020</xdr:colOff>
      <xdr:row>110</xdr:row>
      <xdr:rowOff>25514</xdr:rowOff>
    </xdr:to>
    <xdr:sp macro="" textlink="">
      <xdr:nvSpPr>
        <xdr:cNvPr id="1787" name="Line 315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>
          <a:spLocks noChangeShapeType="1"/>
        </xdr:cNvSpPr>
      </xdr:nvSpPr>
      <xdr:spPr bwMode="auto">
        <a:xfrm>
          <a:off x="5673498" y="18573750"/>
          <a:ext cx="629330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107</xdr:row>
      <xdr:rowOff>19050</xdr:rowOff>
    </xdr:from>
    <xdr:to>
      <xdr:col>21</xdr:col>
      <xdr:colOff>324189</xdr:colOff>
      <xdr:row>110</xdr:row>
      <xdr:rowOff>25520</xdr:rowOff>
    </xdr:to>
    <xdr:sp macro="" textlink="">
      <xdr:nvSpPr>
        <xdr:cNvPr id="1788" name="Line 421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>
          <a:spLocks noChangeShapeType="1"/>
        </xdr:cNvSpPr>
      </xdr:nvSpPr>
      <xdr:spPr bwMode="auto">
        <a:xfrm>
          <a:off x="8839200" y="19764375"/>
          <a:ext cx="686139" cy="9875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107</xdr:row>
      <xdr:rowOff>8</xdr:rowOff>
    </xdr:from>
    <xdr:to>
      <xdr:col>28</xdr:col>
      <xdr:colOff>0</xdr:colOff>
      <xdr:row>110</xdr:row>
      <xdr:rowOff>9</xdr:rowOff>
    </xdr:to>
    <xdr:sp macro="" textlink="">
      <xdr:nvSpPr>
        <xdr:cNvPr id="1789" name="Line 427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>
          <a:spLocks noChangeShapeType="1"/>
        </xdr:cNvSpPr>
      </xdr:nvSpPr>
      <xdr:spPr bwMode="auto">
        <a:xfrm>
          <a:off x="10895239" y="18548245"/>
          <a:ext cx="857931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107</xdr:row>
      <xdr:rowOff>43543</xdr:rowOff>
    </xdr:from>
    <xdr:to>
      <xdr:col>12</xdr:col>
      <xdr:colOff>0</xdr:colOff>
      <xdr:row>110</xdr:row>
      <xdr:rowOff>34019</xdr:rowOff>
    </xdr:to>
    <xdr:sp macro="" textlink="">
      <xdr:nvSpPr>
        <xdr:cNvPr id="1790" name="Line 1680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>
          <a:spLocks noChangeShapeType="1"/>
        </xdr:cNvSpPr>
      </xdr:nvSpPr>
      <xdr:spPr bwMode="auto">
        <a:xfrm flipH="1">
          <a:off x="5672478" y="18591780"/>
          <a:ext cx="62933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47624</xdr:colOff>
      <xdr:row>107</xdr:row>
      <xdr:rowOff>51027</xdr:rowOff>
    </xdr:from>
    <xdr:to>
      <xdr:col>21</xdr:col>
      <xdr:colOff>280646</xdr:colOff>
      <xdr:row>109</xdr:row>
      <xdr:rowOff>609600</xdr:rowOff>
    </xdr:to>
    <xdr:sp macro="" textlink="">
      <xdr:nvSpPr>
        <xdr:cNvPr id="1791" name="Line 1685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>
          <a:spLocks noChangeShapeType="1"/>
        </xdr:cNvSpPr>
      </xdr:nvSpPr>
      <xdr:spPr bwMode="auto">
        <a:xfrm flipH="1">
          <a:off x="8877299" y="19796352"/>
          <a:ext cx="604497" cy="8824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107</xdr:row>
      <xdr:rowOff>9533</xdr:rowOff>
    </xdr:from>
    <xdr:to>
      <xdr:col>28</xdr:col>
      <xdr:colOff>0</xdr:colOff>
      <xdr:row>110</xdr:row>
      <xdr:rowOff>9</xdr:rowOff>
    </xdr:to>
    <xdr:sp macro="" textlink="">
      <xdr:nvSpPr>
        <xdr:cNvPr id="1793" name="Line 1689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>
          <a:spLocks noChangeShapeType="1"/>
        </xdr:cNvSpPr>
      </xdr:nvSpPr>
      <xdr:spPr bwMode="auto">
        <a:xfrm flipH="1">
          <a:off x="10885714" y="18557770"/>
          <a:ext cx="867456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107</xdr:row>
      <xdr:rowOff>17008</xdr:rowOff>
    </xdr:from>
    <xdr:to>
      <xdr:col>14</xdr:col>
      <xdr:colOff>9525</xdr:colOff>
      <xdr:row>110</xdr:row>
      <xdr:rowOff>17009</xdr:rowOff>
    </xdr:to>
    <xdr:sp macro="" textlink="">
      <xdr:nvSpPr>
        <xdr:cNvPr id="1794" name="Line 1923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>
          <a:spLocks noChangeShapeType="1"/>
        </xdr:cNvSpPr>
      </xdr:nvSpPr>
      <xdr:spPr bwMode="auto">
        <a:xfrm>
          <a:off x="6311333" y="18565245"/>
          <a:ext cx="629330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107</xdr:row>
      <xdr:rowOff>18028</xdr:rowOff>
    </xdr:from>
    <xdr:to>
      <xdr:col>6</xdr:col>
      <xdr:colOff>0</xdr:colOff>
      <xdr:row>110</xdr:row>
      <xdr:rowOff>8504</xdr:rowOff>
    </xdr:to>
    <xdr:sp macro="" textlink="">
      <xdr:nvSpPr>
        <xdr:cNvPr id="1795" name="Line 1871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>
          <a:spLocks noChangeShapeType="1"/>
        </xdr:cNvSpPr>
      </xdr:nvSpPr>
      <xdr:spPr bwMode="auto">
        <a:xfrm flipH="1">
          <a:off x="3444308" y="18566265"/>
          <a:ext cx="824933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255133</xdr:colOff>
      <xdr:row>107</xdr:row>
      <xdr:rowOff>47625</xdr:rowOff>
    </xdr:from>
    <xdr:to>
      <xdr:col>7</xdr:col>
      <xdr:colOff>371475</xdr:colOff>
      <xdr:row>110</xdr:row>
      <xdr:rowOff>0</xdr:rowOff>
    </xdr:to>
    <xdr:sp macro="" textlink="">
      <xdr:nvSpPr>
        <xdr:cNvPr id="1796" name="Line 1871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>
          <a:spLocks noChangeShapeType="1"/>
        </xdr:cNvSpPr>
      </xdr:nvSpPr>
      <xdr:spPr bwMode="auto">
        <a:xfrm flipH="1">
          <a:off x="4255633" y="19792950"/>
          <a:ext cx="725942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33678</xdr:colOff>
      <xdr:row>107</xdr:row>
      <xdr:rowOff>69056</xdr:rowOff>
    </xdr:from>
    <xdr:to>
      <xdr:col>7</xdr:col>
      <xdr:colOff>342900</xdr:colOff>
      <xdr:row>109</xdr:row>
      <xdr:rowOff>609600</xdr:rowOff>
    </xdr:to>
    <xdr:sp macro="" textlink="">
      <xdr:nvSpPr>
        <xdr:cNvPr id="1797" name="Line 243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>
          <a:spLocks noChangeShapeType="1"/>
        </xdr:cNvSpPr>
      </xdr:nvSpPr>
      <xdr:spPr bwMode="auto">
        <a:xfrm>
          <a:off x="4300878" y="19814381"/>
          <a:ext cx="652122" cy="8643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382700</xdr:colOff>
      <xdr:row>107</xdr:row>
      <xdr:rowOff>35037</xdr:rowOff>
    </xdr:from>
    <xdr:to>
      <xdr:col>9</xdr:col>
      <xdr:colOff>314665</xdr:colOff>
      <xdr:row>110</xdr:row>
      <xdr:rowOff>25513</xdr:rowOff>
    </xdr:to>
    <xdr:sp macro="" textlink="">
      <xdr:nvSpPr>
        <xdr:cNvPr id="1798" name="Line 1872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>
          <a:spLocks noChangeShapeType="1"/>
        </xdr:cNvSpPr>
      </xdr:nvSpPr>
      <xdr:spPr bwMode="auto">
        <a:xfrm flipH="1">
          <a:off x="4992120" y="18583274"/>
          <a:ext cx="663349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18029</xdr:colOff>
      <xdr:row>107</xdr:row>
      <xdr:rowOff>42522</xdr:rowOff>
    </xdr:from>
    <xdr:to>
      <xdr:col>10</xdr:col>
      <xdr:colOff>18029</xdr:colOff>
      <xdr:row>110</xdr:row>
      <xdr:rowOff>42523</xdr:rowOff>
    </xdr:to>
    <xdr:sp macro="" textlink="">
      <xdr:nvSpPr>
        <xdr:cNvPr id="1799" name="Line 243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>
          <a:spLocks noChangeShapeType="1"/>
        </xdr:cNvSpPr>
      </xdr:nvSpPr>
      <xdr:spPr bwMode="auto">
        <a:xfrm>
          <a:off x="5027158" y="18590759"/>
          <a:ext cx="663349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297656</xdr:colOff>
      <xdr:row>107</xdr:row>
      <xdr:rowOff>18029</xdr:rowOff>
    </xdr:from>
    <xdr:to>
      <xdr:col>13</xdr:col>
      <xdr:colOff>297656</xdr:colOff>
      <xdr:row>110</xdr:row>
      <xdr:rowOff>8505</xdr:rowOff>
    </xdr:to>
    <xdr:sp macro="" textlink="">
      <xdr:nvSpPr>
        <xdr:cNvPr id="1800" name="Line 1680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>
          <a:spLocks noChangeShapeType="1"/>
        </xdr:cNvSpPr>
      </xdr:nvSpPr>
      <xdr:spPr bwMode="auto">
        <a:xfrm flipH="1">
          <a:off x="6284799" y="18566266"/>
          <a:ext cx="62933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26534</xdr:colOff>
      <xdr:row>107</xdr:row>
      <xdr:rowOff>17008</xdr:rowOff>
    </xdr:from>
    <xdr:to>
      <xdr:col>16</xdr:col>
      <xdr:colOff>26534</xdr:colOff>
      <xdr:row>110</xdr:row>
      <xdr:rowOff>17009</xdr:rowOff>
    </xdr:to>
    <xdr:sp macro="" textlink="">
      <xdr:nvSpPr>
        <xdr:cNvPr id="1801" name="Line 339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>
          <a:spLocks noChangeShapeType="1"/>
        </xdr:cNvSpPr>
      </xdr:nvSpPr>
      <xdr:spPr bwMode="auto">
        <a:xfrm>
          <a:off x="6957672" y="18565245"/>
          <a:ext cx="637835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107</xdr:row>
      <xdr:rowOff>9533</xdr:rowOff>
    </xdr:from>
    <xdr:to>
      <xdr:col>26</xdr:col>
      <xdr:colOff>0</xdr:colOff>
      <xdr:row>110</xdr:row>
      <xdr:rowOff>9</xdr:rowOff>
    </xdr:to>
    <xdr:sp macro="" textlink="">
      <xdr:nvSpPr>
        <xdr:cNvPr id="1802" name="Line 1686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>
          <a:spLocks noChangeShapeType="1"/>
        </xdr:cNvSpPr>
      </xdr:nvSpPr>
      <xdr:spPr bwMode="auto">
        <a:xfrm flipH="1">
          <a:off x="10179844" y="18557770"/>
          <a:ext cx="70587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42523</xdr:colOff>
      <xdr:row>107</xdr:row>
      <xdr:rowOff>1</xdr:rowOff>
    </xdr:from>
    <xdr:to>
      <xdr:col>24</xdr:col>
      <xdr:colOff>17009</xdr:colOff>
      <xdr:row>110</xdr:row>
      <xdr:rowOff>1</xdr:rowOff>
    </xdr:to>
    <xdr:sp macro="" textlink="">
      <xdr:nvSpPr>
        <xdr:cNvPr id="1803" name="Line 2105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>
          <a:spLocks noChangeShapeType="1"/>
        </xdr:cNvSpPr>
      </xdr:nvSpPr>
      <xdr:spPr bwMode="auto">
        <a:xfrm>
          <a:off x="9576027" y="19032992"/>
          <a:ext cx="620826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107</xdr:row>
      <xdr:rowOff>8512</xdr:rowOff>
    </xdr:from>
    <xdr:to>
      <xdr:col>26</xdr:col>
      <xdr:colOff>0</xdr:colOff>
      <xdr:row>110</xdr:row>
      <xdr:rowOff>8853</xdr:rowOff>
    </xdr:to>
    <xdr:sp macro="" textlink="">
      <xdr:nvSpPr>
        <xdr:cNvPr id="1804" name="Line 2106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>
          <a:spLocks noChangeShapeType="1"/>
        </xdr:cNvSpPr>
      </xdr:nvSpPr>
      <xdr:spPr bwMode="auto">
        <a:xfrm>
          <a:off x="10189369" y="18556749"/>
          <a:ext cx="696345" cy="485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83684</xdr:colOff>
      <xdr:row>106</xdr:row>
      <xdr:rowOff>189480</xdr:rowOff>
    </xdr:from>
    <xdr:to>
      <xdr:col>6</xdr:col>
      <xdr:colOff>83684</xdr:colOff>
      <xdr:row>109</xdr:row>
      <xdr:rowOff>580006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>
          <a:spLocks noChangeShapeType="1"/>
        </xdr:cNvSpPr>
      </xdr:nvSpPr>
      <xdr:spPr bwMode="auto">
        <a:xfrm>
          <a:off x="3522209" y="20525355"/>
          <a:ext cx="828675" cy="9810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107</xdr:row>
      <xdr:rowOff>2</xdr:rowOff>
    </xdr:from>
    <xdr:to>
      <xdr:col>18</xdr:col>
      <xdr:colOff>9525</xdr:colOff>
      <xdr:row>110</xdr:row>
      <xdr:rowOff>3</xdr:rowOff>
    </xdr:to>
    <xdr:sp macro="" textlink="">
      <xdr:nvSpPr>
        <xdr:cNvPr id="1909" name="Line 13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>
          <a:spLocks noChangeShapeType="1"/>
        </xdr:cNvSpPr>
      </xdr:nvSpPr>
      <xdr:spPr bwMode="auto">
        <a:xfrm>
          <a:off x="7578498" y="19032993"/>
          <a:ext cx="629331" cy="4847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25513</xdr:colOff>
      <xdr:row>107</xdr:row>
      <xdr:rowOff>19738</xdr:rowOff>
    </xdr:from>
    <xdr:to>
      <xdr:col>19</xdr:col>
      <xdr:colOff>304800</xdr:colOff>
      <xdr:row>110</xdr:row>
      <xdr:rowOff>0</xdr:rowOff>
    </xdr:to>
    <xdr:sp macro="" textlink="">
      <xdr:nvSpPr>
        <xdr:cNvPr id="1913" name="Line 15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>
          <a:spLocks noChangeShapeType="1"/>
        </xdr:cNvSpPr>
      </xdr:nvSpPr>
      <xdr:spPr bwMode="auto">
        <a:xfrm>
          <a:off x="8226538" y="19765063"/>
          <a:ext cx="593612" cy="9613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306161</xdr:colOff>
      <xdr:row>107</xdr:row>
      <xdr:rowOff>18029</xdr:rowOff>
    </xdr:from>
    <xdr:to>
      <xdr:col>15</xdr:col>
      <xdr:colOff>314665</xdr:colOff>
      <xdr:row>110</xdr:row>
      <xdr:rowOff>8505</xdr:rowOff>
    </xdr:to>
    <xdr:sp macro="" textlink="">
      <xdr:nvSpPr>
        <xdr:cNvPr id="2031" name="Line 1567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>
          <a:spLocks noChangeShapeType="1"/>
        </xdr:cNvSpPr>
      </xdr:nvSpPr>
      <xdr:spPr bwMode="auto">
        <a:xfrm flipH="1">
          <a:off x="6922634" y="18566266"/>
          <a:ext cx="637835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306159</xdr:colOff>
      <xdr:row>107</xdr:row>
      <xdr:rowOff>9525</xdr:rowOff>
    </xdr:from>
    <xdr:to>
      <xdr:col>17</xdr:col>
      <xdr:colOff>297315</xdr:colOff>
      <xdr:row>110</xdr:row>
      <xdr:rowOff>1</xdr:rowOff>
    </xdr:to>
    <xdr:sp macro="" textlink="">
      <xdr:nvSpPr>
        <xdr:cNvPr id="2032" name="Line 1568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>
          <a:spLocks noChangeShapeType="1"/>
        </xdr:cNvSpPr>
      </xdr:nvSpPr>
      <xdr:spPr bwMode="auto">
        <a:xfrm flipH="1">
          <a:off x="7551963" y="19042516"/>
          <a:ext cx="628990" cy="4752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47623</xdr:colOff>
      <xdr:row>107</xdr:row>
      <xdr:rowOff>19050</xdr:rowOff>
    </xdr:from>
    <xdr:to>
      <xdr:col>19</xdr:col>
      <xdr:colOff>285749</xdr:colOff>
      <xdr:row>109</xdr:row>
      <xdr:rowOff>609600</xdr:rowOff>
    </xdr:to>
    <xdr:sp macro="" textlink="">
      <xdr:nvSpPr>
        <xdr:cNvPr id="2033" name="Line 1569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>
          <a:spLocks noChangeShapeType="1"/>
        </xdr:cNvSpPr>
      </xdr:nvSpPr>
      <xdr:spPr bwMode="auto">
        <a:xfrm flipH="1">
          <a:off x="8248648" y="19764375"/>
          <a:ext cx="552451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107</xdr:row>
      <xdr:rowOff>0</xdr:rowOff>
    </xdr:from>
    <xdr:to>
      <xdr:col>23</xdr:col>
      <xdr:colOff>289150</xdr:colOff>
      <xdr:row>109</xdr:row>
      <xdr:rowOff>638175</xdr:rowOff>
    </xdr:to>
    <xdr:sp macro="" textlink="">
      <xdr:nvSpPr>
        <xdr:cNvPr id="2038" name="Line 1571">
          <a:extLst>
            <a:ext uri="{FF2B5EF4-FFF2-40B4-BE49-F238E27FC236}">
              <a16:creationId xmlns:a16="http://schemas.microsoft.com/office/drawing/2014/main" id="{00000000-0008-0000-0300-0000F6070000}"/>
            </a:ext>
          </a:extLst>
        </xdr:cNvPr>
        <xdr:cNvSpPr>
          <a:spLocks noChangeShapeType="1"/>
        </xdr:cNvSpPr>
      </xdr:nvSpPr>
      <xdr:spPr bwMode="auto">
        <a:xfrm flipH="1">
          <a:off x="9563100" y="19745325"/>
          <a:ext cx="574900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1020</xdr:colOff>
      <xdr:row>96</xdr:row>
      <xdr:rowOff>25513</xdr:rowOff>
    </xdr:from>
    <xdr:to>
      <xdr:col>12</xdr:col>
      <xdr:colOff>1020</xdr:colOff>
      <xdr:row>99</xdr:row>
      <xdr:rowOff>25514</xdr:rowOff>
    </xdr:to>
    <xdr:sp macro="" textlink="">
      <xdr:nvSpPr>
        <xdr:cNvPr id="2072" name="Line 315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>
          <a:spLocks noChangeShapeType="1"/>
        </xdr:cNvSpPr>
      </xdr:nvSpPr>
      <xdr:spPr bwMode="auto">
        <a:xfrm>
          <a:off x="5673498" y="18573750"/>
          <a:ext cx="629330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96</xdr:row>
      <xdr:rowOff>28575</xdr:rowOff>
    </xdr:from>
    <xdr:to>
      <xdr:col>21</xdr:col>
      <xdr:colOff>324190</xdr:colOff>
      <xdr:row>99</xdr:row>
      <xdr:rowOff>25521</xdr:rowOff>
    </xdr:to>
    <xdr:sp macro="" textlink="">
      <xdr:nvSpPr>
        <xdr:cNvPr id="2073" name="Line 421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>
          <a:spLocks noChangeShapeType="1"/>
        </xdr:cNvSpPr>
      </xdr:nvSpPr>
      <xdr:spPr bwMode="auto">
        <a:xfrm>
          <a:off x="8896350" y="17287875"/>
          <a:ext cx="628990" cy="6160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96</xdr:row>
      <xdr:rowOff>8</xdr:rowOff>
    </xdr:from>
    <xdr:to>
      <xdr:col>28</xdr:col>
      <xdr:colOff>0</xdr:colOff>
      <xdr:row>99</xdr:row>
      <xdr:rowOff>9</xdr:rowOff>
    </xdr:to>
    <xdr:sp macro="" textlink="">
      <xdr:nvSpPr>
        <xdr:cNvPr id="2074" name="Line 427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10895239" y="18548245"/>
          <a:ext cx="857931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96</xdr:row>
      <xdr:rowOff>43543</xdr:rowOff>
    </xdr:from>
    <xdr:to>
      <xdr:col>12</xdr:col>
      <xdr:colOff>0</xdr:colOff>
      <xdr:row>99</xdr:row>
      <xdr:rowOff>34019</xdr:rowOff>
    </xdr:to>
    <xdr:sp macro="" textlink="">
      <xdr:nvSpPr>
        <xdr:cNvPr id="2086" name="Line 1680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>
          <a:spLocks noChangeShapeType="1"/>
        </xdr:cNvSpPr>
      </xdr:nvSpPr>
      <xdr:spPr bwMode="auto">
        <a:xfrm flipH="1">
          <a:off x="5672478" y="18591780"/>
          <a:ext cx="62933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8503</xdr:colOff>
      <xdr:row>96</xdr:row>
      <xdr:rowOff>0</xdr:rowOff>
    </xdr:from>
    <xdr:to>
      <xdr:col>22</xdr:col>
      <xdr:colOff>51026</xdr:colOff>
      <xdr:row>98</xdr:row>
      <xdr:rowOff>136079</xdr:rowOff>
    </xdr:to>
    <xdr:sp macro="" textlink="">
      <xdr:nvSpPr>
        <xdr:cNvPr id="2198" name="Line 1685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>
          <a:spLocks noChangeShapeType="1"/>
        </xdr:cNvSpPr>
      </xdr:nvSpPr>
      <xdr:spPr bwMode="auto">
        <a:xfrm flipH="1">
          <a:off x="8836137" y="18548237"/>
          <a:ext cx="748393" cy="4592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96</xdr:row>
      <xdr:rowOff>9533</xdr:rowOff>
    </xdr:from>
    <xdr:to>
      <xdr:col>28</xdr:col>
      <xdr:colOff>0</xdr:colOff>
      <xdr:row>99</xdr:row>
      <xdr:rowOff>9</xdr:rowOff>
    </xdr:to>
    <xdr:sp macro="" textlink="">
      <xdr:nvSpPr>
        <xdr:cNvPr id="2289" name="Line 1689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>
          <a:spLocks noChangeShapeType="1"/>
        </xdr:cNvSpPr>
      </xdr:nvSpPr>
      <xdr:spPr bwMode="auto">
        <a:xfrm flipH="1">
          <a:off x="10885714" y="18557770"/>
          <a:ext cx="867456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96</xdr:row>
      <xdr:rowOff>17008</xdr:rowOff>
    </xdr:from>
    <xdr:to>
      <xdr:col>14</xdr:col>
      <xdr:colOff>9525</xdr:colOff>
      <xdr:row>99</xdr:row>
      <xdr:rowOff>17009</xdr:rowOff>
    </xdr:to>
    <xdr:sp macro="" textlink="">
      <xdr:nvSpPr>
        <xdr:cNvPr id="2290" name="Line 1923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>
          <a:spLocks noChangeShapeType="1"/>
        </xdr:cNvSpPr>
      </xdr:nvSpPr>
      <xdr:spPr bwMode="auto">
        <a:xfrm>
          <a:off x="6311333" y="18565245"/>
          <a:ext cx="629330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18028</xdr:rowOff>
    </xdr:from>
    <xdr:to>
      <xdr:col>6</xdr:col>
      <xdr:colOff>0</xdr:colOff>
      <xdr:row>99</xdr:row>
      <xdr:rowOff>8504</xdr:rowOff>
    </xdr:to>
    <xdr:sp macro="" textlink="">
      <xdr:nvSpPr>
        <xdr:cNvPr id="2291" name="Line 1871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>
          <a:spLocks noChangeShapeType="1"/>
        </xdr:cNvSpPr>
      </xdr:nvSpPr>
      <xdr:spPr bwMode="auto">
        <a:xfrm flipH="1">
          <a:off x="3444308" y="18566265"/>
          <a:ext cx="824933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255133</xdr:colOff>
      <xdr:row>95</xdr:row>
      <xdr:rowOff>704849</xdr:rowOff>
    </xdr:from>
    <xdr:to>
      <xdr:col>7</xdr:col>
      <xdr:colOff>333375</xdr:colOff>
      <xdr:row>97</xdr:row>
      <xdr:rowOff>428624</xdr:rowOff>
    </xdr:to>
    <xdr:sp macro="" textlink="">
      <xdr:nvSpPr>
        <xdr:cNvPr id="2292" name="Line 1871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>
          <a:spLocks noChangeShapeType="1"/>
        </xdr:cNvSpPr>
      </xdr:nvSpPr>
      <xdr:spPr bwMode="auto">
        <a:xfrm flipH="1">
          <a:off x="4255633" y="17240249"/>
          <a:ext cx="687842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238126</xdr:colOff>
      <xdr:row>95</xdr:row>
      <xdr:rowOff>714375</xdr:rowOff>
    </xdr:from>
    <xdr:to>
      <xdr:col>8</xdr:col>
      <xdr:colOff>14628</xdr:colOff>
      <xdr:row>97</xdr:row>
      <xdr:rowOff>419100</xdr:rowOff>
    </xdr:to>
    <xdr:sp macro="" textlink="">
      <xdr:nvSpPr>
        <xdr:cNvPr id="2293" name="Line 243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>
          <a:spLocks noChangeShapeType="1"/>
        </xdr:cNvSpPr>
      </xdr:nvSpPr>
      <xdr:spPr bwMode="auto">
        <a:xfrm>
          <a:off x="4238626" y="17249775"/>
          <a:ext cx="786152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382700</xdr:colOff>
      <xdr:row>96</xdr:row>
      <xdr:rowOff>35037</xdr:rowOff>
    </xdr:from>
    <xdr:to>
      <xdr:col>9</xdr:col>
      <xdr:colOff>314665</xdr:colOff>
      <xdr:row>99</xdr:row>
      <xdr:rowOff>25513</xdr:rowOff>
    </xdr:to>
    <xdr:sp macro="" textlink="">
      <xdr:nvSpPr>
        <xdr:cNvPr id="2294" name="Line 1872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>
          <a:spLocks noChangeShapeType="1"/>
        </xdr:cNvSpPr>
      </xdr:nvSpPr>
      <xdr:spPr bwMode="auto">
        <a:xfrm flipH="1">
          <a:off x="4992120" y="18583274"/>
          <a:ext cx="663349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18029</xdr:colOff>
      <xdr:row>96</xdr:row>
      <xdr:rowOff>42522</xdr:rowOff>
    </xdr:from>
    <xdr:to>
      <xdr:col>10</xdr:col>
      <xdr:colOff>18029</xdr:colOff>
      <xdr:row>99</xdr:row>
      <xdr:rowOff>42523</xdr:rowOff>
    </xdr:to>
    <xdr:sp macro="" textlink="">
      <xdr:nvSpPr>
        <xdr:cNvPr id="2295" name="Line 243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>
          <a:spLocks noChangeShapeType="1"/>
        </xdr:cNvSpPr>
      </xdr:nvSpPr>
      <xdr:spPr bwMode="auto">
        <a:xfrm>
          <a:off x="5027158" y="18590759"/>
          <a:ext cx="663349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297656</xdr:colOff>
      <xdr:row>96</xdr:row>
      <xdr:rowOff>18029</xdr:rowOff>
    </xdr:from>
    <xdr:to>
      <xdr:col>13</xdr:col>
      <xdr:colOff>297656</xdr:colOff>
      <xdr:row>99</xdr:row>
      <xdr:rowOff>8505</xdr:rowOff>
    </xdr:to>
    <xdr:sp macro="" textlink="">
      <xdr:nvSpPr>
        <xdr:cNvPr id="2296" name="Line 1680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>
          <a:spLocks noChangeShapeType="1"/>
        </xdr:cNvSpPr>
      </xdr:nvSpPr>
      <xdr:spPr bwMode="auto">
        <a:xfrm flipH="1">
          <a:off x="6284799" y="18566266"/>
          <a:ext cx="62933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26534</xdr:colOff>
      <xdr:row>96</xdr:row>
      <xdr:rowOff>17008</xdr:rowOff>
    </xdr:from>
    <xdr:to>
      <xdr:col>16</xdr:col>
      <xdr:colOff>26534</xdr:colOff>
      <xdr:row>99</xdr:row>
      <xdr:rowOff>17009</xdr:rowOff>
    </xdr:to>
    <xdr:sp macro="" textlink="">
      <xdr:nvSpPr>
        <xdr:cNvPr id="2300" name="Line 339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>
          <a:spLocks noChangeShapeType="1"/>
        </xdr:cNvSpPr>
      </xdr:nvSpPr>
      <xdr:spPr bwMode="auto">
        <a:xfrm>
          <a:off x="6957672" y="18565245"/>
          <a:ext cx="637835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96</xdr:row>
      <xdr:rowOff>9533</xdr:rowOff>
    </xdr:from>
    <xdr:to>
      <xdr:col>26</xdr:col>
      <xdr:colOff>0</xdr:colOff>
      <xdr:row>99</xdr:row>
      <xdr:rowOff>9</xdr:rowOff>
    </xdr:to>
    <xdr:sp macro="" textlink="">
      <xdr:nvSpPr>
        <xdr:cNvPr id="2407" name="Line 1686">
          <a:extLst>
            <a:ext uri="{FF2B5EF4-FFF2-40B4-BE49-F238E27FC236}">
              <a16:creationId xmlns:a16="http://schemas.microsoft.com/office/drawing/2014/main" id="{00000000-0008-0000-0300-000067090000}"/>
            </a:ext>
          </a:extLst>
        </xdr:cNvPr>
        <xdr:cNvSpPr>
          <a:spLocks noChangeShapeType="1"/>
        </xdr:cNvSpPr>
      </xdr:nvSpPr>
      <xdr:spPr bwMode="auto">
        <a:xfrm flipH="1">
          <a:off x="10179844" y="18557770"/>
          <a:ext cx="70587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42523</xdr:colOff>
      <xdr:row>96</xdr:row>
      <xdr:rowOff>17009</xdr:rowOff>
    </xdr:from>
    <xdr:to>
      <xdr:col>24</xdr:col>
      <xdr:colOff>17009</xdr:colOff>
      <xdr:row>99</xdr:row>
      <xdr:rowOff>17009</xdr:rowOff>
    </xdr:to>
    <xdr:sp macro="" textlink="">
      <xdr:nvSpPr>
        <xdr:cNvPr id="2430" name="Line 2105">
          <a:extLst>
            <a:ext uri="{FF2B5EF4-FFF2-40B4-BE49-F238E27FC236}">
              <a16:creationId xmlns:a16="http://schemas.microsoft.com/office/drawing/2014/main" id="{00000000-0008-0000-0300-00007E090000}"/>
            </a:ext>
          </a:extLst>
        </xdr:cNvPr>
        <xdr:cNvSpPr>
          <a:spLocks noChangeShapeType="1"/>
        </xdr:cNvSpPr>
      </xdr:nvSpPr>
      <xdr:spPr bwMode="auto">
        <a:xfrm>
          <a:off x="9576027" y="18565246"/>
          <a:ext cx="620826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96</xdr:row>
      <xdr:rowOff>8512</xdr:rowOff>
    </xdr:from>
    <xdr:to>
      <xdr:col>26</xdr:col>
      <xdr:colOff>0</xdr:colOff>
      <xdr:row>99</xdr:row>
      <xdr:rowOff>8853</xdr:rowOff>
    </xdr:to>
    <xdr:sp macro="" textlink="">
      <xdr:nvSpPr>
        <xdr:cNvPr id="2453" name="Line 2106">
          <a:extLst>
            <a:ext uri="{FF2B5EF4-FFF2-40B4-BE49-F238E27FC236}">
              <a16:creationId xmlns:a16="http://schemas.microsoft.com/office/drawing/2014/main" id="{00000000-0008-0000-0300-000095090000}"/>
            </a:ext>
          </a:extLst>
        </xdr:cNvPr>
        <xdr:cNvSpPr>
          <a:spLocks noChangeShapeType="1"/>
        </xdr:cNvSpPr>
      </xdr:nvSpPr>
      <xdr:spPr bwMode="auto">
        <a:xfrm>
          <a:off x="10189369" y="18556749"/>
          <a:ext cx="696345" cy="485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26534</xdr:colOff>
      <xdr:row>96</xdr:row>
      <xdr:rowOff>42521</xdr:rowOff>
    </xdr:from>
    <xdr:to>
      <xdr:col>6</xdr:col>
      <xdr:colOff>26534</xdr:colOff>
      <xdr:row>99</xdr:row>
      <xdr:rowOff>42522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00000000-0008-0000-0300-000096090000}"/>
            </a:ext>
          </a:extLst>
        </xdr:cNvPr>
        <xdr:cNvSpPr>
          <a:spLocks noChangeShapeType="1"/>
        </xdr:cNvSpPr>
      </xdr:nvSpPr>
      <xdr:spPr bwMode="auto">
        <a:xfrm>
          <a:off x="3470842" y="18590758"/>
          <a:ext cx="824933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96</xdr:row>
      <xdr:rowOff>51026</xdr:rowOff>
    </xdr:from>
    <xdr:to>
      <xdr:col>18</xdr:col>
      <xdr:colOff>9525</xdr:colOff>
      <xdr:row>99</xdr:row>
      <xdr:rowOff>51027</xdr:rowOff>
    </xdr:to>
    <xdr:sp macro="" textlink="">
      <xdr:nvSpPr>
        <xdr:cNvPr id="2455" name="Line 13">
          <a:extLst>
            <a:ext uri="{FF2B5EF4-FFF2-40B4-BE49-F238E27FC236}">
              <a16:creationId xmlns:a16="http://schemas.microsoft.com/office/drawing/2014/main" id="{00000000-0008-0000-0300-000097090000}"/>
            </a:ext>
          </a:extLst>
        </xdr:cNvPr>
        <xdr:cNvSpPr>
          <a:spLocks noChangeShapeType="1"/>
        </xdr:cNvSpPr>
      </xdr:nvSpPr>
      <xdr:spPr bwMode="auto">
        <a:xfrm>
          <a:off x="7578498" y="18599263"/>
          <a:ext cx="629331" cy="484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25513</xdr:colOff>
      <xdr:row>96</xdr:row>
      <xdr:rowOff>17015</xdr:rowOff>
    </xdr:from>
    <xdr:to>
      <xdr:col>19</xdr:col>
      <xdr:colOff>280647</xdr:colOff>
      <xdr:row>98</xdr:row>
      <xdr:rowOff>127568</xdr:rowOff>
    </xdr:to>
    <xdr:sp macro="" textlink="">
      <xdr:nvSpPr>
        <xdr:cNvPr id="2457" name="Line 15">
          <a:extLst>
            <a:ext uri="{FF2B5EF4-FFF2-40B4-BE49-F238E27FC236}">
              <a16:creationId xmlns:a16="http://schemas.microsoft.com/office/drawing/2014/main" id="{00000000-0008-0000-0300-000099090000}"/>
            </a:ext>
          </a:extLst>
        </xdr:cNvPr>
        <xdr:cNvSpPr>
          <a:spLocks noChangeShapeType="1"/>
        </xdr:cNvSpPr>
      </xdr:nvSpPr>
      <xdr:spPr bwMode="auto">
        <a:xfrm>
          <a:off x="8223817" y="18565252"/>
          <a:ext cx="569799" cy="43372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306161</xdr:colOff>
      <xdr:row>96</xdr:row>
      <xdr:rowOff>18029</xdr:rowOff>
    </xdr:from>
    <xdr:to>
      <xdr:col>15</xdr:col>
      <xdr:colOff>314665</xdr:colOff>
      <xdr:row>99</xdr:row>
      <xdr:rowOff>8505</xdr:rowOff>
    </xdr:to>
    <xdr:sp macro="" textlink="">
      <xdr:nvSpPr>
        <xdr:cNvPr id="2460" name="Line 1567">
          <a:extLst>
            <a:ext uri="{FF2B5EF4-FFF2-40B4-BE49-F238E27FC236}">
              <a16:creationId xmlns:a16="http://schemas.microsoft.com/office/drawing/2014/main" id="{00000000-0008-0000-0300-00009C090000}"/>
            </a:ext>
          </a:extLst>
        </xdr:cNvPr>
        <xdr:cNvSpPr>
          <a:spLocks noChangeShapeType="1"/>
        </xdr:cNvSpPr>
      </xdr:nvSpPr>
      <xdr:spPr bwMode="auto">
        <a:xfrm flipH="1">
          <a:off x="6922634" y="18566266"/>
          <a:ext cx="637835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306159</xdr:colOff>
      <xdr:row>96</xdr:row>
      <xdr:rowOff>1021</xdr:rowOff>
    </xdr:from>
    <xdr:to>
      <xdr:col>17</xdr:col>
      <xdr:colOff>297315</xdr:colOff>
      <xdr:row>98</xdr:row>
      <xdr:rowOff>153082</xdr:rowOff>
    </xdr:to>
    <xdr:sp macro="" textlink="">
      <xdr:nvSpPr>
        <xdr:cNvPr id="2461" name="Line 1568">
          <a:extLst>
            <a:ext uri="{FF2B5EF4-FFF2-40B4-BE49-F238E27FC236}">
              <a16:creationId xmlns:a16="http://schemas.microsoft.com/office/drawing/2014/main" id="{00000000-0008-0000-0300-00009D090000}"/>
            </a:ext>
          </a:extLst>
        </xdr:cNvPr>
        <xdr:cNvSpPr>
          <a:spLocks noChangeShapeType="1"/>
        </xdr:cNvSpPr>
      </xdr:nvSpPr>
      <xdr:spPr bwMode="auto">
        <a:xfrm flipH="1">
          <a:off x="7551963" y="18549258"/>
          <a:ext cx="628990" cy="4752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8504</xdr:colOff>
      <xdr:row>96</xdr:row>
      <xdr:rowOff>34017</xdr:rowOff>
    </xdr:from>
    <xdr:to>
      <xdr:col>19</xdr:col>
      <xdr:colOff>263638</xdr:colOff>
      <xdr:row>99</xdr:row>
      <xdr:rowOff>34025</xdr:rowOff>
    </xdr:to>
    <xdr:sp macro="" textlink="">
      <xdr:nvSpPr>
        <xdr:cNvPr id="2462" name="Line 1569">
          <a:extLst>
            <a:ext uri="{FF2B5EF4-FFF2-40B4-BE49-F238E27FC236}">
              <a16:creationId xmlns:a16="http://schemas.microsoft.com/office/drawing/2014/main" id="{00000000-0008-0000-0300-00009E090000}"/>
            </a:ext>
          </a:extLst>
        </xdr:cNvPr>
        <xdr:cNvSpPr>
          <a:spLocks noChangeShapeType="1"/>
        </xdr:cNvSpPr>
      </xdr:nvSpPr>
      <xdr:spPr bwMode="auto">
        <a:xfrm flipH="1">
          <a:off x="8206808" y="18582254"/>
          <a:ext cx="569799" cy="4847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17009</xdr:colOff>
      <xdr:row>96</xdr:row>
      <xdr:rowOff>0</xdr:rowOff>
    </xdr:from>
    <xdr:to>
      <xdr:col>23</xdr:col>
      <xdr:colOff>314324</xdr:colOff>
      <xdr:row>98</xdr:row>
      <xdr:rowOff>0</xdr:rowOff>
    </xdr:to>
    <xdr:sp macro="" textlink="">
      <xdr:nvSpPr>
        <xdr:cNvPr id="2463" name="Line 1571">
          <a:extLst>
            <a:ext uri="{FF2B5EF4-FFF2-40B4-BE49-F238E27FC236}">
              <a16:creationId xmlns:a16="http://schemas.microsoft.com/office/drawing/2014/main" id="{00000000-0008-0000-0300-00009F090000}"/>
            </a:ext>
          </a:extLst>
        </xdr:cNvPr>
        <xdr:cNvSpPr>
          <a:spLocks noChangeShapeType="1"/>
        </xdr:cNvSpPr>
      </xdr:nvSpPr>
      <xdr:spPr bwMode="auto">
        <a:xfrm flipH="1">
          <a:off x="9551534" y="17259300"/>
          <a:ext cx="61164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119</xdr:row>
      <xdr:rowOff>68037</xdr:rowOff>
    </xdr:from>
    <xdr:to>
      <xdr:col>7</xdr:col>
      <xdr:colOff>365692</xdr:colOff>
      <xdr:row>121</xdr:row>
      <xdr:rowOff>170090</xdr:rowOff>
    </xdr:to>
    <xdr:sp macro="" textlink="">
      <xdr:nvSpPr>
        <xdr:cNvPr id="2464" name="Line 169">
          <a:extLst>
            <a:ext uri="{FF2B5EF4-FFF2-40B4-BE49-F238E27FC236}">
              <a16:creationId xmlns:a16="http://schemas.microsoft.com/office/drawing/2014/main" id="{00000000-0008-0000-0300-0000A0090000}"/>
            </a:ext>
          </a:extLst>
        </xdr:cNvPr>
        <xdr:cNvSpPr>
          <a:spLocks noChangeShapeType="1"/>
        </xdr:cNvSpPr>
      </xdr:nvSpPr>
      <xdr:spPr bwMode="auto">
        <a:xfrm>
          <a:off x="4278766" y="21499287"/>
          <a:ext cx="696346" cy="4847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679</xdr:colOff>
      <xdr:row>119</xdr:row>
      <xdr:rowOff>25513</xdr:rowOff>
    </xdr:from>
    <xdr:to>
      <xdr:col>7</xdr:col>
      <xdr:colOff>340177</xdr:colOff>
      <xdr:row>121</xdr:row>
      <xdr:rowOff>220775</xdr:rowOff>
    </xdr:to>
    <xdr:sp macro="" textlink="">
      <xdr:nvSpPr>
        <xdr:cNvPr id="2468" name="Line 1871">
          <a:extLst>
            <a:ext uri="{FF2B5EF4-FFF2-40B4-BE49-F238E27FC236}">
              <a16:creationId xmlns:a16="http://schemas.microsoft.com/office/drawing/2014/main" id="{00000000-0008-0000-0300-0000A4090000}"/>
            </a:ext>
          </a:extLst>
        </xdr:cNvPr>
        <xdr:cNvSpPr>
          <a:spLocks noChangeShapeType="1"/>
        </xdr:cNvSpPr>
      </xdr:nvSpPr>
      <xdr:spPr bwMode="auto">
        <a:xfrm flipH="1">
          <a:off x="4269920" y="21456763"/>
          <a:ext cx="679677" cy="5779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119</xdr:row>
      <xdr:rowOff>17009</xdr:rowOff>
    </xdr:from>
    <xdr:to>
      <xdr:col>9</xdr:col>
      <xdr:colOff>297655</xdr:colOff>
      <xdr:row>121</xdr:row>
      <xdr:rowOff>204107</xdr:rowOff>
    </xdr:to>
    <xdr:sp macro="" textlink="">
      <xdr:nvSpPr>
        <xdr:cNvPr id="2469" name="Line 169">
          <a:extLst>
            <a:ext uri="{FF2B5EF4-FFF2-40B4-BE49-F238E27FC236}">
              <a16:creationId xmlns:a16="http://schemas.microsoft.com/office/drawing/2014/main" id="{00000000-0008-0000-0300-0000A5090000}"/>
            </a:ext>
          </a:extLst>
        </xdr:cNvPr>
        <xdr:cNvSpPr>
          <a:spLocks noChangeShapeType="1"/>
        </xdr:cNvSpPr>
      </xdr:nvSpPr>
      <xdr:spPr bwMode="auto">
        <a:xfrm>
          <a:off x="5018654" y="21448259"/>
          <a:ext cx="619805" cy="5697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42523</xdr:colOff>
      <xdr:row>119</xdr:row>
      <xdr:rowOff>17009</xdr:rowOff>
    </xdr:from>
    <xdr:to>
      <xdr:col>9</xdr:col>
      <xdr:colOff>323169</xdr:colOff>
      <xdr:row>121</xdr:row>
      <xdr:rowOff>170089</xdr:rowOff>
    </xdr:to>
    <xdr:sp macro="" textlink="">
      <xdr:nvSpPr>
        <xdr:cNvPr id="2474" name="Line 1871">
          <a:extLst>
            <a:ext uri="{FF2B5EF4-FFF2-40B4-BE49-F238E27FC236}">
              <a16:creationId xmlns:a16="http://schemas.microsoft.com/office/drawing/2014/main" id="{00000000-0008-0000-0300-0000AA090000}"/>
            </a:ext>
          </a:extLst>
        </xdr:cNvPr>
        <xdr:cNvSpPr>
          <a:spLocks noChangeShapeType="1"/>
        </xdr:cNvSpPr>
      </xdr:nvSpPr>
      <xdr:spPr bwMode="auto">
        <a:xfrm flipH="1">
          <a:off x="5051652" y="21448259"/>
          <a:ext cx="612321" cy="53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9526</xdr:colOff>
      <xdr:row>119</xdr:row>
      <xdr:rowOff>68036</xdr:rowOff>
    </xdr:from>
    <xdr:to>
      <xdr:col>12</xdr:col>
      <xdr:colOff>0</xdr:colOff>
      <xdr:row>122</xdr:row>
      <xdr:rowOff>8504</xdr:rowOff>
    </xdr:to>
    <xdr:sp macro="" textlink="">
      <xdr:nvSpPr>
        <xdr:cNvPr id="2554" name="Line 169">
          <a:extLst>
            <a:ext uri="{FF2B5EF4-FFF2-40B4-BE49-F238E27FC236}">
              <a16:creationId xmlns:a16="http://schemas.microsoft.com/office/drawing/2014/main" id="{00000000-0008-0000-0300-0000FA090000}"/>
            </a:ext>
          </a:extLst>
        </xdr:cNvPr>
        <xdr:cNvSpPr>
          <a:spLocks noChangeShapeType="1"/>
        </xdr:cNvSpPr>
      </xdr:nvSpPr>
      <xdr:spPr bwMode="auto">
        <a:xfrm>
          <a:off x="5682004" y="21499286"/>
          <a:ext cx="619804" cy="5442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330992</xdr:colOff>
      <xdr:row>119</xdr:row>
      <xdr:rowOff>51027</xdr:rowOff>
    </xdr:from>
    <xdr:to>
      <xdr:col>11</xdr:col>
      <xdr:colOff>238124</xdr:colOff>
      <xdr:row>121</xdr:row>
      <xdr:rowOff>220775</xdr:rowOff>
    </xdr:to>
    <xdr:sp macro="" textlink="">
      <xdr:nvSpPr>
        <xdr:cNvPr id="2567" name="Line 1871">
          <a:extLst>
            <a:ext uri="{FF2B5EF4-FFF2-40B4-BE49-F238E27FC236}">
              <a16:creationId xmlns:a16="http://schemas.microsoft.com/office/drawing/2014/main" id="{00000000-0008-0000-0300-0000070A0000}"/>
            </a:ext>
          </a:extLst>
        </xdr:cNvPr>
        <xdr:cNvSpPr>
          <a:spLocks noChangeShapeType="1"/>
        </xdr:cNvSpPr>
      </xdr:nvSpPr>
      <xdr:spPr bwMode="auto">
        <a:xfrm flipH="1">
          <a:off x="5671796" y="21482277"/>
          <a:ext cx="553471" cy="552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9526</xdr:colOff>
      <xdr:row>119</xdr:row>
      <xdr:rowOff>68036</xdr:rowOff>
    </xdr:from>
    <xdr:to>
      <xdr:col>14</xdr:col>
      <xdr:colOff>0</xdr:colOff>
      <xdr:row>122</xdr:row>
      <xdr:rowOff>0</xdr:rowOff>
    </xdr:to>
    <xdr:sp macro="" textlink="">
      <xdr:nvSpPr>
        <xdr:cNvPr id="2569" name="Line 169">
          <a:extLst>
            <a:ext uri="{FF2B5EF4-FFF2-40B4-BE49-F238E27FC236}">
              <a16:creationId xmlns:a16="http://schemas.microsoft.com/office/drawing/2014/main" id="{00000000-0008-0000-0300-0000090A0000}"/>
            </a:ext>
          </a:extLst>
        </xdr:cNvPr>
        <xdr:cNvSpPr>
          <a:spLocks noChangeShapeType="1"/>
        </xdr:cNvSpPr>
      </xdr:nvSpPr>
      <xdr:spPr bwMode="auto">
        <a:xfrm>
          <a:off x="6311334" y="21499286"/>
          <a:ext cx="619804" cy="53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311942</xdr:colOff>
      <xdr:row>119</xdr:row>
      <xdr:rowOff>51027</xdr:rowOff>
    </xdr:from>
    <xdr:to>
      <xdr:col>13</xdr:col>
      <xdr:colOff>289151</xdr:colOff>
      <xdr:row>121</xdr:row>
      <xdr:rowOff>220775</xdr:rowOff>
    </xdr:to>
    <xdr:sp macro="" textlink="">
      <xdr:nvSpPr>
        <xdr:cNvPr id="2576" name="Line 1871">
          <a:extLst>
            <a:ext uri="{FF2B5EF4-FFF2-40B4-BE49-F238E27FC236}">
              <a16:creationId xmlns:a16="http://schemas.microsoft.com/office/drawing/2014/main" id="{00000000-0008-0000-0300-0000100A0000}"/>
            </a:ext>
          </a:extLst>
        </xdr:cNvPr>
        <xdr:cNvSpPr>
          <a:spLocks noChangeShapeType="1"/>
        </xdr:cNvSpPr>
      </xdr:nvSpPr>
      <xdr:spPr bwMode="auto">
        <a:xfrm flipH="1">
          <a:off x="6299085" y="21482277"/>
          <a:ext cx="606539" cy="552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9526</xdr:colOff>
      <xdr:row>119</xdr:row>
      <xdr:rowOff>68036</xdr:rowOff>
    </xdr:from>
    <xdr:to>
      <xdr:col>15</xdr:col>
      <xdr:colOff>314665</xdr:colOff>
      <xdr:row>121</xdr:row>
      <xdr:rowOff>212612</xdr:rowOff>
    </xdr:to>
    <xdr:sp macro="" textlink="">
      <xdr:nvSpPr>
        <xdr:cNvPr id="2578" name="Line 169">
          <a:extLst>
            <a:ext uri="{FF2B5EF4-FFF2-40B4-BE49-F238E27FC236}">
              <a16:creationId xmlns:a16="http://schemas.microsoft.com/office/drawing/2014/main" id="{00000000-0008-0000-0300-0000120A0000}"/>
            </a:ext>
          </a:extLst>
        </xdr:cNvPr>
        <xdr:cNvSpPr>
          <a:spLocks noChangeShapeType="1"/>
        </xdr:cNvSpPr>
      </xdr:nvSpPr>
      <xdr:spPr bwMode="auto">
        <a:xfrm>
          <a:off x="6940664" y="21499286"/>
          <a:ext cx="619805" cy="5272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311943</xdr:colOff>
      <xdr:row>119</xdr:row>
      <xdr:rowOff>76540</xdr:rowOff>
    </xdr:from>
    <xdr:to>
      <xdr:col>15</xdr:col>
      <xdr:colOff>229620</xdr:colOff>
      <xdr:row>121</xdr:row>
      <xdr:rowOff>220775</xdr:rowOff>
    </xdr:to>
    <xdr:sp macro="" textlink="">
      <xdr:nvSpPr>
        <xdr:cNvPr id="2593" name="Line 1871">
          <a:extLst>
            <a:ext uri="{FF2B5EF4-FFF2-40B4-BE49-F238E27FC236}">
              <a16:creationId xmlns:a16="http://schemas.microsoft.com/office/drawing/2014/main" id="{00000000-0008-0000-0300-0000210A0000}"/>
            </a:ext>
          </a:extLst>
        </xdr:cNvPr>
        <xdr:cNvSpPr>
          <a:spLocks noChangeShapeType="1"/>
        </xdr:cNvSpPr>
      </xdr:nvSpPr>
      <xdr:spPr bwMode="auto">
        <a:xfrm flipH="1">
          <a:off x="6928416" y="21507790"/>
          <a:ext cx="547008" cy="5269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9526</xdr:colOff>
      <xdr:row>119</xdr:row>
      <xdr:rowOff>68036</xdr:rowOff>
    </xdr:from>
    <xdr:to>
      <xdr:col>17</xdr:col>
      <xdr:colOff>221117</xdr:colOff>
      <xdr:row>121</xdr:row>
      <xdr:rowOff>187098</xdr:rowOff>
    </xdr:to>
    <xdr:sp macro="" textlink="">
      <xdr:nvSpPr>
        <xdr:cNvPr id="2669" name="Line 169">
          <a:extLst>
            <a:ext uri="{FF2B5EF4-FFF2-40B4-BE49-F238E27FC236}">
              <a16:creationId xmlns:a16="http://schemas.microsoft.com/office/drawing/2014/main" id="{00000000-0008-0000-0300-00006D0A0000}"/>
            </a:ext>
          </a:extLst>
        </xdr:cNvPr>
        <xdr:cNvSpPr>
          <a:spLocks noChangeShapeType="1"/>
        </xdr:cNvSpPr>
      </xdr:nvSpPr>
      <xdr:spPr bwMode="auto">
        <a:xfrm>
          <a:off x="3453834" y="21499286"/>
          <a:ext cx="772886" cy="501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892968</xdr:colOff>
      <xdr:row>119</xdr:row>
      <xdr:rowOff>17009</xdr:rowOff>
    </xdr:from>
    <xdr:to>
      <xdr:col>17</xdr:col>
      <xdr:colOff>204106</xdr:colOff>
      <xdr:row>121</xdr:row>
      <xdr:rowOff>220775</xdr:rowOff>
    </xdr:to>
    <xdr:sp macro="" textlink="">
      <xdr:nvSpPr>
        <xdr:cNvPr id="2673" name="Line 1871">
          <a:extLst>
            <a:ext uri="{FF2B5EF4-FFF2-40B4-BE49-F238E27FC236}">
              <a16:creationId xmlns:a16="http://schemas.microsoft.com/office/drawing/2014/main" id="{00000000-0008-0000-0300-0000710A0000}"/>
            </a:ext>
          </a:extLst>
        </xdr:cNvPr>
        <xdr:cNvSpPr>
          <a:spLocks noChangeShapeType="1"/>
        </xdr:cNvSpPr>
      </xdr:nvSpPr>
      <xdr:spPr bwMode="auto">
        <a:xfrm flipH="1">
          <a:off x="3418794" y="21448259"/>
          <a:ext cx="790915" cy="5864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9526</xdr:colOff>
      <xdr:row>119</xdr:row>
      <xdr:rowOff>68036</xdr:rowOff>
    </xdr:from>
    <xdr:to>
      <xdr:col>19</xdr:col>
      <xdr:colOff>221117</xdr:colOff>
      <xdr:row>121</xdr:row>
      <xdr:rowOff>187098</xdr:rowOff>
    </xdr:to>
    <xdr:sp macro="" textlink="">
      <xdr:nvSpPr>
        <xdr:cNvPr id="2675" name="Line 169">
          <a:extLst>
            <a:ext uri="{FF2B5EF4-FFF2-40B4-BE49-F238E27FC236}">
              <a16:creationId xmlns:a16="http://schemas.microsoft.com/office/drawing/2014/main" id="{00000000-0008-0000-0300-0000730A0000}"/>
            </a:ext>
          </a:extLst>
        </xdr:cNvPr>
        <xdr:cNvSpPr>
          <a:spLocks noChangeShapeType="1"/>
        </xdr:cNvSpPr>
      </xdr:nvSpPr>
      <xdr:spPr bwMode="auto">
        <a:xfrm>
          <a:off x="3453834" y="21499286"/>
          <a:ext cx="772886" cy="501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892968</xdr:colOff>
      <xdr:row>119</xdr:row>
      <xdr:rowOff>17009</xdr:rowOff>
    </xdr:from>
    <xdr:to>
      <xdr:col>19</xdr:col>
      <xdr:colOff>204106</xdr:colOff>
      <xdr:row>121</xdr:row>
      <xdr:rowOff>220775</xdr:rowOff>
    </xdr:to>
    <xdr:sp macro="" textlink="">
      <xdr:nvSpPr>
        <xdr:cNvPr id="2678" name="Line 1871">
          <a:extLst>
            <a:ext uri="{FF2B5EF4-FFF2-40B4-BE49-F238E27FC236}">
              <a16:creationId xmlns:a16="http://schemas.microsoft.com/office/drawing/2014/main" id="{00000000-0008-0000-0300-0000760A0000}"/>
            </a:ext>
          </a:extLst>
        </xdr:cNvPr>
        <xdr:cNvSpPr>
          <a:spLocks noChangeShapeType="1"/>
        </xdr:cNvSpPr>
      </xdr:nvSpPr>
      <xdr:spPr bwMode="auto">
        <a:xfrm flipH="1">
          <a:off x="3418794" y="21448259"/>
          <a:ext cx="790915" cy="5864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9526</xdr:colOff>
      <xdr:row>119</xdr:row>
      <xdr:rowOff>68036</xdr:rowOff>
    </xdr:from>
    <xdr:to>
      <xdr:col>21</xdr:col>
      <xdr:colOff>289152</xdr:colOff>
      <xdr:row>121</xdr:row>
      <xdr:rowOff>204107</xdr:rowOff>
    </xdr:to>
    <xdr:sp macro="" textlink="">
      <xdr:nvSpPr>
        <xdr:cNvPr id="2679" name="Line 169">
          <a:extLst>
            <a:ext uri="{FF2B5EF4-FFF2-40B4-BE49-F238E27FC236}">
              <a16:creationId xmlns:a16="http://schemas.microsoft.com/office/drawing/2014/main" id="{00000000-0008-0000-0300-0000770A0000}"/>
            </a:ext>
          </a:extLst>
        </xdr:cNvPr>
        <xdr:cNvSpPr>
          <a:spLocks noChangeShapeType="1"/>
        </xdr:cNvSpPr>
      </xdr:nvSpPr>
      <xdr:spPr bwMode="auto">
        <a:xfrm>
          <a:off x="8837160" y="21499286"/>
          <a:ext cx="653822" cy="5187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311942</xdr:colOff>
      <xdr:row>119</xdr:row>
      <xdr:rowOff>34018</xdr:rowOff>
    </xdr:from>
    <xdr:to>
      <xdr:col>21</xdr:col>
      <xdr:colOff>306160</xdr:colOff>
      <xdr:row>121</xdr:row>
      <xdr:rowOff>220775</xdr:rowOff>
    </xdr:to>
    <xdr:sp macro="" textlink="">
      <xdr:nvSpPr>
        <xdr:cNvPr id="2685" name="Line 1871">
          <a:extLst>
            <a:ext uri="{FF2B5EF4-FFF2-40B4-BE49-F238E27FC236}">
              <a16:creationId xmlns:a16="http://schemas.microsoft.com/office/drawing/2014/main" id="{00000000-0008-0000-0300-00007D0A0000}"/>
            </a:ext>
          </a:extLst>
        </xdr:cNvPr>
        <xdr:cNvSpPr>
          <a:spLocks noChangeShapeType="1"/>
        </xdr:cNvSpPr>
      </xdr:nvSpPr>
      <xdr:spPr bwMode="auto">
        <a:xfrm flipH="1">
          <a:off x="8824911" y="21465268"/>
          <a:ext cx="683079" cy="5694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9526</xdr:colOff>
      <xdr:row>119</xdr:row>
      <xdr:rowOff>68036</xdr:rowOff>
    </xdr:from>
    <xdr:to>
      <xdr:col>23</xdr:col>
      <xdr:colOff>314665</xdr:colOff>
      <xdr:row>122</xdr:row>
      <xdr:rowOff>25513</xdr:rowOff>
    </xdr:to>
    <xdr:sp macro="" textlink="">
      <xdr:nvSpPr>
        <xdr:cNvPr id="2687" name="Line 169">
          <a:extLst>
            <a:ext uri="{FF2B5EF4-FFF2-40B4-BE49-F238E27FC236}">
              <a16:creationId xmlns:a16="http://schemas.microsoft.com/office/drawing/2014/main" id="{00000000-0008-0000-0300-00007F0A0000}"/>
            </a:ext>
          </a:extLst>
        </xdr:cNvPr>
        <xdr:cNvSpPr>
          <a:spLocks noChangeShapeType="1"/>
        </xdr:cNvSpPr>
      </xdr:nvSpPr>
      <xdr:spPr bwMode="auto">
        <a:xfrm>
          <a:off x="9543030" y="21499286"/>
          <a:ext cx="619805" cy="5612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330991</xdr:colOff>
      <xdr:row>119</xdr:row>
      <xdr:rowOff>17009</xdr:rowOff>
    </xdr:from>
    <xdr:to>
      <xdr:col>23</xdr:col>
      <xdr:colOff>306159</xdr:colOff>
      <xdr:row>121</xdr:row>
      <xdr:rowOff>220775</xdr:rowOff>
    </xdr:to>
    <xdr:sp macro="" textlink="">
      <xdr:nvSpPr>
        <xdr:cNvPr id="2688" name="Line 1871">
          <a:extLst>
            <a:ext uri="{FF2B5EF4-FFF2-40B4-BE49-F238E27FC236}">
              <a16:creationId xmlns:a16="http://schemas.microsoft.com/office/drawing/2014/main" id="{00000000-0008-0000-0300-0000800A0000}"/>
            </a:ext>
          </a:extLst>
        </xdr:cNvPr>
        <xdr:cNvSpPr>
          <a:spLocks noChangeShapeType="1"/>
        </xdr:cNvSpPr>
      </xdr:nvSpPr>
      <xdr:spPr bwMode="auto">
        <a:xfrm flipH="1">
          <a:off x="9532821" y="21448259"/>
          <a:ext cx="621508" cy="5864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9526</xdr:colOff>
      <xdr:row>119</xdr:row>
      <xdr:rowOff>68036</xdr:rowOff>
    </xdr:from>
    <xdr:to>
      <xdr:col>25</xdr:col>
      <xdr:colOff>323170</xdr:colOff>
      <xdr:row>122</xdr:row>
      <xdr:rowOff>0</xdr:rowOff>
    </xdr:to>
    <xdr:sp macro="" textlink="">
      <xdr:nvSpPr>
        <xdr:cNvPr id="2689" name="Line 169">
          <a:extLst>
            <a:ext uri="{FF2B5EF4-FFF2-40B4-BE49-F238E27FC236}">
              <a16:creationId xmlns:a16="http://schemas.microsoft.com/office/drawing/2014/main" id="{00000000-0008-0000-0300-0000810A0000}"/>
            </a:ext>
          </a:extLst>
        </xdr:cNvPr>
        <xdr:cNvSpPr>
          <a:spLocks noChangeShapeType="1"/>
        </xdr:cNvSpPr>
      </xdr:nvSpPr>
      <xdr:spPr bwMode="auto">
        <a:xfrm>
          <a:off x="10189370" y="21499286"/>
          <a:ext cx="687840" cy="53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330992</xdr:colOff>
      <xdr:row>119</xdr:row>
      <xdr:rowOff>59531</xdr:rowOff>
    </xdr:from>
    <xdr:to>
      <xdr:col>25</xdr:col>
      <xdr:colOff>255133</xdr:colOff>
      <xdr:row>121</xdr:row>
      <xdr:rowOff>220775</xdr:rowOff>
    </xdr:to>
    <xdr:sp macro="" textlink="">
      <xdr:nvSpPr>
        <xdr:cNvPr id="2690" name="Line 1871">
          <a:extLst>
            <a:ext uri="{FF2B5EF4-FFF2-40B4-BE49-F238E27FC236}">
              <a16:creationId xmlns:a16="http://schemas.microsoft.com/office/drawing/2014/main" id="{00000000-0008-0000-0300-0000820A0000}"/>
            </a:ext>
          </a:extLst>
        </xdr:cNvPr>
        <xdr:cNvSpPr>
          <a:spLocks noChangeShapeType="1"/>
        </xdr:cNvSpPr>
      </xdr:nvSpPr>
      <xdr:spPr bwMode="auto">
        <a:xfrm flipH="1">
          <a:off x="10179162" y="21490781"/>
          <a:ext cx="630011" cy="5439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9526</xdr:colOff>
      <xdr:row>119</xdr:row>
      <xdr:rowOff>68036</xdr:rowOff>
    </xdr:from>
    <xdr:to>
      <xdr:col>28</xdr:col>
      <xdr:colOff>0</xdr:colOff>
      <xdr:row>122</xdr:row>
      <xdr:rowOff>8504</xdr:rowOff>
    </xdr:to>
    <xdr:sp macro="" textlink="">
      <xdr:nvSpPr>
        <xdr:cNvPr id="2691" name="Line 169">
          <a:extLst>
            <a:ext uri="{FF2B5EF4-FFF2-40B4-BE49-F238E27FC236}">
              <a16:creationId xmlns:a16="http://schemas.microsoft.com/office/drawing/2014/main" id="{00000000-0008-0000-0300-0000830A0000}"/>
            </a:ext>
          </a:extLst>
        </xdr:cNvPr>
        <xdr:cNvSpPr>
          <a:spLocks noChangeShapeType="1"/>
        </xdr:cNvSpPr>
      </xdr:nvSpPr>
      <xdr:spPr bwMode="auto">
        <a:xfrm>
          <a:off x="10895240" y="21499286"/>
          <a:ext cx="857930" cy="5442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330991</xdr:colOff>
      <xdr:row>119</xdr:row>
      <xdr:rowOff>8504</xdr:rowOff>
    </xdr:from>
    <xdr:to>
      <xdr:col>27</xdr:col>
      <xdr:colOff>459240</xdr:colOff>
      <xdr:row>121</xdr:row>
      <xdr:rowOff>220775</xdr:rowOff>
    </xdr:to>
    <xdr:sp macro="" textlink="">
      <xdr:nvSpPr>
        <xdr:cNvPr id="2692" name="Line 1871">
          <a:extLst>
            <a:ext uri="{FF2B5EF4-FFF2-40B4-BE49-F238E27FC236}">
              <a16:creationId xmlns:a16="http://schemas.microsoft.com/office/drawing/2014/main" id="{00000000-0008-0000-0300-0000840A0000}"/>
            </a:ext>
          </a:extLst>
        </xdr:cNvPr>
        <xdr:cNvSpPr>
          <a:spLocks noChangeShapeType="1"/>
        </xdr:cNvSpPr>
      </xdr:nvSpPr>
      <xdr:spPr bwMode="auto">
        <a:xfrm flipH="1">
          <a:off x="10885031" y="21439754"/>
          <a:ext cx="859633" cy="59497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357187</xdr:colOff>
      <xdr:row>130</xdr:row>
      <xdr:rowOff>357187</xdr:rowOff>
    </xdr:to>
    <xdr:sp macro="" textlink="">
      <xdr:nvSpPr>
        <xdr:cNvPr id="2693" name="Line 289">
          <a:extLst>
            <a:ext uri="{FF2B5EF4-FFF2-40B4-BE49-F238E27FC236}">
              <a16:creationId xmlns:a16="http://schemas.microsoft.com/office/drawing/2014/main" id="{00000000-0008-0000-0300-0000850A0000}"/>
            </a:ext>
          </a:extLst>
        </xdr:cNvPr>
        <xdr:cNvSpPr>
          <a:spLocks noChangeShapeType="1"/>
        </xdr:cNvSpPr>
      </xdr:nvSpPr>
      <xdr:spPr bwMode="auto">
        <a:xfrm>
          <a:off x="4269241" y="23735960"/>
          <a:ext cx="697366" cy="53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263637</xdr:colOff>
      <xdr:row>129</xdr:row>
      <xdr:rowOff>51026</xdr:rowOff>
    </xdr:from>
    <xdr:to>
      <xdr:col>7</xdr:col>
      <xdr:colOff>365691</xdr:colOff>
      <xdr:row>130</xdr:row>
      <xdr:rowOff>340177</xdr:rowOff>
    </xdr:to>
    <xdr:sp macro="" textlink="">
      <xdr:nvSpPr>
        <xdr:cNvPr id="2695" name="Line 1669">
          <a:extLst>
            <a:ext uri="{FF2B5EF4-FFF2-40B4-BE49-F238E27FC236}">
              <a16:creationId xmlns:a16="http://schemas.microsoft.com/office/drawing/2014/main" id="{00000000-0008-0000-0300-0000870A0000}"/>
            </a:ext>
          </a:extLst>
        </xdr:cNvPr>
        <xdr:cNvSpPr>
          <a:spLocks noChangeShapeType="1"/>
        </xdr:cNvSpPr>
      </xdr:nvSpPr>
      <xdr:spPr bwMode="auto">
        <a:xfrm flipH="1">
          <a:off x="4269240" y="23786986"/>
          <a:ext cx="705871" cy="4677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42</xdr:row>
      <xdr:rowOff>0</xdr:rowOff>
    </xdr:from>
    <xdr:to>
      <xdr:col>6</xdr:col>
      <xdr:colOff>9525</xdr:colOff>
      <xdr:row>45</xdr:row>
      <xdr:rowOff>0</xdr:rowOff>
    </xdr:to>
    <xdr:sp macro="" textlink="">
      <xdr:nvSpPr>
        <xdr:cNvPr id="2" name="Line 145">
          <a:extLst>
            <a:ext uri="{FF2B5EF4-FFF2-40B4-BE49-F238E27FC236}">
              <a16:creationId xmlns:a16="http://schemas.microsoft.com/office/drawing/2014/main" id="{A5DD5B56-C4B6-47B3-96E3-C50E0A1D2666}"/>
            </a:ext>
          </a:extLst>
        </xdr:cNvPr>
        <xdr:cNvSpPr>
          <a:spLocks noChangeShapeType="1"/>
        </xdr:cNvSpPr>
      </xdr:nvSpPr>
      <xdr:spPr bwMode="auto">
        <a:xfrm>
          <a:off x="3448050" y="6867525"/>
          <a:ext cx="828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42</xdr:row>
      <xdr:rowOff>0</xdr:rowOff>
    </xdr:from>
    <xdr:to>
      <xdr:col>8</xdr:col>
      <xdr:colOff>9525</xdr:colOff>
      <xdr:row>45</xdr:row>
      <xdr:rowOff>0</xdr:rowOff>
    </xdr:to>
    <xdr:sp macro="" textlink="">
      <xdr:nvSpPr>
        <xdr:cNvPr id="3" name="Line 147">
          <a:extLst>
            <a:ext uri="{FF2B5EF4-FFF2-40B4-BE49-F238E27FC236}">
              <a16:creationId xmlns:a16="http://schemas.microsoft.com/office/drawing/2014/main" id="{C3D8846C-134A-4446-BE63-E0D49767A734}"/>
            </a:ext>
          </a:extLst>
        </xdr:cNvPr>
        <xdr:cNvSpPr>
          <a:spLocks noChangeShapeType="1"/>
        </xdr:cNvSpPr>
      </xdr:nvSpPr>
      <xdr:spPr bwMode="auto">
        <a:xfrm>
          <a:off x="4276725" y="6867525"/>
          <a:ext cx="7429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42</xdr:row>
      <xdr:rowOff>0</xdr:rowOff>
    </xdr:from>
    <xdr:to>
      <xdr:col>10</xdr:col>
      <xdr:colOff>9525</xdr:colOff>
      <xdr:row>45</xdr:row>
      <xdr:rowOff>0</xdr:rowOff>
    </xdr:to>
    <xdr:sp macro="" textlink="">
      <xdr:nvSpPr>
        <xdr:cNvPr id="4" name="Line 149">
          <a:extLst>
            <a:ext uri="{FF2B5EF4-FFF2-40B4-BE49-F238E27FC236}">
              <a16:creationId xmlns:a16="http://schemas.microsoft.com/office/drawing/2014/main" id="{DB2580AD-C0C8-4F2C-8D7B-91127221EC50}"/>
            </a:ext>
          </a:extLst>
        </xdr:cNvPr>
        <xdr:cNvSpPr>
          <a:spLocks noChangeShapeType="1"/>
        </xdr:cNvSpPr>
      </xdr:nvSpPr>
      <xdr:spPr bwMode="auto">
        <a:xfrm>
          <a:off x="5019675" y="68675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42</xdr:row>
      <xdr:rowOff>0</xdr:rowOff>
    </xdr:from>
    <xdr:to>
      <xdr:col>12</xdr:col>
      <xdr:colOff>9525</xdr:colOff>
      <xdr:row>45</xdr:row>
      <xdr:rowOff>0</xdr:rowOff>
    </xdr:to>
    <xdr:sp macro="" textlink="">
      <xdr:nvSpPr>
        <xdr:cNvPr id="5" name="Line 151">
          <a:extLst>
            <a:ext uri="{FF2B5EF4-FFF2-40B4-BE49-F238E27FC236}">
              <a16:creationId xmlns:a16="http://schemas.microsoft.com/office/drawing/2014/main" id="{CCFFC15A-59BE-45EC-B58D-2BD9092F8127}"/>
            </a:ext>
          </a:extLst>
        </xdr:cNvPr>
        <xdr:cNvSpPr>
          <a:spLocks noChangeShapeType="1"/>
        </xdr:cNvSpPr>
      </xdr:nvSpPr>
      <xdr:spPr bwMode="auto">
        <a:xfrm>
          <a:off x="5686425" y="68675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42</xdr:row>
      <xdr:rowOff>0</xdr:rowOff>
    </xdr:from>
    <xdr:to>
      <xdr:col>14</xdr:col>
      <xdr:colOff>9525</xdr:colOff>
      <xdr:row>45</xdr:row>
      <xdr:rowOff>0</xdr:rowOff>
    </xdr:to>
    <xdr:sp macro="" textlink="">
      <xdr:nvSpPr>
        <xdr:cNvPr id="6" name="Line 153">
          <a:extLst>
            <a:ext uri="{FF2B5EF4-FFF2-40B4-BE49-F238E27FC236}">
              <a16:creationId xmlns:a16="http://schemas.microsoft.com/office/drawing/2014/main" id="{210D9FAD-E1AB-4BB2-BD7D-5DC58B6069EA}"/>
            </a:ext>
          </a:extLst>
        </xdr:cNvPr>
        <xdr:cNvSpPr>
          <a:spLocks noChangeShapeType="1"/>
        </xdr:cNvSpPr>
      </xdr:nvSpPr>
      <xdr:spPr bwMode="auto">
        <a:xfrm>
          <a:off x="6315075" y="68675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42</xdr:row>
      <xdr:rowOff>0</xdr:rowOff>
    </xdr:from>
    <xdr:to>
      <xdr:col>16</xdr:col>
      <xdr:colOff>9525</xdr:colOff>
      <xdr:row>45</xdr:row>
      <xdr:rowOff>0</xdr:rowOff>
    </xdr:to>
    <xdr:sp macro="" textlink="">
      <xdr:nvSpPr>
        <xdr:cNvPr id="7" name="Line 155">
          <a:extLst>
            <a:ext uri="{FF2B5EF4-FFF2-40B4-BE49-F238E27FC236}">
              <a16:creationId xmlns:a16="http://schemas.microsoft.com/office/drawing/2014/main" id="{F1A1FA05-9523-4AB3-BD99-5C040572CECF}"/>
            </a:ext>
          </a:extLst>
        </xdr:cNvPr>
        <xdr:cNvSpPr>
          <a:spLocks noChangeShapeType="1"/>
        </xdr:cNvSpPr>
      </xdr:nvSpPr>
      <xdr:spPr bwMode="auto">
        <a:xfrm>
          <a:off x="6943725" y="6867525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42</xdr:row>
      <xdr:rowOff>0</xdr:rowOff>
    </xdr:from>
    <xdr:to>
      <xdr:col>18</xdr:col>
      <xdr:colOff>9525</xdr:colOff>
      <xdr:row>45</xdr:row>
      <xdr:rowOff>0</xdr:rowOff>
    </xdr:to>
    <xdr:sp macro="" textlink="">
      <xdr:nvSpPr>
        <xdr:cNvPr id="8" name="Line 157">
          <a:extLst>
            <a:ext uri="{FF2B5EF4-FFF2-40B4-BE49-F238E27FC236}">
              <a16:creationId xmlns:a16="http://schemas.microsoft.com/office/drawing/2014/main" id="{96E88C8E-BB4B-488F-8E92-ADDB91381F20}"/>
            </a:ext>
          </a:extLst>
        </xdr:cNvPr>
        <xdr:cNvSpPr>
          <a:spLocks noChangeShapeType="1"/>
        </xdr:cNvSpPr>
      </xdr:nvSpPr>
      <xdr:spPr bwMode="auto">
        <a:xfrm>
          <a:off x="7581900" y="68675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42</xdr:row>
      <xdr:rowOff>0</xdr:rowOff>
    </xdr:from>
    <xdr:to>
      <xdr:col>20</xdr:col>
      <xdr:colOff>9525</xdr:colOff>
      <xdr:row>45</xdr:row>
      <xdr:rowOff>0</xdr:rowOff>
    </xdr:to>
    <xdr:sp macro="" textlink="">
      <xdr:nvSpPr>
        <xdr:cNvPr id="9" name="Line 159">
          <a:extLst>
            <a:ext uri="{FF2B5EF4-FFF2-40B4-BE49-F238E27FC236}">
              <a16:creationId xmlns:a16="http://schemas.microsoft.com/office/drawing/2014/main" id="{F11B8189-54D6-4210-883E-71A3F62AA7D6}"/>
            </a:ext>
          </a:extLst>
        </xdr:cNvPr>
        <xdr:cNvSpPr>
          <a:spLocks noChangeShapeType="1"/>
        </xdr:cNvSpPr>
      </xdr:nvSpPr>
      <xdr:spPr bwMode="auto">
        <a:xfrm>
          <a:off x="8210550" y="68675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42</xdr:row>
      <xdr:rowOff>0</xdr:rowOff>
    </xdr:from>
    <xdr:to>
      <xdr:col>22</xdr:col>
      <xdr:colOff>9525</xdr:colOff>
      <xdr:row>45</xdr:row>
      <xdr:rowOff>0</xdr:rowOff>
    </xdr:to>
    <xdr:sp macro="" textlink="">
      <xdr:nvSpPr>
        <xdr:cNvPr id="10" name="Line 161">
          <a:extLst>
            <a:ext uri="{FF2B5EF4-FFF2-40B4-BE49-F238E27FC236}">
              <a16:creationId xmlns:a16="http://schemas.microsoft.com/office/drawing/2014/main" id="{4B581AC9-001E-43D8-8589-1BDD94E4FBD5}"/>
            </a:ext>
          </a:extLst>
        </xdr:cNvPr>
        <xdr:cNvSpPr>
          <a:spLocks noChangeShapeType="1"/>
        </xdr:cNvSpPr>
      </xdr:nvSpPr>
      <xdr:spPr bwMode="auto">
        <a:xfrm>
          <a:off x="8839200" y="68675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42</xdr:row>
      <xdr:rowOff>0</xdr:rowOff>
    </xdr:from>
    <xdr:to>
      <xdr:col>24</xdr:col>
      <xdr:colOff>9525</xdr:colOff>
      <xdr:row>45</xdr:row>
      <xdr:rowOff>0</xdr:rowOff>
    </xdr:to>
    <xdr:sp macro="" textlink="">
      <xdr:nvSpPr>
        <xdr:cNvPr id="11" name="Line 163">
          <a:extLst>
            <a:ext uri="{FF2B5EF4-FFF2-40B4-BE49-F238E27FC236}">
              <a16:creationId xmlns:a16="http://schemas.microsoft.com/office/drawing/2014/main" id="{3B9338CF-0432-405B-AD35-4FB5E9B99461}"/>
            </a:ext>
          </a:extLst>
        </xdr:cNvPr>
        <xdr:cNvSpPr>
          <a:spLocks noChangeShapeType="1"/>
        </xdr:cNvSpPr>
      </xdr:nvSpPr>
      <xdr:spPr bwMode="auto">
        <a:xfrm>
          <a:off x="9544050" y="68675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42</xdr:row>
      <xdr:rowOff>0</xdr:rowOff>
    </xdr:from>
    <xdr:to>
      <xdr:col>26</xdr:col>
      <xdr:colOff>9525</xdr:colOff>
      <xdr:row>45</xdr:row>
      <xdr:rowOff>0</xdr:rowOff>
    </xdr:to>
    <xdr:sp macro="" textlink="">
      <xdr:nvSpPr>
        <xdr:cNvPr id="12" name="Line 165">
          <a:extLst>
            <a:ext uri="{FF2B5EF4-FFF2-40B4-BE49-F238E27FC236}">
              <a16:creationId xmlns:a16="http://schemas.microsoft.com/office/drawing/2014/main" id="{4ED2D77B-B100-48D4-8A18-8A118FD33DE3}"/>
            </a:ext>
          </a:extLst>
        </xdr:cNvPr>
        <xdr:cNvSpPr>
          <a:spLocks noChangeShapeType="1"/>
        </xdr:cNvSpPr>
      </xdr:nvSpPr>
      <xdr:spPr bwMode="auto">
        <a:xfrm>
          <a:off x="10191750" y="68675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42</xdr:row>
      <xdr:rowOff>0</xdr:rowOff>
    </xdr:from>
    <xdr:to>
      <xdr:col>28</xdr:col>
      <xdr:colOff>0</xdr:colOff>
      <xdr:row>45</xdr:row>
      <xdr:rowOff>0</xdr:rowOff>
    </xdr:to>
    <xdr:sp macro="" textlink="">
      <xdr:nvSpPr>
        <xdr:cNvPr id="13" name="Line 167">
          <a:extLst>
            <a:ext uri="{FF2B5EF4-FFF2-40B4-BE49-F238E27FC236}">
              <a16:creationId xmlns:a16="http://schemas.microsoft.com/office/drawing/2014/main" id="{C1562BD4-042C-4C34-B76F-D5882913F288}"/>
            </a:ext>
          </a:extLst>
        </xdr:cNvPr>
        <xdr:cNvSpPr>
          <a:spLocks noChangeShapeType="1"/>
        </xdr:cNvSpPr>
      </xdr:nvSpPr>
      <xdr:spPr bwMode="auto">
        <a:xfrm>
          <a:off x="10896600" y="686752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42</xdr:row>
      <xdr:rowOff>9525</xdr:rowOff>
    </xdr:from>
    <xdr:to>
      <xdr:col>10</xdr:col>
      <xdr:colOff>0</xdr:colOff>
      <xdr:row>45</xdr:row>
      <xdr:rowOff>0</xdr:rowOff>
    </xdr:to>
    <xdr:sp macro="" textlink="">
      <xdr:nvSpPr>
        <xdr:cNvPr id="14" name="Line 1626">
          <a:extLst>
            <a:ext uri="{FF2B5EF4-FFF2-40B4-BE49-F238E27FC236}">
              <a16:creationId xmlns:a16="http://schemas.microsoft.com/office/drawing/2014/main" id="{56738316-0F4A-4DF9-B975-1B55243FDB46}"/>
            </a:ext>
          </a:extLst>
        </xdr:cNvPr>
        <xdr:cNvSpPr>
          <a:spLocks noChangeShapeType="1"/>
        </xdr:cNvSpPr>
      </xdr:nvSpPr>
      <xdr:spPr bwMode="auto">
        <a:xfrm flipH="1">
          <a:off x="5010150" y="68770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42</xdr:row>
      <xdr:rowOff>9525</xdr:rowOff>
    </xdr:from>
    <xdr:to>
      <xdr:col>12</xdr:col>
      <xdr:colOff>0</xdr:colOff>
      <xdr:row>45</xdr:row>
      <xdr:rowOff>0</xdr:rowOff>
    </xdr:to>
    <xdr:sp macro="" textlink="">
      <xdr:nvSpPr>
        <xdr:cNvPr id="15" name="Line 1627">
          <a:extLst>
            <a:ext uri="{FF2B5EF4-FFF2-40B4-BE49-F238E27FC236}">
              <a16:creationId xmlns:a16="http://schemas.microsoft.com/office/drawing/2014/main" id="{433AE6AF-173D-4964-A282-AAB4D1943169}"/>
            </a:ext>
          </a:extLst>
        </xdr:cNvPr>
        <xdr:cNvSpPr>
          <a:spLocks noChangeShapeType="1"/>
        </xdr:cNvSpPr>
      </xdr:nvSpPr>
      <xdr:spPr bwMode="auto">
        <a:xfrm flipH="1">
          <a:off x="5676900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9525</xdr:rowOff>
    </xdr:from>
    <xdr:to>
      <xdr:col>14</xdr:col>
      <xdr:colOff>0</xdr:colOff>
      <xdr:row>45</xdr:row>
      <xdr:rowOff>0</xdr:rowOff>
    </xdr:to>
    <xdr:sp macro="" textlink="">
      <xdr:nvSpPr>
        <xdr:cNvPr id="16" name="Line 1628">
          <a:extLst>
            <a:ext uri="{FF2B5EF4-FFF2-40B4-BE49-F238E27FC236}">
              <a16:creationId xmlns:a16="http://schemas.microsoft.com/office/drawing/2014/main" id="{8D0E35C8-184B-4DB6-AC73-CE3F6D42DC40}"/>
            </a:ext>
          </a:extLst>
        </xdr:cNvPr>
        <xdr:cNvSpPr>
          <a:spLocks noChangeShapeType="1"/>
        </xdr:cNvSpPr>
      </xdr:nvSpPr>
      <xdr:spPr bwMode="auto">
        <a:xfrm flipH="1">
          <a:off x="6305550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42</xdr:row>
      <xdr:rowOff>9525</xdr:rowOff>
    </xdr:from>
    <xdr:to>
      <xdr:col>16</xdr:col>
      <xdr:colOff>0</xdr:colOff>
      <xdr:row>45</xdr:row>
      <xdr:rowOff>0</xdr:rowOff>
    </xdr:to>
    <xdr:sp macro="" textlink="">
      <xdr:nvSpPr>
        <xdr:cNvPr id="17" name="Line 1629">
          <a:extLst>
            <a:ext uri="{FF2B5EF4-FFF2-40B4-BE49-F238E27FC236}">
              <a16:creationId xmlns:a16="http://schemas.microsoft.com/office/drawing/2014/main" id="{888845C7-7949-4879-B025-C7D866A3544D}"/>
            </a:ext>
          </a:extLst>
        </xdr:cNvPr>
        <xdr:cNvSpPr>
          <a:spLocks noChangeShapeType="1"/>
        </xdr:cNvSpPr>
      </xdr:nvSpPr>
      <xdr:spPr bwMode="auto">
        <a:xfrm flipH="1">
          <a:off x="6934200" y="68770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42</xdr:row>
      <xdr:rowOff>9525</xdr:rowOff>
    </xdr:from>
    <xdr:to>
      <xdr:col>18</xdr:col>
      <xdr:colOff>0</xdr:colOff>
      <xdr:row>45</xdr:row>
      <xdr:rowOff>0</xdr:rowOff>
    </xdr:to>
    <xdr:sp macro="" textlink="">
      <xdr:nvSpPr>
        <xdr:cNvPr id="18" name="Line 1630">
          <a:extLst>
            <a:ext uri="{FF2B5EF4-FFF2-40B4-BE49-F238E27FC236}">
              <a16:creationId xmlns:a16="http://schemas.microsoft.com/office/drawing/2014/main" id="{DD5A7EFE-889B-46DB-BDBA-76F0754D1EE5}"/>
            </a:ext>
          </a:extLst>
        </xdr:cNvPr>
        <xdr:cNvSpPr>
          <a:spLocks noChangeShapeType="1"/>
        </xdr:cNvSpPr>
      </xdr:nvSpPr>
      <xdr:spPr bwMode="auto">
        <a:xfrm flipH="1">
          <a:off x="7572375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42</xdr:row>
      <xdr:rowOff>9525</xdr:rowOff>
    </xdr:from>
    <xdr:to>
      <xdr:col>20</xdr:col>
      <xdr:colOff>0</xdr:colOff>
      <xdr:row>45</xdr:row>
      <xdr:rowOff>0</xdr:rowOff>
    </xdr:to>
    <xdr:sp macro="" textlink="">
      <xdr:nvSpPr>
        <xdr:cNvPr id="19" name="Line 1631">
          <a:extLst>
            <a:ext uri="{FF2B5EF4-FFF2-40B4-BE49-F238E27FC236}">
              <a16:creationId xmlns:a16="http://schemas.microsoft.com/office/drawing/2014/main" id="{808E693C-FA77-4F69-BD02-CB11F0D1F112}"/>
            </a:ext>
          </a:extLst>
        </xdr:cNvPr>
        <xdr:cNvSpPr>
          <a:spLocks noChangeShapeType="1"/>
        </xdr:cNvSpPr>
      </xdr:nvSpPr>
      <xdr:spPr bwMode="auto">
        <a:xfrm flipH="1">
          <a:off x="8201025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42</xdr:row>
      <xdr:rowOff>9525</xdr:rowOff>
    </xdr:from>
    <xdr:to>
      <xdr:col>22</xdr:col>
      <xdr:colOff>0</xdr:colOff>
      <xdr:row>45</xdr:row>
      <xdr:rowOff>0</xdr:rowOff>
    </xdr:to>
    <xdr:sp macro="" textlink="">
      <xdr:nvSpPr>
        <xdr:cNvPr id="27" name="Line 1632">
          <a:extLst>
            <a:ext uri="{FF2B5EF4-FFF2-40B4-BE49-F238E27FC236}">
              <a16:creationId xmlns:a16="http://schemas.microsoft.com/office/drawing/2014/main" id="{44C81895-5868-4650-ABB3-6CB4633D57FC}"/>
            </a:ext>
          </a:extLst>
        </xdr:cNvPr>
        <xdr:cNvSpPr>
          <a:spLocks noChangeShapeType="1"/>
        </xdr:cNvSpPr>
      </xdr:nvSpPr>
      <xdr:spPr bwMode="auto">
        <a:xfrm flipH="1">
          <a:off x="8829675" y="687705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42</xdr:row>
      <xdr:rowOff>9525</xdr:rowOff>
    </xdr:from>
    <xdr:to>
      <xdr:col>24</xdr:col>
      <xdr:colOff>0</xdr:colOff>
      <xdr:row>45</xdr:row>
      <xdr:rowOff>0</xdr:rowOff>
    </xdr:to>
    <xdr:sp macro="" textlink="">
      <xdr:nvSpPr>
        <xdr:cNvPr id="29" name="Line 1633">
          <a:extLst>
            <a:ext uri="{FF2B5EF4-FFF2-40B4-BE49-F238E27FC236}">
              <a16:creationId xmlns:a16="http://schemas.microsoft.com/office/drawing/2014/main" id="{9A8E0F25-3D8C-4F6F-A0A4-D644DF7C3CB9}"/>
            </a:ext>
          </a:extLst>
        </xdr:cNvPr>
        <xdr:cNvSpPr>
          <a:spLocks noChangeShapeType="1"/>
        </xdr:cNvSpPr>
      </xdr:nvSpPr>
      <xdr:spPr bwMode="auto">
        <a:xfrm flipH="1">
          <a:off x="9534525" y="68770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42</xdr:row>
      <xdr:rowOff>9525</xdr:rowOff>
    </xdr:from>
    <xdr:to>
      <xdr:col>26</xdr:col>
      <xdr:colOff>0</xdr:colOff>
      <xdr:row>45</xdr:row>
      <xdr:rowOff>0</xdr:rowOff>
    </xdr:to>
    <xdr:sp macro="" textlink="">
      <xdr:nvSpPr>
        <xdr:cNvPr id="2696" name="Line 1634">
          <a:extLst>
            <a:ext uri="{FF2B5EF4-FFF2-40B4-BE49-F238E27FC236}">
              <a16:creationId xmlns:a16="http://schemas.microsoft.com/office/drawing/2014/main" id="{97FBCE47-5CF4-4F5F-93EF-38D3CB81F495}"/>
            </a:ext>
          </a:extLst>
        </xdr:cNvPr>
        <xdr:cNvSpPr>
          <a:spLocks noChangeShapeType="1"/>
        </xdr:cNvSpPr>
      </xdr:nvSpPr>
      <xdr:spPr bwMode="auto">
        <a:xfrm flipH="1">
          <a:off x="10182225" y="6877050"/>
          <a:ext cx="7048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42</xdr:row>
      <xdr:rowOff>9525</xdr:rowOff>
    </xdr:from>
    <xdr:to>
      <xdr:col>28</xdr:col>
      <xdr:colOff>0</xdr:colOff>
      <xdr:row>45</xdr:row>
      <xdr:rowOff>0</xdr:rowOff>
    </xdr:to>
    <xdr:sp macro="" textlink="">
      <xdr:nvSpPr>
        <xdr:cNvPr id="2697" name="Line 1635">
          <a:extLst>
            <a:ext uri="{FF2B5EF4-FFF2-40B4-BE49-F238E27FC236}">
              <a16:creationId xmlns:a16="http://schemas.microsoft.com/office/drawing/2014/main" id="{410A1CBD-4E1F-4FC1-9B40-E21D6B698818}"/>
            </a:ext>
          </a:extLst>
        </xdr:cNvPr>
        <xdr:cNvSpPr>
          <a:spLocks noChangeShapeType="1"/>
        </xdr:cNvSpPr>
      </xdr:nvSpPr>
      <xdr:spPr bwMode="auto">
        <a:xfrm flipH="1">
          <a:off x="10887075" y="6877050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9525</xdr:rowOff>
    </xdr:from>
    <xdr:to>
      <xdr:col>6</xdr:col>
      <xdr:colOff>0</xdr:colOff>
      <xdr:row>45</xdr:row>
      <xdr:rowOff>0</xdr:rowOff>
    </xdr:to>
    <xdr:sp macro="" textlink="">
      <xdr:nvSpPr>
        <xdr:cNvPr id="2698" name="Line 1861">
          <a:extLst>
            <a:ext uri="{FF2B5EF4-FFF2-40B4-BE49-F238E27FC236}">
              <a16:creationId xmlns:a16="http://schemas.microsoft.com/office/drawing/2014/main" id="{42BE4AE9-606D-4432-A4F4-372D1F31F772}"/>
            </a:ext>
          </a:extLst>
        </xdr:cNvPr>
        <xdr:cNvSpPr>
          <a:spLocks noChangeShapeType="1"/>
        </xdr:cNvSpPr>
      </xdr:nvSpPr>
      <xdr:spPr bwMode="auto">
        <a:xfrm flipH="1">
          <a:off x="3438525" y="6877050"/>
          <a:ext cx="8286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42</xdr:row>
      <xdr:rowOff>9525</xdr:rowOff>
    </xdr:from>
    <xdr:to>
      <xdr:col>8</xdr:col>
      <xdr:colOff>0</xdr:colOff>
      <xdr:row>45</xdr:row>
      <xdr:rowOff>0</xdr:rowOff>
    </xdr:to>
    <xdr:sp macro="" textlink="">
      <xdr:nvSpPr>
        <xdr:cNvPr id="2699" name="Line 1862">
          <a:extLst>
            <a:ext uri="{FF2B5EF4-FFF2-40B4-BE49-F238E27FC236}">
              <a16:creationId xmlns:a16="http://schemas.microsoft.com/office/drawing/2014/main" id="{E14C4B4B-F799-4802-834B-2AEE401941E2}"/>
            </a:ext>
          </a:extLst>
        </xdr:cNvPr>
        <xdr:cNvSpPr>
          <a:spLocks noChangeShapeType="1"/>
        </xdr:cNvSpPr>
      </xdr:nvSpPr>
      <xdr:spPr bwMode="auto">
        <a:xfrm flipH="1">
          <a:off x="4267200" y="6877050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42</xdr:row>
      <xdr:rowOff>0</xdr:rowOff>
    </xdr:from>
    <xdr:to>
      <xdr:col>28</xdr:col>
      <xdr:colOff>0</xdr:colOff>
      <xdr:row>45</xdr:row>
      <xdr:rowOff>0</xdr:rowOff>
    </xdr:to>
    <xdr:sp macro="" textlink="">
      <xdr:nvSpPr>
        <xdr:cNvPr id="2700" name="Line 2188">
          <a:extLst>
            <a:ext uri="{FF2B5EF4-FFF2-40B4-BE49-F238E27FC236}">
              <a16:creationId xmlns:a16="http://schemas.microsoft.com/office/drawing/2014/main" id="{24D2087E-B789-421B-BA4D-A3613F16663D}"/>
            </a:ext>
          </a:extLst>
        </xdr:cNvPr>
        <xdr:cNvSpPr>
          <a:spLocks noChangeShapeType="1"/>
        </xdr:cNvSpPr>
      </xdr:nvSpPr>
      <xdr:spPr bwMode="auto">
        <a:xfrm>
          <a:off x="10896600" y="686752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42</xdr:row>
      <xdr:rowOff>9525</xdr:rowOff>
    </xdr:from>
    <xdr:to>
      <xdr:col>28</xdr:col>
      <xdr:colOff>0</xdr:colOff>
      <xdr:row>45</xdr:row>
      <xdr:rowOff>0</xdr:rowOff>
    </xdr:to>
    <xdr:sp macro="" textlink="">
      <xdr:nvSpPr>
        <xdr:cNvPr id="2701" name="Line 2200">
          <a:extLst>
            <a:ext uri="{FF2B5EF4-FFF2-40B4-BE49-F238E27FC236}">
              <a16:creationId xmlns:a16="http://schemas.microsoft.com/office/drawing/2014/main" id="{FDB7DC6B-BC16-477A-9B46-869C4B662E8B}"/>
            </a:ext>
          </a:extLst>
        </xdr:cNvPr>
        <xdr:cNvSpPr>
          <a:spLocks noChangeShapeType="1"/>
        </xdr:cNvSpPr>
      </xdr:nvSpPr>
      <xdr:spPr bwMode="auto">
        <a:xfrm flipH="1">
          <a:off x="10887075" y="6877050"/>
          <a:ext cx="8667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42</xdr:row>
      <xdr:rowOff>0</xdr:rowOff>
    </xdr:from>
    <xdr:to>
      <xdr:col>14</xdr:col>
      <xdr:colOff>9525</xdr:colOff>
      <xdr:row>45</xdr:row>
      <xdr:rowOff>0</xdr:rowOff>
    </xdr:to>
    <xdr:sp macro="" textlink="">
      <xdr:nvSpPr>
        <xdr:cNvPr id="2702" name="Line 151">
          <a:extLst>
            <a:ext uri="{FF2B5EF4-FFF2-40B4-BE49-F238E27FC236}">
              <a16:creationId xmlns:a16="http://schemas.microsoft.com/office/drawing/2014/main" id="{0666257C-7D51-4003-9933-4E5967913455}"/>
            </a:ext>
          </a:extLst>
        </xdr:cNvPr>
        <xdr:cNvSpPr>
          <a:spLocks noChangeShapeType="1"/>
        </xdr:cNvSpPr>
      </xdr:nvSpPr>
      <xdr:spPr bwMode="auto">
        <a:xfrm>
          <a:off x="6315075" y="6867525"/>
          <a:ext cx="6286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9525</xdr:rowOff>
    </xdr:from>
    <xdr:to>
      <xdr:col>14</xdr:col>
      <xdr:colOff>0</xdr:colOff>
      <xdr:row>45</xdr:row>
      <xdr:rowOff>0</xdr:rowOff>
    </xdr:to>
    <xdr:sp macro="" textlink="">
      <xdr:nvSpPr>
        <xdr:cNvPr id="2703" name="Line 1627">
          <a:extLst>
            <a:ext uri="{FF2B5EF4-FFF2-40B4-BE49-F238E27FC236}">
              <a16:creationId xmlns:a16="http://schemas.microsoft.com/office/drawing/2014/main" id="{E9274B15-FE8E-4AF5-A9A7-06722229FB1E}"/>
            </a:ext>
          </a:extLst>
        </xdr:cNvPr>
        <xdr:cNvSpPr>
          <a:spLocks noChangeShapeType="1"/>
        </xdr:cNvSpPr>
      </xdr:nvSpPr>
      <xdr:spPr bwMode="auto">
        <a:xfrm flipH="1">
          <a:off x="6305550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42</xdr:row>
      <xdr:rowOff>9525</xdr:rowOff>
    </xdr:from>
    <xdr:to>
      <xdr:col>19</xdr:col>
      <xdr:colOff>314325</xdr:colOff>
      <xdr:row>44</xdr:row>
      <xdr:rowOff>209550</xdr:rowOff>
    </xdr:to>
    <xdr:sp macro="" textlink="">
      <xdr:nvSpPr>
        <xdr:cNvPr id="2704" name="Line 1600">
          <a:extLst>
            <a:ext uri="{FF2B5EF4-FFF2-40B4-BE49-F238E27FC236}">
              <a16:creationId xmlns:a16="http://schemas.microsoft.com/office/drawing/2014/main" id="{53859AEA-8B36-4605-9697-C85EFB0DC48F}"/>
            </a:ext>
          </a:extLst>
        </xdr:cNvPr>
        <xdr:cNvSpPr>
          <a:spLocks noChangeShapeType="1"/>
        </xdr:cNvSpPr>
      </xdr:nvSpPr>
      <xdr:spPr bwMode="auto">
        <a:xfrm flipH="1">
          <a:off x="8210550" y="687705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42</xdr:row>
      <xdr:rowOff>9525</xdr:rowOff>
    </xdr:from>
    <xdr:to>
      <xdr:col>24</xdr:col>
      <xdr:colOff>9525</xdr:colOff>
      <xdr:row>44</xdr:row>
      <xdr:rowOff>171450</xdr:rowOff>
    </xdr:to>
    <xdr:sp macro="" textlink="">
      <xdr:nvSpPr>
        <xdr:cNvPr id="2705" name="Line 2105">
          <a:extLst>
            <a:ext uri="{FF2B5EF4-FFF2-40B4-BE49-F238E27FC236}">
              <a16:creationId xmlns:a16="http://schemas.microsoft.com/office/drawing/2014/main" id="{C44B01D9-DF96-4F70-82C5-252521C56510}"/>
            </a:ext>
          </a:extLst>
        </xdr:cNvPr>
        <xdr:cNvSpPr>
          <a:spLocks noChangeShapeType="1"/>
        </xdr:cNvSpPr>
      </xdr:nvSpPr>
      <xdr:spPr bwMode="auto">
        <a:xfrm>
          <a:off x="9553575" y="68770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42</xdr:row>
      <xdr:rowOff>0</xdr:rowOff>
    </xdr:from>
    <xdr:to>
      <xdr:col>26</xdr:col>
      <xdr:colOff>0</xdr:colOff>
      <xdr:row>44</xdr:row>
      <xdr:rowOff>209550</xdr:rowOff>
    </xdr:to>
    <xdr:sp macro="" textlink="">
      <xdr:nvSpPr>
        <xdr:cNvPr id="2706" name="Line 2106">
          <a:extLst>
            <a:ext uri="{FF2B5EF4-FFF2-40B4-BE49-F238E27FC236}">
              <a16:creationId xmlns:a16="http://schemas.microsoft.com/office/drawing/2014/main" id="{6BB0A03E-5D92-4EBF-820F-0552ADA29DA7}"/>
            </a:ext>
          </a:extLst>
        </xdr:cNvPr>
        <xdr:cNvSpPr>
          <a:spLocks noChangeShapeType="1"/>
        </xdr:cNvSpPr>
      </xdr:nvSpPr>
      <xdr:spPr bwMode="auto">
        <a:xfrm>
          <a:off x="10191750" y="6867525"/>
          <a:ext cx="6953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42</xdr:row>
      <xdr:rowOff>9525</xdr:rowOff>
    </xdr:from>
    <xdr:to>
      <xdr:col>5</xdr:col>
      <xdr:colOff>314325</xdr:colOff>
      <xdr:row>44</xdr:row>
      <xdr:rowOff>209550</xdr:rowOff>
    </xdr:to>
    <xdr:sp macro="" textlink="">
      <xdr:nvSpPr>
        <xdr:cNvPr id="2707" name="Line 2108">
          <a:extLst>
            <a:ext uri="{FF2B5EF4-FFF2-40B4-BE49-F238E27FC236}">
              <a16:creationId xmlns:a16="http://schemas.microsoft.com/office/drawing/2014/main" id="{9FEB070B-3D8B-4719-8924-335E605B2C34}"/>
            </a:ext>
          </a:extLst>
        </xdr:cNvPr>
        <xdr:cNvSpPr>
          <a:spLocks noChangeShapeType="1"/>
        </xdr:cNvSpPr>
      </xdr:nvSpPr>
      <xdr:spPr bwMode="auto">
        <a:xfrm flipH="1">
          <a:off x="3448050" y="6877050"/>
          <a:ext cx="8191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42</xdr:row>
      <xdr:rowOff>9525</xdr:rowOff>
    </xdr:from>
    <xdr:to>
      <xdr:col>15</xdr:col>
      <xdr:colOff>314325</xdr:colOff>
      <xdr:row>44</xdr:row>
      <xdr:rowOff>219075</xdr:rowOff>
    </xdr:to>
    <xdr:sp macro="" textlink="">
      <xdr:nvSpPr>
        <xdr:cNvPr id="2709" name="Line 2113">
          <a:extLst>
            <a:ext uri="{FF2B5EF4-FFF2-40B4-BE49-F238E27FC236}">
              <a16:creationId xmlns:a16="http://schemas.microsoft.com/office/drawing/2014/main" id="{B6528260-5DB6-4782-9AEC-EB73ABE0FFF9}"/>
            </a:ext>
          </a:extLst>
        </xdr:cNvPr>
        <xdr:cNvSpPr>
          <a:spLocks noChangeShapeType="1"/>
        </xdr:cNvSpPr>
      </xdr:nvSpPr>
      <xdr:spPr bwMode="auto">
        <a:xfrm flipH="1">
          <a:off x="6943725" y="687705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42</xdr:row>
      <xdr:rowOff>9525</xdr:rowOff>
    </xdr:from>
    <xdr:to>
      <xdr:col>18</xdr:col>
      <xdr:colOff>0</xdr:colOff>
      <xdr:row>44</xdr:row>
      <xdr:rowOff>219075</xdr:rowOff>
    </xdr:to>
    <xdr:sp macro="" textlink="">
      <xdr:nvSpPr>
        <xdr:cNvPr id="2710" name="Line 2114">
          <a:extLst>
            <a:ext uri="{FF2B5EF4-FFF2-40B4-BE49-F238E27FC236}">
              <a16:creationId xmlns:a16="http://schemas.microsoft.com/office/drawing/2014/main" id="{5A751179-64A6-456A-A39E-6786DC59F459}"/>
            </a:ext>
          </a:extLst>
        </xdr:cNvPr>
        <xdr:cNvSpPr>
          <a:spLocks noChangeShapeType="1"/>
        </xdr:cNvSpPr>
      </xdr:nvSpPr>
      <xdr:spPr bwMode="auto">
        <a:xfrm flipH="1">
          <a:off x="7572375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42</xdr:row>
      <xdr:rowOff>9525</xdr:rowOff>
    </xdr:from>
    <xdr:to>
      <xdr:col>24</xdr:col>
      <xdr:colOff>0</xdr:colOff>
      <xdr:row>45</xdr:row>
      <xdr:rowOff>0</xdr:rowOff>
    </xdr:to>
    <xdr:sp macro="" textlink="">
      <xdr:nvSpPr>
        <xdr:cNvPr id="2711" name="Line 2117">
          <a:extLst>
            <a:ext uri="{FF2B5EF4-FFF2-40B4-BE49-F238E27FC236}">
              <a16:creationId xmlns:a16="http://schemas.microsoft.com/office/drawing/2014/main" id="{3EF6E1E3-6B8D-408A-84E2-3004E574BAC4}"/>
            </a:ext>
          </a:extLst>
        </xdr:cNvPr>
        <xdr:cNvSpPr>
          <a:spLocks noChangeShapeType="1"/>
        </xdr:cNvSpPr>
      </xdr:nvSpPr>
      <xdr:spPr bwMode="auto">
        <a:xfrm flipH="1">
          <a:off x="9534525" y="68770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42</xdr:row>
      <xdr:rowOff>9525</xdr:rowOff>
    </xdr:from>
    <xdr:to>
      <xdr:col>25</xdr:col>
      <xdr:colOff>314325</xdr:colOff>
      <xdr:row>45</xdr:row>
      <xdr:rowOff>0</xdr:rowOff>
    </xdr:to>
    <xdr:sp macro="" textlink="">
      <xdr:nvSpPr>
        <xdr:cNvPr id="2712" name="Line 2118">
          <a:extLst>
            <a:ext uri="{FF2B5EF4-FFF2-40B4-BE49-F238E27FC236}">
              <a16:creationId xmlns:a16="http://schemas.microsoft.com/office/drawing/2014/main" id="{B684965C-6939-4D63-941E-98B4C298FB86}"/>
            </a:ext>
          </a:extLst>
        </xdr:cNvPr>
        <xdr:cNvSpPr>
          <a:spLocks noChangeShapeType="1"/>
        </xdr:cNvSpPr>
      </xdr:nvSpPr>
      <xdr:spPr bwMode="auto">
        <a:xfrm flipH="1">
          <a:off x="10191750" y="6877050"/>
          <a:ext cx="6762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42</xdr:row>
      <xdr:rowOff>0</xdr:rowOff>
    </xdr:from>
    <xdr:to>
      <xdr:col>24</xdr:col>
      <xdr:colOff>9525</xdr:colOff>
      <xdr:row>45</xdr:row>
      <xdr:rowOff>0</xdr:rowOff>
    </xdr:to>
    <xdr:sp macro="" textlink="">
      <xdr:nvSpPr>
        <xdr:cNvPr id="2714" name="Line 19">
          <a:extLst>
            <a:ext uri="{FF2B5EF4-FFF2-40B4-BE49-F238E27FC236}">
              <a16:creationId xmlns:a16="http://schemas.microsoft.com/office/drawing/2014/main" id="{953A3D1E-44FA-47EB-8F7C-4099B1CF5A46}"/>
            </a:ext>
          </a:extLst>
        </xdr:cNvPr>
        <xdr:cNvSpPr>
          <a:spLocks noChangeShapeType="1"/>
        </xdr:cNvSpPr>
      </xdr:nvSpPr>
      <xdr:spPr bwMode="auto">
        <a:xfrm>
          <a:off x="9544050" y="6867525"/>
          <a:ext cx="6477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42</xdr:row>
      <xdr:rowOff>0</xdr:rowOff>
    </xdr:from>
    <xdr:to>
      <xdr:col>26</xdr:col>
      <xdr:colOff>9525</xdr:colOff>
      <xdr:row>45</xdr:row>
      <xdr:rowOff>0</xdr:rowOff>
    </xdr:to>
    <xdr:sp macro="" textlink="">
      <xdr:nvSpPr>
        <xdr:cNvPr id="2715" name="Line 21">
          <a:extLst>
            <a:ext uri="{FF2B5EF4-FFF2-40B4-BE49-F238E27FC236}">
              <a16:creationId xmlns:a16="http://schemas.microsoft.com/office/drawing/2014/main" id="{E679C36A-65AE-4E26-8DD9-032FD840807C}"/>
            </a:ext>
          </a:extLst>
        </xdr:cNvPr>
        <xdr:cNvSpPr>
          <a:spLocks noChangeShapeType="1"/>
        </xdr:cNvSpPr>
      </xdr:nvSpPr>
      <xdr:spPr bwMode="auto">
        <a:xfrm>
          <a:off x="10191750" y="6867525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42</xdr:row>
      <xdr:rowOff>9525</xdr:rowOff>
    </xdr:from>
    <xdr:to>
      <xdr:col>16</xdr:col>
      <xdr:colOff>0</xdr:colOff>
      <xdr:row>45</xdr:row>
      <xdr:rowOff>0</xdr:rowOff>
    </xdr:to>
    <xdr:sp macro="" textlink="">
      <xdr:nvSpPr>
        <xdr:cNvPr id="2716" name="Line 1567">
          <a:extLst>
            <a:ext uri="{FF2B5EF4-FFF2-40B4-BE49-F238E27FC236}">
              <a16:creationId xmlns:a16="http://schemas.microsoft.com/office/drawing/2014/main" id="{3F2C0831-6CD0-4F36-889E-D9711C25D344}"/>
            </a:ext>
          </a:extLst>
        </xdr:cNvPr>
        <xdr:cNvSpPr>
          <a:spLocks noChangeShapeType="1"/>
        </xdr:cNvSpPr>
      </xdr:nvSpPr>
      <xdr:spPr bwMode="auto">
        <a:xfrm flipH="1">
          <a:off x="6934200" y="6877050"/>
          <a:ext cx="6381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42</xdr:row>
      <xdr:rowOff>9525</xdr:rowOff>
    </xdr:from>
    <xdr:to>
      <xdr:col>17</xdr:col>
      <xdr:colOff>314325</xdr:colOff>
      <xdr:row>45</xdr:row>
      <xdr:rowOff>0</xdr:rowOff>
    </xdr:to>
    <xdr:sp macro="" textlink="">
      <xdr:nvSpPr>
        <xdr:cNvPr id="2717" name="Line 1568">
          <a:extLst>
            <a:ext uri="{FF2B5EF4-FFF2-40B4-BE49-F238E27FC236}">
              <a16:creationId xmlns:a16="http://schemas.microsoft.com/office/drawing/2014/main" id="{E5B2988B-B041-4512-B229-572252044AA1}"/>
            </a:ext>
          </a:extLst>
        </xdr:cNvPr>
        <xdr:cNvSpPr>
          <a:spLocks noChangeShapeType="1"/>
        </xdr:cNvSpPr>
      </xdr:nvSpPr>
      <xdr:spPr bwMode="auto">
        <a:xfrm flipH="1">
          <a:off x="7572375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42</xdr:row>
      <xdr:rowOff>9525</xdr:rowOff>
    </xdr:from>
    <xdr:to>
      <xdr:col>20</xdr:col>
      <xdr:colOff>0</xdr:colOff>
      <xdr:row>45</xdr:row>
      <xdr:rowOff>0</xdr:rowOff>
    </xdr:to>
    <xdr:sp macro="" textlink="">
      <xdr:nvSpPr>
        <xdr:cNvPr id="2718" name="Line 1569">
          <a:extLst>
            <a:ext uri="{FF2B5EF4-FFF2-40B4-BE49-F238E27FC236}">
              <a16:creationId xmlns:a16="http://schemas.microsoft.com/office/drawing/2014/main" id="{87CA0AD5-7172-4699-98DE-6C8C14ACE7A6}"/>
            </a:ext>
          </a:extLst>
        </xdr:cNvPr>
        <xdr:cNvSpPr>
          <a:spLocks noChangeShapeType="1"/>
        </xdr:cNvSpPr>
      </xdr:nvSpPr>
      <xdr:spPr bwMode="auto">
        <a:xfrm flipH="1">
          <a:off x="8201025" y="6877050"/>
          <a:ext cx="6286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42</xdr:row>
      <xdr:rowOff>9525</xdr:rowOff>
    </xdr:from>
    <xdr:to>
      <xdr:col>24</xdr:col>
      <xdr:colOff>0</xdr:colOff>
      <xdr:row>45</xdr:row>
      <xdr:rowOff>0</xdr:rowOff>
    </xdr:to>
    <xdr:sp macro="" textlink="">
      <xdr:nvSpPr>
        <xdr:cNvPr id="2719" name="Line 1571">
          <a:extLst>
            <a:ext uri="{FF2B5EF4-FFF2-40B4-BE49-F238E27FC236}">
              <a16:creationId xmlns:a16="http://schemas.microsoft.com/office/drawing/2014/main" id="{42F9E941-C0EF-4D0F-AD5D-83C7112D0D3C}"/>
            </a:ext>
          </a:extLst>
        </xdr:cNvPr>
        <xdr:cNvSpPr>
          <a:spLocks noChangeShapeType="1"/>
        </xdr:cNvSpPr>
      </xdr:nvSpPr>
      <xdr:spPr bwMode="auto">
        <a:xfrm flipH="1">
          <a:off x="9534525" y="68770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17006</xdr:colOff>
      <xdr:row>99</xdr:row>
      <xdr:rowOff>17007</xdr:rowOff>
    </xdr:from>
    <xdr:to>
      <xdr:col>7</xdr:col>
      <xdr:colOff>380999</xdr:colOff>
      <xdr:row>101</xdr:row>
      <xdr:rowOff>666750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E1A3D02C-9AF3-4D4B-AC94-BF75BCA2887E}"/>
            </a:ext>
          </a:extLst>
        </xdr:cNvPr>
        <xdr:cNvSpPr>
          <a:spLocks noChangeShapeType="1"/>
        </xdr:cNvSpPr>
      </xdr:nvSpPr>
      <xdr:spPr bwMode="auto">
        <a:xfrm>
          <a:off x="4284206" y="18305007"/>
          <a:ext cx="706893" cy="9735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98</xdr:row>
      <xdr:rowOff>0</xdr:rowOff>
    </xdr:from>
    <xdr:to>
      <xdr:col>8</xdr:col>
      <xdr:colOff>45583</xdr:colOff>
      <xdr:row>101</xdr:row>
      <xdr:rowOff>631031</xdr:rowOff>
    </xdr:to>
    <xdr:sp macro="" textlink="">
      <xdr:nvSpPr>
        <xdr:cNvPr id="2765" name="Line 1871">
          <a:extLst>
            <a:ext uri="{FF2B5EF4-FFF2-40B4-BE49-F238E27FC236}">
              <a16:creationId xmlns:a16="http://schemas.microsoft.com/office/drawing/2014/main" id="{B2F1898F-8E08-43E1-BBF3-959FF236F018}"/>
            </a:ext>
          </a:extLst>
        </xdr:cNvPr>
        <xdr:cNvSpPr>
          <a:spLocks noChangeShapeType="1"/>
        </xdr:cNvSpPr>
      </xdr:nvSpPr>
      <xdr:spPr bwMode="auto">
        <a:xfrm flipH="1">
          <a:off x="4267200" y="18288000"/>
          <a:ext cx="788533" cy="9548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1020</xdr:colOff>
      <xdr:row>105</xdr:row>
      <xdr:rowOff>25514</xdr:rowOff>
    </xdr:from>
    <xdr:to>
      <xdr:col>10</xdr:col>
      <xdr:colOff>19050</xdr:colOff>
      <xdr:row>107</xdr:row>
      <xdr:rowOff>19051</xdr:rowOff>
    </xdr:to>
    <xdr:sp macro="" textlink="">
      <xdr:nvSpPr>
        <xdr:cNvPr id="2766" name="Line 315">
          <a:extLst>
            <a:ext uri="{FF2B5EF4-FFF2-40B4-BE49-F238E27FC236}">
              <a16:creationId xmlns:a16="http://schemas.microsoft.com/office/drawing/2014/main" id="{8BD762B4-12AF-4F41-883B-A6CA07CDB703}"/>
            </a:ext>
          </a:extLst>
        </xdr:cNvPr>
        <xdr:cNvSpPr>
          <a:spLocks noChangeShapeType="1"/>
        </xdr:cNvSpPr>
      </xdr:nvSpPr>
      <xdr:spPr bwMode="auto">
        <a:xfrm>
          <a:off x="5011170" y="20180414"/>
          <a:ext cx="684780" cy="4412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314324</xdr:colOff>
      <xdr:row>105</xdr:row>
      <xdr:rowOff>0</xdr:rowOff>
    </xdr:from>
    <xdr:to>
      <xdr:col>20</xdr:col>
      <xdr:colOff>66674</xdr:colOff>
      <xdr:row>107</xdr:row>
      <xdr:rowOff>19050</xdr:rowOff>
    </xdr:to>
    <xdr:sp macro="" textlink="">
      <xdr:nvSpPr>
        <xdr:cNvPr id="2767" name="Line 421">
          <a:extLst>
            <a:ext uri="{FF2B5EF4-FFF2-40B4-BE49-F238E27FC236}">
              <a16:creationId xmlns:a16="http://schemas.microsoft.com/office/drawing/2014/main" id="{5390DC71-85B3-40FC-9F00-B1F49C0688F4}"/>
            </a:ext>
          </a:extLst>
        </xdr:cNvPr>
        <xdr:cNvSpPr>
          <a:spLocks noChangeShapeType="1"/>
        </xdr:cNvSpPr>
      </xdr:nvSpPr>
      <xdr:spPr bwMode="auto">
        <a:xfrm>
          <a:off x="8201024" y="20154900"/>
          <a:ext cx="6953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19051</xdr:colOff>
      <xdr:row>105</xdr:row>
      <xdr:rowOff>38109</xdr:rowOff>
    </xdr:from>
    <xdr:to>
      <xdr:col>26</xdr:col>
      <xdr:colOff>1</xdr:colOff>
      <xdr:row>107</xdr:row>
      <xdr:rowOff>19050</xdr:rowOff>
    </xdr:to>
    <xdr:sp macro="" textlink="">
      <xdr:nvSpPr>
        <xdr:cNvPr id="2768" name="Line 427">
          <a:extLst>
            <a:ext uri="{FF2B5EF4-FFF2-40B4-BE49-F238E27FC236}">
              <a16:creationId xmlns:a16="http://schemas.microsoft.com/office/drawing/2014/main" id="{569B9F42-D98D-48BB-89A1-F55F83FF7642}"/>
            </a:ext>
          </a:extLst>
        </xdr:cNvPr>
        <xdr:cNvSpPr>
          <a:spLocks noChangeShapeType="1"/>
        </xdr:cNvSpPr>
      </xdr:nvSpPr>
      <xdr:spPr bwMode="auto">
        <a:xfrm>
          <a:off x="10201276" y="20193009"/>
          <a:ext cx="685800" cy="4286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105</xdr:row>
      <xdr:rowOff>5443</xdr:rowOff>
    </xdr:from>
    <xdr:to>
      <xdr:col>10</xdr:col>
      <xdr:colOff>38100</xdr:colOff>
      <xdr:row>106</xdr:row>
      <xdr:rowOff>247650</xdr:rowOff>
    </xdr:to>
    <xdr:sp macro="" textlink="">
      <xdr:nvSpPr>
        <xdr:cNvPr id="2769" name="Line 1680">
          <a:extLst>
            <a:ext uri="{FF2B5EF4-FFF2-40B4-BE49-F238E27FC236}">
              <a16:creationId xmlns:a16="http://schemas.microsoft.com/office/drawing/2014/main" id="{13F07D7B-4A54-455E-B21C-57DDA8C226D6}"/>
            </a:ext>
          </a:extLst>
        </xdr:cNvPr>
        <xdr:cNvSpPr>
          <a:spLocks noChangeShapeType="1"/>
        </xdr:cNvSpPr>
      </xdr:nvSpPr>
      <xdr:spPr bwMode="auto">
        <a:xfrm flipH="1">
          <a:off x="5000625" y="20160343"/>
          <a:ext cx="714375" cy="4231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47624</xdr:colOff>
      <xdr:row>104</xdr:row>
      <xdr:rowOff>542924</xdr:rowOff>
    </xdr:from>
    <xdr:to>
      <xdr:col>20</xdr:col>
      <xdr:colOff>51023</xdr:colOff>
      <xdr:row>107</xdr:row>
      <xdr:rowOff>19050</xdr:rowOff>
    </xdr:to>
    <xdr:sp macro="" textlink="">
      <xdr:nvSpPr>
        <xdr:cNvPr id="2771" name="Line 1685">
          <a:extLst>
            <a:ext uri="{FF2B5EF4-FFF2-40B4-BE49-F238E27FC236}">
              <a16:creationId xmlns:a16="http://schemas.microsoft.com/office/drawing/2014/main" id="{A6851C0E-5AE1-4134-BE8E-E90A8F53078A}"/>
            </a:ext>
          </a:extLst>
        </xdr:cNvPr>
        <xdr:cNvSpPr>
          <a:spLocks noChangeShapeType="1"/>
        </xdr:cNvSpPr>
      </xdr:nvSpPr>
      <xdr:spPr bwMode="auto">
        <a:xfrm flipH="1">
          <a:off x="8248649" y="20154899"/>
          <a:ext cx="632049" cy="4667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333374</xdr:colOff>
      <xdr:row>105</xdr:row>
      <xdr:rowOff>9534</xdr:rowOff>
    </xdr:from>
    <xdr:to>
      <xdr:col>25</xdr:col>
      <xdr:colOff>333373</xdr:colOff>
      <xdr:row>107</xdr:row>
      <xdr:rowOff>19051</xdr:rowOff>
    </xdr:to>
    <xdr:sp macro="" textlink="">
      <xdr:nvSpPr>
        <xdr:cNvPr id="2772" name="Line 1689">
          <a:extLst>
            <a:ext uri="{FF2B5EF4-FFF2-40B4-BE49-F238E27FC236}">
              <a16:creationId xmlns:a16="http://schemas.microsoft.com/office/drawing/2014/main" id="{9137ACFD-91FA-4432-8DAD-E2C4ADA84CDD}"/>
            </a:ext>
          </a:extLst>
        </xdr:cNvPr>
        <xdr:cNvSpPr>
          <a:spLocks noChangeShapeType="1"/>
        </xdr:cNvSpPr>
      </xdr:nvSpPr>
      <xdr:spPr bwMode="auto">
        <a:xfrm flipH="1">
          <a:off x="10182224" y="20164434"/>
          <a:ext cx="704849" cy="457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9526</xdr:colOff>
      <xdr:row>105</xdr:row>
      <xdr:rowOff>17009</xdr:rowOff>
    </xdr:from>
    <xdr:to>
      <xdr:col>11</xdr:col>
      <xdr:colOff>304801</xdr:colOff>
      <xdr:row>106</xdr:row>
      <xdr:rowOff>247650</xdr:rowOff>
    </xdr:to>
    <xdr:sp macro="" textlink="">
      <xdr:nvSpPr>
        <xdr:cNvPr id="2773" name="Line 1923">
          <a:extLst>
            <a:ext uri="{FF2B5EF4-FFF2-40B4-BE49-F238E27FC236}">
              <a16:creationId xmlns:a16="http://schemas.microsoft.com/office/drawing/2014/main" id="{AC6928EA-0BBE-4F78-9347-F894D448A4F6}"/>
            </a:ext>
          </a:extLst>
        </xdr:cNvPr>
        <xdr:cNvSpPr>
          <a:spLocks noChangeShapeType="1"/>
        </xdr:cNvSpPr>
      </xdr:nvSpPr>
      <xdr:spPr bwMode="auto">
        <a:xfrm>
          <a:off x="5686426" y="20171909"/>
          <a:ext cx="609600" cy="4116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105</xdr:row>
      <xdr:rowOff>19050</xdr:rowOff>
    </xdr:from>
    <xdr:to>
      <xdr:col>6</xdr:col>
      <xdr:colOff>0</xdr:colOff>
      <xdr:row>106</xdr:row>
      <xdr:rowOff>257175</xdr:rowOff>
    </xdr:to>
    <xdr:sp macro="" textlink="">
      <xdr:nvSpPr>
        <xdr:cNvPr id="2774" name="Line 1871">
          <a:extLst>
            <a:ext uri="{FF2B5EF4-FFF2-40B4-BE49-F238E27FC236}">
              <a16:creationId xmlns:a16="http://schemas.microsoft.com/office/drawing/2014/main" id="{E8ECD0B3-97E9-4F1D-B3CF-72CCC88F6506}"/>
            </a:ext>
          </a:extLst>
        </xdr:cNvPr>
        <xdr:cNvSpPr>
          <a:spLocks noChangeShapeType="1"/>
        </xdr:cNvSpPr>
      </xdr:nvSpPr>
      <xdr:spPr bwMode="auto">
        <a:xfrm flipH="1">
          <a:off x="3486150" y="20173950"/>
          <a:ext cx="7810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5102</xdr:colOff>
      <xdr:row>105</xdr:row>
      <xdr:rowOff>50006</xdr:rowOff>
    </xdr:from>
    <xdr:to>
      <xdr:col>6</xdr:col>
      <xdr:colOff>28574</xdr:colOff>
      <xdr:row>107</xdr:row>
      <xdr:rowOff>47625</xdr:rowOff>
    </xdr:to>
    <xdr:sp macro="" textlink="">
      <xdr:nvSpPr>
        <xdr:cNvPr id="2775" name="Line 243">
          <a:extLst>
            <a:ext uri="{FF2B5EF4-FFF2-40B4-BE49-F238E27FC236}">
              <a16:creationId xmlns:a16="http://schemas.microsoft.com/office/drawing/2014/main" id="{E5F0831C-E469-4119-A0D2-8546B33AC639}"/>
            </a:ext>
          </a:extLst>
        </xdr:cNvPr>
        <xdr:cNvSpPr>
          <a:spLocks noChangeShapeType="1"/>
        </xdr:cNvSpPr>
      </xdr:nvSpPr>
      <xdr:spPr bwMode="auto">
        <a:xfrm>
          <a:off x="3443627" y="20204906"/>
          <a:ext cx="852147" cy="4452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6</xdr:col>
      <xdr:colOff>19049</xdr:colOff>
      <xdr:row>105</xdr:row>
      <xdr:rowOff>28575</xdr:rowOff>
    </xdr:from>
    <xdr:to>
      <xdr:col>7</xdr:col>
      <xdr:colOff>390524</xdr:colOff>
      <xdr:row>107</xdr:row>
      <xdr:rowOff>19050</xdr:rowOff>
    </xdr:to>
    <xdr:sp macro="" textlink="">
      <xdr:nvSpPr>
        <xdr:cNvPr id="2776" name="Line 1872">
          <a:extLst>
            <a:ext uri="{FF2B5EF4-FFF2-40B4-BE49-F238E27FC236}">
              <a16:creationId xmlns:a16="http://schemas.microsoft.com/office/drawing/2014/main" id="{451FFE87-6EBA-4EE5-B654-8095B96E01B3}"/>
            </a:ext>
          </a:extLst>
        </xdr:cNvPr>
        <xdr:cNvSpPr>
          <a:spLocks noChangeShapeType="1"/>
        </xdr:cNvSpPr>
      </xdr:nvSpPr>
      <xdr:spPr bwMode="auto">
        <a:xfrm flipH="1">
          <a:off x="4286249" y="20183475"/>
          <a:ext cx="71437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105</xdr:row>
      <xdr:rowOff>28575</xdr:rowOff>
    </xdr:from>
    <xdr:to>
      <xdr:col>8</xdr:col>
      <xdr:colOff>0</xdr:colOff>
      <xdr:row>107</xdr:row>
      <xdr:rowOff>47626</xdr:rowOff>
    </xdr:to>
    <xdr:sp macro="" textlink="">
      <xdr:nvSpPr>
        <xdr:cNvPr id="2777" name="Line 243">
          <a:extLst>
            <a:ext uri="{FF2B5EF4-FFF2-40B4-BE49-F238E27FC236}">
              <a16:creationId xmlns:a16="http://schemas.microsoft.com/office/drawing/2014/main" id="{61601F37-139A-4A9F-8991-FF9E7379A8EB}"/>
            </a:ext>
          </a:extLst>
        </xdr:cNvPr>
        <xdr:cNvSpPr>
          <a:spLocks noChangeShapeType="1"/>
        </xdr:cNvSpPr>
      </xdr:nvSpPr>
      <xdr:spPr bwMode="auto">
        <a:xfrm>
          <a:off x="4333875" y="20183475"/>
          <a:ext cx="676275" cy="4667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105</xdr:row>
      <xdr:rowOff>18030</xdr:rowOff>
    </xdr:from>
    <xdr:to>
      <xdr:col>11</xdr:col>
      <xdr:colOff>297656</xdr:colOff>
      <xdr:row>107</xdr:row>
      <xdr:rowOff>19051</xdr:rowOff>
    </xdr:to>
    <xdr:sp macro="" textlink="">
      <xdr:nvSpPr>
        <xdr:cNvPr id="2778" name="Line 1680">
          <a:extLst>
            <a:ext uri="{FF2B5EF4-FFF2-40B4-BE49-F238E27FC236}">
              <a16:creationId xmlns:a16="http://schemas.microsoft.com/office/drawing/2014/main" id="{6356749A-BE01-46B6-9CD8-0DD082149D53}"/>
            </a:ext>
          </a:extLst>
        </xdr:cNvPr>
        <xdr:cNvSpPr>
          <a:spLocks noChangeShapeType="1"/>
        </xdr:cNvSpPr>
      </xdr:nvSpPr>
      <xdr:spPr bwMode="auto">
        <a:xfrm flipH="1">
          <a:off x="5705475" y="20172930"/>
          <a:ext cx="583406" cy="4486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26535</xdr:colOff>
      <xdr:row>105</xdr:row>
      <xdr:rowOff>17009</xdr:rowOff>
    </xdr:from>
    <xdr:to>
      <xdr:col>14</xdr:col>
      <xdr:colOff>47625</xdr:colOff>
      <xdr:row>107</xdr:row>
      <xdr:rowOff>9525</xdr:rowOff>
    </xdr:to>
    <xdr:sp macro="" textlink="">
      <xdr:nvSpPr>
        <xdr:cNvPr id="2779" name="Line 339">
          <a:extLst>
            <a:ext uri="{FF2B5EF4-FFF2-40B4-BE49-F238E27FC236}">
              <a16:creationId xmlns:a16="http://schemas.microsoft.com/office/drawing/2014/main" id="{31E14E82-2753-489F-A197-FAF2E5BF67E4}"/>
            </a:ext>
          </a:extLst>
        </xdr:cNvPr>
        <xdr:cNvSpPr>
          <a:spLocks noChangeShapeType="1"/>
        </xdr:cNvSpPr>
      </xdr:nvSpPr>
      <xdr:spPr bwMode="auto">
        <a:xfrm>
          <a:off x="6332085" y="20171909"/>
          <a:ext cx="649740" cy="4401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66674</xdr:colOff>
      <xdr:row>105</xdr:row>
      <xdr:rowOff>9533</xdr:rowOff>
    </xdr:from>
    <xdr:to>
      <xdr:col>23</xdr:col>
      <xdr:colOff>333374</xdr:colOff>
      <xdr:row>106</xdr:row>
      <xdr:rowOff>238125</xdr:rowOff>
    </xdr:to>
    <xdr:sp macro="" textlink="">
      <xdr:nvSpPr>
        <xdr:cNvPr id="2780" name="Line 1686">
          <a:extLst>
            <a:ext uri="{FF2B5EF4-FFF2-40B4-BE49-F238E27FC236}">
              <a16:creationId xmlns:a16="http://schemas.microsoft.com/office/drawing/2014/main" id="{3E6C42FB-5356-4446-B914-C6D627911DD2}"/>
            </a:ext>
          </a:extLst>
        </xdr:cNvPr>
        <xdr:cNvSpPr>
          <a:spLocks noChangeShapeType="1"/>
        </xdr:cNvSpPr>
      </xdr:nvSpPr>
      <xdr:spPr bwMode="auto">
        <a:xfrm flipH="1">
          <a:off x="9601199" y="20164433"/>
          <a:ext cx="581025" cy="4095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42522</xdr:colOff>
      <xdr:row>105</xdr:row>
      <xdr:rowOff>17010</xdr:rowOff>
    </xdr:from>
    <xdr:to>
      <xdr:col>22</xdr:col>
      <xdr:colOff>57149</xdr:colOff>
      <xdr:row>107</xdr:row>
      <xdr:rowOff>19051</xdr:rowOff>
    </xdr:to>
    <xdr:sp macro="" textlink="">
      <xdr:nvSpPr>
        <xdr:cNvPr id="2781" name="Line 2105">
          <a:extLst>
            <a:ext uri="{FF2B5EF4-FFF2-40B4-BE49-F238E27FC236}">
              <a16:creationId xmlns:a16="http://schemas.microsoft.com/office/drawing/2014/main" id="{CDA3378E-3A81-4038-914E-D2A5134FB08A}"/>
            </a:ext>
          </a:extLst>
        </xdr:cNvPr>
        <xdr:cNvSpPr>
          <a:spLocks noChangeShapeType="1"/>
        </xdr:cNvSpPr>
      </xdr:nvSpPr>
      <xdr:spPr bwMode="auto">
        <a:xfrm>
          <a:off x="8872197" y="20171910"/>
          <a:ext cx="719477" cy="4497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105</xdr:row>
      <xdr:rowOff>8512</xdr:rowOff>
    </xdr:from>
    <xdr:to>
      <xdr:col>24</xdr:col>
      <xdr:colOff>0</xdr:colOff>
      <xdr:row>106</xdr:row>
      <xdr:rowOff>238125</xdr:rowOff>
    </xdr:to>
    <xdr:sp macro="" textlink="">
      <xdr:nvSpPr>
        <xdr:cNvPr id="2784" name="Line 2106">
          <a:extLst>
            <a:ext uri="{FF2B5EF4-FFF2-40B4-BE49-F238E27FC236}">
              <a16:creationId xmlns:a16="http://schemas.microsoft.com/office/drawing/2014/main" id="{87A29C64-5F32-4503-8951-AA53BC3F9D58}"/>
            </a:ext>
          </a:extLst>
        </xdr:cNvPr>
        <xdr:cNvSpPr>
          <a:spLocks noChangeShapeType="1"/>
        </xdr:cNvSpPr>
      </xdr:nvSpPr>
      <xdr:spPr bwMode="auto">
        <a:xfrm>
          <a:off x="9544050" y="20163412"/>
          <a:ext cx="638175" cy="4105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105</xdr:row>
      <xdr:rowOff>8507</xdr:rowOff>
    </xdr:from>
    <xdr:to>
      <xdr:col>15</xdr:col>
      <xdr:colOff>247650</xdr:colOff>
      <xdr:row>106</xdr:row>
      <xdr:rowOff>228600</xdr:rowOff>
    </xdr:to>
    <xdr:sp macro="" textlink="">
      <xdr:nvSpPr>
        <xdr:cNvPr id="2785" name="Line 13">
          <a:extLst>
            <a:ext uri="{FF2B5EF4-FFF2-40B4-BE49-F238E27FC236}">
              <a16:creationId xmlns:a16="http://schemas.microsoft.com/office/drawing/2014/main" id="{54FF7826-8C2A-4AA2-B800-933EBD32766D}"/>
            </a:ext>
          </a:extLst>
        </xdr:cNvPr>
        <xdr:cNvSpPr>
          <a:spLocks noChangeShapeType="1"/>
        </xdr:cNvSpPr>
      </xdr:nvSpPr>
      <xdr:spPr bwMode="auto">
        <a:xfrm>
          <a:off x="6943725" y="20163407"/>
          <a:ext cx="552450" cy="401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25513</xdr:colOff>
      <xdr:row>105</xdr:row>
      <xdr:rowOff>17015</xdr:rowOff>
    </xdr:from>
    <xdr:to>
      <xdr:col>18</xdr:col>
      <xdr:colOff>28575</xdr:colOff>
      <xdr:row>106</xdr:row>
      <xdr:rowOff>257175</xdr:rowOff>
    </xdr:to>
    <xdr:sp macro="" textlink="">
      <xdr:nvSpPr>
        <xdr:cNvPr id="2787" name="Line 15">
          <a:extLst>
            <a:ext uri="{FF2B5EF4-FFF2-40B4-BE49-F238E27FC236}">
              <a16:creationId xmlns:a16="http://schemas.microsoft.com/office/drawing/2014/main" id="{D0B8B660-522A-4F41-BDBE-C3F639FBD012}"/>
            </a:ext>
          </a:extLst>
        </xdr:cNvPr>
        <xdr:cNvSpPr>
          <a:spLocks noChangeShapeType="1"/>
        </xdr:cNvSpPr>
      </xdr:nvSpPr>
      <xdr:spPr bwMode="auto">
        <a:xfrm>
          <a:off x="7597888" y="20171915"/>
          <a:ext cx="631712" cy="421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295275</xdr:colOff>
      <xdr:row>105</xdr:row>
      <xdr:rowOff>18029</xdr:rowOff>
    </xdr:from>
    <xdr:to>
      <xdr:col>14</xdr:col>
      <xdr:colOff>340</xdr:colOff>
      <xdr:row>106</xdr:row>
      <xdr:rowOff>257175</xdr:rowOff>
    </xdr:to>
    <xdr:sp macro="" textlink="">
      <xdr:nvSpPr>
        <xdr:cNvPr id="2788" name="Line 1567">
          <a:extLst>
            <a:ext uri="{FF2B5EF4-FFF2-40B4-BE49-F238E27FC236}">
              <a16:creationId xmlns:a16="http://schemas.microsoft.com/office/drawing/2014/main" id="{08AB1DC2-7EAA-48DA-9FC3-052431DDF742}"/>
            </a:ext>
          </a:extLst>
        </xdr:cNvPr>
        <xdr:cNvSpPr>
          <a:spLocks noChangeShapeType="1"/>
        </xdr:cNvSpPr>
      </xdr:nvSpPr>
      <xdr:spPr bwMode="auto">
        <a:xfrm flipH="1">
          <a:off x="6286500" y="20172929"/>
          <a:ext cx="648040" cy="42012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105</xdr:row>
      <xdr:rowOff>1020</xdr:rowOff>
    </xdr:from>
    <xdr:to>
      <xdr:col>15</xdr:col>
      <xdr:colOff>297314</xdr:colOff>
      <xdr:row>107</xdr:row>
      <xdr:rowOff>0</xdr:rowOff>
    </xdr:to>
    <xdr:sp macro="" textlink="">
      <xdr:nvSpPr>
        <xdr:cNvPr id="2789" name="Line 1568">
          <a:extLst>
            <a:ext uri="{FF2B5EF4-FFF2-40B4-BE49-F238E27FC236}">
              <a16:creationId xmlns:a16="http://schemas.microsoft.com/office/drawing/2014/main" id="{5733D8A6-2C5E-4DD7-95B6-59F2773BAE74}"/>
            </a:ext>
          </a:extLst>
        </xdr:cNvPr>
        <xdr:cNvSpPr>
          <a:spLocks noChangeShapeType="1"/>
        </xdr:cNvSpPr>
      </xdr:nvSpPr>
      <xdr:spPr bwMode="auto">
        <a:xfrm flipH="1">
          <a:off x="6943725" y="20155920"/>
          <a:ext cx="602114" cy="4466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9524</xdr:colOff>
      <xdr:row>105</xdr:row>
      <xdr:rowOff>1</xdr:rowOff>
    </xdr:from>
    <xdr:to>
      <xdr:col>17</xdr:col>
      <xdr:colOff>263637</xdr:colOff>
      <xdr:row>107</xdr:row>
      <xdr:rowOff>9525</xdr:rowOff>
    </xdr:to>
    <xdr:sp macro="" textlink="">
      <xdr:nvSpPr>
        <xdr:cNvPr id="2790" name="Line 1569">
          <a:extLst>
            <a:ext uri="{FF2B5EF4-FFF2-40B4-BE49-F238E27FC236}">
              <a16:creationId xmlns:a16="http://schemas.microsoft.com/office/drawing/2014/main" id="{2A27F0D2-7FBB-428A-B52D-4241FE83C70F}"/>
            </a:ext>
          </a:extLst>
        </xdr:cNvPr>
        <xdr:cNvSpPr>
          <a:spLocks noChangeShapeType="1"/>
        </xdr:cNvSpPr>
      </xdr:nvSpPr>
      <xdr:spPr bwMode="auto">
        <a:xfrm flipH="1">
          <a:off x="7581899" y="20154901"/>
          <a:ext cx="568438" cy="4571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66674</xdr:colOff>
      <xdr:row>105</xdr:row>
      <xdr:rowOff>17009</xdr:rowOff>
    </xdr:from>
    <xdr:to>
      <xdr:col>21</xdr:col>
      <xdr:colOff>280646</xdr:colOff>
      <xdr:row>106</xdr:row>
      <xdr:rowOff>219075</xdr:rowOff>
    </xdr:to>
    <xdr:sp macro="" textlink="">
      <xdr:nvSpPr>
        <xdr:cNvPr id="2791" name="Line 1571">
          <a:extLst>
            <a:ext uri="{FF2B5EF4-FFF2-40B4-BE49-F238E27FC236}">
              <a16:creationId xmlns:a16="http://schemas.microsoft.com/office/drawing/2014/main" id="{8C957B36-A8C8-4B78-ACB9-4858E7896B01}"/>
            </a:ext>
          </a:extLst>
        </xdr:cNvPr>
        <xdr:cNvSpPr>
          <a:spLocks noChangeShapeType="1"/>
        </xdr:cNvSpPr>
      </xdr:nvSpPr>
      <xdr:spPr bwMode="auto">
        <a:xfrm flipH="1">
          <a:off x="8896349" y="20171909"/>
          <a:ext cx="585447" cy="3830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19051</xdr:colOff>
      <xdr:row>105</xdr:row>
      <xdr:rowOff>38109</xdr:rowOff>
    </xdr:from>
    <xdr:to>
      <xdr:col>28</xdr:col>
      <xdr:colOff>1</xdr:colOff>
      <xdr:row>107</xdr:row>
      <xdr:rowOff>19050</xdr:rowOff>
    </xdr:to>
    <xdr:sp macro="" textlink="">
      <xdr:nvSpPr>
        <xdr:cNvPr id="2792" name="Line 427">
          <a:extLst>
            <a:ext uri="{FF2B5EF4-FFF2-40B4-BE49-F238E27FC236}">
              <a16:creationId xmlns:a16="http://schemas.microsoft.com/office/drawing/2014/main" id="{C935A5DF-1BD8-4639-9C25-6B509F946FAC}"/>
            </a:ext>
          </a:extLst>
        </xdr:cNvPr>
        <xdr:cNvSpPr>
          <a:spLocks noChangeShapeType="1"/>
        </xdr:cNvSpPr>
      </xdr:nvSpPr>
      <xdr:spPr bwMode="auto">
        <a:xfrm>
          <a:off x="10201276" y="20193009"/>
          <a:ext cx="685800" cy="4286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333374</xdr:colOff>
      <xdr:row>105</xdr:row>
      <xdr:rowOff>9534</xdr:rowOff>
    </xdr:from>
    <xdr:to>
      <xdr:col>27</xdr:col>
      <xdr:colOff>333373</xdr:colOff>
      <xdr:row>107</xdr:row>
      <xdr:rowOff>19051</xdr:rowOff>
    </xdr:to>
    <xdr:sp macro="" textlink="">
      <xdr:nvSpPr>
        <xdr:cNvPr id="2793" name="Line 1689">
          <a:extLst>
            <a:ext uri="{FF2B5EF4-FFF2-40B4-BE49-F238E27FC236}">
              <a16:creationId xmlns:a16="http://schemas.microsoft.com/office/drawing/2014/main" id="{336ECA72-3C78-4004-B0C1-DA4B9F6EBB0B}"/>
            </a:ext>
          </a:extLst>
        </xdr:cNvPr>
        <xdr:cNvSpPr>
          <a:spLocks noChangeShapeType="1"/>
        </xdr:cNvSpPr>
      </xdr:nvSpPr>
      <xdr:spPr bwMode="auto">
        <a:xfrm flipH="1">
          <a:off x="10182224" y="20164434"/>
          <a:ext cx="704849" cy="457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20</xdr:row>
      <xdr:rowOff>0</xdr:rowOff>
    </xdr:from>
    <xdr:to>
      <xdr:col>8</xdr:col>
      <xdr:colOff>9525</xdr:colOff>
      <xdr:row>23</xdr:row>
      <xdr:rowOff>0</xdr:rowOff>
    </xdr:to>
    <xdr:sp macro="" textlink="">
      <xdr:nvSpPr>
        <xdr:cNvPr id="2" name="Line 9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4724400" y="32575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23</xdr:row>
      <xdr:rowOff>0</xdr:rowOff>
    </xdr:from>
    <xdr:to>
      <xdr:col>8</xdr:col>
      <xdr:colOff>9525</xdr:colOff>
      <xdr:row>26</xdr:row>
      <xdr:rowOff>0</xdr:rowOff>
    </xdr:to>
    <xdr:sp macro="" textlink="">
      <xdr:nvSpPr>
        <xdr:cNvPr id="3" name="Line 12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4724400" y="37433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26</xdr:row>
      <xdr:rowOff>0</xdr:rowOff>
    </xdr:from>
    <xdr:to>
      <xdr:col>8</xdr:col>
      <xdr:colOff>9525</xdr:colOff>
      <xdr:row>29</xdr:row>
      <xdr:rowOff>0</xdr:rowOff>
    </xdr:to>
    <xdr:sp macro="" textlink="">
      <xdr:nvSpPr>
        <xdr:cNvPr id="4" name="Line 14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4724400" y="42291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29</xdr:row>
      <xdr:rowOff>0</xdr:rowOff>
    </xdr:from>
    <xdr:to>
      <xdr:col>8</xdr:col>
      <xdr:colOff>9525</xdr:colOff>
      <xdr:row>32</xdr:row>
      <xdr:rowOff>0</xdr:rowOff>
    </xdr:to>
    <xdr:sp macro="" textlink="">
      <xdr:nvSpPr>
        <xdr:cNvPr id="5" name="Line 17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4724400" y="47148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32</xdr:row>
      <xdr:rowOff>0</xdr:rowOff>
    </xdr:from>
    <xdr:to>
      <xdr:col>8</xdr:col>
      <xdr:colOff>9525</xdr:colOff>
      <xdr:row>35</xdr:row>
      <xdr:rowOff>0</xdr:rowOff>
    </xdr:to>
    <xdr:sp macro="" textlink="">
      <xdr:nvSpPr>
        <xdr:cNvPr id="6" name="Line 2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>
          <a:off x="4724400" y="52006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35</xdr:row>
      <xdr:rowOff>0</xdr:rowOff>
    </xdr:from>
    <xdr:to>
      <xdr:col>8</xdr:col>
      <xdr:colOff>9525</xdr:colOff>
      <xdr:row>38</xdr:row>
      <xdr:rowOff>0</xdr:rowOff>
    </xdr:to>
    <xdr:sp macro="" textlink="">
      <xdr:nvSpPr>
        <xdr:cNvPr id="7" name="Line 26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4724400" y="56864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38</xdr:row>
      <xdr:rowOff>0</xdr:rowOff>
    </xdr:from>
    <xdr:to>
      <xdr:col>8</xdr:col>
      <xdr:colOff>9525</xdr:colOff>
      <xdr:row>41</xdr:row>
      <xdr:rowOff>0</xdr:rowOff>
    </xdr:to>
    <xdr:sp macro="" textlink="">
      <xdr:nvSpPr>
        <xdr:cNvPr id="8" name="Line 26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4724400" y="61722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</xdr:row>
      <xdr:rowOff>9525</xdr:rowOff>
    </xdr:from>
    <xdr:to>
      <xdr:col>8</xdr:col>
      <xdr:colOff>9525</xdr:colOff>
      <xdr:row>14</xdr:row>
      <xdr:rowOff>0</xdr:rowOff>
    </xdr:to>
    <xdr:sp macro="" textlink="">
      <xdr:nvSpPr>
        <xdr:cNvPr id="9" name="Line 156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>
          <a:off x="4724400" y="18097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9525</xdr:rowOff>
    </xdr:from>
    <xdr:to>
      <xdr:col>8</xdr:col>
      <xdr:colOff>0</xdr:colOff>
      <xdr:row>23</xdr:row>
      <xdr:rowOff>0</xdr:rowOff>
    </xdr:to>
    <xdr:sp macro="" textlink="">
      <xdr:nvSpPr>
        <xdr:cNvPr id="10" name="Line 185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 flipH="1">
          <a:off x="4714875" y="32670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23</xdr:row>
      <xdr:rowOff>9525</xdr:rowOff>
    </xdr:from>
    <xdr:to>
      <xdr:col>8</xdr:col>
      <xdr:colOff>0</xdr:colOff>
      <xdr:row>26</xdr:row>
      <xdr:rowOff>0</xdr:rowOff>
    </xdr:to>
    <xdr:sp macro="" textlink="">
      <xdr:nvSpPr>
        <xdr:cNvPr id="11" name="Line 186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 flipH="1">
          <a:off x="4714875" y="37528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9525</xdr:rowOff>
    </xdr:from>
    <xdr:to>
      <xdr:col>8</xdr:col>
      <xdr:colOff>0</xdr:colOff>
      <xdr:row>29</xdr:row>
      <xdr:rowOff>0</xdr:rowOff>
    </xdr:to>
    <xdr:sp macro="" textlink="">
      <xdr:nvSpPr>
        <xdr:cNvPr id="12" name="Line 186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H="1">
          <a:off x="4714875" y="42386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9525</xdr:rowOff>
    </xdr:from>
    <xdr:to>
      <xdr:col>8</xdr:col>
      <xdr:colOff>0</xdr:colOff>
      <xdr:row>32</xdr:row>
      <xdr:rowOff>0</xdr:rowOff>
    </xdr:to>
    <xdr:sp macro="" textlink="">
      <xdr:nvSpPr>
        <xdr:cNvPr id="13" name="Line 186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 flipH="1">
          <a:off x="4714875" y="47244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32</xdr:row>
      <xdr:rowOff>9525</xdr:rowOff>
    </xdr:from>
    <xdr:to>
      <xdr:col>8</xdr:col>
      <xdr:colOff>0</xdr:colOff>
      <xdr:row>35</xdr:row>
      <xdr:rowOff>0</xdr:rowOff>
    </xdr:to>
    <xdr:sp macro="" textlink="">
      <xdr:nvSpPr>
        <xdr:cNvPr id="14" name="Line 186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 flipH="1">
          <a:off x="4714875" y="52101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9525</xdr:rowOff>
    </xdr:from>
    <xdr:to>
      <xdr:col>8</xdr:col>
      <xdr:colOff>0</xdr:colOff>
      <xdr:row>38</xdr:row>
      <xdr:rowOff>0</xdr:rowOff>
    </xdr:to>
    <xdr:sp macro="" textlink="">
      <xdr:nvSpPr>
        <xdr:cNvPr id="15" name="Line 1870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 flipH="1">
          <a:off x="4714875" y="56959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38</xdr:row>
      <xdr:rowOff>9525</xdr:rowOff>
    </xdr:from>
    <xdr:to>
      <xdr:col>8</xdr:col>
      <xdr:colOff>0</xdr:colOff>
      <xdr:row>41</xdr:row>
      <xdr:rowOff>0</xdr:rowOff>
    </xdr:to>
    <xdr:sp macro="" textlink="">
      <xdr:nvSpPr>
        <xdr:cNvPr id="16" name="Line 187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 flipH="1">
          <a:off x="4714875" y="61817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14</xdr:row>
      <xdr:rowOff>0</xdr:rowOff>
    </xdr:from>
    <xdr:to>
      <xdr:col>7</xdr:col>
      <xdr:colOff>295275</xdr:colOff>
      <xdr:row>16</xdr:row>
      <xdr:rowOff>209550</xdr:rowOff>
    </xdr:to>
    <xdr:sp macro="" textlink="">
      <xdr:nvSpPr>
        <xdr:cNvPr id="17" name="Line 2070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4724400" y="2286000"/>
          <a:ext cx="6000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14</xdr:row>
      <xdr:rowOff>9525</xdr:rowOff>
    </xdr:from>
    <xdr:to>
      <xdr:col>8</xdr:col>
      <xdr:colOff>0</xdr:colOff>
      <xdr:row>16</xdr:row>
      <xdr:rowOff>209550</xdr:rowOff>
    </xdr:to>
    <xdr:sp macro="" textlink="">
      <xdr:nvSpPr>
        <xdr:cNvPr id="18" name="Line 208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ShapeType="1"/>
        </xdr:cNvSpPr>
      </xdr:nvSpPr>
      <xdr:spPr bwMode="auto">
        <a:xfrm flipH="1">
          <a:off x="4714875" y="22955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17</xdr:row>
      <xdr:rowOff>0</xdr:rowOff>
    </xdr:from>
    <xdr:to>
      <xdr:col>8</xdr:col>
      <xdr:colOff>0</xdr:colOff>
      <xdr:row>19</xdr:row>
      <xdr:rowOff>171450</xdr:rowOff>
    </xdr:to>
    <xdr:sp macro="" textlink="">
      <xdr:nvSpPr>
        <xdr:cNvPr id="19" name="Line 209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4695825" y="2771775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314325</xdr:colOff>
      <xdr:row>19</xdr:row>
      <xdr:rowOff>219075</xdr:rowOff>
    </xdr:to>
    <xdr:sp macro="" textlink="">
      <xdr:nvSpPr>
        <xdr:cNvPr id="20" name="Line 210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ShapeType="1"/>
        </xdr:cNvSpPr>
      </xdr:nvSpPr>
      <xdr:spPr bwMode="auto">
        <a:xfrm flipH="1">
          <a:off x="4724400" y="2781300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</xdr:row>
      <xdr:rowOff>0</xdr:rowOff>
    </xdr:from>
    <xdr:to>
      <xdr:col>8</xdr:col>
      <xdr:colOff>9525</xdr:colOff>
      <xdr:row>14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>
          <a:off x="4724400" y="18002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0</xdr:rowOff>
    </xdr:from>
    <xdr:to>
      <xdr:col>8</xdr:col>
      <xdr:colOff>9525</xdr:colOff>
      <xdr:row>44</xdr:row>
      <xdr:rowOff>0</xdr:rowOff>
    </xdr:to>
    <xdr:sp macro="" textlink="">
      <xdr:nvSpPr>
        <xdr:cNvPr id="22" name="Line 267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ShapeType="1"/>
        </xdr:cNvSpPr>
      </xdr:nvSpPr>
      <xdr:spPr bwMode="auto">
        <a:xfrm>
          <a:off x="4724400" y="66579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41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23" name="Line 187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ShapeType="1"/>
        </xdr:cNvSpPr>
      </xdr:nvSpPr>
      <xdr:spPr bwMode="auto">
        <a:xfrm flipH="1">
          <a:off x="4714875" y="66675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53</xdr:row>
      <xdr:rowOff>0</xdr:rowOff>
    </xdr:from>
    <xdr:to>
      <xdr:col>8</xdr:col>
      <xdr:colOff>9525</xdr:colOff>
      <xdr:row>56</xdr:row>
      <xdr:rowOff>0</xdr:rowOff>
    </xdr:to>
    <xdr:sp macro="" textlink="">
      <xdr:nvSpPr>
        <xdr:cNvPr id="24" name="Line 99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ShapeType="1"/>
        </xdr:cNvSpPr>
      </xdr:nvSpPr>
      <xdr:spPr bwMode="auto">
        <a:xfrm>
          <a:off x="4724400" y="86010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56</xdr:row>
      <xdr:rowOff>0</xdr:rowOff>
    </xdr:from>
    <xdr:to>
      <xdr:col>8</xdr:col>
      <xdr:colOff>9525</xdr:colOff>
      <xdr:row>59</xdr:row>
      <xdr:rowOff>0</xdr:rowOff>
    </xdr:to>
    <xdr:sp macro="" textlink="">
      <xdr:nvSpPr>
        <xdr:cNvPr id="25" name="Line 12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ShapeType="1"/>
        </xdr:cNvSpPr>
      </xdr:nvSpPr>
      <xdr:spPr bwMode="auto">
        <a:xfrm>
          <a:off x="4724400" y="90868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59</xdr:row>
      <xdr:rowOff>0</xdr:rowOff>
    </xdr:from>
    <xdr:to>
      <xdr:col>8</xdr:col>
      <xdr:colOff>9525</xdr:colOff>
      <xdr:row>62</xdr:row>
      <xdr:rowOff>0</xdr:rowOff>
    </xdr:to>
    <xdr:sp macro="" textlink="">
      <xdr:nvSpPr>
        <xdr:cNvPr id="26" name="Line 14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ShapeType="1"/>
        </xdr:cNvSpPr>
      </xdr:nvSpPr>
      <xdr:spPr bwMode="auto">
        <a:xfrm>
          <a:off x="4724400" y="95726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62</xdr:row>
      <xdr:rowOff>0</xdr:rowOff>
    </xdr:from>
    <xdr:to>
      <xdr:col>8</xdr:col>
      <xdr:colOff>9525</xdr:colOff>
      <xdr:row>65</xdr:row>
      <xdr:rowOff>0</xdr:rowOff>
    </xdr:to>
    <xdr:sp macro="" textlink="">
      <xdr:nvSpPr>
        <xdr:cNvPr id="27" name="Line 17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ShapeType="1"/>
        </xdr:cNvSpPr>
      </xdr:nvSpPr>
      <xdr:spPr bwMode="auto">
        <a:xfrm>
          <a:off x="4724400" y="100584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65</xdr:row>
      <xdr:rowOff>0</xdr:rowOff>
    </xdr:from>
    <xdr:to>
      <xdr:col>8</xdr:col>
      <xdr:colOff>9525</xdr:colOff>
      <xdr:row>68</xdr:row>
      <xdr:rowOff>0</xdr:rowOff>
    </xdr:to>
    <xdr:sp macro="" textlink="">
      <xdr:nvSpPr>
        <xdr:cNvPr id="28" name="Line 2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ShapeType="1"/>
        </xdr:cNvSpPr>
      </xdr:nvSpPr>
      <xdr:spPr bwMode="auto">
        <a:xfrm>
          <a:off x="4724400" y="105441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68</xdr:row>
      <xdr:rowOff>0</xdr:rowOff>
    </xdr:from>
    <xdr:to>
      <xdr:col>8</xdr:col>
      <xdr:colOff>9525</xdr:colOff>
      <xdr:row>71</xdr:row>
      <xdr:rowOff>0</xdr:rowOff>
    </xdr:to>
    <xdr:sp macro="" textlink="">
      <xdr:nvSpPr>
        <xdr:cNvPr id="29" name="Line 265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ShapeType="1"/>
        </xdr:cNvSpPr>
      </xdr:nvSpPr>
      <xdr:spPr bwMode="auto">
        <a:xfrm>
          <a:off x="4724400" y="110299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71</xdr:row>
      <xdr:rowOff>0</xdr:rowOff>
    </xdr:from>
    <xdr:to>
      <xdr:col>8</xdr:col>
      <xdr:colOff>9525</xdr:colOff>
      <xdr:row>74</xdr:row>
      <xdr:rowOff>0</xdr:rowOff>
    </xdr:to>
    <xdr:sp macro="" textlink="">
      <xdr:nvSpPr>
        <xdr:cNvPr id="30" name="Line 26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>
          <a:off x="4724400" y="115157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44</xdr:row>
      <xdr:rowOff>9525</xdr:rowOff>
    </xdr:from>
    <xdr:to>
      <xdr:col>8</xdr:col>
      <xdr:colOff>9525</xdr:colOff>
      <xdr:row>47</xdr:row>
      <xdr:rowOff>0</xdr:rowOff>
    </xdr:to>
    <xdr:sp macro="" textlink="">
      <xdr:nvSpPr>
        <xdr:cNvPr id="31" name="Line 1563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ShapeType="1"/>
        </xdr:cNvSpPr>
      </xdr:nvSpPr>
      <xdr:spPr bwMode="auto">
        <a:xfrm flipH="1">
          <a:off x="4724400" y="71532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53</xdr:row>
      <xdr:rowOff>9525</xdr:rowOff>
    </xdr:from>
    <xdr:to>
      <xdr:col>8</xdr:col>
      <xdr:colOff>0</xdr:colOff>
      <xdr:row>56</xdr:row>
      <xdr:rowOff>0</xdr:rowOff>
    </xdr:to>
    <xdr:sp macro="" textlink="">
      <xdr:nvSpPr>
        <xdr:cNvPr id="32" name="Line 1858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ShapeType="1"/>
        </xdr:cNvSpPr>
      </xdr:nvSpPr>
      <xdr:spPr bwMode="auto">
        <a:xfrm flipH="1">
          <a:off x="4714875" y="86106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56</xdr:row>
      <xdr:rowOff>9525</xdr:rowOff>
    </xdr:from>
    <xdr:to>
      <xdr:col>8</xdr:col>
      <xdr:colOff>0</xdr:colOff>
      <xdr:row>59</xdr:row>
      <xdr:rowOff>0</xdr:rowOff>
    </xdr:to>
    <xdr:sp macro="" textlink="">
      <xdr:nvSpPr>
        <xdr:cNvPr id="33" name="Line 1860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ShapeType="1"/>
        </xdr:cNvSpPr>
      </xdr:nvSpPr>
      <xdr:spPr bwMode="auto">
        <a:xfrm flipH="1">
          <a:off x="4714875" y="90963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59</xdr:row>
      <xdr:rowOff>9525</xdr:rowOff>
    </xdr:from>
    <xdr:to>
      <xdr:col>8</xdr:col>
      <xdr:colOff>0</xdr:colOff>
      <xdr:row>62</xdr:row>
      <xdr:rowOff>0</xdr:rowOff>
    </xdr:to>
    <xdr:sp macro="" textlink="">
      <xdr:nvSpPr>
        <xdr:cNvPr id="34" name="Line 1862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ShapeType="1"/>
        </xdr:cNvSpPr>
      </xdr:nvSpPr>
      <xdr:spPr bwMode="auto">
        <a:xfrm flipH="1">
          <a:off x="4714875" y="95821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62</xdr:row>
      <xdr:rowOff>9525</xdr:rowOff>
    </xdr:from>
    <xdr:to>
      <xdr:col>8</xdr:col>
      <xdr:colOff>0</xdr:colOff>
      <xdr:row>65</xdr:row>
      <xdr:rowOff>0</xdr:rowOff>
    </xdr:to>
    <xdr:sp macro="" textlink="">
      <xdr:nvSpPr>
        <xdr:cNvPr id="35" name="Line 186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ShapeType="1"/>
        </xdr:cNvSpPr>
      </xdr:nvSpPr>
      <xdr:spPr bwMode="auto">
        <a:xfrm flipH="1">
          <a:off x="4714875" y="100679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65</xdr:row>
      <xdr:rowOff>9525</xdr:rowOff>
    </xdr:from>
    <xdr:to>
      <xdr:col>8</xdr:col>
      <xdr:colOff>0</xdr:colOff>
      <xdr:row>68</xdr:row>
      <xdr:rowOff>0</xdr:rowOff>
    </xdr:to>
    <xdr:sp macro="" textlink="">
      <xdr:nvSpPr>
        <xdr:cNvPr id="36" name="Line 1868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ShapeType="1"/>
        </xdr:cNvSpPr>
      </xdr:nvSpPr>
      <xdr:spPr bwMode="auto">
        <a:xfrm flipH="1">
          <a:off x="4714875" y="105537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68</xdr:row>
      <xdr:rowOff>9525</xdr:rowOff>
    </xdr:from>
    <xdr:to>
      <xdr:col>8</xdr:col>
      <xdr:colOff>0</xdr:colOff>
      <xdr:row>71</xdr:row>
      <xdr:rowOff>0</xdr:rowOff>
    </xdr:to>
    <xdr:sp macro="" textlink="">
      <xdr:nvSpPr>
        <xdr:cNvPr id="37" name="Line 1870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ShapeType="1"/>
        </xdr:cNvSpPr>
      </xdr:nvSpPr>
      <xdr:spPr bwMode="auto">
        <a:xfrm flipH="1">
          <a:off x="4714875" y="110394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71</xdr:row>
      <xdr:rowOff>9525</xdr:rowOff>
    </xdr:from>
    <xdr:to>
      <xdr:col>8</xdr:col>
      <xdr:colOff>0</xdr:colOff>
      <xdr:row>74</xdr:row>
      <xdr:rowOff>0</xdr:rowOff>
    </xdr:to>
    <xdr:sp macro="" textlink="">
      <xdr:nvSpPr>
        <xdr:cNvPr id="38" name="Line 187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ShapeType="1"/>
        </xdr:cNvSpPr>
      </xdr:nvSpPr>
      <xdr:spPr bwMode="auto">
        <a:xfrm flipH="1">
          <a:off x="4714875" y="115252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47</xdr:row>
      <xdr:rowOff>0</xdr:rowOff>
    </xdr:from>
    <xdr:to>
      <xdr:col>7</xdr:col>
      <xdr:colOff>295275</xdr:colOff>
      <xdr:row>49</xdr:row>
      <xdr:rowOff>209550</xdr:rowOff>
    </xdr:to>
    <xdr:sp macro="" textlink="">
      <xdr:nvSpPr>
        <xdr:cNvPr id="39" name="Line 2070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 noChangeShapeType="1"/>
        </xdr:cNvSpPr>
      </xdr:nvSpPr>
      <xdr:spPr bwMode="auto">
        <a:xfrm>
          <a:off x="4724400" y="7629525"/>
          <a:ext cx="6000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47</xdr:row>
      <xdr:rowOff>9525</xdr:rowOff>
    </xdr:from>
    <xdr:to>
      <xdr:col>8</xdr:col>
      <xdr:colOff>0</xdr:colOff>
      <xdr:row>49</xdr:row>
      <xdr:rowOff>209550</xdr:rowOff>
    </xdr:to>
    <xdr:sp macro="" textlink="">
      <xdr:nvSpPr>
        <xdr:cNvPr id="40" name="Line 2082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ShapeType="1"/>
        </xdr:cNvSpPr>
      </xdr:nvSpPr>
      <xdr:spPr bwMode="auto">
        <a:xfrm flipH="1">
          <a:off x="4714875" y="76390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50</xdr:row>
      <xdr:rowOff>0</xdr:rowOff>
    </xdr:from>
    <xdr:to>
      <xdr:col>8</xdr:col>
      <xdr:colOff>0</xdr:colOff>
      <xdr:row>52</xdr:row>
      <xdr:rowOff>171450</xdr:rowOff>
    </xdr:to>
    <xdr:sp macro="" textlink="">
      <xdr:nvSpPr>
        <xdr:cNvPr id="41" name="Line 2097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ShapeType="1"/>
        </xdr:cNvSpPr>
      </xdr:nvSpPr>
      <xdr:spPr bwMode="auto">
        <a:xfrm>
          <a:off x="4695825" y="8115300"/>
          <a:ext cx="6858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50</xdr:row>
      <xdr:rowOff>9525</xdr:rowOff>
    </xdr:from>
    <xdr:to>
      <xdr:col>7</xdr:col>
      <xdr:colOff>314325</xdr:colOff>
      <xdr:row>52</xdr:row>
      <xdr:rowOff>219075</xdr:rowOff>
    </xdr:to>
    <xdr:sp macro="" textlink="">
      <xdr:nvSpPr>
        <xdr:cNvPr id="42" name="Line 2109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ShapeType="1"/>
        </xdr:cNvSpPr>
      </xdr:nvSpPr>
      <xdr:spPr bwMode="auto">
        <a:xfrm flipH="1">
          <a:off x="4724400" y="8124825"/>
          <a:ext cx="6191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44</xdr:row>
      <xdr:rowOff>0</xdr:rowOff>
    </xdr:from>
    <xdr:to>
      <xdr:col>8</xdr:col>
      <xdr:colOff>9525</xdr:colOff>
      <xdr:row>47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ShapeType="1"/>
        </xdr:cNvSpPr>
      </xdr:nvSpPr>
      <xdr:spPr bwMode="auto">
        <a:xfrm>
          <a:off x="4724400" y="71437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74</xdr:row>
      <xdr:rowOff>0</xdr:rowOff>
    </xdr:from>
    <xdr:to>
      <xdr:col>8</xdr:col>
      <xdr:colOff>9525</xdr:colOff>
      <xdr:row>77</xdr:row>
      <xdr:rowOff>0</xdr:rowOff>
    </xdr:to>
    <xdr:sp macro="" textlink="">
      <xdr:nvSpPr>
        <xdr:cNvPr id="44" name="Line 26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ShapeType="1"/>
        </xdr:cNvSpPr>
      </xdr:nvSpPr>
      <xdr:spPr bwMode="auto">
        <a:xfrm>
          <a:off x="4724400" y="120015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74</xdr:row>
      <xdr:rowOff>9525</xdr:rowOff>
    </xdr:from>
    <xdr:to>
      <xdr:col>8</xdr:col>
      <xdr:colOff>0</xdr:colOff>
      <xdr:row>77</xdr:row>
      <xdr:rowOff>0</xdr:rowOff>
    </xdr:to>
    <xdr:sp macro="" textlink="">
      <xdr:nvSpPr>
        <xdr:cNvPr id="45" name="Line 187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ShapeType="1"/>
        </xdr:cNvSpPr>
      </xdr:nvSpPr>
      <xdr:spPr bwMode="auto">
        <a:xfrm flipH="1">
          <a:off x="4714875" y="120110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77</xdr:row>
      <xdr:rowOff>0</xdr:rowOff>
    </xdr:from>
    <xdr:to>
      <xdr:col>8</xdr:col>
      <xdr:colOff>9525</xdr:colOff>
      <xdr:row>80</xdr:row>
      <xdr:rowOff>0</xdr:rowOff>
    </xdr:to>
    <xdr:sp macro="" textlink="">
      <xdr:nvSpPr>
        <xdr:cNvPr id="46" name="Line 267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ShapeType="1"/>
        </xdr:cNvSpPr>
      </xdr:nvSpPr>
      <xdr:spPr bwMode="auto">
        <a:xfrm>
          <a:off x="4724400" y="124872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8</xdr:col>
      <xdr:colOff>0</xdr:colOff>
      <xdr:row>80</xdr:row>
      <xdr:rowOff>0</xdr:rowOff>
    </xdr:to>
    <xdr:sp macro="" textlink="">
      <xdr:nvSpPr>
        <xdr:cNvPr id="47" name="Line 1872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ShapeType="1"/>
        </xdr:cNvSpPr>
      </xdr:nvSpPr>
      <xdr:spPr bwMode="auto">
        <a:xfrm flipH="1">
          <a:off x="4714875" y="124968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80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8" name="Line 123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 noChangeShapeType="1"/>
        </xdr:cNvSpPr>
      </xdr:nvSpPr>
      <xdr:spPr bwMode="auto">
        <a:xfrm>
          <a:off x="4724400" y="129730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83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49" name="Line 14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>
          <a:spLocks noChangeShapeType="1"/>
        </xdr:cNvSpPr>
      </xdr:nvSpPr>
      <xdr:spPr bwMode="auto">
        <a:xfrm>
          <a:off x="4724400" y="134588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86</xdr:row>
      <xdr:rowOff>0</xdr:rowOff>
    </xdr:from>
    <xdr:to>
      <xdr:col>8</xdr:col>
      <xdr:colOff>9525</xdr:colOff>
      <xdr:row>89</xdr:row>
      <xdr:rowOff>0</xdr:rowOff>
    </xdr:to>
    <xdr:sp macro="" textlink="">
      <xdr:nvSpPr>
        <xdr:cNvPr id="50" name="Line 17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ShapeType="1"/>
        </xdr:cNvSpPr>
      </xdr:nvSpPr>
      <xdr:spPr bwMode="auto">
        <a:xfrm>
          <a:off x="4724400" y="139446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89</xdr:row>
      <xdr:rowOff>0</xdr:rowOff>
    </xdr:from>
    <xdr:to>
      <xdr:col>8</xdr:col>
      <xdr:colOff>9525</xdr:colOff>
      <xdr:row>92</xdr:row>
      <xdr:rowOff>0</xdr:rowOff>
    </xdr:to>
    <xdr:sp macro="" textlink="">
      <xdr:nvSpPr>
        <xdr:cNvPr id="51" name="Line 219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ShapeType="1"/>
        </xdr:cNvSpPr>
      </xdr:nvSpPr>
      <xdr:spPr bwMode="auto">
        <a:xfrm>
          <a:off x="4724400" y="144303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92</xdr:row>
      <xdr:rowOff>0</xdr:rowOff>
    </xdr:from>
    <xdr:to>
      <xdr:col>8</xdr:col>
      <xdr:colOff>9525</xdr:colOff>
      <xdr:row>95</xdr:row>
      <xdr:rowOff>0</xdr:rowOff>
    </xdr:to>
    <xdr:sp macro="" textlink="">
      <xdr:nvSpPr>
        <xdr:cNvPr id="52" name="Line 265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ShapeType="1"/>
        </xdr:cNvSpPr>
      </xdr:nvSpPr>
      <xdr:spPr bwMode="auto">
        <a:xfrm>
          <a:off x="4724400" y="149161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95</xdr:row>
      <xdr:rowOff>0</xdr:rowOff>
    </xdr:from>
    <xdr:to>
      <xdr:col>8</xdr:col>
      <xdr:colOff>9525</xdr:colOff>
      <xdr:row>98</xdr:row>
      <xdr:rowOff>0</xdr:rowOff>
    </xdr:to>
    <xdr:sp macro="" textlink="">
      <xdr:nvSpPr>
        <xdr:cNvPr id="53" name="Line 267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ShapeType="1"/>
        </xdr:cNvSpPr>
      </xdr:nvSpPr>
      <xdr:spPr bwMode="auto">
        <a:xfrm>
          <a:off x="4724400" y="154019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80</xdr:row>
      <xdr:rowOff>9525</xdr:rowOff>
    </xdr:from>
    <xdr:to>
      <xdr:col>8</xdr:col>
      <xdr:colOff>0</xdr:colOff>
      <xdr:row>83</xdr:row>
      <xdr:rowOff>0</xdr:rowOff>
    </xdr:to>
    <xdr:sp macro="" textlink="">
      <xdr:nvSpPr>
        <xdr:cNvPr id="54" name="Line 1860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ShapeType="1"/>
        </xdr:cNvSpPr>
      </xdr:nvSpPr>
      <xdr:spPr bwMode="auto">
        <a:xfrm flipH="1">
          <a:off x="4714875" y="129825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83</xdr:row>
      <xdr:rowOff>9525</xdr:rowOff>
    </xdr:from>
    <xdr:to>
      <xdr:col>8</xdr:col>
      <xdr:colOff>0</xdr:colOff>
      <xdr:row>86</xdr:row>
      <xdr:rowOff>0</xdr:rowOff>
    </xdr:to>
    <xdr:sp macro="" textlink="">
      <xdr:nvSpPr>
        <xdr:cNvPr id="55" name="Line 186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ShapeType="1"/>
        </xdr:cNvSpPr>
      </xdr:nvSpPr>
      <xdr:spPr bwMode="auto">
        <a:xfrm flipH="1">
          <a:off x="4714875" y="134683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86</xdr:row>
      <xdr:rowOff>9525</xdr:rowOff>
    </xdr:from>
    <xdr:to>
      <xdr:col>8</xdr:col>
      <xdr:colOff>0</xdr:colOff>
      <xdr:row>89</xdr:row>
      <xdr:rowOff>0</xdr:rowOff>
    </xdr:to>
    <xdr:sp macro="" textlink="">
      <xdr:nvSpPr>
        <xdr:cNvPr id="56" name="Line 1864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ShapeType="1"/>
        </xdr:cNvSpPr>
      </xdr:nvSpPr>
      <xdr:spPr bwMode="auto">
        <a:xfrm flipH="1">
          <a:off x="4714875" y="139541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89</xdr:row>
      <xdr:rowOff>9525</xdr:rowOff>
    </xdr:from>
    <xdr:to>
      <xdr:col>8</xdr:col>
      <xdr:colOff>0</xdr:colOff>
      <xdr:row>92</xdr:row>
      <xdr:rowOff>0</xdr:rowOff>
    </xdr:to>
    <xdr:sp macro="" textlink="">
      <xdr:nvSpPr>
        <xdr:cNvPr id="57" name="Line 1868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ShapeType="1"/>
        </xdr:cNvSpPr>
      </xdr:nvSpPr>
      <xdr:spPr bwMode="auto">
        <a:xfrm flipH="1">
          <a:off x="4714875" y="144399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92</xdr:row>
      <xdr:rowOff>9525</xdr:rowOff>
    </xdr:from>
    <xdr:to>
      <xdr:col>8</xdr:col>
      <xdr:colOff>0</xdr:colOff>
      <xdr:row>95</xdr:row>
      <xdr:rowOff>0</xdr:rowOff>
    </xdr:to>
    <xdr:sp macro="" textlink="">
      <xdr:nvSpPr>
        <xdr:cNvPr id="58" name="Line 187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 noChangeShapeType="1"/>
        </xdr:cNvSpPr>
      </xdr:nvSpPr>
      <xdr:spPr bwMode="auto">
        <a:xfrm flipH="1">
          <a:off x="4714875" y="149256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95</xdr:row>
      <xdr:rowOff>9525</xdr:rowOff>
    </xdr:from>
    <xdr:to>
      <xdr:col>8</xdr:col>
      <xdr:colOff>0</xdr:colOff>
      <xdr:row>98</xdr:row>
      <xdr:rowOff>0</xdr:rowOff>
    </xdr:to>
    <xdr:sp macro="" textlink="">
      <xdr:nvSpPr>
        <xdr:cNvPr id="59" name="Line 1872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 noChangeShapeType="1"/>
        </xdr:cNvSpPr>
      </xdr:nvSpPr>
      <xdr:spPr bwMode="auto">
        <a:xfrm flipH="1">
          <a:off x="4714875" y="154114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122</xdr:row>
      <xdr:rowOff>0</xdr:rowOff>
    </xdr:from>
    <xdr:to>
      <xdr:col>8</xdr:col>
      <xdr:colOff>9525</xdr:colOff>
      <xdr:row>125</xdr:row>
      <xdr:rowOff>0</xdr:rowOff>
    </xdr:to>
    <xdr:sp macro="" textlink="">
      <xdr:nvSpPr>
        <xdr:cNvPr id="60" name="Line 26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ShapeType="1"/>
        </xdr:cNvSpPr>
      </xdr:nvSpPr>
      <xdr:spPr bwMode="auto">
        <a:xfrm>
          <a:off x="4724400" y="197739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122</xdr:row>
      <xdr:rowOff>9525</xdr:rowOff>
    </xdr:from>
    <xdr:to>
      <xdr:col>8</xdr:col>
      <xdr:colOff>0</xdr:colOff>
      <xdr:row>125</xdr:row>
      <xdr:rowOff>0</xdr:rowOff>
    </xdr:to>
    <xdr:sp macro="" textlink="">
      <xdr:nvSpPr>
        <xdr:cNvPr id="61" name="Line 1872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ShapeType="1"/>
        </xdr:cNvSpPr>
      </xdr:nvSpPr>
      <xdr:spPr bwMode="auto">
        <a:xfrm flipH="1">
          <a:off x="4714875" y="197834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125</xdr:row>
      <xdr:rowOff>0</xdr:rowOff>
    </xdr:from>
    <xdr:to>
      <xdr:col>8</xdr:col>
      <xdr:colOff>9525</xdr:colOff>
      <xdr:row>128</xdr:row>
      <xdr:rowOff>0</xdr:rowOff>
    </xdr:to>
    <xdr:sp macro="" textlink="">
      <xdr:nvSpPr>
        <xdr:cNvPr id="62" name="Line 267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ShapeType="1"/>
        </xdr:cNvSpPr>
      </xdr:nvSpPr>
      <xdr:spPr bwMode="auto">
        <a:xfrm>
          <a:off x="4724400" y="202596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125</xdr:row>
      <xdr:rowOff>9525</xdr:rowOff>
    </xdr:from>
    <xdr:to>
      <xdr:col>8</xdr:col>
      <xdr:colOff>0</xdr:colOff>
      <xdr:row>128</xdr:row>
      <xdr:rowOff>0</xdr:rowOff>
    </xdr:to>
    <xdr:sp macro="" textlink="">
      <xdr:nvSpPr>
        <xdr:cNvPr id="63" name="Line 187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ShapeType="1"/>
        </xdr:cNvSpPr>
      </xdr:nvSpPr>
      <xdr:spPr bwMode="auto">
        <a:xfrm flipH="1">
          <a:off x="4714875" y="202692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128</xdr:row>
      <xdr:rowOff>0</xdr:rowOff>
    </xdr:from>
    <xdr:to>
      <xdr:col>8</xdr:col>
      <xdr:colOff>9525</xdr:colOff>
      <xdr:row>131</xdr:row>
      <xdr:rowOff>0</xdr:rowOff>
    </xdr:to>
    <xdr:sp macro="" textlink="">
      <xdr:nvSpPr>
        <xdr:cNvPr id="64" name="Line 267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ShapeType="1"/>
        </xdr:cNvSpPr>
      </xdr:nvSpPr>
      <xdr:spPr bwMode="auto">
        <a:xfrm>
          <a:off x="4724400" y="207454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128</xdr:row>
      <xdr:rowOff>9525</xdr:rowOff>
    </xdr:from>
    <xdr:to>
      <xdr:col>8</xdr:col>
      <xdr:colOff>0</xdr:colOff>
      <xdr:row>131</xdr:row>
      <xdr:rowOff>0</xdr:rowOff>
    </xdr:to>
    <xdr:sp macro="" textlink="">
      <xdr:nvSpPr>
        <xdr:cNvPr id="65" name="Line 1872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ShapeType="1"/>
        </xdr:cNvSpPr>
      </xdr:nvSpPr>
      <xdr:spPr bwMode="auto">
        <a:xfrm flipH="1">
          <a:off x="4714875" y="207549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131</xdr:row>
      <xdr:rowOff>0</xdr:rowOff>
    </xdr:from>
    <xdr:to>
      <xdr:col>8</xdr:col>
      <xdr:colOff>9525</xdr:colOff>
      <xdr:row>134</xdr:row>
      <xdr:rowOff>0</xdr:rowOff>
    </xdr:to>
    <xdr:sp macro="" textlink="">
      <xdr:nvSpPr>
        <xdr:cNvPr id="66" name="Line 267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ShapeType="1"/>
        </xdr:cNvSpPr>
      </xdr:nvSpPr>
      <xdr:spPr bwMode="auto">
        <a:xfrm>
          <a:off x="4724400" y="212312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131</xdr:row>
      <xdr:rowOff>9525</xdr:rowOff>
    </xdr:from>
    <xdr:to>
      <xdr:col>8</xdr:col>
      <xdr:colOff>0</xdr:colOff>
      <xdr:row>134</xdr:row>
      <xdr:rowOff>0</xdr:rowOff>
    </xdr:to>
    <xdr:sp macro="" textlink="">
      <xdr:nvSpPr>
        <xdr:cNvPr id="67" name="Line 1872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ShapeType="1"/>
        </xdr:cNvSpPr>
      </xdr:nvSpPr>
      <xdr:spPr bwMode="auto">
        <a:xfrm flipH="1">
          <a:off x="4714875" y="212407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158</xdr:row>
      <xdr:rowOff>0</xdr:rowOff>
    </xdr:from>
    <xdr:to>
      <xdr:col>8</xdr:col>
      <xdr:colOff>9525</xdr:colOff>
      <xdr:row>161</xdr:row>
      <xdr:rowOff>0</xdr:rowOff>
    </xdr:to>
    <xdr:sp macro="" textlink="">
      <xdr:nvSpPr>
        <xdr:cNvPr id="68" name="Line 2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 noChangeShapeType="1"/>
        </xdr:cNvSpPr>
      </xdr:nvSpPr>
      <xdr:spPr bwMode="auto">
        <a:xfrm>
          <a:off x="4724400" y="256032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8</xdr:col>
      <xdr:colOff>0</xdr:colOff>
      <xdr:row>161</xdr:row>
      <xdr:rowOff>0</xdr:rowOff>
    </xdr:to>
    <xdr:sp macro="" textlink="">
      <xdr:nvSpPr>
        <xdr:cNvPr id="69" name="Line 1872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 noChangeShapeType="1"/>
        </xdr:cNvSpPr>
      </xdr:nvSpPr>
      <xdr:spPr bwMode="auto">
        <a:xfrm flipH="1">
          <a:off x="4714875" y="256127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161</xdr:row>
      <xdr:rowOff>0</xdr:rowOff>
    </xdr:from>
    <xdr:to>
      <xdr:col>8</xdr:col>
      <xdr:colOff>9525</xdr:colOff>
      <xdr:row>164</xdr:row>
      <xdr:rowOff>0</xdr:rowOff>
    </xdr:to>
    <xdr:sp macro="" textlink="">
      <xdr:nvSpPr>
        <xdr:cNvPr id="70" name="Line 267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 noChangeShapeType="1"/>
        </xdr:cNvSpPr>
      </xdr:nvSpPr>
      <xdr:spPr bwMode="auto">
        <a:xfrm>
          <a:off x="4724400" y="260889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161</xdr:row>
      <xdr:rowOff>9525</xdr:rowOff>
    </xdr:from>
    <xdr:to>
      <xdr:col>8</xdr:col>
      <xdr:colOff>0</xdr:colOff>
      <xdr:row>164</xdr:row>
      <xdr:rowOff>0</xdr:rowOff>
    </xdr:to>
    <xdr:sp macro="" textlink="">
      <xdr:nvSpPr>
        <xdr:cNvPr id="71" name="Line 1872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 noChangeShapeType="1"/>
        </xdr:cNvSpPr>
      </xdr:nvSpPr>
      <xdr:spPr bwMode="auto">
        <a:xfrm flipH="1">
          <a:off x="4714875" y="260985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8</xdr:col>
      <xdr:colOff>0</xdr:colOff>
      <xdr:row>161</xdr:row>
      <xdr:rowOff>0</xdr:rowOff>
    </xdr:to>
    <xdr:sp macro="" textlink="">
      <xdr:nvSpPr>
        <xdr:cNvPr id="72" name="Line 18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 noChangeShapeType="1"/>
        </xdr:cNvSpPr>
      </xdr:nvSpPr>
      <xdr:spPr bwMode="auto">
        <a:xfrm flipH="1">
          <a:off x="4714875" y="256127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161</xdr:row>
      <xdr:rowOff>9525</xdr:rowOff>
    </xdr:from>
    <xdr:to>
      <xdr:col>8</xdr:col>
      <xdr:colOff>0</xdr:colOff>
      <xdr:row>164</xdr:row>
      <xdr:rowOff>0</xdr:rowOff>
    </xdr:to>
    <xdr:sp macro="" textlink="">
      <xdr:nvSpPr>
        <xdr:cNvPr id="73" name="Line 187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 noChangeShapeType="1"/>
        </xdr:cNvSpPr>
      </xdr:nvSpPr>
      <xdr:spPr bwMode="auto">
        <a:xfrm flipH="1">
          <a:off x="4714875" y="260985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122</xdr:row>
      <xdr:rowOff>9525</xdr:rowOff>
    </xdr:from>
    <xdr:to>
      <xdr:col>8</xdr:col>
      <xdr:colOff>0</xdr:colOff>
      <xdr:row>125</xdr:row>
      <xdr:rowOff>0</xdr:rowOff>
    </xdr:to>
    <xdr:sp macro="" textlink="">
      <xdr:nvSpPr>
        <xdr:cNvPr id="74" name="Line 187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>
          <a:spLocks noChangeShapeType="1"/>
        </xdr:cNvSpPr>
      </xdr:nvSpPr>
      <xdr:spPr bwMode="auto">
        <a:xfrm flipH="1">
          <a:off x="4714875" y="197834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128</xdr:row>
      <xdr:rowOff>9525</xdr:rowOff>
    </xdr:from>
    <xdr:to>
      <xdr:col>8</xdr:col>
      <xdr:colOff>0</xdr:colOff>
      <xdr:row>131</xdr:row>
      <xdr:rowOff>0</xdr:rowOff>
    </xdr:to>
    <xdr:sp macro="" textlink="">
      <xdr:nvSpPr>
        <xdr:cNvPr id="75" name="Line 187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>
          <a:spLocks noChangeShapeType="1"/>
        </xdr:cNvSpPr>
      </xdr:nvSpPr>
      <xdr:spPr bwMode="auto">
        <a:xfrm flipH="1">
          <a:off x="4714875" y="207549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98</xdr:row>
      <xdr:rowOff>0</xdr:rowOff>
    </xdr:from>
    <xdr:to>
      <xdr:col>8</xdr:col>
      <xdr:colOff>9525</xdr:colOff>
      <xdr:row>101</xdr:row>
      <xdr:rowOff>0</xdr:rowOff>
    </xdr:to>
    <xdr:sp macro="" textlink="">
      <xdr:nvSpPr>
        <xdr:cNvPr id="76" name="Line 17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>
          <a:spLocks noChangeShapeType="1"/>
        </xdr:cNvSpPr>
      </xdr:nvSpPr>
      <xdr:spPr bwMode="auto">
        <a:xfrm>
          <a:off x="4724400" y="158877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101</xdr:row>
      <xdr:rowOff>0</xdr:rowOff>
    </xdr:from>
    <xdr:to>
      <xdr:col>8</xdr:col>
      <xdr:colOff>9525</xdr:colOff>
      <xdr:row>104</xdr:row>
      <xdr:rowOff>0</xdr:rowOff>
    </xdr:to>
    <xdr:sp macro="" textlink="">
      <xdr:nvSpPr>
        <xdr:cNvPr id="77" name="Line 219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 noChangeShapeType="1"/>
        </xdr:cNvSpPr>
      </xdr:nvSpPr>
      <xdr:spPr bwMode="auto">
        <a:xfrm>
          <a:off x="4724400" y="163734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104</xdr:row>
      <xdr:rowOff>0</xdr:rowOff>
    </xdr:from>
    <xdr:to>
      <xdr:col>8</xdr:col>
      <xdr:colOff>9525</xdr:colOff>
      <xdr:row>107</xdr:row>
      <xdr:rowOff>0</xdr:rowOff>
    </xdr:to>
    <xdr:sp macro="" textlink="">
      <xdr:nvSpPr>
        <xdr:cNvPr id="78" name="Line 265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 noChangeShapeType="1"/>
        </xdr:cNvSpPr>
      </xdr:nvSpPr>
      <xdr:spPr bwMode="auto">
        <a:xfrm>
          <a:off x="4724400" y="168592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107</xdr:row>
      <xdr:rowOff>0</xdr:rowOff>
    </xdr:from>
    <xdr:to>
      <xdr:col>8</xdr:col>
      <xdr:colOff>9525</xdr:colOff>
      <xdr:row>110</xdr:row>
      <xdr:rowOff>0</xdr:rowOff>
    </xdr:to>
    <xdr:sp macro="" textlink="">
      <xdr:nvSpPr>
        <xdr:cNvPr id="79" name="Line 267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 noChangeShapeType="1"/>
        </xdr:cNvSpPr>
      </xdr:nvSpPr>
      <xdr:spPr bwMode="auto">
        <a:xfrm>
          <a:off x="4724400" y="173450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98</xdr:row>
      <xdr:rowOff>9525</xdr:rowOff>
    </xdr:from>
    <xdr:to>
      <xdr:col>8</xdr:col>
      <xdr:colOff>0</xdr:colOff>
      <xdr:row>101</xdr:row>
      <xdr:rowOff>0</xdr:rowOff>
    </xdr:to>
    <xdr:sp macro="" textlink="">
      <xdr:nvSpPr>
        <xdr:cNvPr id="80" name="Line 1864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 noChangeShapeType="1"/>
        </xdr:cNvSpPr>
      </xdr:nvSpPr>
      <xdr:spPr bwMode="auto">
        <a:xfrm flipH="1">
          <a:off x="4714875" y="158972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101</xdr:row>
      <xdr:rowOff>9525</xdr:rowOff>
    </xdr:from>
    <xdr:to>
      <xdr:col>8</xdr:col>
      <xdr:colOff>0</xdr:colOff>
      <xdr:row>104</xdr:row>
      <xdr:rowOff>0</xdr:rowOff>
    </xdr:to>
    <xdr:sp macro="" textlink="">
      <xdr:nvSpPr>
        <xdr:cNvPr id="81" name="Line 1868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ShapeType="1"/>
        </xdr:cNvSpPr>
      </xdr:nvSpPr>
      <xdr:spPr bwMode="auto">
        <a:xfrm flipH="1">
          <a:off x="4714875" y="163830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104</xdr:row>
      <xdr:rowOff>9525</xdr:rowOff>
    </xdr:from>
    <xdr:to>
      <xdr:col>8</xdr:col>
      <xdr:colOff>0</xdr:colOff>
      <xdr:row>107</xdr:row>
      <xdr:rowOff>0</xdr:rowOff>
    </xdr:to>
    <xdr:sp macro="" textlink="">
      <xdr:nvSpPr>
        <xdr:cNvPr id="82" name="Line 1870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>
          <a:spLocks noChangeShapeType="1"/>
        </xdr:cNvSpPr>
      </xdr:nvSpPr>
      <xdr:spPr bwMode="auto">
        <a:xfrm flipH="1">
          <a:off x="4714875" y="168687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107</xdr:row>
      <xdr:rowOff>9525</xdr:rowOff>
    </xdr:from>
    <xdr:to>
      <xdr:col>8</xdr:col>
      <xdr:colOff>0</xdr:colOff>
      <xdr:row>110</xdr:row>
      <xdr:rowOff>0</xdr:rowOff>
    </xdr:to>
    <xdr:sp macro="" textlink="">
      <xdr:nvSpPr>
        <xdr:cNvPr id="83" name="Line 187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>
          <a:spLocks noChangeShapeType="1"/>
        </xdr:cNvSpPr>
      </xdr:nvSpPr>
      <xdr:spPr bwMode="auto">
        <a:xfrm flipH="1">
          <a:off x="4714875" y="173545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110</xdr:row>
      <xdr:rowOff>0</xdr:rowOff>
    </xdr:from>
    <xdr:to>
      <xdr:col>8</xdr:col>
      <xdr:colOff>9525</xdr:colOff>
      <xdr:row>113</xdr:row>
      <xdr:rowOff>0</xdr:rowOff>
    </xdr:to>
    <xdr:sp macro="" textlink="">
      <xdr:nvSpPr>
        <xdr:cNvPr id="84" name="Line 17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>
          <a:spLocks noChangeShapeType="1"/>
        </xdr:cNvSpPr>
      </xdr:nvSpPr>
      <xdr:spPr bwMode="auto">
        <a:xfrm>
          <a:off x="4724400" y="178308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113</xdr:row>
      <xdr:rowOff>0</xdr:rowOff>
    </xdr:from>
    <xdr:to>
      <xdr:col>8</xdr:col>
      <xdr:colOff>9525</xdr:colOff>
      <xdr:row>116</xdr:row>
      <xdr:rowOff>0</xdr:rowOff>
    </xdr:to>
    <xdr:sp macro="" textlink="">
      <xdr:nvSpPr>
        <xdr:cNvPr id="85" name="Line 219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>
          <a:spLocks noChangeShapeType="1"/>
        </xdr:cNvSpPr>
      </xdr:nvSpPr>
      <xdr:spPr bwMode="auto">
        <a:xfrm>
          <a:off x="4724400" y="183165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116</xdr:row>
      <xdr:rowOff>0</xdr:rowOff>
    </xdr:from>
    <xdr:to>
      <xdr:col>8</xdr:col>
      <xdr:colOff>9525</xdr:colOff>
      <xdr:row>119</xdr:row>
      <xdr:rowOff>0</xdr:rowOff>
    </xdr:to>
    <xdr:sp macro="" textlink="">
      <xdr:nvSpPr>
        <xdr:cNvPr id="86" name="Line 26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>
          <a:spLocks noChangeShapeType="1"/>
        </xdr:cNvSpPr>
      </xdr:nvSpPr>
      <xdr:spPr bwMode="auto">
        <a:xfrm>
          <a:off x="4724400" y="188023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119</xdr:row>
      <xdr:rowOff>0</xdr:rowOff>
    </xdr:from>
    <xdr:to>
      <xdr:col>8</xdr:col>
      <xdr:colOff>9525</xdr:colOff>
      <xdr:row>122</xdr:row>
      <xdr:rowOff>0</xdr:rowOff>
    </xdr:to>
    <xdr:sp macro="" textlink="">
      <xdr:nvSpPr>
        <xdr:cNvPr id="87" name="Line 267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>
          <a:spLocks noChangeShapeType="1"/>
        </xdr:cNvSpPr>
      </xdr:nvSpPr>
      <xdr:spPr bwMode="auto">
        <a:xfrm>
          <a:off x="4724400" y="192881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110</xdr:row>
      <xdr:rowOff>9525</xdr:rowOff>
    </xdr:from>
    <xdr:to>
      <xdr:col>8</xdr:col>
      <xdr:colOff>0</xdr:colOff>
      <xdr:row>113</xdr:row>
      <xdr:rowOff>0</xdr:rowOff>
    </xdr:to>
    <xdr:sp macro="" textlink="">
      <xdr:nvSpPr>
        <xdr:cNvPr id="88" name="Line 1864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>
          <a:spLocks noChangeShapeType="1"/>
        </xdr:cNvSpPr>
      </xdr:nvSpPr>
      <xdr:spPr bwMode="auto">
        <a:xfrm flipH="1">
          <a:off x="4714875" y="178403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113</xdr:row>
      <xdr:rowOff>9525</xdr:rowOff>
    </xdr:from>
    <xdr:to>
      <xdr:col>8</xdr:col>
      <xdr:colOff>0</xdr:colOff>
      <xdr:row>116</xdr:row>
      <xdr:rowOff>0</xdr:rowOff>
    </xdr:to>
    <xdr:sp macro="" textlink="">
      <xdr:nvSpPr>
        <xdr:cNvPr id="89" name="Line 186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>
          <a:spLocks noChangeShapeType="1"/>
        </xdr:cNvSpPr>
      </xdr:nvSpPr>
      <xdr:spPr bwMode="auto">
        <a:xfrm flipH="1">
          <a:off x="4714875" y="183261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116</xdr:row>
      <xdr:rowOff>9525</xdr:rowOff>
    </xdr:from>
    <xdr:to>
      <xdr:col>8</xdr:col>
      <xdr:colOff>0</xdr:colOff>
      <xdr:row>119</xdr:row>
      <xdr:rowOff>0</xdr:rowOff>
    </xdr:to>
    <xdr:sp macro="" textlink="">
      <xdr:nvSpPr>
        <xdr:cNvPr id="90" name="Line 187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>
          <a:spLocks noChangeShapeType="1"/>
        </xdr:cNvSpPr>
      </xdr:nvSpPr>
      <xdr:spPr bwMode="auto">
        <a:xfrm flipH="1">
          <a:off x="4714875" y="188118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119</xdr:row>
      <xdr:rowOff>9525</xdr:rowOff>
    </xdr:from>
    <xdr:to>
      <xdr:col>8</xdr:col>
      <xdr:colOff>0</xdr:colOff>
      <xdr:row>122</xdr:row>
      <xdr:rowOff>0</xdr:rowOff>
    </xdr:to>
    <xdr:sp macro="" textlink="">
      <xdr:nvSpPr>
        <xdr:cNvPr id="91" name="Line 1872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>
          <a:spLocks noChangeShapeType="1"/>
        </xdr:cNvSpPr>
      </xdr:nvSpPr>
      <xdr:spPr bwMode="auto">
        <a:xfrm flipH="1">
          <a:off x="4714875" y="192976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146</xdr:row>
      <xdr:rowOff>0</xdr:rowOff>
    </xdr:from>
    <xdr:to>
      <xdr:col>8</xdr:col>
      <xdr:colOff>9525</xdr:colOff>
      <xdr:row>149</xdr:row>
      <xdr:rowOff>0</xdr:rowOff>
    </xdr:to>
    <xdr:sp macro="" textlink="">
      <xdr:nvSpPr>
        <xdr:cNvPr id="92" name="Line 267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>
          <a:spLocks noChangeShapeType="1"/>
        </xdr:cNvSpPr>
      </xdr:nvSpPr>
      <xdr:spPr bwMode="auto">
        <a:xfrm>
          <a:off x="4724400" y="236601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146</xdr:row>
      <xdr:rowOff>9525</xdr:rowOff>
    </xdr:from>
    <xdr:to>
      <xdr:col>8</xdr:col>
      <xdr:colOff>0</xdr:colOff>
      <xdr:row>149</xdr:row>
      <xdr:rowOff>0</xdr:rowOff>
    </xdr:to>
    <xdr:sp macro="" textlink="">
      <xdr:nvSpPr>
        <xdr:cNvPr id="93" name="Line 187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>
          <a:spLocks noChangeShapeType="1"/>
        </xdr:cNvSpPr>
      </xdr:nvSpPr>
      <xdr:spPr bwMode="auto">
        <a:xfrm flipH="1">
          <a:off x="4714875" y="236696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149</xdr:row>
      <xdr:rowOff>0</xdr:rowOff>
    </xdr:from>
    <xdr:to>
      <xdr:col>8</xdr:col>
      <xdr:colOff>9525</xdr:colOff>
      <xdr:row>152</xdr:row>
      <xdr:rowOff>0</xdr:rowOff>
    </xdr:to>
    <xdr:sp macro="" textlink="">
      <xdr:nvSpPr>
        <xdr:cNvPr id="94" name="Line 267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>
          <a:spLocks noChangeShapeType="1"/>
        </xdr:cNvSpPr>
      </xdr:nvSpPr>
      <xdr:spPr bwMode="auto">
        <a:xfrm>
          <a:off x="4724400" y="241458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149</xdr:row>
      <xdr:rowOff>9525</xdr:rowOff>
    </xdr:from>
    <xdr:to>
      <xdr:col>8</xdr:col>
      <xdr:colOff>0</xdr:colOff>
      <xdr:row>152</xdr:row>
      <xdr:rowOff>0</xdr:rowOff>
    </xdr:to>
    <xdr:sp macro="" textlink="">
      <xdr:nvSpPr>
        <xdr:cNvPr id="95" name="Line 1872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>
          <a:spLocks noChangeShapeType="1"/>
        </xdr:cNvSpPr>
      </xdr:nvSpPr>
      <xdr:spPr bwMode="auto">
        <a:xfrm flipH="1">
          <a:off x="4714875" y="241554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152</xdr:row>
      <xdr:rowOff>0</xdr:rowOff>
    </xdr:from>
    <xdr:to>
      <xdr:col>8</xdr:col>
      <xdr:colOff>9525</xdr:colOff>
      <xdr:row>155</xdr:row>
      <xdr:rowOff>0</xdr:rowOff>
    </xdr:to>
    <xdr:sp macro="" textlink="">
      <xdr:nvSpPr>
        <xdr:cNvPr id="96" name="Line 267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>
          <a:spLocks noChangeShapeType="1"/>
        </xdr:cNvSpPr>
      </xdr:nvSpPr>
      <xdr:spPr bwMode="auto">
        <a:xfrm>
          <a:off x="4724400" y="246316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152</xdr:row>
      <xdr:rowOff>9525</xdr:rowOff>
    </xdr:from>
    <xdr:to>
      <xdr:col>8</xdr:col>
      <xdr:colOff>0</xdr:colOff>
      <xdr:row>155</xdr:row>
      <xdr:rowOff>0</xdr:rowOff>
    </xdr:to>
    <xdr:sp macro="" textlink="">
      <xdr:nvSpPr>
        <xdr:cNvPr id="97" name="Line 1872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>
          <a:spLocks noChangeShapeType="1"/>
        </xdr:cNvSpPr>
      </xdr:nvSpPr>
      <xdr:spPr bwMode="auto">
        <a:xfrm flipH="1">
          <a:off x="4714875" y="246411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155</xdr:row>
      <xdr:rowOff>0</xdr:rowOff>
    </xdr:from>
    <xdr:to>
      <xdr:col>8</xdr:col>
      <xdr:colOff>9525</xdr:colOff>
      <xdr:row>158</xdr:row>
      <xdr:rowOff>0</xdr:rowOff>
    </xdr:to>
    <xdr:sp macro="" textlink="">
      <xdr:nvSpPr>
        <xdr:cNvPr id="98" name="Line 26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>
          <a:spLocks noChangeShapeType="1"/>
        </xdr:cNvSpPr>
      </xdr:nvSpPr>
      <xdr:spPr bwMode="auto">
        <a:xfrm>
          <a:off x="4724400" y="251174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155</xdr:row>
      <xdr:rowOff>9525</xdr:rowOff>
    </xdr:from>
    <xdr:to>
      <xdr:col>8</xdr:col>
      <xdr:colOff>0</xdr:colOff>
      <xdr:row>158</xdr:row>
      <xdr:rowOff>0</xdr:rowOff>
    </xdr:to>
    <xdr:sp macro="" textlink="">
      <xdr:nvSpPr>
        <xdr:cNvPr id="99" name="Line 1872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>
          <a:spLocks noChangeShapeType="1"/>
        </xdr:cNvSpPr>
      </xdr:nvSpPr>
      <xdr:spPr bwMode="auto">
        <a:xfrm flipH="1">
          <a:off x="4714875" y="251269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146</xdr:row>
      <xdr:rowOff>9525</xdr:rowOff>
    </xdr:from>
    <xdr:to>
      <xdr:col>8</xdr:col>
      <xdr:colOff>0</xdr:colOff>
      <xdr:row>149</xdr:row>
      <xdr:rowOff>0</xdr:rowOff>
    </xdr:to>
    <xdr:sp macro="" textlink="">
      <xdr:nvSpPr>
        <xdr:cNvPr id="100" name="Line 187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>
          <a:spLocks noChangeShapeType="1"/>
        </xdr:cNvSpPr>
      </xdr:nvSpPr>
      <xdr:spPr bwMode="auto">
        <a:xfrm flipH="1">
          <a:off x="4714875" y="236696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152</xdr:row>
      <xdr:rowOff>9525</xdr:rowOff>
    </xdr:from>
    <xdr:to>
      <xdr:col>8</xdr:col>
      <xdr:colOff>0</xdr:colOff>
      <xdr:row>155</xdr:row>
      <xdr:rowOff>0</xdr:rowOff>
    </xdr:to>
    <xdr:sp macro="" textlink="">
      <xdr:nvSpPr>
        <xdr:cNvPr id="101" name="Line 187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>
          <a:spLocks noChangeShapeType="1"/>
        </xdr:cNvSpPr>
      </xdr:nvSpPr>
      <xdr:spPr bwMode="auto">
        <a:xfrm flipH="1">
          <a:off x="4714875" y="246411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134</xdr:row>
      <xdr:rowOff>0</xdr:rowOff>
    </xdr:from>
    <xdr:to>
      <xdr:col>8</xdr:col>
      <xdr:colOff>9525</xdr:colOff>
      <xdr:row>137</xdr:row>
      <xdr:rowOff>0</xdr:rowOff>
    </xdr:to>
    <xdr:sp macro="" textlink="">
      <xdr:nvSpPr>
        <xdr:cNvPr id="102" name="Line 17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>
          <a:spLocks noChangeShapeType="1"/>
        </xdr:cNvSpPr>
      </xdr:nvSpPr>
      <xdr:spPr bwMode="auto">
        <a:xfrm>
          <a:off x="4724400" y="2171700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137</xdr:row>
      <xdr:rowOff>0</xdr:rowOff>
    </xdr:from>
    <xdr:to>
      <xdr:col>8</xdr:col>
      <xdr:colOff>9525</xdr:colOff>
      <xdr:row>140</xdr:row>
      <xdr:rowOff>0</xdr:rowOff>
    </xdr:to>
    <xdr:sp macro="" textlink="">
      <xdr:nvSpPr>
        <xdr:cNvPr id="103" name="Line 219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>
          <a:spLocks noChangeShapeType="1"/>
        </xdr:cNvSpPr>
      </xdr:nvSpPr>
      <xdr:spPr bwMode="auto">
        <a:xfrm>
          <a:off x="4724400" y="2220277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140</xdr:row>
      <xdr:rowOff>0</xdr:rowOff>
    </xdr:from>
    <xdr:to>
      <xdr:col>8</xdr:col>
      <xdr:colOff>9525</xdr:colOff>
      <xdr:row>143</xdr:row>
      <xdr:rowOff>0</xdr:rowOff>
    </xdr:to>
    <xdr:sp macro="" textlink="">
      <xdr:nvSpPr>
        <xdr:cNvPr id="104" name="Line 265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>
          <a:spLocks noChangeShapeType="1"/>
        </xdr:cNvSpPr>
      </xdr:nvSpPr>
      <xdr:spPr bwMode="auto">
        <a:xfrm>
          <a:off x="4724400" y="22688550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143</xdr:row>
      <xdr:rowOff>0</xdr:rowOff>
    </xdr:from>
    <xdr:to>
      <xdr:col>8</xdr:col>
      <xdr:colOff>9525</xdr:colOff>
      <xdr:row>146</xdr:row>
      <xdr:rowOff>0</xdr:rowOff>
    </xdr:to>
    <xdr:sp macro="" textlink="">
      <xdr:nvSpPr>
        <xdr:cNvPr id="105" name="Line 267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>
          <a:spLocks noChangeShapeType="1"/>
        </xdr:cNvSpPr>
      </xdr:nvSpPr>
      <xdr:spPr bwMode="auto">
        <a:xfrm>
          <a:off x="4724400" y="23174325"/>
          <a:ext cx="6667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134</xdr:row>
      <xdr:rowOff>9525</xdr:rowOff>
    </xdr:from>
    <xdr:to>
      <xdr:col>8</xdr:col>
      <xdr:colOff>0</xdr:colOff>
      <xdr:row>137</xdr:row>
      <xdr:rowOff>0</xdr:rowOff>
    </xdr:to>
    <xdr:sp macro="" textlink="">
      <xdr:nvSpPr>
        <xdr:cNvPr id="106" name="Line 1864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>
          <a:spLocks noChangeShapeType="1"/>
        </xdr:cNvSpPr>
      </xdr:nvSpPr>
      <xdr:spPr bwMode="auto">
        <a:xfrm flipH="1">
          <a:off x="4714875" y="2172652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137</xdr:row>
      <xdr:rowOff>9525</xdr:rowOff>
    </xdr:from>
    <xdr:to>
      <xdr:col>8</xdr:col>
      <xdr:colOff>0</xdr:colOff>
      <xdr:row>140</xdr:row>
      <xdr:rowOff>0</xdr:rowOff>
    </xdr:to>
    <xdr:sp macro="" textlink="">
      <xdr:nvSpPr>
        <xdr:cNvPr id="107" name="Line 1868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>
          <a:spLocks noChangeShapeType="1"/>
        </xdr:cNvSpPr>
      </xdr:nvSpPr>
      <xdr:spPr bwMode="auto">
        <a:xfrm flipH="1">
          <a:off x="4714875" y="2221230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140</xdr:row>
      <xdr:rowOff>9525</xdr:rowOff>
    </xdr:from>
    <xdr:to>
      <xdr:col>8</xdr:col>
      <xdr:colOff>0</xdr:colOff>
      <xdr:row>143</xdr:row>
      <xdr:rowOff>0</xdr:rowOff>
    </xdr:to>
    <xdr:sp macro="" textlink="">
      <xdr:nvSpPr>
        <xdr:cNvPr id="108" name="Line 1870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>
          <a:spLocks noChangeShapeType="1"/>
        </xdr:cNvSpPr>
      </xdr:nvSpPr>
      <xdr:spPr bwMode="auto">
        <a:xfrm flipH="1">
          <a:off x="4714875" y="22698075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143</xdr:row>
      <xdr:rowOff>9525</xdr:rowOff>
    </xdr:from>
    <xdr:to>
      <xdr:col>8</xdr:col>
      <xdr:colOff>0</xdr:colOff>
      <xdr:row>146</xdr:row>
      <xdr:rowOff>0</xdr:rowOff>
    </xdr:to>
    <xdr:sp macro="" textlink="">
      <xdr:nvSpPr>
        <xdr:cNvPr id="109" name="Line 1872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>
          <a:spLocks noChangeShapeType="1"/>
        </xdr:cNvSpPr>
      </xdr:nvSpPr>
      <xdr:spPr bwMode="auto">
        <a:xfrm flipH="1">
          <a:off x="4714875" y="23183850"/>
          <a:ext cx="6667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8</xdr:row>
      <xdr:rowOff>95250</xdr:rowOff>
    </xdr:from>
    <xdr:to>
      <xdr:col>12</xdr:col>
      <xdr:colOff>228600</xdr:colOff>
      <xdr:row>16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2B4A3DF-0D17-4ED3-B78C-4BC594B4182A}"/>
            </a:ext>
          </a:extLst>
        </xdr:cNvPr>
        <xdr:cNvSpPr>
          <a:spLocks noChangeArrowheads="1"/>
        </xdr:cNvSpPr>
      </xdr:nvSpPr>
      <xdr:spPr>
        <a:xfrm>
          <a:off x="3000375" y="1962150"/>
          <a:ext cx="43815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94"/>
  <sheetViews>
    <sheetView topLeftCell="A73" workbookViewId="0">
      <selection activeCell="H73" sqref="H73"/>
    </sheetView>
  </sheetViews>
  <sheetFormatPr defaultRowHeight="12.75" x14ac:dyDescent="0.2"/>
  <cols>
    <col min="1" max="1" width="5.42578125" customWidth="1"/>
    <col min="2" max="2" width="22.42578125" style="14" customWidth="1"/>
    <col min="3" max="3" width="3.42578125" style="55" customWidth="1"/>
    <col min="4" max="4" width="39.140625" style="55" customWidth="1"/>
    <col min="5" max="5" width="19.85546875" style="14" customWidth="1"/>
  </cols>
  <sheetData>
    <row r="3" spans="1:5" x14ac:dyDescent="0.2">
      <c r="A3" s="56">
        <v>1</v>
      </c>
      <c r="B3" s="59" t="s">
        <v>95</v>
      </c>
      <c r="C3" s="345" t="s">
        <v>96</v>
      </c>
      <c r="D3" s="345"/>
      <c r="E3" s="152">
        <f>+SUM(E5:E21)</f>
        <v>347420000</v>
      </c>
    </row>
    <row r="4" spans="1:5" x14ac:dyDescent="0.2">
      <c r="A4" s="56"/>
      <c r="B4" s="57"/>
      <c r="C4" s="61"/>
      <c r="D4" s="61"/>
      <c r="E4" s="57"/>
    </row>
    <row r="5" spans="1:5" x14ac:dyDescent="0.2">
      <c r="A5" s="56">
        <v>2</v>
      </c>
      <c r="B5" s="59" t="s">
        <v>97</v>
      </c>
      <c r="C5" s="58"/>
      <c r="D5" s="59" t="s">
        <v>33</v>
      </c>
      <c r="E5" s="60">
        <v>11900000</v>
      </c>
    </row>
    <row r="6" spans="1:5" x14ac:dyDescent="0.2">
      <c r="A6" s="56"/>
      <c r="B6" s="57"/>
      <c r="C6" s="58"/>
      <c r="D6" s="58"/>
      <c r="E6" s="57"/>
    </row>
    <row r="7" spans="1:5" ht="25.5" x14ac:dyDescent="0.2">
      <c r="A7" s="56">
        <v>3</v>
      </c>
      <c r="B7" s="59" t="s">
        <v>98</v>
      </c>
      <c r="C7" s="58"/>
      <c r="D7" s="62" t="s">
        <v>99</v>
      </c>
      <c r="E7" s="60">
        <v>60000000</v>
      </c>
    </row>
    <row r="8" spans="1:5" x14ac:dyDescent="0.2">
      <c r="A8" s="56"/>
      <c r="B8" s="57"/>
      <c r="C8" s="58"/>
      <c r="D8" s="62"/>
      <c r="E8" s="57"/>
    </row>
    <row r="9" spans="1:5" ht="25.5" x14ac:dyDescent="0.2">
      <c r="A9" s="56">
        <v>4</v>
      </c>
      <c r="B9" s="59" t="s">
        <v>100</v>
      </c>
      <c r="C9" s="58"/>
      <c r="D9" s="62" t="s">
        <v>40</v>
      </c>
      <c r="E9" s="60">
        <v>18000000</v>
      </c>
    </row>
    <row r="10" spans="1:5" x14ac:dyDescent="0.2">
      <c r="A10" s="56"/>
      <c r="B10" s="57"/>
      <c r="C10" s="58"/>
      <c r="D10" s="62"/>
      <c r="E10" s="57"/>
    </row>
    <row r="11" spans="1:5" x14ac:dyDescent="0.2">
      <c r="A11" s="56">
        <v>5</v>
      </c>
      <c r="B11" s="59" t="s">
        <v>101</v>
      </c>
      <c r="C11" s="58"/>
      <c r="D11" s="59" t="s">
        <v>34</v>
      </c>
      <c r="E11" s="60">
        <v>98600000</v>
      </c>
    </row>
    <row r="12" spans="1:5" x14ac:dyDescent="0.2">
      <c r="A12" s="56"/>
      <c r="B12" s="57"/>
      <c r="C12" s="58"/>
      <c r="D12" s="58"/>
      <c r="E12" s="57"/>
    </row>
    <row r="13" spans="1:5" x14ac:dyDescent="0.2">
      <c r="A13" s="56">
        <v>6</v>
      </c>
      <c r="B13" s="59" t="s">
        <v>102</v>
      </c>
      <c r="C13" s="58"/>
      <c r="D13" s="59" t="s">
        <v>103</v>
      </c>
      <c r="E13" s="60">
        <v>20000000</v>
      </c>
    </row>
    <row r="14" spans="1:5" x14ac:dyDescent="0.2">
      <c r="A14" s="56"/>
      <c r="B14" s="57"/>
      <c r="C14" s="58"/>
      <c r="D14" s="58"/>
      <c r="E14" s="57"/>
    </row>
    <row r="15" spans="1:5" ht="25.5" x14ac:dyDescent="0.2">
      <c r="A15" s="56">
        <v>7</v>
      </c>
      <c r="B15" s="59" t="s">
        <v>104</v>
      </c>
      <c r="C15" s="58"/>
      <c r="D15" s="62" t="s">
        <v>35</v>
      </c>
      <c r="E15" s="60">
        <v>8000000</v>
      </c>
    </row>
    <row r="16" spans="1:5" x14ac:dyDescent="0.2">
      <c r="A16" s="56"/>
      <c r="B16" s="57"/>
      <c r="C16" s="58"/>
      <c r="D16" s="62"/>
      <c r="E16" s="57"/>
    </row>
    <row r="17" spans="1:5" ht="25.5" x14ac:dyDescent="0.2">
      <c r="A17" s="56">
        <v>8</v>
      </c>
      <c r="B17" s="59" t="s">
        <v>157</v>
      </c>
      <c r="C17" s="58"/>
      <c r="D17" s="62" t="s">
        <v>159</v>
      </c>
      <c r="E17" s="60">
        <v>4000000</v>
      </c>
    </row>
    <row r="18" spans="1:5" x14ac:dyDescent="0.2">
      <c r="A18" s="56"/>
      <c r="B18" s="57"/>
      <c r="C18" s="58"/>
      <c r="D18" s="58"/>
      <c r="E18" s="57"/>
    </row>
    <row r="19" spans="1:5" x14ac:dyDescent="0.2">
      <c r="A19" s="56">
        <v>9</v>
      </c>
      <c r="B19" s="59" t="s">
        <v>105</v>
      </c>
      <c r="C19" s="58"/>
      <c r="D19" s="59" t="s">
        <v>106</v>
      </c>
      <c r="E19" s="60">
        <v>20960000</v>
      </c>
    </row>
    <row r="20" spans="1:5" x14ac:dyDescent="0.2">
      <c r="A20" s="56"/>
      <c r="B20" s="57"/>
      <c r="C20" s="58"/>
      <c r="D20" s="58"/>
      <c r="E20" s="57"/>
    </row>
    <row r="21" spans="1:5" ht="25.5" x14ac:dyDescent="0.2">
      <c r="A21" s="56">
        <v>10</v>
      </c>
      <c r="B21" s="59" t="s">
        <v>107</v>
      </c>
      <c r="C21" s="58"/>
      <c r="D21" s="62" t="s">
        <v>108</v>
      </c>
      <c r="E21" s="60">
        <v>105960000</v>
      </c>
    </row>
    <row r="22" spans="1:5" x14ac:dyDescent="0.2">
      <c r="A22" s="56"/>
      <c r="B22" s="57"/>
      <c r="C22" s="58"/>
      <c r="D22" s="62"/>
      <c r="E22" s="57"/>
    </row>
    <row r="23" spans="1:5" x14ac:dyDescent="0.2">
      <c r="A23" s="56">
        <v>11</v>
      </c>
      <c r="B23" s="59" t="s">
        <v>109</v>
      </c>
      <c r="C23" s="345" t="s">
        <v>110</v>
      </c>
      <c r="D23" s="345"/>
      <c r="E23" s="152">
        <f>+SUM(E24:E31)</f>
        <v>5274000000</v>
      </c>
    </row>
    <row r="24" spans="1:5" x14ac:dyDescent="0.2">
      <c r="A24" s="56"/>
      <c r="B24" s="57"/>
      <c r="C24" s="61"/>
      <c r="D24" s="61"/>
      <c r="E24" s="57"/>
    </row>
    <row r="25" spans="1:5" x14ac:dyDescent="0.2">
      <c r="A25" s="56">
        <v>12</v>
      </c>
      <c r="B25" s="59" t="s">
        <v>161</v>
      </c>
      <c r="C25" s="58"/>
      <c r="D25" s="59" t="s">
        <v>163</v>
      </c>
      <c r="E25" s="60">
        <v>4700000000</v>
      </c>
    </row>
    <row r="26" spans="1:5" x14ac:dyDescent="0.2">
      <c r="A26" s="56"/>
      <c r="B26" s="59"/>
      <c r="C26" s="58"/>
      <c r="D26" s="59"/>
      <c r="E26" s="60"/>
    </row>
    <row r="27" spans="1:5" x14ac:dyDescent="0.2">
      <c r="A27" s="56">
        <v>13</v>
      </c>
      <c r="B27" s="59" t="s">
        <v>200</v>
      </c>
      <c r="C27" s="58"/>
      <c r="D27" s="59" t="s">
        <v>196</v>
      </c>
      <c r="E27" s="60">
        <v>504000000</v>
      </c>
    </row>
    <row r="28" spans="1:5" x14ac:dyDescent="0.2">
      <c r="A28" s="56"/>
      <c r="B28" s="57"/>
      <c r="C28" s="58"/>
      <c r="D28" s="58"/>
      <c r="E28" s="57"/>
    </row>
    <row r="29" spans="1:5" x14ac:dyDescent="0.2">
      <c r="A29" s="56">
        <v>14</v>
      </c>
      <c r="B29" s="59" t="s">
        <v>162</v>
      </c>
      <c r="C29" s="58"/>
      <c r="D29" s="62" t="s">
        <v>164</v>
      </c>
      <c r="E29" s="60">
        <v>8000000</v>
      </c>
    </row>
    <row r="30" spans="1:5" x14ac:dyDescent="0.2">
      <c r="A30" s="56"/>
      <c r="B30" s="57"/>
      <c r="C30" s="58"/>
      <c r="D30" s="58"/>
      <c r="E30" s="57"/>
    </row>
    <row r="31" spans="1:5" ht="25.5" x14ac:dyDescent="0.2">
      <c r="A31" s="56">
        <v>15</v>
      </c>
      <c r="B31" s="59" t="s">
        <v>111</v>
      </c>
      <c r="C31" s="58"/>
      <c r="D31" s="62" t="s">
        <v>87</v>
      </c>
      <c r="E31" s="60">
        <v>62000000</v>
      </c>
    </row>
    <row r="32" spans="1:5" x14ac:dyDescent="0.2">
      <c r="A32" s="56"/>
      <c r="B32" s="57"/>
      <c r="C32" s="58"/>
      <c r="D32" s="62"/>
      <c r="E32" s="57"/>
    </row>
    <row r="33" spans="1:5" x14ac:dyDescent="0.2">
      <c r="A33" s="56">
        <v>16</v>
      </c>
      <c r="B33" s="59" t="s">
        <v>112</v>
      </c>
      <c r="C33" s="345" t="s">
        <v>113</v>
      </c>
      <c r="D33" s="345"/>
      <c r="E33" s="152">
        <f>+E35+E37</f>
        <v>101000000</v>
      </c>
    </row>
    <row r="34" spans="1:5" x14ac:dyDescent="0.2">
      <c r="A34" s="56"/>
      <c r="B34" s="57"/>
      <c r="C34" s="61"/>
      <c r="D34" s="61"/>
      <c r="E34" s="57"/>
    </row>
    <row r="35" spans="1:5" ht="25.5" x14ac:dyDescent="0.2">
      <c r="A35" s="56">
        <v>17</v>
      </c>
      <c r="B35" s="59" t="s">
        <v>114</v>
      </c>
      <c r="C35" s="58"/>
      <c r="D35" s="62" t="s">
        <v>86</v>
      </c>
      <c r="E35" s="60">
        <v>51000000</v>
      </c>
    </row>
    <row r="36" spans="1:5" x14ac:dyDescent="0.2">
      <c r="A36" s="56"/>
      <c r="B36" s="57"/>
      <c r="C36" s="58"/>
      <c r="D36" s="62"/>
      <c r="E36" s="57"/>
    </row>
    <row r="37" spans="1:5" x14ac:dyDescent="0.2">
      <c r="A37" s="56">
        <v>18</v>
      </c>
      <c r="B37" s="59" t="s">
        <v>197</v>
      </c>
      <c r="C37" s="58"/>
      <c r="D37" s="62" t="s">
        <v>201</v>
      </c>
      <c r="E37" s="60">
        <v>50000000</v>
      </c>
    </row>
    <row r="38" spans="1:5" x14ac:dyDescent="0.2">
      <c r="A38" s="56"/>
      <c r="B38" s="57"/>
      <c r="C38" s="58"/>
      <c r="D38" s="62"/>
      <c r="E38" s="57"/>
    </row>
    <row r="39" spans="1:5" x14ac:dyDescent="0.2">
      <c r="A39" s="56">
        <v>19</v>
      </c>
      <c r="B39" s="59" t="s">
        <v>115</v>
      </c>
      <c r="C39" s="345" t="s">
        <v>116</v>
      </c>
      <c r="D39" s="345"/>
      <c r="E39" s="152">
        <f>+SUM(E41:E47)</f>
        <v>599530000</v>
      </c>
    </row>
    <row r="40" spans="1:5" x14ac:dyDescent="0.2">
      <c r="A40" s="56"/>
      <c r="B40" s="57"/>
      <c r="C40" s="61"/>
      <c r="D40" s="61"/>
      <c r="E40" s="57"/>
    </row>
    <row r="41" spans="1:5" ht="25.5" x14ac:dyDescent="0.2">
      <c r="A41" s="56">
        <v>20</v>
      </c>
      <c r="B41" s="59" t="s">
        <v>117</v>
      </c>
      <c r="C41" s="58"/>
      <c r="D41" s="62" t="s">
        <v>118</v>
      </c>
      <c r="E41" s="60">
        <v>496000000</v>
      </c>
    </row>
    <row r="42" spans="1:5" ht="12" customHeight="1" x14ac:dyDescent="0.2">
      <c r="A42" s="56"/>
      <c r="B42" s="57"/>
      <c r="C42" s="58"/>
      <c r="D42" s="62"/>
      <c r="E42" s="57"/>
    </row>
    <row r="43" spans="1:5" x14ac:dyDescent="0.2">
      <c r="A43" s="56">
        <v>21</v>
      </c>
      <c r="B43" s="59" t="s">
        <v>121</v>
      </c>
      <c r="C43" s="58"/>
      <c r="D43" s="59" t="s">
        <v>122</v>
      </c>
      <c r="E43" s="60">
        <v>10000000</v>
      </c>
    </row>
    <row r="44" spans="1:5" x14ac:dyDescent="0.2">
      <c r="A44" s="56"/>
      <c r="B44" s="57"/>
      <c r="C44" s="58"/>
      <c r="D44" s="62"/>
      <c r="E44" s="57"/>
    </row>
    <row r="45" spans="1:5" x14ac:dyDescent="0.2">
      <c r="A45" s="56">
        <v>22</v>
      </c>
      <c r="B45" s="59" t="s">
        <v>172</v>
      </c>
      <c r="C45" s="58"/>
      <c r="D45" s="59" t="s">
        <v>173</v>
      </c>
      <c r="E45" s="60">
        <v>50000000</v>
      </c>
    </row>
    <row r="46" spans="1:5" x14ac:dyDescent="0.2">
      <c r="A46" s="56"/>
      <c r="B46" s="57"/>
      <c r="C46" s="58"/>
      <c r="D46" s="58"/>
      <c r="E46" s="57"/>
    </row>
    <row r="47" spans="1:5" ht="25.5" x14ac:dyDescent="0.2">
      <c r="A47" s="56">
        <v>23</v>
      </c>
      <c r="B47" s="59" t="s">
        <v>172</v>
      </c>
      <c r="C47" s="58"/>
      <c r="D47" s="59" t="s">
        <v>202</v>
      </c>
      <c r="E47" s="60">
        <v>43530000</v>
      </c>
    </row>
    <row r="48" spans="1:5" x14ac:dyDescent="0.2">
      <c r="A48" s="56"/>
      <c r="B48" s="57"/>
      <c r="C48" s="58"/>
      <c r="D48" s="58"/>
      <c r="E48" s="57"/>
    </row>
    <row r="49" spans="1:5" x14ac:dyDescent="0.2">
      <c r="A49" s="56">
        <v>24</v>
      </c>
      <c r="B49" s="59" t="s">
        <v>123</v>
      </c>
      <c r="C49" s="345" t="s">
        <v>124</v>
      </c>
      <c r="D49" s="345"/>
      <c r="E49" s="152">
        <f>+SUM(E51:E63)</f>
        <v>172700000</v>
      </c>
    </row>
    <row r="50" spans="1:5" x14ac:dyDescent="0.2">
      <c r="A50" s="56"/>
      <c r="B50" s="57"/>
      <c r="C50" s="61"/>
      <c r="D50" s="61"/>
      <c r="E50" s="57"/>
    </row>
    <row r="51" spans="1:5" ht="25.5" x14ac:dyDescent="0.2">
      <c r="A51" s="56">
        <v>25</v>
      </c>
      <c r="B51" s="59" t="s">
        <v>125</v>
      </c>
      <c r="C51" s="58"/>
      <c r="D51" s="62" t="s">
        <v>126</v>
      </c>
      <c r="E51" s="60">
        <v>25000000</v>
      </c>
    </row>
    <row r="52" spans="1:5" x14ac:dyDescent="0.2">
      <c r="A52" s="56"/>
      <c r="B52" s="57"/>
      <c r="C52" s="58"/>
      <c r="D52" s="58"/>
      <c r="E52" s="57"/>
    </row>
    <row r="53" spans="1:5" x14ac:dyDescent="0.2">
      <c r="A53" s="56">
        <v>26</v>
      </c>
      <c r="B53" s="59" t="s">
        <v>127</v>
      </c>
      <c r="C53" s="58"/>
      <c r="D53" s="59" t="s">
        <v>203</v>
      </c>
      <c r="E53" s="60">
        <v>10000000</v>
      </c>
    </row>
    <row r="54" spans="1:5" x14ac:dyDescent="0.2">
      <c r="A54" s="56"/>
      <c r="B54" s="57"/>
      <c r="C54" s="58"/>
      <c r="D54" s="58"/>
      <c r="E54" s="57"/>
    </row>
    <row r="55" spans="1:5" x14ac:dyDescent="0.2">
      <c r="A55" s="56">
        <v>27</v>
      </c>
      <c r="B55" s="59" t="s">
        <v>204</v>
      </c>
      <c r="C55" s="58"/>
      <c r="D55" s="59" t="s">
        <v>182</v>
      </c>
      <c r="E55" s="60">
        <v>40000000</v>
      </c>
    </row>
    <row r="56" spans="1:5" x14ac:dyDescent="0.2">
      <c r="A56" s="56"/>
      <c r="B56" s="57"/>
      <c r="C56" s="58"/>
      <c r="D56" s="58"/>
      <c r="E56" s="57"/>
    </row>
    <row r="57" spans="1:5" ht="25.5" x14ac:dyDescent="0.2">
      <c r="A57" s="56">
        <v>28</v>
      </c>
      <c r="B57" s="59" t="s">
        <v>174</v>
      </c>
      <c r="C57" s="58"/>
      <c r="D57" s="59" t="s">
        <v>178</v>
      </c>
      <c r="E57" s="60">
        <v>65000000</v>
      </c>
    </row>
    <row r="58" spans="1:5" x14ac:dyDescent="0.2">
      <c r="A58" s="56"/>
      <c r="B58" s="57"/>
      <c r="C58" s="58"/>
      <c r="D58" s="58"/>
      <c r="E58" s="57"/>
    </row>
    <row r="59" spans="1:5" ht="25.5" x14ac:dyDescent="0.2">
      <c r="A59" s="56">
        <v>29</v>
      </c>
      <c r="B59" s="59" t="s">
        <v>175</v>
      </c>
      <c r="C59" s="58"/>
      <c r="D59" s="59" t="s">
        <v>179</v>
      </c>
      <c r="E59" s="60">
        <v>20200000</v>
      </c>
    </row>
    <row r="60" spans="1:5" x14ac:dyDescent="0.2">
      <c r="A60" s="56"/>
      <c r="B60" s="57"/>
      <c r="C60" s="58"/>
      <c r="D60" s="58"/>
      <c r="E60" s="57"/>
    </row>
    <row r="61" spans="1:5" ht="38.25" x14ac:dyDescent="0.2">
      <c r="A61" s="56">
        <v>30</v>
      </c>
      <c r="B61" s="59" t="s">
        <v>176</v>
      </c>
      <c r="C61" s="58"/>
      <c r="D61" s="59" t="s">
        <v>180</v>
      </c>
      <c r="E61" s="60">
        <v>2500000</v>
      </c>
    </row>
    <row r="62" spans="1:5" x14ac:dyDescent="0.2">
      <c r="A62" s="56"/>
      <c r="B62" s="57"/>
      <c r="C62" s="58"/>
      <c r="D62" s="58"/>
      <c r="E62" s="57"/>
    </row>
    <row r="63" spans="1:5" ht="25.5" x14ac:dyDescent="0.2">
      <c r="A63" s="56">
        <v>31</v>
      </c>
      <c r="B63" s="59" t="s">
        <v>177</v>
      </c>
      <c r="C63" s="58"/>
      <c r="D63" s="59" t="s">
        <v>181</v>
      </c>
      <c r="E63" s="60">
        <v>10000000</v>
      </c>
    </row>
    <row r="64" spans="1:5" x14ac:dyDescent="0.2">
      <c r="A64" s="56"/>
      <c r="B64" s="57"/>
      <c r="C64" s="58"/>
      <c r="D64" s="58"/>
      <c r="E64" s="57"/>
    </row>
    <row r="65" spans="1:5" x14ac:dyDescent="0.2">
      <c r="A65" s="56">
        <v>32</v>
      </c>
      <c r="B65" s="59" t="s">
        <v>129</v>
      </c>
      <c r="C65" s="345" t="s">
        <v>130</v>
      </c>
      <c r="D65" s="345"/>
      <c r="E65" s="152">
        <f>+E67</f>
        <v>74050000</v>
      </c>
    </row>
    <row r="66" spans="1:5" x14ac:dyDescent="0.2">
      <c r="A66" s="56"/>
      <c r="B66" s="57"/>
      <c r="C66" s="61"/>
      <c r="D66" s="61"/>
      <c r="E66" s="57"/>
    </row>
    <row r="67" spans="1:5" x14ac:dyDescent="0.2">
      <c r="A67" s="56">
        <v>33</v>
      </c>
      <c r="B67" s="59" t="s">
        <v>131</v>
      </c>
      <c r="C67" s="58"/>
      <c r="D67" s="59" t="s">
        <v>132</v>
      </c>
      <c r="E67" s="60">
        <v>74050000</v>
      </c>
    </row>
    <row r="68" spans="1:5" x14ac:dyDescent="0.2">
      <c r="A68" s="56"/>
      <c r="B68" s="57"/>
      <c r="C68" s="58"/>
      <c r="D68" s="58"/>
      <c r="E68" s="57"/>
    </row>
    <row r="69" spans="1:5" x14ac:dyDescent="0.2">
      <c r="A69" s="56">
        <v>34</v>
      </c>
      <c r="B69" s="59" t="s">
        <v>133</v>
      </c>
      <c r="C69" s="345" t="s">
        <v>134</v>
      </c>
      <c r="D69" s="345"/>
      <c r="E69" s="152">
        <f>+E71</f>
        <v>10000000</v>
      </c>
    </row>
    <row r="70" spans="1:5" x14ac:dyDescent="0.2">
      <c r="A70" s="56"/>
      <c r="B70" s="57"/>
      <c r="C70" s="61"/>
      <c r="D70" s="61"/>
      <c r="E70" s="57"/>
    </row>
    <row r="71" spans="1:5" ht="25.5" x14ac:dyDescent="0.2">
      <c r="A71" s="56">
        <v>35</v>
      </c>
      <c r="B71" s="59" t="s">
        <v>135</v>
      </c>
      <c r="C71" s="58"/>
      <c r="D71" s="62" t="s">
        <v>136</v>
      </c>
      <c r="E71" s="60">
        <v>10000000</v>
      </c>
    </row>
    <row r="72" spans="1:5" x14ac:dyDescent="0.2">
      <c r="A72" s="56"/>
      <c r="B72" s="57"/>
      <c r="C72" s="58"/>
      <c r="D72" s="62"/>
      <c r="E72" s="57"/>
    </row>
    <row r="73" spans="1:5" x14ac:dyDescent="0.2">
      <c r="A73" s="56">
        <v>36</v>
      </c>
      <c r="B73" s="59" t="s">
        <v>137</v>
      </c>
      <c r="C73" s="345" t="s">
        <v>138</v>
      </c>
      <c r="D73" s="345"/>
      <c r="E73" s="152">
        <f>+SUM(E75:E78)</f>
        <v>57900000</v>
      </c>
    </row>
    <row r="74" spans="1:5" x14ac:dyDescent="0.2">
      <c r="A74" s="56"/>
      <c r="B74" s="57"/>
      <c r="C74" s="61"/>
      <c r="D74" s="61"/>
      <c r="E74" s="57"/>
    </row>
    <row r="75" spans="1:5" x14ac:dyDescent="0.2">
      <c r="A75" s="56">
        <v>37</v>
      </c>
      <c r="B75" s="59" t="s">
        <v>139</v>
      </c>
      <c r="C75" s="58"/>
      <c r="D75" s="59" t="s">
        <v>140</v>
      </c>
      <c r="E75" s="60">
        <v>42900000</v>
      </c>
    </row>
    <row r="76" spans="1:5" x14ac:dyDescent="0.2">
      <c r="A76" s="56"/>
      <c r="B76" s="57"/>
      <c r="C76" s="58"/>
      <c r="D76" s="58"/>
      <c r="E76" s="57"/>
    </row>
    <row r="77" spans="1:5" ht="25.5" x14ac:dyDescent="0.2">
      <c r="A77" s="56">
        <v>38</v>
      </c>
      <c r="B77" s="59" t="s">
        <v>187</v>
      </c>
      <c r="C77" s="58"/>
      <c r="D77" s="59" t="s">
        <v>205</v>
      </c>
      <c r="E77" s="60">
        <v>15000000</v>
      </c>
    </row>
    <row r="78" spans="1:5" x14ac:dyDescent="0.2">
      <c r="A78" s="56"/>
      <c r="B78" s="57"/>
      <c r="C78" s="58"/>
      <c r="D78" s="58"/>
      <c r="E78" s="57"/>
    </row>
    <row r="79" spans="1:5" x14ac:dyDescent="0.2">
      <c r="A79" s="56">
        <v>39</v>
      </c>
      <c r="B79" s="59" t="s">
        <v>142</v>
      </c>
      <c r="C79" s="345" t="s">
        <v>143</v>
      </c>
      <c r="D79" s="345"/>
      <c r="E79" s="152">
        <f>SUM(E80:E91)</f>
        <v>419050000</v>
      </c>
    </row>
    <row r="80" spans="1:5" x14ac:dyDescent="0.2">
      <c r="A80" s="56"/>
      <c r="B80" s="57"/>
      <c r="C80" s="61"/>
      <c r="D80" s="61"/>
      <c r="E80" s="57"/>
    </row>
    <row r="81" spans="1:5" ht="25.5" x14ac:dyDescent="0.2">
      <c r="A81" s="56">
        <v>40</v>
      </c>
      <c r="B81" s="59" t="s">
        <v>144</v>
      </c>
      <c r="C81" s="58"/>
      <c r="D81" s="62" t="s">
        <v>150</v>
      </c>
      <c r="E81" s="60">
        <v>20000000</v>
      </c>
    </row>
    <row r="82" spans="1:5" x14ac:dyDescent="0.2">
      <c r="A82" s="56"/>
      <c r="B82" s="57"/>
      <c r="C82" s="58"/>
      <c r="D82" s="62"/>
      <c r="E82" s="57"/>
    </row>
    <row r="83" spans="1:5" ht="25.5" x14ac:dyDescent="0.2">
      <c r="A83" s="56">
        <v>41</v>
      </c>
      <c r="B83" s="59" t="s">
        <v>145</v>
      </c>
      <c r="C83" s="58"/>
      <c r="D83" s="62" t="s">
        <v>146</v>
      </c>
      <c r="E83" s="60">
        <v>312850000</v>
      </c>
    </row>
    <row r="84" spans="1:5" x14ac:dyDescent="0.2">
      <c r="A84" s="56"/>
      <c r="B84" s="57"/>
      <c r="C84" s="58"/>
      <c r="D84" s="62"/>
      <c r="E84" s="57"/>
    </row>
    <row r="85" spans="1:5" ht="25.5" x14ac:dyDescent="0.2">
      <c r="A85" s="56">
        <v>42</v>
      </c>
      <c r="B85" s="59" t="s">
        <v>193</v>
      </c>
      <c r="C85" s="58"/>
      <c r="D85" s="62" t="s">
        <v>192</v>
      </c>
      <c r="E85" s="60">
        <v>20000000</v>
      </c>
    </row>
    <row r="86" spans="1:5" x14ac:dyDescent="0.2">
      <c r="A86" s="56"/>
      <c r="B86" s="59"/>
      <c r="C86" s="58"/>
      <c r="D86" s="62"/>
      <c r="E86" s="60"/>
    </row>
    <row r="87" spans="1:5" x14ac:dyDescent="0.2">
      <c r="A87" s="56">
        <v>43</v>
      </c>
      <c r="B87" s="59" t="s">
        <v>147</v>
      </c>
      <c r="C87" s="58"/>
      <c r="D87" s="59" t="s">
        <v>148</v>
      </c>
      <c r="E87" s="60">
        <v>26200000</v>
      </c>
    </row>
    <row r="88" spans="1:5" x14ac:dyDescent="0.2">
      <c r="A88" s="56"/>
      <c r="B88" s="57"/>
      <c r="C88" s="58"/>
      <c r="D88" s="58"/>
      <c r="E88" s="57"/>
    </row>
    <row r="89" spans="1:5" ht="25.5" x14ac:dyDescent="0.2">
      <c r="A89" s="56">
        <v>44</v>
      </c>
      <c r="B89" s="59" t="s">
        <v>209</v>
      </c>
      <c r="C89" s="58"/>
      <c r="D89" s="62" t="s">
        <v>208</v>
      </c>
      <c r="E89" s="60">
        <v>10000000</v>
      </c>
    </row>
    <row r="90" spans="1:5" x14ac:dyDescent="0.2">
      <c r="A90" s="56"/>
      <c r="B90" s="59"/>
      <c r="C90" s="58"/>
      <c r="D90" s="62"/>
      <c r="E90" s="60"/>
    </row>
    <row r="91" spans="1:5" ht="25.5" x14ac:dyDescent="0.2">
      <c r="A91" s="56">
        <v>45</v>
      </c>
      <c r="B91" s="59" t="s">
        <v>198</v>
      </c>
      <c r="C91" s="58"/>
      <c r="D91" s="62" t="s">
        <v>206</v>
      </c>
      <c r="E91" s="60">
        <v>30000000</v>
      </c>
    </row>
    <row r="92" spans="1:5" x14ac:dyDescent="0.2">
      <c r="A92" s="56"/>
      <c r="B92" s="59"/>
      <c r="C92" s="58"/>
      <c r="D92" s="62"/>
      <c r="E92" s="60"/>
    </row>
    <row r="93" spans="1:5" x14ac:dyDescent="0.2">
      <c r="A93" s="56"/>
      <c r="B93" s="57"/>
      <c r="C93" s="58"/>
      <c r="D93" s="58"/>
      <c r="E93" s="60">
        <f>SUM(E79+E73+E69+E65+E49+E39+E33+E23+E3)</f>
        <v>7055650000</v>
      </c>
    </row>
    <row r="94" spans="1:5" x14ac:dyDescent="0.2">
      <c r="A94" s="56"/>
      <c r="B94" s="57"/>
      <c r="C94" s="58"/>
      <c r="D94" s="58"/>
    </row>
  </sheetData>
  <mergeCells count="9">
    <mergeCell ref="C73:D73"/>
    <mergeCell ref="C79:D79"/>
    <mergeCell ref="C3:D3"/>
    <mergeCell ref="C23:D23"/>
    <mergeCell ref="C33:D33"/>
    <mergeCell ref="C39:D39"/>
    <mergeCell ref="C49:D49"/>
    <mergeCell ref="C65:D65"/>
    <mergeCell ref="C69:D69"/>
  </mergeCells>
  <pageMargins left="0.7" right="0.45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D109"/>
  <sheetViews>
    <sheetView view="pageBreakPreview" zoomScaleSheetLayoutView="100" workbookViewId="0">
      <pane xSplit="4" topLeftCell="E1" activePane="topRight" state="frozen"/>
      <selection pane="topRight" activeCell="E1" sqref="E1"/>
    </sheetView>
  </sheetViews>
  <sheetFormatPr defaultRowHeight="12.75" x14ac:dyDescent="0.2"/>
  <cols>
    <col min="1" max="1" width="3.7109375" customWidth="1"/>
    <col min="2" max="2" width="1.5703125" style="73" customWidth="1"/>
    <col min="3" max="3" width="26.85546875" customWidth="1"/>
    <col min="4" max="4" width="14.28515625" customWidth="1"/>
    <col min="5" max="5" width="14" style="78" customWidth="1"/>
    <col min="6" max="6" width="15.140625" style="78" customWidth="1"/>
    <col min="7" max="7" width="13" style="78" customWidth="1"/>
    <col min="8" max="8" width="14.42578125" style="117" customWidth="1"/>
    <col min="9" max="12" width="13" style="117" customWidth="1"/>
    <col min="13" max="15" width="13" customWidth="1"/>
    <col min="16" max="16" width="13" style="6" customWidth="1"/>
    <col min="17" max="21" width="13" customWidth="1"/>
    <col min="22" max="22" width="13" style="6" customWidth="1"/>
    <col min="23" max="25" width="13" customWidth="1"/>
    <col min="26" max="26" width="18" customWidth="1"/>
    <col min="27" max="27" width="13" customWidth="1"/>
    <col min="28" max="28" width="14" style="6" customWidth="1"/>
    <col min="29" max="29" width="15.28515625" customWidth="1"/>
    <col min="30" max="30" width="14.140625" style="6" customWidth="1"/>
  </cols>
  <sheetData>
    <row r="1" spans="1:30" x14ac:dyDescent="0.2">
      <c r="A1" s="200"/>
      <c r="E1" s="155"/>
      <c r="F1" s="155"/>
      <c r="G1" s="155"/>
      <c r="H1" s="156"/>
      <c r="I1" s="156"/>
      <c r="J1" s="156"/>
      <c r="K1" s="156"/>
      <c r="L1" s="156"/>
      <c r="M1" s="155"/>
      <c r="N1" s="155"/>
      <c r="O1" s="155"/>
      <c r="P1" s="156"/>
      <c r="Q1" s="155"/>
      <c r="R1" s="155"/>
      <c r="S1" s="155"/>
      <c r="T1" s="155"/>
      <c r="U1" s="155"/>
      <c r="V1" s="156"/>
      <c r="W1" s="155"/>
      <c r="X1" s="155"/>
      <c r="Y1" s="155"/>
      <c r="Z1" s="155"/>
      <c r="AA1" s="155"/>
      <c r="AB1" s="156"/>
      <c r="AC1" s="155"/>
      <c r="AD1" s="156"/>
    </row>
    <row r="2" spans="1:30" x14ac:dyDescent="0.2">
      <c r="A2" s="14" t="s">
        <v>207</v>
      </c>
      <c r="B2" s="55"/>
      <c r="C2" s="14"/>
      <c r="D2" s="14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</row>
    <row r="3" spans="1:30" x14ac:dyDescent="0.2">
      <c r="A3" s="14" t="s">
        <v>88</v>
      </c>
      <c r="B3" s="55"/>
      <c r="C3" s="14"/>
      <c r="D3" s="14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</row>
    <row r="4" spans="1:30" x14ac:dyDescent="0.2">
      <c r="A4" s="14"/>
      <c r="B4" s="55"/>
      <c r="C4" s="14"/>
      <c r="D4" s="14"/>
      <c r="E4" s="157"/>
      <c r="F4" s="157"/>
      <c r="G4" s="157"/>
      <c r="H4" s="158"/>
      <c r="I4" s="158"/>
      <c r="J4" s="158"/>
      <c r="K4" s="158"/>
      <c r="L4" s="158"/>
      <c r="M4" s="157"/>
      <c r="N4" s="157"/>
      <c r="O4" s="157"/>
      <c r="P4" s="158"/>
      <c r="Q4" s="157"/>
      <c r="R4" s="157"/>
      <c r="S4" s="157"/>
      <c r="T4" s="157"/>
      <c r="U4" s="157"/>
      <c r="V4" s="158"/>
      <c r="W4" s="157"/>
      <c r="X4" s="157"/>
      <c r="Y4" s="157"/>
      <c r="Z4" s="157"/>
      <c r="AA4" s="157"/>
      <c r="AB4" s="158"/>
      <c r="AC4" s="157"/>
      <c r="AD4" s="158"/>
    </row>
    <row r="5" spans="1:30" x14ac:dyDescent="0.2">
      <c r="A5" s="14" t="s">
        <v>16</v>
      </c>
      <c r="B5" s="55"/>
      <c r="C5" s="14"/>
      <c r="D5" s="29" t="s">
        <v>20</v>
      </c>
      <c r="E5" s="157" t="s">
        <v>41</v>
      </c>
      <c r="F5" s="157"/>
      <c r="G5" s="14" t="s">
        <v>149</v>
      </c>
      <c r="H5" s="159"/>
      <c r="I5" s="159"/>
      <c r="J5" s="159"/>
      <c r="K5" s="159"/>
      <c r="L5" s="159"/>
      <c r="M5" s="157"/>
      <c r="N5" s="157"/>
      <c r="O5" s="158"/>
      <c r="P5" s="159"/>
      <c r="Q5" s="157"/>
      <c r="R5" s="157"/>
      <c r="S5" s="157"/>
      <c r="T5" s="157"/>
      <c r="U5" s="158"/>
      <c r="V5" s="159"/>
      <c r="W5" s="157"/>
      <c r="X5" s="157"/>
      <c r="Y5" s="157"/>
      <c r="Z5" s="157"/>
      <c r="AA5" s="158"/>
      <c r="AB5" s="159"/>
      <c r="AC5" s="158"/>
      <c r="AD5" s="159"/>
    </row>
    <row r="6" spans="1:30" x14ac:dyDescent="0.2">
      <c r="A6" s="14" t="s">
        <v>17</v>
      </c>
      <c r="B6" s="55"/>
      <c r="C6" s="14"/>
      <c r="D6" s="29" t="s">
        <v>20</v>
      </c>
      <c r="E6" s="157" t="s">
        <v>32</v>
      </c>
      <c r="F6" s="157"/>
      <c r="G6" s="14" t="s">
        <v>32</v>
      </c>
      <c r="H6" s="159"/>
      <c r="I6" s="159"/>
      <c r="J6" s="159"/>
      <c r="K6" s="159"/>
      <c r="L6" s="159"/>
      <c r="M6" s="157"/>
      <c r="N6" s="157"/>
      <c r="O6" s="158"/>
      <c r="P6" s="159"/>
      <c r="Q6" s="157"/>
      <c r="R6" s="157"/>
      <c r="S6" s="157"/>
      <c r="T6" s="157"/>
      <c r="U6" s="158"/>
      <c r="V6" s="159"/>
      <c r="W6" s="157"/>
      <c r="X6" s="157"/>
      <c r="Y6" s="157"/>
      <c r="Z6" s="157"/>
      <c r="AA6" s="158"/>
      <c r="AB6" s="159"/>
      <c r="AC6" s="158"/>
      <c r="AD6" s="159"/>
    </row>
    <row r="7" spans="1:30" x14ac:dyDescent="0.2">
      <c r="A7" s="14" t="s">
        <v>18</v>
      </c>
      <c r="B7" s="55"/>
      <c r="C7" s="14"/>
      <c r="D7" s="29" t="s">
        <v>20</v>
      </c>
      <c r="E7" s="160"/>
      <c r="F7" s="157"/>
      <c r="G7" s="55">
        <v>2020</v>
      </c>
      <c r="H7" s="159"/>
      <c r="I7" s="159"/>
      <c r="J7" s="159"/>
      <c r="K7" s="159"/>
      <c r="L7" s="159"/>
      <c r="M7" s="160"/>
      <c r="N7" s="157"/>
      <c r="O7" s="158"/>
      <c r="P7" s="159"/>
      <c r="Q7" s="160"/>
      <c r="R7" s="157"/>
      <c r="S7" s="157"/>
      <c r="T7" s="157"/>
      <c r="U7" s="158"/>
      <c r="V7" s="159"/>
      <c r="W7" s="160"/>
      <c r="X7" s="157"/>
      <c r="Y7" s="160"/>
      <c r="Z7" s="157"/>
      <c r="AA7" s="158"/>
      <c r="AB7" s="159"/>
      <c r="AC7" s="158"/>
      <c r="AD7" s="159"/>
    </row>
    <row r="8" spans="1:30" x14ac:dyDescent="0.2">
      <c r="A8" s="14" t="s">
        <v>19</v>
      </c>
      <c r="B8" s="55"/>
      <c r="C8" s="14"/>
      <c r="D8" s="29" t="s">
        <v>20</v>
      </c>
      <c r="E8" s="157"/>
      <c r="F8" s="157"/>
      <c r="G8" s="14" t="s">
        <v>199</v>
      </c>
      <c r="H8" s="159"/>
      <c r="I8" s="159"/>
      <c r="J8" s="159"/>
      <c r="K8" s="159"/>
      <c r="L8" s="159"/>
      <c r="M8" s="157"/>
      <c r="N8" s="157"/>
      <c r="O8" s="158"/>
      <c r="P8" s="159"/>
      <c r="Q8" s="157"/>
      <c r="R8" s="157"/>
      <c r="S8" s="157"/>
      <c r="T8" s="157"/>
      <c r="U8" s="158"/>
      <c r="V8" s="159"/>
      <c r="W8" s="157"/>
      <c r="X8" s="157"/>
      <c r="Y8" s="157"/>
      <c r="Z8" s="157"/>
      <c r="AA8" s="158"/>
      <c r="AB8" s="159"/>
      <c r="AC8" s="158"/>
      <c r="AD8" s="159"/>
    </row>
    <row r="9" spans="1:30" x14ac:dyDescent="0.2">
      <c r="A9" s="14"/>
      <c r="B9" s="55"/>
      <c r="C9" s="14"/>
      <c r="D9" s="29"/>
      <c r="E9" s="157"/>
      <c r="F9" s="157"/>
      <c r="G9" s="158"/>
      <c r="H9" s="159" t="s">
        <v>91</v>
      </c>
      <c r="I9" s="159"/>
      <c r="J9" s="159"/>
      <c r="K9" s="159"/>
      <c r="L9" s="159"/>
      <c r="M9" s="157"/>
      <c r="N9" s="157"/>
      <c r="O9" s="158"/>
      <c r="P9" s="159" t="s">
        <v>91</v>
      </c>
      <c r="Q9" s="157"/>
      <c r="R9" s="157"/>
      <c r="S9" s="157"/>
      <c r="T9" s="157"/>
      <c r="U9" s="158"/>
      <c r="V9" s="159" t="s">
        <v>91</v>
      </c>
      <c r="W9" s="157"/>
      <c r="X9" s="157"/>
      <c r="Y9" s="157"/>
      <c r="Z9" s="157"/>
      <c r="AA9" s="158"/>
      <c r="AB9" s="159" t="s">
        <v>91</v>
      </c>
      <c r="AC9" s="158"/>
      <c r="AD9" s="159" t="s">
        <v>91</v>
      </c>
    </row>
    <row r="10" spans="1:30" x14ac:dyDescent="0.2">
      <c r="A10" s="23" t="s">
        <v>0</v>
      </c>
      <c r="B10" s="67"/>
      <c r="C10" s="25"/>
      <c r="D10" s="24" t="s">
        <v>38</v>
      </c>
      <c r="E10" s="355" t="s">
        <v>29</v>
      </c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7"/>
    </row>
    <row r="11" spans="1:30" x14ac:dyDescent="0.2">
      <c r="A11" s="26"/>
      <c r="B11" s="68"/>
      <c r="C11" s="30"/>
      <c r="D11" s="14" t="s">
        <v>214</v>
      </c>
      <c r="E11" s="161" t="s">
        <v>210</v>
      </c>
      <c r="F11" s="162" t="s">
        <v>93</v>
      </c>
      <c r="G11" s="162" t="s">
        <v>199</v>
      </c>
      <c r="H11" s="163" t="s">
        <v>93</v>
      </c>
      <c r="I11" s="161" t="s">
        <v>92</v>
      </c>
      <c r="J11" s="162" t="s">
        <v>93</v>
      </c>
      <c r="K11" s="162" t="s">
        <v>2</v>
      </c>
      <c r="L11" s="163" t="s">
        <v>93</v>
      </c>
      <c r="M11" s="161" t="s">
        <v>3</v>
      </c>
      <c r="N11" s="162" t="s">
        <v>93</v>
      </c>
      <c r="O11" s="162" t="s">
        <v>4</v>
      </c>
      <c r="P11" s="163" t="s">
        <v>93</v>
      </c>
      <c r="Q11" s="161" t="s">
        <v>5</v>
      </c>
      <c r="R11" s="162" t="s">
        <v>93</v>
      </c>
      <c r="S11" s="161" t="s">
        <v>6</v>
      </c>
      <c r="T11" s="162" t="s">
        <v>93</v>
      </c>
      <c r="U11" s="162" t="s">
        <v>76</v>
      </c>
      <c r="V11" s="163" t="s">
        <v>93</v>
      </c>
      <c r="W11" s="161" t="s">
        <v>77</v>
      </c>
      <c r="X11" s="162" t="s">
        <v>93</v>
      </c>
      <c r="Y11" s="161" t="s">
        <v>78</v>
      </c>
      <c r="Z11" s="162" t="s">
        <v>93</v>
      </c>
      <c r="AA11" s="162" t="s">
        <v>94</v>
      </c>
      <c r="AB11" s="163" t="s">
        <v>93</v>
      </c>
      <c r="AC11" s="162" t="s">
        <v>79</v>
      </c>
      <c r="AD11" s="163" t="s">
        <v>93</v>
      </c>
    </row>
    <row r="12" spans="1:30" x14ac:dyDescent="0.2">
      <c r="A12" s="26"/>
      <c r="B12" s="68"/>
      <c r="C12" s="31"/>
      <c r="D12" s="14" t="s">
        <v>11</v>
      </c>
      <c r="E12" s="161"/>
      <c r="F12" s="162"/>
      <c r="G12" s="162"/>
      <c r="H12" s="163"/>
      <c r="I12" s="161"/>
      <c r="J12" s="162"/>
      <c r="K12" s="158"/>
      <c r="L12" s="192"/>
      <c r="M12" s="161"/>
      <c r="N12" s="162"/>
      <c r="O12" s="162"/>
      <c r="P12" s="163"/>
      <c r="Q12" s="161"/>
      <c r="R12" s="162"/>
      <c r="S12" s="162"/>
      <c r="T12" s="162"/>
      <c r="U12" s="162"/>
      <c r="V12" s="163"/>
      <c r="W12" s="161"/>
      <c r="X12" s="162"/>
      <c r="Y12" s="161"/>
      <c r="Z12" s="162"/>
      <c r="AA12" s="162"/>
      <c r="AB12" s="163"/>
      <c r="AC12" s="162"/>
      <c r="AD12" s="163"/>
    </row>
    <row r="13" spans="1:30" s="84" customFormat="1" x14ac:dyDescent="0.2">
      <c r="A13" s="353">
        <v>1</v>
      </c>
      <c r="B13" s="81" t="str">
        <f>Sheet1!B3</f>
        <v>1.06 . 1.06.01 . 01</v>
      </c>
      <c r="C13" s="82"/>
      <c r="D13" s="83">
        <f>Sheet1!E3</f>
        <v>347420000</v>
      </c>
      <c r="E13" s="164">
        <f>SUM(E15:E32)</f>
        <v>0</v>
      </c>
      <c r="F13" s="165">
        <f>E13</f>
        <v>0</v>
      </c>
      <c r="G13" s="164">
        <f>SUM(G15:G28)</f>
        <v>0</v>
      </c>
      <c r="H13" s="165">
        <f>SUM(D13-G13)</f>
        <v>347420000</v>
      </c>
      <c r="I13" s="164">
        <v>0</v>
      </c>
      <c r="J13" s="165">
        <f>I13</f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</row>
    <row r="14" spans="1:30" s="88" customFormat="1" ht="25.5" x14ac:dyDescent="0.2">
      <c r="A14" s="354"/>
      <c r="B14" s="85"/>
      <c r="C14" s="86" t="str">
        <f>Sheet1!C3</f>
        <v>Program Pelayanan Administrasi Perkantoran</v>
      </c>
      <c r="D14" s="87"/>
      <c r="E14" s="166"/>
      <c r="F14" s="166"/>
      <c r="G14" s="166"/>
      <c r="H14" s="167"/>
      <c r="I14" s="166"/>
      <c r="J14" s="166"/>
      <c r="K14" s="167"/>
      <c r="L14" s="167"/>
      <c r="M14" s="166"/>
      <c r="N14" s="167"/>
      <c r="O14" s="166"/>
      <c r="P14" s="167"/>
      <c r="Q14" s="166"/>
      <c r="R14" s="167"/>
      <c r="S14" s="167"/>
      <c r="T14" s="167"/>
      <c r="U14" s="166"/>
      <c r="V14" s="167"/>
      <c r="W14" s="166"/>
      <c r="X14" s="167"/>
      <c r="Y14" s="166"/>
      <c r="Z14" s="167"/>
      <c r="AA14" s="166"/>
      <c r="AB14" s="167"/>
      <c r="AC14" s="166"/>
      <c r="AD14" s="167"/>
    </row>
    <row r="15" spans="1:30" x14ac:dyDescent="0.2">
      <c r="A15" s="352">
        <f>+A13+1</f>
        <v>2</v>
      </c>
      <c r="B15" s="81" t="str">
        <f>Sheet1!B5</f>
        <v>1.06 . 1.06.01 . 01 . 01</v>
      </c>
      <c r="C15" s="37"/>
      <c r="D15" s="32">
        <f>SUM(Sheet1!E5)</f>
        <v>11900000</v>
      </c>
      <c r="E15" s="168">
        <v>0</v>
      </c>
      <c r="F15" s="168">
        <f>E15</f>
        <v>0</v>
      </c>
      <c r="G15" s="168">
        <v>0</v>
      </c>
      <c r="H15" s="168">
        <f>SUM(D15-G15)</f>
        <v>11900000</v>
      </c>
      <c r="I15" s="168">
        <v>0</v>
      </c>
      <c r="J15" s="168">
        <f>I15</f>
        <v>0</v>
      </c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</row>
    <row r="16" spans="1:30" ht="25.5" x14ac:dyDescent="0.2">
      <c r="A16" s="352"/>
      <c r="B16" s="69"/>
      <c r="C16" s="40" t="str">
        <f>Sheet1!D5</f>
        <v>Penyediaan jasa surat menyurat</v>
      </c>
      <c r="D16" s="33"/>
      <c r="E16" s="169"/>
      <c r="F16" s="169"/>
      <c r="G16" s="169"/>
      <c r="H16" s="170"/>
      <c r="I16" s="169"/>
      <c r="J16" s="169"/>
      <c r="K16" s="170"/>
      <c r="L16" s="170"/>
      <c r="M16" s="169"/>
      <c r="N16" s="170"/>
      <c r="O16" s="169"/>
      <c r="P16" s="170"/>
      <c r="Q16" s="169"/>
      <c r="R16" s="170"/>
      <c r="S16" s="170"/>
      <c r="T16" s="170"/>
      <c r="U16" s="169"/>
      <c r="V16" s="170"/>
      <c r="W16" s="169"/>
      <c r="X16" s="170"/>
      <c r="Y16" s="169"/>
      <c r="Z16" s="170"/>
      <c r="AA16" s="169"/>
      <c r="AB16" s="170"/>
      <c r="AC16" s="169"/>
      <c r="AD16" s="170"/>
    </row>
    <row r="17" spans="1:30" x14ac:dyDescent="0.2">
      <c r="A17" s="352">
        <f t="shared" ref="A17" si="0">+A15+1</f>
        <v>3</v>
      </c>
      <c r="B17" s="81" t="str">
        <f>Sheet1!B7</f>
        <v>1.06 . 1.06.01 . 01 . 02</v>
      </c>
      <c r="C17" s="37"/>
      <c r="D17" s="32">
        <f>SUM(Sheet1!E7)</f>
        <v>60000000</v>
      </c>
      <c r="E17" s="168">
        <v>0</v>
      </c>
      <c r="F17" s="168">
        <f>E17</f>
        <v>0</v>
      </c>
      <c r="G17" s="168">
        <v>0</v>
      </c>
      <c r="H17" s="168">
        <f>SUM(D17-G17)</f>
        <v>60000000</v>
      </c>
      <c r="I17" s="168">
        <v>0</v>
      </c>
      <c r="J17" s="168">
        <f>I17</f>
        <v>0</v>
      </c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</row>
    <row r="18" spans="1:30" ht="25.5" x14ac:dyDescent="0.2">
      <c r="A18" s="352"/>
      <c r="B18" s="69"/>
      <c r="C18" s="40" t="str">
        <f>Sheet1!D7</f>
        <v>Penyediaan jasa komunikasi, sumber daya air dan listrik</v>
      </c>
      <c r="D18" s="33"/>
      <c r="E18" s="169"/>
      <c r="F18" s="169"/>
      <c r="G18" s="169"/>
      <c r="H18" s="170"/>
      <c r="I18" s="169"/>
      <c r="J18" s="169"/>
      <c r="K18" s="170"/>
      <c r="L18" s="170"/>
      <c r="M18" s="169"/>
      <c r="N18" s="170"/>
      <c r="O18" s="169"/>
      <c r="P18" s="170"/>
      <c r="Q18" s="169"/>
      <c r="R18" s="170"/>
      <c r="S18" s="170"/>
      <c r="T18" s="170"/>
      <c r="U18" s="169"/>
      <c r="V18" s="170"/>
      <c r="W18" s="169"/>
      <c r="X18" s="170"/>
      <c r="Y18" s="169"/>
      <c r="Z18" s="170"/>
      <c r="AA18" s="169"/>
      <c r="AB18" s="170"/>
      <c r="AC18" s="169"/>
      <c r="AD18" s="170"/>
    </row>
    <row r="19" spans="1:30" x14ac:dyDescent="0.2">
      <c r="A19" s="352">
        <f t="shared" ref="A19" si="1">+A17+1</f>
        <v>4</v>
      </c>
      <c r="B19" s="81" t="str">
        <f>Sheet1!B9</f>
        <v>1.06 . 1.06.01 . 01 . 03</v>
      </c>
      <c r="C19" s="37"/>
      <c r="D19" s="32">
        <f>SUM(Sheet1!E9)</f>
        <v>18000000</v>
      </c>
      <c r="E19" s="168">
        <v>0</v>
      </c>
      <c r="F19" s="168">
        <f>E19</f>
        <v>0</v>
      </c>
      <c r="G19" s="168">
        <v>0</v>
      </c>
      <c r="H19" s="168">
        <f>SUM(D19-G19)</f>
        <v>18000000</v>
      </c>
      <c r="I19" s="168">
        <v>0</v>
      </c>
      <c r="J19" s="168">
        <f>I19</f>
        <v>0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</row>
    <row r="20" spans="1:30" ht="25.5" x14ac:dyDescent="0.2">
      <c r="A20" s="352"/>
      <c r="B20" s="69"/>
      <c r="C20" s="40" t="str">
        <f>Sheet1!D9</f>
        <v>Penyediaan jasa peralatan dan perlengkapan kantor</v>
      </c>
      <c r="D20" s="33"/>
      <c r="E20" s="169"/>
      <c r="F20" s="169"/>
      <c r="G20" s="169"/>
      <c r="H20" s="170"/>
      <c r="I20" s="169"/>
      <c r="J20" s="169"/>
      <c r="K20" s="170"/>
      <c r="L20" s="170"/>
      <c r="M20" s="169"/>
      <c r="N20" s="170"/>
      <c r="O20" s="169"/>
      <c r="P20" s="170"/>
      <c r="Q20" s="169"/>
      <c r="R20" s="170"/>
      <c r="S20" s="170"/>
      <c r="T20" s="170"/>
      <c r="U20" s="169"/>
      <c r="V20" s="170"/>
      <c r="W20" s="169"/>
      <c r="X20" s="170"/>
      <c r="Y20" s="169"/>
      <c r="Z20" s="170"/>
      <c r="AA20" s="169"/>
      <c r="AB20" s="170"/>
      <c r="AC20" s="169"/>
      <c r="AD20" s="170"/>
    </row>
    <row r="21" spans="1:30" x14ac:dyDescent="0.2">
      <c r="A21" s="352">
        <f t="shared" ref="A21" si="2">+A19+1</f>
        <v>5</v>
      </c>
      <c r="B21" s="81" t="str">
        <f>Sheet1!B11</f>
        <v>1.06 . 1.06.01 . 01 . 08</v>
      </c>
      <c r="C21" s="37"/>
      <c r="D21" s="32">
        <f>SUM(Sheet1!E11)</f>
        <v>98600000</v>
      </c>
      <c r="E21" s="168">
        <v>0</v>
      </c>
      <c r="F21" s="168">
        <f>E21</f>
        <v>0</v>
      </c>
      <c r="G21" s="168">
        <v>0</v>
      </c>
      <c r="H21" s="168">
        <f>SUM(D21-G21)</f>
        <v>98600000</v>
      </c>
      <c r="I21" s="168">
        <v>0</v>
      </c>
      <c r="J21" s="168">
        <f>I21</f>
        <v>0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</row>
    <row r="22" spans="1:30" ht="25.5" x14ac:dyDescent="0.2">
      <c r="A22" s="352"/>
      <c r="B22" s="69"/>
      <c r="C22" s="40" t="str">
        <f>Sheet1!D11</f>
        <v>Penyediaan jasa kebersihan kantor</v>
      </c>
      <c r="D22" s="33"/>
      <c r="E22" s="169"/>
      <c r="F22" s="169"/>
      <c r="G22" s="169"/>
      <c r="H22" s="170"/>
      <c r="I22" s="169"/>
      <c r="J22" s="169"/>
      <c r="K22" s="170"/>
      <c r="L22" s="170"/>
      <c r="M22" s="169"/>
      <c r="N22" s="170"/>
      <c r="O22" s="169"/>
      <c r="P22" s="170"/>
      <c r="Q22" s="169"/>
      <c r="R22" s="170"/>
      <c r="S22" s="170"/>
      <c r="T22" s="170"/>
      <c r="U22" s="169"/>
      <c r="V22" s="170"/>
      <c r="W22" s="169"/>
      <c r="X22" s="170"/>
      <c r="Y22" s="169"/>
      <c r="Z22" s="170"/>
      <c r="AA22" s="169"/>
      <c r="AB22" s="170"/>
      <c r="AC22" s="169"/>
      <c r="AD22" s="170"/>
    </row>
    <row r="23" spans="1:30" x14ac:dyDescent="0.2">
      <c r="A23" s="352">
        <f t="shared" ref="A23" si="3">+A21+1</f>
        <v>6</v>
      </c>
      <c r="B23" s="81" t="str">
        <f>Sheet1!B13</f>
        <v>1.06 . 1.06.01 . 01 . 10</v>
      </c>
      <c r="C23" s="37"/>
      <c r="D23" s="32">
        <f>SUM(Sheet1!E13)</f>
        <v>20000000</v>
      </c>
      <c r="E23" s="168">
        <v>0</v>
      </c>
      <c r="F23" s="168">
        <f>E23</f>
        <v>0</v>
      </c>
      <c r="G23" s="168">
        <v>0</v>
      </c>
      <c r="H23" s="168">
        <f>SUM(D23-G23)</f>
        <v>20000000</v>
      </c>
      <c r="I23" s="168">
        <v>0</v>
      </c>
      <c r="J23" s="168">
        <f>I23</f>
        <v>0</v>
      </c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</row>
    <row r="24" spans="1:30" x14ac:dyDescent="0.2">
      <c r="A24" s="352"/>
      <c r="B24" s="69"/>
      <c r="C24" s="40" t="str">
        <f>Sheet1!D13</f>
        <v>Penyediaan alat tulis kantor</v>
      </c>
      <c r="D24" s="33"/>
      <c r="E24" s="169"/>
      <c r="F24" s="169"/>
      <c r="G24" s="169"/>
      <c r="H24" s="170"/>
      <c r="I24" s="169"/>
      <c r="J24" s="169"/>
      <c r="K24" s="170"/>
      <c r="L24" s="170"/>
      <c r="M24" s="169"/>
      <c r="N24" s="170"/>
      <c r="O24" s="169"/>
      <c r="P24" s="170"/>
      <c r="Q24" s="169"/>
      <c r="R24" s="170"/>
      <c r="S24" s="170"/>
      <c r="T24" s="170"/>
      <c r="U24" s="169"/>
      <c r="V24" s="170"/>
      <c r="W24" s="169"/>
      <c r="X24" s="170"/>
      <c r="Y24" s="169"/>
      <c r="Z24" s="170"/>
      <c r="AA24" s="169"/>
      <c r="AB24" s="170"/>
      <c r="AC24" s="169"/>
      <c r="AD24" s="170"/>
    </row>
    <row r="25" spans="1:30" x14ac:dyDescent="0.2">
      <c r="A25" s="352">
        <f t="shared" ref="A25:A81" si="4">+A23+1</f>
        <v>7</v>
      </c>
      <c r="B25" s="81" t="str">
        <f>Sheet1!B15</f>
        <v>1.06 . 1.06.01 . 01 . 11</v>
      </c>
      <c r="C25" s="37"/>
      <c r="D25" s="32">
        <f>SUM(Sheet1!E15)</f>
        <v>8000000</v>
      </c>
      <c r="E25" s="168">
        <v>0</v>
      </c>
      <c r="F25" s="168">
        <f>E25</f>
        <v>0</v>
      </c>
      <c r="G25" s="168">
        <v>0</v>
      </c>
      <c r="H25" s="168">
        <f>SUM(D25-G25)</f>
        <v>8000000</v>
      </c>
      <c r="I25" s="168">
        <v>0</v>
      </c>
      <c r="J25" s="168">
        <f>I25</f>
        <v>0</v>
      </c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</row>
    <row r="26" spans="1:30" ht="25.5" x14ac:dyDescent="0.2">
      <c r="A26" s="352"/>
      <c r="B26" s="69"/>
      <c r="C26" s="40" t="str">
        <f>Sheet1!D15</f>
        <v>Penyediaan barang cetakan dan penggandaan</v>
      </c>
      <c r="D26" s="33"/>
      <c r="E26" s="169"/>
      <c r="F26" s="169"/>
      <c r="G26" s="169"/>
      <c r="H26" s="170"/>
      <c r="I26" s="169"/>
      <c r="J26" s="169"/>
      <c r="K26" s="170"/>
      <c r="L26" s="170"/>
      <c r="M26" s="169"/>
      <c r="N26" s="170"/>
      <c r="O26" s="169"/>
      <c r="P26" s="170"/>
      <c r="Q26" s="169"/>
      <c r="R26" s="170"/>
      <c r="S26" s="170"/>
      <c r="T26" s="170"/>
      <c r="U26" s="169"/>
      <c r="V26" s="170"/>
      <c r="W26" s="169"/>
      <c r="X26" s="170"/>
      <c r="Y26" s="169"/>
      <c r="Z26" s="170"/>
      <c r="AA26" s="169"/>
      <c r="AB26" s="170"/>
      <c r="AC26" s="169"/>
      <c r="AD26" s="170"/>
    </row>
    <row r="27" spans="1:30" x14ac:dyDescent="0.2">
      <c r="A27" s="352">
        <f t="shared" si="4"/>
        <v>8</v>
      </c>
      <c r="B27" s="81" t="str">
        <f>Sheet1!B17</f>
        <v>1.06 . 1.06.01 . 01 . 12</v>
      </c>
      <c r="C27" s="37"/>
      <c r="D27" s="32">
        <f>SUM(Sheet1!E17)</f>
        <v>4000000</v>
      </c>
      <c r="E27" s="168">
        <v>0</v>
      </c>
      <c r="F27" s="168">
        <f>E27</f>
        <v>0</v>
      </c>
      <c r="G27" s="168">
        <v>0</v>
      </c>
      <c r="H27" s="168">
        <f>SUM(D27-G27)</f>
        <v>4000000</v>
      </c>
      <c r="I27" s="168">
        <v>0</v>
      </c>
      <c r="J27" s="168">
        <f>I27</f>
        <v>0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</row>
    <row r="28" spans="1:30" ht="12.75" customHeight="1" x14ac:dyDescent="0.2">
      <c r="A28" s="352"/>
      <c r="B28" s="69"/>
      <c r="C28" s="40" t="str">
        <f>Sheet1!D17</f>
        <v>Penyediaan komponen Instalasi Listrik/Penerangan Bangunan Kantor</v>
      </c>
      <c r="D28" s="33"/>
      <c r="E28" s="169"/>
      <c r="F28" s="169"/>
      <c r="G28" s="169"/>
      <c r="H28" s="170"/>
      <c r="I28" s="169"/>
      <c r="J28" s="169"/>
      <c r="K28" s="170"/>
      <c r="L28" s="170"/>
      <c r="M28" s="169"/>
      <c r="N28" s="170"/>
      <c r="O28" s="169"/>
      <c r="P28" s="170"/>
      <c r="Q28" s="169"/>
      <c r="R28" s="170"/>
      <c r="S28" s="170"/>
      <c r="T28" s="170"/>
      <c r="U28" s="169"/>
      <c r="V28" s="170"/>
      <c r="W28" s="169"/>
      <c r="X28" s="170"/>
      <c r="Y28" s="169"/>
      <c r="Z28" s="170"/>
      <c r="AA28" s="169"/>
      <c r="AB28" s="170"/>
      <c r="AC28" s="169"/>
      <c r="AD28" s="170"/>
    </row>
    <row r="29" spans="1:30" ht="12.75" customHeight="1" x14ac:dyDescent="0.2">
      <c r="A29" s="147">
        <v>9</v>
      </c>
      <c r="B29" s="81" t="str">
        <f>Sheet1!B19</f>
        <v>1.06 . 1.06.01 . 01 . 17</v>
      </c>
      <c r="C29" s="153"/>
      <c r="D29" s="32">
        <f>SUM(Sheet1!E19)</f>
        <v>20960000</v>
      </c>
      <c r="E29" s="171">
        <v>0</v>
      </c>
      <c r="F29" s="171"/>
      <c r="G29" s="171">
        <v>0</v>
      </c>
      <c r="H29" s="168">
        <f>SUM(D29-G29)</f>
        <v>20960000</v>
      </c>
      <c r="I29" s="171">
        <v>0</v>
      </c>
      <c r="J29" s="171"/>
      <c r="K29" s="172"/>
      <c r="L29" s="172"/>
      <c r="M29" s="171"/>
      <c r="N29" s="172"/>
      <c r="O29" s="171"/>
      <c r="P29" s="172"/>
      <c r="Q29" s="171"/>
      <c r="R29" s="172"/>
      <c r="S29" s="172"/>
      <c r="T29" s="172"/>
      <c r="U29" s="171"/>
      <c r="V29" s="172"/>
      <c r="W29" s="171"/>
      <c r="X29" s="172"/>
      <c r="Y29" s="171"/>
      <c r="Z29" s="172"/>
      <c r="AA29" s="171"/>
      <c r="AB29" s="172"/>
      <c r="AC29" s="171"/>
      <c r="AD29" s="172"/>
    </row>
    <row r="30" spans="1:30" ht="27.75" customHeight="1" x14ac:dyDescent="0.2">
      <c r="A30" s="148"/>
      <c r="B30" s="69"/>
      <c r="C30" s="40" t="str">
        <f>Sheet1!D19</f>
        <v>Penyediaan makanan dan minuman</v>
      </c>
      <c r="D30" s="34"/>
      <c r="E30" s="169"/>
      <c r="F30" s="169"/>
      <c r="G30" s="169"/>
      <c r="H30" s="170"/>
      <c r="I30" s="169"/>
      <c r="J30" s="169"/>
      <c r="K30" s="170"/>
      <c r="L30" s="170"/>
      <c r="M30" s="169"/>
      <c r="N30" s="170"/>
      <c r="O30" s="169"/>
      <c r="P30" s="170"/>
      <c r="Q30" s="169"/>
      <c r="R30" s="170"/>
      <c r="S30" s="170"/>
      <c r="T30" s="170"/>
      <c r="U30" s="169"/>
      <c r="V30" s="170"/>
      <c r="W30" s="169"/>
      <c r="X30" s="170"/>
      <c r="Y30" s="169"/>
      <c r="Z30" s="170"/>
      <c r="AA30" s="169"/>
      <c r="AB30" s="170"/>
      <c r="AC30" s="169"/>
      <c r="AD30" s="170"/>
    </row>
    <row r="31" spans="1:30" ht="12.75" customHeight="1" x14ac:dyDescent="0.2">
      <c r="A31" s="149">
        <v>10</v>
      </c>
      <c r="B31" s="81" t="str">
        <f>Sheet1!B21</f>
        <v>1.06 . 1.06.01 . 01 . 18</v>
      </c>
      <c r="C31" s="153"/>
      <c r="D31" s="32">
        <f>SUM(Sheet1!E21)</f>
        <v>105960000</v>
      </c>
      <c r="E31" s="171">
        <v>0</v>
      </c>
      <c r="F31" s="171"/>
      <c r="G31" s="171">
        <v>0</v>
      </c>
      <c r="H31" s="168">
        <f>SUM(D31-G31)</f>
        <v>105960000</v>
      </c>
      <c r="I31" s="171">
        <v>0</v>
      </c>
      <c r="J31" s="171"/>
      <c r="K31" s="172"/>
      <c r="L31" s="172"/>
      <c r="M31" s="171"/>
      <c r="N31" s="172"/>
      <c r="O31" s="171"/>
      <c r="P31" s="172"/>
      <c r="Q31" s="171"/>
      <c r="R31" s="172"/>
      <c r="S31" s="172"/>
      <c r="T31" s="172"/>
      <c r="U31" s="171"/>
      <c r="V31" s="172"/>
      <c r="W31" s="171"/>
      <c r="X31" s="172"/>
      <c r="Y31" s="171"/>
      <c r="Z31" s="172"/>
      <c r="AA31" s="171"/>
      <c r="AB31" s="172"/>
      <c r="AC31" s="171"/>
      <c r="AD31" s="172"/>
    </row>
    <row r="32" spans="1:30" ht="27.75" customHeight="1" x14ac:dyDescent="0.2">
      <c r="A32" s="148"/>
      <c r="B32" s="70"/>
      <c r="C32" s="40" t="str">
        <f>Sheet1!D21</f>
        <v>Rapat-rapat koordinasi dan konsultasi ke luar daerah</v>
      </c>
      <c r="D32" s="34"/>
      <c r="E32" s="171"/>
      <c r="F32" s="171"/>
      <c r="G32" s="171"/>
      <c r="H32" s="172"/>
      <c r="I32" s="171"/>
      <c r="J32" s="171"/>
      <c r="K32" s="172"/>
      <c r="L32" s="172"/>
      <c r="M32" s="171"/>
      <c r="N32" s="172"/>
      <c r="O32" s="171"/>
      <c r="P32" s="172"/>
      <c r="Q32" s="171"/>
      <c r="R32" s="172"/>
      <c r="S32" s="172"/>
      <c r="T32" s="172"/>
      <c r="U32" s="171"/>
      <c r="V32" s="172"/>
      <c r="W32" s="171"/>
      <c r="X32" s="172"/>
      <c r="Y32" s="171"/>
      <c r="Z32" s="172"/>
      <c r="AA32" s="171"/>
      <c r="AB32" s="172"/>
      <c r="AC32" s="171"/>
      <c r="AD32" s="172"/>
    </row>
    <row r="33" spans="1:30" s="84" customFormat="1" x14ac:dyDescent="0.2">
      <c r="A33" s="360">
        <v>11</v>
      </c>
      <c r="B33" s="81" t="str">
        <f>Sheet1!B23</f>
        <v>1.06 . 1.06.01 . 02</v>
      </c>
      <c r="C33" s="89"/>
      <c r="D33" s="83">
        <f>SUM(Sheet1!E23)</f>
        <v>5274000000</v>
      </c>
      <c r="E33" s="165">
        <f>+E35+E39+E41</f>
        <v>0</v>
      </c>
      <c r="F33" s="165">
        <f>E33</f>
        <v>0</v>
      </c>
      <c r="G33" s="165">
        <f>SUM(G39:G48)</f>
        <v>0</v>
      </c>
      <c r="H33" s="165">
        <f>SUM(D33-G33)</f>
        <v>5274000000</v>
      </c>
      <c r="I33" s="165">
        <v>0</v>
      </c>
      <c r="J33" s="165">
        <f>I33</f>
        <v>0</v>
      </c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</row>
    <row r="34" spans="1:30" s="84" customFormat="1" ht="38.25" x14ac:dyDescent="0.2">
      <c r="A34" s="352"/>
      <c r="B34" s="90"/>
      <c r="C34" s="86" t="str">
        <f>Sheet1!C23</f>
        <v>Program Peningkatan Sarana dan Prasarana Aparatur</v>
      </c>
      <c r="D34" s="91"/>
      <c r="E34" s="173"/>
      <c r="F34" s="173"/>
      <c r="G34" s="173"/>
      <c r="H34" s="170"/>
      <c r="I34" s="173"/>
      <c r="J34" s="173"/>
      <c r="K34" s="174"/>
      <c r="L34" s="174"/>
      <c r="M34" s="173"/>
      <c r="N34" s="174"/>
      <c r="O34" s="173"/>
      <c r="P34" s="174"/>
      <c r="Q34" s="173"/>
      <c r="R34" s="174"/>
      <c r="S34" s="174"/>
      <c r="T34" s="174"/>
      <c r="U34" s="173"/>
      <c r="V34" s="174"/>
      <c r="W34" s="173"/>
      <c r="X34" s="174"/>
      <c r="Y34" s="173"/>
      <c r="Z34" s="174"/>
      <c r="AA34" s="173"/>
      <c r="AB34" s="174"/>
      <c r="AC34" s="173"/>
      <c r="AD34" s="174"/>
    </row>
    <row r="35" spans="1:30" x14ac:dyDescent="0.2">
      <c r="A35" s="352">
        <v>12</v>
      </c>
      <c r="B35" s="66" t="str">
        <f>Sheet1!B25</f>
        <v>1.06 . 1.06.01 . 02 . 03</v>
      </c>
      <c r="C35" s="37"/>
      <c r="D35" s="32">
        <f>SUM(Sheet1!E25)</f>
        <v>4700000000</v>
      </c>
      <c r="E35" s="168">
        <v>0</v>
      </c>
      <c r="F35" s="168">
        <f>E35</f>
        <v>0</v>
      </c>
      <c r="G35" s="168">
        <v>0</v>
      </c>
      <c r="H35" s="168">
        <f>SUM(D35-G35)</f>
        <v>4700000000</v>
      </c>
      <c r="I35" s="168">
        <v>0</v>
      </c>
      <c r="J35" s="168">
        <f>I35</f>
        <v>0</v>
      </c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</row>
    <row r="36" spans="1:30" ht="25.5" customHeight="1" x14ac:dyDescent="0.2">
      <c r="A36" s="352"/>
      <c r="B36" s="69"/>
      <c r="C36" s="40" t="str">
        <f>Sheet1!D25</f>
        <v>Pembangunan Gedung Kantor</v>
      </c>
      <c r="D36" s="33"/>
      <c r="E36" s="169"/>
      <c r="F36" s="169"/>
      <c r="G36" s="169"/>
      <c r="H36" s="170"/>
      <c r="I36" s="169"/>
      <c r="J36" s="169"/>
      <c r="K36" s="170"/>
      <c r="L36" s="170"/>
      <c r="M36" s="169"/>
      <c r="N36" s="170"/>
      <c r="O36" s="169"/>
      <c r="P36" s="170"/>
      <c r="Q36" s="169"/>
      <c r="R36" s="170"/>
      <c r="S36" s="170"/>
      <c r="T36" s="170"/>
      <c r="U36" s="169"/>
      <c r="V36" s="170"/>
      <c r="W36" s="169"/>
      <c r="X36" s="170"/>
      <c r="Y36" s="169"/>
      <c r="Z36" s="170"/>
      <c r="AA36" s="169"/>
      <c r="AB36" s="170"/>
      <c r="AC36" s="169"/>
      <c r="AD36" s="170"/>
    </row>
    <row r="37" spans="1:30" ht="18.75" customHeight="1" x14ac:dyDescent="0.2">
      <c r="A37" s="147">
        <v>13</v>
      </c>
      <c r="B37" s="358" t="s">
        <v>200</v>
      </c>
      <c r="C37" s="359"/>
      <c r="D37" s="32">
        <f>SUM(Sheet1!E27)</f>
        <v>504000000</v>
      </c>
      <c r="E37" s="171"/>
      <c r="F37" s="171"/>
      <c r="G37" s="171">
        <v>0</v>
      </c>
      <c r="H37" s="168">
        <f>SUM(D37-G37)</f>
        <v>504000000</v>
      </c>
      <c r="I37" s="171"/>
      <c r="J37" s="171"/>
      <c r="K37" s="172"/>
      <c r="L37" s="172"/>
      <c r="M37" s="171"/>
      <c r="N37" s="172"/>
      <c r="O37" s="171"/>
      <c r="P37" s="172"/>
      <c r="Q37" s="171"/>
      <c r="R37" s="172"/>
      <c r="S37" s="172"/>
      <c r="T37" s="172"/>
      <c r="U37" s="171"/>
      <c r="V37" s="172"/>
      <c r="W37" s="171"/>
      <c r="X37" s="172"/>
      <c r="Y37" s="171"/>
      <c r="Z37" s="172"/>
      <c r="AA37" s="171"/>
      <c r="AB37" s="172"/>
      <c r="AC37" s="171"/>
      <c r="AD37" s="172"/>
    </row>
    <row r="38" spans="1:30" ht="25.5" customHeight="1" x14ac:dyDescent="0.2">
      <c r="A38" s="148"/>
      <c r="B38" s="70"/>
      <c r="C38" s="154" t="s">
        <v>196</v>
      </c>
      <c r="D38" s="34"/>
      <c r="E38" s="171"/>
      <c r="F38" s="171"/>
      <c r="G38" s="171"/>
      <c r="H38" s="172"/>
      <c r="I38" s="171"/>
      <c r="J38" s="171"/>
      <c r="K38" s="172"/>
      <c r="L38" s="172"/>
      <c r="M38" s="171"/>
      <c r="N38" s="172"/>
      <c r="O38" s="171"/>
      <c r="P38" s="172"/>
      <c r="Q38" s="171"/>
      <c r="R38" s="172"/>
      <c r="S38" s="172"/>
      <c r="T38" s="172"/>
      <c r="U38" s="171"/>
      <c r="V38" s="172"/>
      <c r="W38" s="171"/>
      <c r="X38" s="172"/>
      <c r="Y38" s="171"/>
      <c r="Z38" s="172"/>
      <c r="AA38" s="171"/>
      <c r="AB38" s="172"/>
      <c r="AC38" s="171"/>
      <c r="AD38" s="172"/>
    </row>
    <row r="39" spans="1:30" x14ac:dyDescent="0.2">
      <c r="A39" s="352">
        <v>14</v>
      </c>
      <c r="B39" s="66" t="str">
        <f>Sheet1!B29</f>
        <v>1.06 . 1.06.01 . 02 . 22</v>
      </c>
      <c r="C39" s="37"/>
      <c r="D39" s="32">
        <f>SUM(Sheet1!E29)</f>
        <v>8000000</v>
      </c>
      <c r="E39" s="168">
        <v>0</v>
      </c>
      <c r="F39" s="168">
        <f>E39</f>
        <v>0</v>
      </c>
      <c r="G39" s="168">
        <v>0</v>
      </c>
      <c r="H39" s="168">
        <f>SUM(D39-G39)</f>
        <v>8000000</v>
      </c>
      <c r="I39" s="168">
        <v>0</v>
      </c>
      <c r="J39" s="168">
        <f>I39</f>
        <v>0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</row>
    <row r="40" spans="1:30" ht="25.5" x14ac:dyDescent="0.2">
      <c r="A40" s="352"/>
      <c r="B40" s="69"/>
      <c r="C40" s="40" t="str">
        <f>Sheet1!D29</f>
        <v>Pemeliharaan rutin/berkala gedung kantor</v>
      </c>
      <c r="D40" s="33"/>
      <c r="E40" s="169"/>
      <c r="F40" s="169"/>
      <c r="G40" s="169"/>
      <c r="H40" s="170"/>
      <c r="I40" s="169"/>
      <c r="J40" s="169"/>
      <c r="K40" s="170"/>
      <c r="L40" s="170"/>
      <c r="M40" s="169"/>
      <c r="N40" s="170"/>
      <c r="O40" s="169"/>
      <c r="P40" s="170"/>
      <c r="Q40" s="169"/>
      <c r="R40" s="170"/>
      <c r="S40" s="170"/>
      <c r="T40" s="170"/>
      <c r="U40" s="169"/>
      <c r="V40" s="170"/>
      <c r="W40" s="169"/>
      <c r="X40" s="170"/>
      <c r="Y40" s="169"/>
      <c r="Z40" s="170"/>
      <c r="AA40" s="169"/>
      <c r="AB40" s="170"/>
      <c r="AC40" s="169"/>
      <c r="AD40" s="170"/>
    </row>
    <row r="41" spans="1:30" x14ac:dyDescent="0.2">
      <c r="A41" s="352">
        <v>15</v>
      </c>
      <c r="B41" s="66" t="str">
        <f>Sheet1!B31</f>
        <v>1.06 . 1.06.01 . 02 . 24</v>
      </c>
      <c r="C41" s="37"/>
      <c r="D41" s="32">
        <f>SUM(Sheet1!E31)</f>
        <v>62000000</v>
      </c>
      <c r="E41" s="168">
        <v>0</v>
      </c>
      <c r="F41" s="168">
        <f>E41</f>
        <v>0</v>
      </c>
      <c r="G41" s="168">
        <v>0</v>
      </c>
      <c r="H41" s="168">
        <f>SUM(D41-G41)</f>
        <v>62000000</v>
      </c>
      <c r="I41" s="168">
        <v>0</v>
      </c>
      <c r="J41" s="168">
        <f>I41</f>
        <v>0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</row>
    <row r="42" spans="1:30" ht="25.5" x14ac:dyDescent="0.2">
      <c r="A42" s="352"/>
      <c r="B42" s="70"/>
      <c r="C42" s="40" t="str">
        <f>Sheet1!D31</f>
        <v>Pemeliharaan rutin/berkala kendaraan dinas/operasional</v>
      </c>
      <c r="D42" s="34"/>
      <c r="E42" s="171"/>
      <c r="F42" s="171"/>
      <c r="G42" s="171"/>
      <c r="H42" s="172"/>
      <c r="I42" s="171"/>
      <c r="J42" s="171"/>
      <c r="K42" s="172"/>
      <c r="L42" s="172"/>
      <c r="M42" s="171"/>
      <c r="N42" s="172"/>
      <c r="O42" s="171"/>
      <c r="P42" s="172"/>
      <c r="Q42" s="171"/>
      <c r="R42" s="172"/>
      <c r="S42" s="172"/>
      <c r="T42" s="172"/>
      <c r="U42" s="171"/>
      <c r="V42" s="172"/>
      <c r="W42" s="171"/>
      <c r="X42" s="172"/>
      <c r="Y42" s="171"/>
      <c r="Z42" s="172"/>
      <c r="AA42" s="171"/>
      <c r="AB42" s="172"/>
      <c r="AC42" s="171"/>
      <c r="AD42" s="172"/>
    </row>
    <row r="43" spans="1:30" s="84" customFormat="1" x14ac:dyDescent="0.2">
      <c r="A43" s="352">
        <v>16</v>
      </c>
      <c r="B43" s="81" t="str">
        <f>Sheet1!B33</f>
        <v>1.06 . 1.06.01 . 06</v>
      </c>
      <c r="C43" s="98"/>
      <c r="D43" s="83">
        <f>SUM(Sheet1!E33)</f>
        <v>101000000</v>
      </c>
      <c r="E43" s="165">
        <f>+E45+E47</f>
        <v>0</v>
      </c>
      <c r="F43" s="165">
        <f>E43</f>
        <v>0</v>
      </c>
      <c r="G43" s="165">
        <v>0</v>
      </c>
      <c r="H43" s="165">
        <f>SUM(D43-G43)</f>
        <v>101000000</v>
      </c>
      <c r="I43" s="165">
        <v>0</v>
      </c>
      <c r="J43" s="165">
        <f>I43</f>
        <v>0</v>
      </c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</row>
    <row r="44" spans="1:30" s="84" customFormat="1" ht="51" x14ac:dyDescent="0.2">
      <c r="A44" s="352"/>
      <c r="B44" s="99"/>
      <c r="C44" s="86" t="str">
        <f>Sheet1!C33</f>
        <v>Program peningkatan pengembangan sistem pelaporan capaian kinerja dan keuangan</v>
      </c>
      <c r="D44" s="100"/>
      <c r="E44" s="175"/>
      <c r="F44" s="175"/>
      <c r="G44" s="175"/>
      <c r="H44" s="172"/>
      <c r="I44" s="175"/>
      <c r="J44" s="175"/>
      <c r="K44" s="176"/>
      <c r="L44" s="176"/>
      <c r="M44" s="175"/>
      <c r="N44" s="176"/>
      <c r="O44" s="175"/>
      <c r="P44" s="176"/>
      <c r="Q44" s="175"/>
      <c r="R44" s="176"/>
      <c r="S44" s="176"/>
      <c r="T44" s="176"/>
      <c r="U44" s="175"/>
      <c r="V44" s="176"/>
      <c r="W44" s="175"/>
      <c r="X44" s="176"/>
      <c r="Y44" s="175"/>
      <c r="Z44" s="176"/>
      <c r="AA44" s="175"/>
      <c r="AB44" s="176"/>
      <c r="AC44" s="175"/>
      <c r="AD44" s="176"/>
    </row>
    <row r="45" spans="1:30" x14ac:dyDescent="0.2">
      <c r="A45" s="352">
        <f t="shared" si="4"/>
        <v>17</v>
      </c>
      <c r="B45" s="66" t="str">
        <f>Sheet1!B35</f>
        <v>1.06 . 1.06.01 . 06 . 05</v>
      </c>
      <c r="C45" s="39"/>
      <c r="D45" s="32">
        <f>SUM(Sheet1!E35)</f>
        <v>51000000</v>
      </c>
      <c r="E45" s="168">
        <v>0</v>
      </c>
      <c r="F45" s="168">
        <f>E45</f>
        <v>0</v>
      </c>
      <c r="G45" s="168">
        <v>0</v>
      </c>
      <c r="H45" s="168">
        <f>SUM(D45-G45)</f>
        <v>51000000</v>
      </c>
      <c r="I45" s="168">
        <v>0</v>
      </c>
      <c r="J45" s="168">
        <f>I45</f>
        <v>0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</row>
    <row r="46" spans="1:30" ht="25.5" customHeight="1" x14ac:dyDescent="0.2">
      <c r="A46" s="352"/>
      <c r="B46" s="70"/>
      <c r="C46" s="40" t="str">
        <f>Sheet1!D35</f>
        <v>Penyusunan Pelaporan Pengelolaan Keuangan SKPD</v>
      </c>
      <c r="D46" s="33"/>
      <c r="E46" s="169"/>
      <c r="F46" s="169"/>
      <c r="G46" s="169"/>
      <c r="H46" s="170"/>
      <c r="I46" s="169"/>
      <c r="J46" s="169"/>
      <c r="K46" s="170"/>
      <c r="L46" s="170"/>
      <c r="M46" s="169"/>
      <c r="N46" s="170"/>
      <c r="O46" s="169"/>
      <c r="P46" s="170"/>
      <c r="Q46" s="169"/>
      <c r="R46" s="170"/>
      <c r="S46" s="170"/>
      <c r="T46" s="170"/>
      <c r="U46" s="169"/>
      <c r="V46" s="170"/>
      <c r="W46" s="169"/>
      <c r="X46" s="170"/>
      <c r="Y46" s="169"/>
      <c r="Z46" s="170"/>
      <c r="AA46" s="169"/>
      <c r="AB46" s="170"/>
      <c r="AC46" s="169"/>
      <c r="AD46" s="170"/>
    </row>
    <row r="47" spans="1:30" x14ac:dyDescent="0.2">
      <c r="A47" s="352">
        <f t="shared" si="4"/>
        <v>18</v>
      </c>
      <c r="B47" s="66" t="str">
        <f>Sheet1!B37</f>
        <v>1.06 . 1.06.01 . 06 . 24</v>
      </c>
      <c r="C47" s="39"/>
      <c r="D47" s="32">
        <f>SUM(Sheet1!E37)</f>
        <v>50000000</v>
      </c>
      <c r="E47" s="168">
        <v>0</v>
      </c>
      <c r="F47" s="168">
        <f>E47</f>
        <v>0</v>
      </c>
      <c r="G47" s="168">
        <v>0</v>
      </c>
      <c r="H47" s="168">
        <f>SUM(D47-G47)</f>
        <v>50000000</v>
      </c>
      <c r="I47" s="168">
        <v>0</v>
      </c>
      <c r="J47" s="168">
        <f>I47</f>
        <v>0</v>
      </c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30" x14ac:dyDescent="0.2">
      <c r="A48" s="352"/>
      <c r="B48" s="70"/>
      <c r="C48" s="40" t="str">
        <f>Sheet1!D37</f>
        <v>Penyusunan  Renstra OPD</v>
      </c>
      <c r="D48" s="33"/>
      <c r="E48" s="169"/>
      <c r="F48" s="169"/>
      <c r="G48" s="169"/>
      <c r="H48" s="170"/>
      <c r="I48" s="169"/>
      <c r="J48" s="169"/>
      <c r="K48" s="170"/>
      <c r="L48" s="170"/>
      <c r="M48" s="169"/>
      <c r="N48" s="170"/>
      <c r="O48" s="169"/>
      <c r="P48" s="170"/>
      <c r="Q48" s="169"/>
      <c r="R48" s="170"/>
      <c r="S48" s="170"/>
      <c r="T48" s="170"/>
      <c r="U48" s="169"/>
      <c r="V48" s="170"/>
      <c r="W48" s="169"/>
      <c r="X48" s="170"/>
      <c r="Y48" s="169"/>
      <c r="Z48" s="170"/>
      <c r="AA48" s="169"/>
      <c r="AB48" s="170"/>
      <c r="AC48" s="169"/>
      <c r="AD48" s="170"/>
    </row>
    <row r="49" spans="1:30" s="84" customFormat="1" x14ac:dyDescent="0.2">
      <c r="A49" s="352">
        <f t="shared" si="4"/>
        <v>19</v>
      </c>
      <c r="B49" s="81" t="str">
        <f>Sheet1!B39</f>
        <v>1.06 . 1.06.01 . 15</v>
      </c>
      <c r="C49" s="92"/>
      <c r="D49" s="83">
        <f>SUM(Sheet1!E39)</f>
        <v>599530000</v>
      </c>
      <c r="E49" s="165">
        <f>SUM(E51:E56)</f>
        <v>0</v>
      </c>
      <c r="F49" s="165">
        <f>E49</f>
        <v>0</v>
      </c>
      <c r="G49" s="165">
        <f>SUM(G51:G56)</f>
        <v>0</v>
      </c>
      <c r="H49" s="165">
        <f>SUM(D49-G49)</f>
        <v>599530000</v>
      </c>
      <c r="I49" s="165">
        <v>0</v>
      </c>
      <c r="J49" s="165">
        <f>I49</f>
        <v>0</v>
      </c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</row>
    <row r="50" spans="1:30" s="84" customFormat="1" ht="76.5" x14ac:dyDescent="0.2">
      <c r="A50" s="352"/>
      <c r="B50" s="90"/>
      <c r="C50" s="86" t="str">
        <f>Sheet1!C39</f>
        <v>Program Pemberdayaan Fakir Miskin, Komunitas Adat Terpencil (KAT) dan Penyandang Masalah Kesejahteraan Sosial (PMKS) Lainnya</v>
      </c>
      <c r="D50" s="91"/>
      <c r="E50" s="173"/>
      <c r="F50" s="173"/>
      <c r="G50" s="173"/>
      <c r="H50" s="174"/>
      <c r="I50" s="173"/>
      <c r="J50" s="173"/>
      <c r="K50" s="174"/>
      <c r="L50" s="174"/>
      <c r="M50" s="173"/>
      <c r="N50" s="174"/>
      <c r="O50" s="173"/>
      <c r="P50" s="174"/>
      <c r="Q50" s="173"/>
      <c r="R50" s="174"/>
      <c r="S50" s="174"/>
      <c r="T50" s="174"/>
      <c r="U50" s="173"/>
      <c r="V50" s="174"/>
      <c r="W50" s="173"/>
      <c r="X50" s="174"/>
      <c r="Y50" s="173"/>
      <c r="Z50" s="174"/>
      <c r="AA50" s="173"/>
      <c r="AB50" s="174"/>
      <c r="AC50" s="173"/>
      <c r="AD50" s="174"/>
    </row>
    <row r="51" spans="1:30" x14ac:dyDescent="0.2">
      <c r="A51" s="352">
        <f t="shared" si="4"/>
        <v>20</v>
      </c>
      <c r="B51" s="66" t="str">
        <f>Sheet1!B41</f>
        <v>1.06 . 1.06.01 . 15 . 07</v>
      </c>
      <c r="C51" s="37"/>
      <c r="D51" s="32">
        <f>SUM(Sheet1!E41)</f>
        <v>496000000</v>
      </c>
      <c r="E51" s="168">
        <v>0</v>
      </c>
      <c r="F51" s="168">
        <f>E51</f>
        <v>0</v>
      </c>
      <c r="G51" s="168">
        <v>0</v>
      </c>
      <c r="H51" s="168">
        <f>SUM(D51-G51)</f>
        <v>496000000</v>
      </c>
      <c r="I51" s="168">
        <v>0</v>
      </c>
      <c r="J51" s="168">
        <f>I51</f>
        <v>0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</row>
    <row r="52" spans="1:30" ht="38.25" x14ac:dyDescent="0.2">
      <c r="A52" s="352"/>
      <c r="B52" s="58"/>
      <c r="C52" s="74" t="str">
        <f>Sheet1!D41</f>
        <v>Operasional sekretariat unit pelaksana program keluarga harapan (UP-PKH)</v>
      </c>
      <c r="D52" s="34"/>
      <c r="E52" s="177"/>
      <c r="F52" s="177"/>
      <c r="G52" s="177"/>
      <c r="H52" s="178"/>
      <c r="I52" s="177"/>
      <c r="J52" s="177"/>
      <c r="K52" s="178"/>
      <c r="L52" s="178"/>
      <c r="M52" s="177"/>
      <c r="N52" s="178"/>
      <c r="O52" s="177"/>
      <c r="P52" s="178"/>
      <c r="Q52" s="177"/>
      <c r="R52" s="178"/>
      <c r="S52" s="178"/>
      <c r="T52" s="178"/>
      <c r="U52" s="177"/>
      <c r="V52" s="178"/>
      <c r="W52" s="177"/>
      <c r="X52" s="178"/>
      <c r="Y52" s="177"/>
      <c r="Z52" s="178"/>
      <c r="AA52" s="177"/>
      <c r="AB52" s="178"/>
      <c r="AC52" s="177"/>
      <c r="AD52" s="178"/>
    </row>
    <row r="53" spans="1:30" x14ac:dyDescent="0.2">
      <c r="A53" s="352">
        <v>21</v>
      </c>
      <c r="B53" s="66" t="str">
        <f>Sheet1!B43</f>
        <v>1.06 . 1.06.01 . 15 . 12</v>
      </c>
      <c r="C53" s="63"/>
      <c r="D53" s="32">
        <f>SUM(Sheet1!E43)</f>
        <v>10000000</v>
      </c>
      <c r="E53" s="168">
        <v>0</v>
      </c>
      <c r="F53" s="168">
        <f>E53</f>
        <v>0</v>
      </c>
      <c r="G53" s="168">
        <v>0</v>
      </c>
      <c r="H53" s="168">
        <f>SUM(D53-G53)</f>
        <v>10000000</v>
      </c>
      <c r="I53" s="168">
        <v>0</v>
      </c>
      <c r="J53" s="168">
        <f>I53</f>
        <v>0</v>
      </c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</row>
    <row r="54" spans="1:30" ht="25.5" x14ac:dyDescent="0.2">
      <c r="A54" s="352"/>
      <c r="B54" s="58"/>
      <c r="C54" s="142" t="str">
        <f>Sheet1!D43</f>
        <v>Pendampingan KUBE Kemensos RI</v>
      </c>
      <c r="D54" s="34"/>
      <c r="E54" s="179"/>
      <c r="F54" s="179"/>
      <c r="G54" s="179"/>
      <c r="H54" s="172"/>
      <c r="I54" s="179"/>
      <c r="J54" s="179"/>
      <c r="K54" s="172"/>
      <c r="L54" s="172"/>
      <c r="M54" s="179"/>
      <c r="N54" s="172"/>
      <c r="O54" s="179"/>
      <c r="P54" s="172"/>
      <c r="Q54" s="179"/>
      <c r="R54" s="172"/>
      <c r="S54" s="172"/>
      <c r="T54" s="172"/>
      <c r="U54" s="179"/>
      <c r="V54" s="172"/>
      <c r="W54" s="179"/>
      <c r="X54" s="172"/>
      <c r="Y54" s="179"/>
      <c r="Z54" s="172"/>
      <c r="AA54" s="179"/>
      <c r="AB54" s="172"/>
      <c r="AC54" s="179"/>
      <c r="AD54" s="172"/>
    </row>
    <row r="55" spans="1:30" x14ac:dyDescent="0.2">
      <c r="A55" s="352">
        <f t="shared" si="4"/>
        <v>22</v>
      </c>
      <c r="B55" s="66" t="str">
        <f>Sheet1!B45</f>
        <v>1.06 . 1.06.01 . 15 . 19</v>
      </c>
      <c r="C55" s="37"/>
      <c r="D55" s="32">
        <f>SUM(Sheet1!E45)</f>
        <v>50000000</v>
      </c>
      <c r="E55" s="168">
        <v>0</v>
      </c>
      <c r="F55" s="168">
        <f>E55</f>
        <v>0</v>
      </c>
      <c r="G55" s="168">
        <v>0</v>
      </c>
      <c r="H55" s="168">
        <f>SUM(D55-G55)</f>
        <v>50000000</v>
      </c>
      <c r="I55" s="168">
        <v>0</v>
      </c>
      <c r="J55" s="168">
        <f>I55</f>
        <v>0</v>
      </c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</row>
    <row r="56" spans="1:30" ht="25.5" x14ac:dyDescent="0.2">
      <c r="A56" s="352"/>
      <c r="B56" s="69"/>
      <c r="C56" s="40" t="str">
        <f>Sheet1!D45</f>
        <v>Pemutakhiran Mandiri Data Kemiskinan</v>
      </c>
      <c r="D56" s="33"/>
      <c r="E56" s="180"/>
      <c r="F56" s="180"/>
      <c r="G56" s="180"/>
      <c r="H56" s="170"/>
      <c r="I56" s="180"/>
      <c r="J56" s="180"/>
      <c r="K56" s="170"/>
      <c r="L56" s="170"/>
      <c r="M56" s="180"/>
      <c r="N56" s="170"/>
      <c r="O56" s="180"/>
      <c r="P56" s="170"/>
      <c r="Q56" s="180"/>
      <c r="R56" s="170"/>
      <c r="S56" s="170"/>
      <c r="T56" s="170"/>
      <c r="U56" s="180"/>
      <c r="V56" s="170"/>
      <c r="W56" s="180"/>
      <c r="X56" s="170"/>
      <c r="Y56" s="180"/>
      <c r="Z56" s="170"/>
      <c r="AA56" s="180"/>
      <c r="AB56" s="170"/>
      <c r="AC56" s="180"/>
      <c r="AD56" s="170"/>
    </row>
    <row r="57" spans="1:30" x14ac:dyDescent="0.2">
      <c r="A57" s="352">
        <f t="shared" si="4"/>
        <v>23</v>
      </c>
      <c r="B57" s="66" t="str">
        <f>Sheet1!B47</f>
        <v>1.06 . 1.06.01 . 15 . 19</v>
      </c>
      <c r="C57" s="37"/>
      <c r="D57" s="32">
        <f>SUM(Sheet1!E47)</f>
        <v>43530000</v>
      </c>
      <c r="E57" s="168">
        <v>0</v>
      </c>
      <c r="F57" s="168">
        <f>E57</f>
        <v>0</v>
      </c>
      <c r="G57" s="168">
        <v>0</v>
      </c>
      <c r="H57" s="168">
        <f>SUM(D57-G57)</f>
        <v>43530000</v>
      </c>
      <c r="I57" s="168">
        <v>0</v>
      </c>
      <c r="J57" s="168">
        <f>I57</f>
        <v>0</v>
      </c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</row>
    <row r="58" spans="1:30" ht="38.25" x14ac:dyDescent="0.2">
      <c r="A58" s="352"/>
      <c r="B58" s="69"/>
      <c r="C58" s="40" t="str">
        <f>Sheet1!D47</f>
        <v>Pendampingan Program Bantuan Program Non Tunai (BPNT)</v>
      </c>
      <c r="D58" s="33"/>
      <c r="E58" s="180"/>
      <c r="F58" s="180"/>
      <c r="G58" s="180"/>
      <c r="H58" s="170"/>
      <c r="I58" s="180"/>
      <c r="J58" s="180"/>
      <c r="K58" s="170"/>
      <c r="L58" s="170"/>
      <c r="M58" s="180"/>
      <c r="N58" s="170"/>
      <c r="O58" s="180"/>
      <c r="P58" s="170"/>
      <c r="Q58" s="180"/>
      <c r="R58" s="170"/>
      <c r="S58" s="170"/>
      <c r="T58" s="170"/>
      <c r="U58" s="180"/>
      <c r="V58" s="170"/>
      <c r="W58" s="180"/>
      <c r="X58" s="170"/>
      <c r="Y58" s="180"/>
      <c r="Z58" s="170"/>
      <c r="AA58" s="180"/>
      <c r="AB58" s="170"/>
      <c r="AC58" s="180"/>
      <c r="AD58" s="170"/>
    </row>
    <row r="59" spans="1:30" s="84" customFormat="1" x14ac:dyDescent="0.2">
      <c r="A59" s="352">
        <f t="shared" si="4"/>
        <v>24</v>
      </c>
      <c r="B59" s="81" t="str">
        <f>Sheet1!B49</f>
        <v>1.06 . 1.06.01 . 16</v>
      </c>
      <c r="C59" s="92"/>
      <c r="D59" s="83">
        <f>SUM(Sheet1!E49)</f>
        <v>172700000</v>
      </c>
      <c r="E59" s="165">
        <f>SUM(E69)</f>
        <v>0</v>
      </c>
      <c r="F59" s="165">
        <f>E59</f>
        <v>0</v>
      </c>
      <c r="G59" s="165">
        <v>0</v>
      </c>
      <c r="H59" s="165">
        <f>SUM(D59-G59)</f>
        <v>172700000</v>
      </c>
      <c r="I59" s="165">
        <v>0</v>
      </c>
      <c r="J59" s="165">
        <f>I59</f>
        <v>0</v>
      </c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</row>
    <row r="60" spans="1:30" s="84" customFormat="1" ht="38.25" x14ac:dyDescent="0.2">
      <c r="A60" s="352"/>
      <c r="B60" s="90"/>
      <c r="C60" s="86" t="str">
        <f>Sheet1!C49</f>
        <v>Program Pelayanan dan Rehabilitasi Kesejahteraan Sosial</v>
      </c>
      <c r="D60" s="91"/>
      <c r="E60" s="181"/>
      <c r="F60" s="181"/>
      <c r="G60" s="181"/>
      <c r="H60" s="174"/>
      <c r="I60" s="181"/>
      <c r="J60" s="181"/>
      <c r="K60" s="174"/>
      <c r="L60" s="174"/>
      <c r="M60" s="181"/>
      <c r="N60" s="174"/>
      <c r="O60" s="181"/>
      <c r="P60" s="174"/>
      <c r="Q60" s="181"/>
      <c r="R60" s="174"/>
      <c r="S60" s="174"/>
      <c r="T60" s="174"/>
      <c r="U60" s="181"/>
      <c r="V60" s="174"/>
      <c r="W60" s="181"/>
      <c r="X60" s="174"/>
      <c r="Y60" s="181"/>
      <c r="Z60" s="174"/>
      <c r="AA60" s="181"/>
      <c r="AB60" s="174"/>
      <c r="AC60" s="181"/>
      <c r="AD60" s="174"/>
    </row>
    <row r="61" spans="1:30" x14ac:dyDescent="0.2">
      <c r="A61" s="352">
        <f t="shared" si="4"/>
        <v>25</v>
      </c>
      <c r="B61" s="66" t="str">
        <f>Sheet1!B51</f>
        <v>1.06 . 1.06.01 . 16 . 11</v>
      </c>
      <c r="C61" s="63"/>
      <c r="D61" s="32">
        <f>SUM(Sheet1!E51)</f>
        <v>25000000</v>
      </c>
      <c r="E61" s="168">
        <v>0</v>
      </c>
      <c r="F61" s="168">
        <f>E61</f>
        <v>0</v>
      </c>
      <c r="G61" s="168">
        <v>0</v>
      </c>
      <c r="H61" s="168">
        <f>SUM(D61-G61)</f>
        <v>25000000</v>
      </c>
      <c r="I61" s="168">
        <v>0</v>
      </c>
      <c r="J61" s="168">
        <f>I61</f>
        <v>0</v>
      </c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</row>
    <row r="62" spans="1:30" ht="38.25" x14ac:dyDescent="0.2">
      <c r="A62" s="352"/>
      <c r="B62" s="69"/>
      <c r="C62" s="62" t="str">
        <f>+Sheet1!D51</f>
        <v>Pendampingan Penyantunan Lansia, Anak Yatim, Piatu dan Yatim Piatu</v>
      </c>
      <c r="D62" s="33"/>
      <c r="E62" s="180"/>
      <c r="F62" s="180"/>
      <c r="G62" s="180"/>
      <c r="H62" s="168">
        <f>SUM(D62-G62)</f>
        <v>0</v>
      </c>
      <c r="I62" s="180"/>
      <c r="J62" s="180"/>
      <c r="K62" s="170"/>
      <c r="L62" s="170"/>
      <c r="M62" s="180"/>
      <c r="N62" s="170"/>
      <c r="O62" s="180"/>
      <c r="P62" s="170"/>
      <c r="Q62" s="180"/>
      <c r="R62" s="170"/>
      <c r="S62" s="170"/>
      <c r="T62" s="170"/>
      <c r="U62" s="180"/>
      <c r="V62" s="170"/>
      <c r="W62" s="180"/>
      <c r="X62" s="170"/>
      <c r="Y62" s="180"/>
      <c r="Z62" s="170"/>
      <c r="AA62" s="180"/>
      <c r="AB62" s="170"/>
      <c r="AC62" s="180"/>
      <c r="AD62" s="170"/>
    </row>
    <row r="63" spans="1:30" ht="18.75" customHeight="1" x14ac:dyDescent="0.2">
      <c r="A63" s="352">
        <f t="shared" si="4"/>
        <v>26</v>
      </c>
      <c r="B63" s="358" t="s">
        <v>197</v>
      </c>
      <c r="C63" s="359"/>
      <c r="D63" s="32">
        <f>SUM(Sheet1!E53)</f>
        <v>10000000</v>
      </c>
      <c r="E63" s="168">
        <v>0</v>
      </c>
      <c r="F63" s="168">
        <f>E63</f>
        <v>0</v>
      </c>
      <c r="G63" s="168">
        <v>0</v>
      </c>
      <c r="H63" s="168">
        <f>SUM(D63-G63)</f>
        <v>10000000</v>
      </c>
      <c r="I63" s="168">
        <v>0</v>
      </c>
      <c r="J63" s="168">
        <f>I63</f>
        <v>0</v>
      </c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</row>
    <row r="64" spans="1:30" ht="34.5" customHeight="1" x14ac:dyDescent="0.2">
      <c r="A64" s="352"/>
      <c r="B64" s="69"/>
      <c r="C64" s="150" t="str">
        <f>+Sheet1!D53</f>
        <v>Biaya Operasional Bantuan Sosial</v>
      </c>
      <c r="D64" s="33"/>
      <c r="E64" s="180"/>
      <c r="F64" s="180"/>
      <c r="G64" s="180"/>
      <c r="H64" s="170"/>
      <c r="I64" s="180"/>
      <c r="J64" s="180"/>
      <c r="K64" s="170"/>
      <c r="L64" s="170"/>
      <c r="M64" s="180"/>
      <c r="N64" s="170"/>
      <c r="O64" s="180"/>
      <c r="P64" s="170"/>
      <c r="Q64" s="180"/>
      <c r="R64" s="170"/>
      <c r="S64" s="170"/>
      <c r="T64" s="170"/>
      <c r="U64" s="180"/>
      <c r="V64" s="170"/>
      <c r="W64" s="180"/>
      <c r="X64" s="170"/>
      <c r="Y64" s="180"/>
      <c r="Z64" s="170"/>
      <c r="AA64" s="180"/>
      <c r="AB64" s="170"/>
      <c r="AC64" s="180"/>
      <c r="AD64" s="170"/>
    </row>
    <row r="65" spans="1:30" x14ac:dyDescent="0.2">
      <c r="A65" s="352">
        <f t="shared" si="4"/>
        <v>27</v>
      </c>
      <c r="B65" s="66" t="str">
        <f>Sheet1!B57</f>
        <v>1.06 . 1.06.01 . 16 . 25</v>
      </c>
      <c r="C65" s="59" t="s">
        <v>204</v>
      </c>
      <c r="D65" s="32">
        <f>SUM(Sheet1!E55)</f>
        <v>40000000</v>
      </c>
      <c r="E65" s="168">
        <v>0</v>
      </c>
      <c r="F65" s="168">
        <f>E65</f>
        <v>0</v>
      </c>
      <c r="G65" s="168">
        <v>0</v>
      </c>
      <c r="H65" s="168">
        <f>SUM(D65-G65)</f>
        <v>40000000</v>
      </c>
      <c r="I65" s="168">
        <v>0</v>
      </c>
      <c r="J65" s="168">
        <f>I65</f>
        <v>0</v>
      </c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</row>
    <row r="66" spans="1:30" ht="25.5" x14ac:dyDescent="0.2">
      <c r="A66" s="352"/>
      <c r="B66" s="69"/>
      <c r="C66" s="150" t="str">
        <f>+Sheet1!D55</f>
        <v xml:space="preserve">Paket Sembako Kepada Fakir Miskin </v>
      </c>
      <c r="D66" s="33"/>
      <c r="E66" s="180"/>
      <c r="F66" s="180"/>
      <c r="G66" s="180"/>
      <c r="H66" s="170"/>
      <c r="I66" s="180"/>
      <c r="J66" s="180"/>
      <c r="K66" s="170"/>
      <c r="L66" s="170"/>
      <c r="M66" s="180"/>
      <c r="N66" s="170"/>
      <c r="O66" s="180"/>
      <c r="P66" s="170"/>
      <c r="Q66" s="180"/>
      <c r="R66" s="170"/>
      <c r="S66" s="170"/>
      <c r="T66" s="170"/>
      <c r="U66" s="180"/>
      <c r="V66" s="170"/>
      <c r="W66" s="180"/>
      <c r="X66" s="170"/>
      <c r="Y66" s="180"/>
      <c r="Z66" s="170"/>
      <c r="AA66" s="180"/>
      <c r="AB66" s="170"/>
      <c r="AC66" s="180"/>
      <c r="AD66" s="170"/>
    </row>
    <row r="67" spans="1:30" x14ac:dyDescent="0.2">
      <c r="A67" s="352">
        <f t="shared" si="4"/>
        <v>28</v>
      </c>
      <c r="B67" s="66" t="str">
        <f>Sheet1!B59</f>
        <v>1.06 . 1.06.01 . 16 . 32</v>
      </c>
      <c r="C67" s="59" t="s">
        <v>174</v>
      </c>
      <c r="D67" s="32">
        <f>SUM(Sheet1!E57)</f>
        <v>65000000</v>
      </c>
      <c r="E67" s="168">
        <v>0</v>
      </c>
      <c r="F67" s="168">
        <f>E67</f>
        <v>0</v>
      </c>
      <c r="G67" s="168">
        <v>0</v>
      </c>
      <c r="H67" s="168">
        <f>SUM(D67-G67)</f>
        <v>65000000</v>
      </c>
      <c r="I67" s="168">
        <v>0</v>
      </c>
      <c r="J67" s="168">
        <f>I67</f>
        <v>0</v>
      </c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</row>
    <row r="68" spans="1:30" ht="38.25" customHeight="1" x14ac:dyDescent="0.2">
      <c r="A68" s="352"/>
      <c r="B68" s="69"/>
      <c r="C68" s="62" t="str">
        <f>+Sheet1!D57</f>
        <v>Kegiatan Bantuan Operasional Komisi Daerah Lanjut Usia (KOMDA LANSIA)</v>
      </c>
      <c r="D68" s="33"/>
      <c r="E68" s="180"/>
      <c r="F68" s="180"/>
      <c r="G68" s="180"/>
      <c r="H68" s="170"/>
      <c r="I68" s="180"/>
      <c r="J68" s="180"/>
      <c r="K68" s="170"/>
      <c r="L68" s="170"/>
      <c r="M68" s="180"/>
      <c r="N68" s="170"/>
      <c r="O68" s="180"/>
      <c r="P68" s="170"/>
      <c r="Q68" s="180"/>
      <c r="R68" s="170"/>
      <c r="S68" s="170"/>
      <c r="T68" s="170"/>
      <c r="U68" s="180"/>
      <c r="V68" s="170"/>
      <c r="W68" s="180"/>
      <c r="X68" s="170"/>
      <c r="Y68" s="180"/>
      <c r="Z68" s="170"/>
      <c r="AA68" s="180"/>
      <c r="AB68" s="170"/>
      <c r="AC68" s="180"/>
      <c r="AD68" s="170"/>
    </row>
    <row r="69" spans="1:30" ht="17.25" customHeight="1" x14ac:dyDescent="0.2">
      <c r="A69" s="352">
        <f t="shared" si="4"/>
        <v>29</v>
      </c>
      <c r="B69" s="358" t="s">
        <v>175</v>
      </c>
      <c r="C69" s="359"/>
      <c r="D69" s="32">
        <f>SUM(Sheet1!E59)</f>
        <v>20200000</v>
      </c>
      <c r="E69" s="168">
        <v>0</v>
      </c>
      <c r="F69" s="168">
        <f>E69</f>
        <v>0</v>
      </c>
      <c r="G69" s="168">
        <v>0</v>
      </c>
      <c r="H69" s="168">
        <f>SUM(D69-G69)</f>
        <v>20200000</v>
      </c>
      <c r="I69" s="168">
        <v>0</v>
      </c>
      <c r="J69" s="168">
        <f>I69</f>
        <v>0</v>
      </c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</row>
    <row r="70" spans="1:30" ht="25.5" x14ac:dyDescent="0.2">
      <c r="A70" s="352"/>
      <c r="B70" s="69"/>
      <c r="C70" s="150" t="str">
        <f>+Sheet1!D59</f>
        <v>Fasilitasi Satuan Bhakti Pekerja Sosial (Sakti Peksos)</v>
      </c>
      <c r="D70" s="33"/>
      <c r="E70" s="180"/>
      <c r="F70" s="180"/>
      <c r="G70" s="180"/>
      <c r="H70" s="170"/>
      <c r="I70" s="180"/>
      <c r="J70" s="180"/>
      <c r="K70" s="170"/>
      <c r="L70" s="170"/>
      <c r="M70" s="180"/>
      <c r="N70" s="170"/>
      <c r="O70" s="180"/>
      <c r="P70" s="170"/>
      <c r="Q70" s="180"/>
      <c r="R70" s="170"/>
      <c r="S70" s="170"/>
      <c r="T70" s="170"/>
      <c r="U70" s="180"/>
      <c r="V70" s="170"/>
      <c r="W70" s="180"/>
      <c r="X70" s="170"/>
      <c r="Y70" s="180"/>
      <c r="Z70" s="170"/>
      <c r="AA70" s="180"/>
      <c r="AB70" s="170"/>
      <c r="AC70" s="180"/>
      <c r="AD70" s="170"/>
    </row>
    <row r="71" spans="1:30" ht="17.25" customHeight="1" x14ac:dyDescent="0.2">
      <c r="A71" s="352">
        <f t="shared" si="4"/>
        <v>30</v>
      </c>
      <c r="B71" s="361" t="s">
        <v>176</v>
      </c>
      <c r="C71" s="362"/>
      <c r="D71" s="32">
        <f>SUM(Sheet1!E61)</f>
        <v>2500000</v>
      </c>
      <c r="E71" s="168">
        <v>0</v>
      </c>
      <c r="F71" s="168">
        <f>E71</f>
        <v>0</v>
      </c>
      <c r="G71" s="168">
        <v>0</v>
      </c>
      <c r="H71" s="168">
        <f>SUM(D71-G71)</f>
        <v>2500000</v>
      </c>
      <c r="I71" s="168">
        <v>0</v>
      </c>
      <c r="J71" s="168">
        <f>I71</f>
        <v>0</v>
      </c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</row>
    <row r="72" spans="1:30" ht="63.75" x14ac:dyDescent="0.2">
      <c r="A72" s="352"/>
      <c r="B72" s="69"/>
      <c r="C72" s="150" t="str">
        <f>+Sheet1!D61</f>
        <v>Operasional Bantuan Masyarakat Kehabisan Bekal, Bantuan Spontanitas, Korban Bencana dan Berkebutuhan Khusus</v>
      </c>
      <c r="D72" s="33"/>
      <c r="E72" s="180"/>
      <c r="F72" s="180"/>
      <c r="G72" s="180"/>
      <c r="H72" s="170"/>
      <c r="I72" s="180"/>
      <c r="J72" s="180"/>
      <c r="K72" s="170"/>
      <c r="L72" s="170"/>
      <c r="M72" s="180"/>
      <c r="N72" s="170"/>
      <c r="O72" s="180"/>
      <c r="P72" s="170"/>
      <c r="Q72" s="180"/>
      <c r="R72" s="170"/>
      <c r="S72" s="170"/>
      <c r="T72" s="170"/>
      <c r="U72" s="180"/>
      <c r="V72" s="170"/>
      <c r="W72" s="180"/>
      <c r="X72" s="170"/>
      <c r="Y72" s="180"/>
      <c r="Z72" s="170"/>
      <c r="AA72" s="180"/>
      <c r="AB72" s="170"/>
      <c r="AC72" s="180"/>
      <c r="AD72" s="170"/>
    </row>
    <row r="73" spans="1:30" s="84" customFormat="1" x14ac:dyDescent="0.2">
      <c r="A73" s="352">
        <f t="shared" si="4"/>
        <v>31</v>
      </c>
      <c r="B73" s="81" t="e">
        <f>Sheet1!#REF!</f>
        <v>#REF!</v>
      </c>
      <c r="C73" s="59" t="s">
        <v>177</v>
      </c>
      <c r="D73" s="32">
        <f>SUM(Sheet1!E63)</f>
        <v>10000000</v>
      </c>
      <c r="E73" s="165">
        <v>0</v>
      </c>
      <c r="F73" s="165">
        <f>E73</f>
        <v>0</v>
      </c>
      <c r="G73" s="165">
        <v>0</v>
      </c>
      <c r="H73" s="168">
        <f>SUM(D73-G73)</f>
        <v>10000000</v>
      </c>
      <c r="I73" s="165">
        <v>0</v>
      </c>
      <c r="J73" s="165">
        <f>I73</f>
        <v>0</v>
      </c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</row>
    <row r="74" spans="1:30" s="84" customFormat="1" ht="38.25" x14ac:dyDescent="0.2">
      <c r="A74" s="352"/>
      <c r="B74" s="90"/>
      <c r="C74" s="150" t="str">
        <f>+Sheet1!D63</f>
        <v>Pelatihan Kewirausahaan Anak Rawan Sosial/Anak Terlantar</v>
      </c>
      <c r="D74" s="91"/>
      <c r="E74" s="181"/>
      <c r="F74" s="181"/>
      <c r="G74" s="181"/>
      <c r="H74" s="170"/>
      <c r="I74" s="181"/>
      <c r="J74" s="181"/>
      <c r="K74" s="174"/>
      <c r="L74" s="174"/>
      <c r="M74" s="181"/>
      <c r="N74" s="174"/>
      <c r="O74" s="181"/>
      <c r="P74" s="174"/>
      <c r="Q74" s="181"/>
      <c r="R74" s="174"/>
      <c r="S74" s="174"/>
      <c r="T74" s="174"/>
      <c r="U74" s="181"/>
      <c r="V74" s="174"/>
      <c r="W74" s="181"/>
      <c r="X74" s="174"/>
      <c r="Y74" s="181"/>
      <c r="Z74" s="174"/>
      <c r="AA74" s="181"/>
      <c r="AB74" s="174"/>
      <c r="AC74" s="181"/>
      <c r="AD74" s="174"/>
    </row>
    <row r="75" spans="1:30" s="84" customFormat="1" x14ac:dyDescent="0.2">
      <c r="A75" s="352">
        <v>32</v>
      </c>
      <c r="B75" s="81" t="str">
        <f>Sheet1!B65</f>
        <v>1.06 . 1.06.01 . 18</v>
      </c>
      <c r="C75" s="92"/>
      <c r="D75" s="83">
        <f>SUM(Sheet1!E65)</f>
        <v>74050000</v>
      </c>
      <c r="E75" s="165">
        <f>+E77</f>
        <v>0</v>
      </c>
      <c r="F75" s="165">
        <f>E75</f>
        <v>0</v>
      </c>
      <c r="G75" s="165">
        <v>0</v>
      </c>
      <c r="H75" s="165">
        <f>SUM(D75-G75)</f>
        <v>74050000</v>
      </c>
      <c r="I75" s="165">
        <v>0</v>
      </c>
      <c r="J75" s="165">
        <f>I75</f>
        <v>0</v>
      </c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</row>
    <row r="76" spans="1:30" s="84" customFormat="1" ht="38.25" x14ac:dyDescent="0.2">
      <c r="A76" s="352"/>
      <c r="B76" s="90"/>
      <c r="C76" s="86" t="str">
        <f>Sheet1!C65</f>
        <v>Program pembinaan para penyandang cacat dan trauma</v>
      </c>
      <c r="D76" s="91"/>
      <c r="E76" s="181"/>
      <c r="F76" s="181"/>
      <c r="G76" s="181"/>
      <c r="H76" s="174"/>
      <c r="I76" s="181"/>
      <c r="J76" s="181"/>
      <c r="K76" s="174"/>
      <c r="L76" s="174"/>
      <c r="M76" s="181"/>
      <c r="N76" s="174"/>
      <c r="O76" s="181"/>
      <c r="P76" s="174"/>
      <c r="Q76" s="181"/>
      <c r="R76" s="174"/>
      <c r="S76" s="174"/>
      <c r="T76" s="174"/>
      <c r="U76" s="181"/>
      <c r="V76" s="174"/>
      <c r="W76" s="181"/>
      <c r="X76" s="174"/>
      <c r="Y76" s="181"/>
      <c r="Z76" s="174"/>
      <c r="AA76" s="181"/>
      <c r="AB76" s="174"/>
      <c r="AC76" s="181"/>
      <c r="AD76" s="174"/>
    </row>
    <row r="77" spans="1:30" x14ac:dyDescent="0.2">
      <c r="A77" s="352">
        <f t="shared" si="4"/>
        <v>33</v>
      </c>
      <c r="B77" s="66" t="str">
        <f>Sheet1!B67</f>
        <v>1.06 . 1.06.01 . 18 . 06</v>
      </c>
      <c r="C77" s="37"/>
      <c r="D77" s="32">
        <f>SUM(Sheet1!E67)</f>
        <v>74050000</v>
      </c>
      <c r="E77" s="182">
        <v>0</v>
      </c>
      <c r="F77" s="168">
        <f>E77</f>
        <v>0</v>
      </c>
      <c r="G77" s="168">
        <v>0</v>
      </c>
      <c r="H77" s="168">
        <f>SUM(D77-G77)</f>
        <v>74050000</v>
      </c>
      <c r="I77" s="182">
        <v>0</v>
      </c>
      <c r="J77" s="168">
        <f>I77</f>
        <v>0</v>
      </c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</row>
    <row r="78" spans="1:30" ht="25.5" x14ac:dyDescent="0.2">
      <c r="A78" s="352"/>
      <c r="B78" s="69"/>
      <c r="C78" s="40" t="str">
        <f>Sheet1!D67</f>
        <v>Fasilitas UPSK, Difabel, TAD dan Hipenca</v>
      </c>
      <c r="D78" s="33"/>
      <c r="E78" s="180"/>
      <c r="F78" s="180"/>
      <c r="G78" s="180"/>
      <c r="H78" s="170"/>
      <c r="I78" s="180"/>
      <c r="J78" s="180"/>
      <c r="K78" s="170"/>
      <c r="L78" s="170"/>
      <c r="M78" s="180"/>
      <c r="N78" s="170"/>
      <c r="O78" s="180"/>
      <c r="P78" s="170"/>
      <c r="Q78" s="180"/>
      <c r="R78" s="170"/>
      <c r="S78" s="170"/>
      <c r="T78" s="170"/>
      <c r="U78" s="180"/>
      <c r="V78" s="170"/>
      <c r="W78" s="180"/>
      <c r="X78" s="170"/>
      <c r="Y78" s="180"/>
      <c r="Z78" s="170"/>
      <c r="AA78" s="180"/>
      <c r="AB78" s="170"/>
      <c r="AC78" s="180"/>
      <c r="AD78" s="170"/>
    </row>
    <row r="79" spans="1:30" s="84" customFormat="1" x14ac:dyDescent="0.2">
      <c r="A79" s="352">
        <f t="shared" si="4"/>
        <v>34</v>
      </c>
      <c r="B79" s="81" t="str">
        <f>Sheet1!B69</f>
        <v>1.06 . 1.06.01 . 19</v>
      </c>
      <c r="C79" s="93"/>
      <c r="D79" s="83">
        <f>SUM(Sheet1!E69)</f>
        <v>10000000</v>
      </c>
      <c r="E79" s="165">
        <v>0</v>
      </c>
      <c r="F79" s="165">
        <f>E79</f>
        <v>0</v>
      </c>
      <c r="G79" s="165">
        <v>0</v>
      </c>
      <c r="H79" s="165">
        <f>SUM(D79-G79)</f>
        <v>10000000</v>
      </c>
      <c r="I79" s="165">
        <v>0</v>
      </c>
      <c r="J79" s="165">
        <f>I79</f>
        <v>0</v>
      </c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</row>
    <row r="80" spans="1:30" s="84" customFormat="1" ht="25.5" x14ac:dyDescent="0.2">
      <c r="A80" s="352"/>
      <c r="B80" s="95"/>
      <c r="C80" s="86" t="str">
        <f>Sheet1!C69</f>
        <v>Program pembinaan panti asuhan /panti jompo</v>
      </c>
      <c r="D80" s="91"/>
      <c r="E80" s="181"/>
      <c r="F80" s="181"/>
      <c r="G80" s="181"/>
      <c r="H80" s="174"/>
      <c r="I80" s="181"/>
      <c r="J80" s="181"/>
      <c r="K80" s="174"/>
      <c r="L80" s="174"/>
      <c r="M80" s="181"/>
      <c r="N80" s="174"/>
      <c r="O80" s="181"/>
      <c r="P80" s="174"/>
      <c r="Q80" s="181"/>
      <c r="R80" s="174"/>
      <c r="S80" s="174"/>
      <c r="T80" s="174"/>
      <c r="U80" s="181"/>
      <c r="V80" s="174"/>
      <c r="W80" s="181"/>
      <c r="X80" s="174"/>
      <c r="Y80" s="181"/>
      <c r="Z80" s="174"/>
      <c r="AA80" s="181"/>
      <c r="AB80" s="174"/>
      <c r="AC80" s="181"/>
      <c r="AD80" s="174"/>
    </row>
    <row r="81" spans="1:30" x14ac:dyDescent="0.2">
      <c r="A81" s="352">
        <f t="shared" si="4"/>
        <v>35</v>
      </c>
      <c r="B81" s="66" t="str">
        <f>Sheet1!B71</f>
        <v>1.06 . 1.06.01 . 19 . 07</v>
      </c>
      <c r="C81" s="64"/>
      <c r="D81" s="32">
        <f>SUM(Sheet1!E71)</f>
        <v>10000000</v>
      </c>
      <c r="E81" s="168">
        <v>0</v>
      </c>
      <c r="F81" s="168">
        <f>E81</f>
        <v>0</v>
      </c>
      <c r="G81" s="168">
        <v>0</v>
      </c>
      <c r="H81" s="168">
        <f>SUM(D81-G81)</f>
        <v>10000000</v>
      </c>
      <c r="I81" s="168">
        <v>0</v>
      </c>
      <c r="J81" s="168">
        <f>I81</f>
        <v>0</v>
      </c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</row>
    <row r="82" spans="1:30" ht="25.5" x14ac:dyDescent="0.2">
      <c r="A82" s="352"/>
      <c r="B82" s="71"/>
      <c r="C82" s="65" t="str">
        <f>+Sheet1!D71</f>
        <v>Pembinaan dan pemberian bantuan kepada panti asuhan</v>
      </c>
      <c r="D82" s="38"/>
      <c r="E82" s="183"/>
      <c r="F82" s="184"/>
      <c r="G82" s="183"/>
      <c r="H82" s="185"/>
      <c r="I82" s="183"/>
      <c r="J82" s="184"/>
      <c r="K82" s="185"/>
      <c r="L82" s="185"/>
      <c r="M82" s="186"/>
      <c r="N82" s="185"/>
      <c r="O82" s="186"/>
      <c r="P82" s="185"/>
      <c r="Q82" s="186"/>
      <c r="R82" s="185"/>
      <c r="S82" s="185"/>
      <c r="T82" s="185"/>
      <c r="U82" s="186"/>
      <c r="V82" s="185"/>
      <c r="W82" s="186"/>
      <c r="X82" s="185"/>
      <c r="Y82" s="186"/>
      <c r="Z82" s="185"/>
      <c r="AA82" s="186"/>
      <c r="AB82" s="185"/>
      <c r="AC82" s="186"/>
      <c r="AD82" s="185"/>
    </row>
    <row r="83" spans="1:30" s="84" customFormat="1" x14ac:dyDescent="0.2">
      <c r="A83" s="352">
        <f t="shared" ref="A83:A95" si="5">+A81+1</f>
        <v>36</v>
      </c>
      <c r="B83" s="81" t="str">
        <f>Sheet1!B73</f>
        <v>1.06 . 1.06.01 . 20</v>
      </c>
      <c r="C83" s="93"/>
      <c r="D83" s="83">
        <f>SUM(Sheet1!E73)</f>
        <v>57900000</v>
      </c>
      <c r="E83" s="165">
        <f>SUM(E85)</f>
        <v>0</v>
      </c>
      <c r="F83" s="165">
        <f>E83</f>
        <v>0</v>
      </c>
      <c r="G83" s="165">
        <v>0</v>
      </c>
      <c r="H83" s="165">
        <f>SUM(D83-G83)</f>
        <v>57900000</v>
      </c>
      <c r="I83" s="165">
        <v>0</v>
      </c>
      <c r="J83" s="165">
        <f>I83</f>
        <v>0</v>
      </c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</row>
    <row r="84" spans="1:30" s="84" customFormat="1" ht="63.75" x14ac:dyDescent="0.2">
      <c r="A84" s="352"/>
      <c r="B84" s="95"/>
      <c r="C84" s="96" t="str">
        <f>Sheet1!C73</f>
        <v>Program pembinaan eks penyandang penyakit sosial (eks narapidana, PSK, narkoba dan penyakit sosial lainnya)</v>
      </c>
      <c r="D84" s="97"/>
      <c r="E84" s="187"/>
      <c r="F84" s="188"/>
      <c r="G84" s="187"/>
      <c r="H84" s="189"/>
      <c r="I84" s="187"/>
      <c r="J84" s="188"/>
      <c r="K84" s="189"/>
      <c r="L84" s="189"/>
      <c r="M84" s="190"/>
      <c r="N84" s="189"/>
      <c r="O84" s="190"/>
      <c r="P84" s="189"/>
      <c r="Q84" s="190"/>
      <c r="R84" s="189"/>
      <c r="S84" s="189"/>
      <c r="T84" s="189"/>
      <c r="U84" s="190"/>
      <c r="V84" s="189"/>
      <c r="W84" s="190"/>
      <c r="X84" s="189"/>
      <c r="Y84" s="190"/>
      <c r="Z84" s="189"/>
      <c r="AA84" s="190"/>
      <c r="AB84" s="189"/>
      <c r="AC84" s="190"/>
      <c r="AD84" s="189"/>
    </row>
    <row r="85" spans="1:30" x14ac:dyDescent="0.2">
      <c r="A85" s="352">
        <f t="shared" si="5"/>
        <v>37</v>
      </c>
      <c r="B85" s="66" t="str">
        <f>Sheet1!B75</f>
        <v>1.06 . 1.06.01 . 20 . 07</v>
      </c>
      <c r="C85" s="64"/>
      <c r="D85" s="32">
        <f>SUM(Sheet1!E75)</f>
        <v>42900000</v>
      </c>
      <c r="E85" s="168">
        <v>0</v>
      </c>
      <c r="F85" s="168">
        <f>E85</f>
        <v>0</v>
      </c>
      <c r="G85" s="168">
        <v>0</v>
      </c>
      <c r="H85" s="168">
        <f>SUM(D85-G85)</f>
        <v>42900000</v>
      </c>
      <c r="I85" s="168">
        <v>0</v>
      </c>
      <c r="J85" s="168">
        <f>I85</f>
        <v>0</v>
      </c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</row>
    <row r="86" spans="1:30" x14ac:dyDescent="0.2">
      <c r="A86" s="352"/>
      <c r="B86" s="71"/>
      <c r="C86" s="65" t="str">
        <f>+Sheet1!D75</f>
        <v>Tindak lanjut razia PGOT</v>
      </c>
      <c r="D86" s="21"/>
      <c r="E86" s="191"/>
      <c r="F86" s="191"/>
      <c r="G86" s="191"/>
      <c r="H86" s="192"/>
      <c r="I86" s="191"/>
      <c r="J86" s="191"/>
      <c r="K86" s="192"/>
      <c r="L86" s="192"/>
      <c r="M86" s="191"/>
      <c r="N86" s="192"/>
      <c r="O86" s="191"/>
      <c r="P86" s="192"/>
      <c r="Q86" s="191"/>
      <c r="R86" s="192"/>
      <c r="S86" s="192"/>
      <c r="T86" s="192"/>
      <c r="U86" s="191"/>
      <c r="V86" s="192"/>
      <c r="W86" s="191"/>
      <c r="X86" s="192"/>
      <c r="Y86" s="191"/>
      <c r="Z86" s="192"/>
      <c r="AA86" s="191"/>
      <c r="AB86" s="192"/>
      <c r="AC86" s="191"/>
      <c r="AD86" s="192"/>
    </row>
    <row r="87" spans="1:30" x14ac:dyDescent="0.2">
      <c r="A87" s="352">
        <f t="shared" si="5"/>
        <v>38</v>
      </c>
      <c r="B87" s="66" t="str">
        <f>Sheet1!B77</f>
        <v>1.06 . 1.06.01 . 20 . 09</v>
      </c>
      <c r="C87" s="64"/>
      <c r="D87" s="32">
        <f>Sheet1!E77</f>
        <v>15000000</v>
      </c>
      <c r="E87" s="168">
        <v>0</v>
      </c>
      <c r="F87" s="168">
        <f>E87</f>
        <v>0</v>
      </c>
      <c r="G87" s="168">
        <v>0</v>
      </c>
      <c r="H87" s="168">
        <f>SUM(D87-G87)</f>
        <v>15000000</v>
      </c>
      <c r="I87" s="168">
        <v>0</v>
      </c>
      <c r="J87" s="168">
        <f>I87</f>
        <v>0</v>
      </c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</row>
    <row r="88" spans="1:30" ht="25.5" x14ac:dyDescent="0.2">
      <c r="A88" s="352"/>
      <c r="B88" s="68"/>
      <c r="C88" s="65" t="str">
        <f>Sheet1!D77</f>
        <v>Pembinaan Eks Penyandang Penyakit Kronis</v>
      </c>
      <c r="D88" s="20"/>
      <c r="E88" s="193"/>
      <c r="F88" s="193"/>
      <c r="G88" s="193"/>
      <c r="H88" s="194"/>
      <c r="I88" s="193"/>
      <c r="J88" s="193"/>
      <c r="K88" s="194"/>
      <c r="L88" s="194"/>
      <c r="M88" s="193"/>
      <c r="N88" s="194"/>
      <c r="O88" s="193"/>
      <c r="P88" s="194"/>
      <c r="Q88" s="193"/>
      <c r="R88" s="194"/>
      <c r="S88" s="194"/>
      <c r="T88" s="194"/>
      <c r="U88" s="193"/>
      <c r="V88" s="194"/>
      <c r="W88" s="193"/>
      <c r="X88" s="194"/>
      <c r="Y88" s="193"/>
      <c r="Z88" s="194"/>
      <c r="AA88" s="193"/>
      <c r="AB88" s="194"/>
      <c r="AC88" s="193"/>
      <c r="AD88" s="194"/>
    </row>
    <row r="89" spans="1:30" s="84" customFormat="1" x14ac:dyDescent="0.2">
      <c r="A89" s="352">
        <v>39</v>
      </c>
      <c r="B89" s="81" t="str">
        <f>Sheet1!B79</f>
        <v>1.06 . 1.06.01 . 21</v>
      </c>
      <c r="C89" s="93"/>
      <c r="D89" s="83">
        <f>Sheet1!E79</f>
        <v>419050000</v>
      </c>
      <c r="E89" s="165">
        <f>SUM(E91:E101)</f>
        <v>0</v>
      </c>
      <c r="F89" s="165">
        <f t="shared" ref="F89" si="6">E89</f>
        <v>0</v>
      </c>
      <c r="G89" s="165">
        <f>SUM(G91:G101)</f>
        <v>0</v>
      </c>
      <c r="H89" s="165">
        <f>SUM(D89-G89)</f>
        <v>419050000</v>
      </c>
      <c r="I89" s="165">
        <v>0</v>
      </c>
      <c r="J89" s="165">
        <f t="shared" ref="J89" si="7">I89</f>
        <v>0</v>
      </c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</row>
    <row r="90" spans="1:30" s="84" customFormat="1" ht="38.25" x14ac:dyDescent="0.2">
      <c r="A90" s="352"/>
      <c r="B90" s="95"/>
      <c r="C90" s="96" t="str">
        <f>Sheet1!C79</f>
        <v>Program Pemberdayaan Kelembagaan Kesejahteraan Sosial</v>
      </c>
      <c r="D90" s="94"/>
      <c r="E90" s="195"/>
      <c r="F90" s="195"/>
      <c r="G90" s="195"/>
      <c r="H90" s="192"/>
      <c r="I90" s="195"/>
      <c r="J90" s="195"/>
      <c r="K90" s="196"/>
      <c r="L90" s="196"/>
      <c r="M90" s="195"/>
      <c r="N90" s="196"/>
      <c r="O90" s="195"/>
      <c r="P90" s="196"/>
      <c r="Q90" s="195"/>
      <c r="R90" s="196"/>
      <c r="S90" s="196"/>
      <c r="T90" s="196"/>
      <c r="U90" s="195"/>
      <c r="V90" s="196"/>
      <c r="W90" s="195"/>
      <c r="X90" s="196"/>
      <c r="Y90" s="195"/>
      <c r="Z90" s="196"/>
      <c r="AA90" s="195"/>
      <c r="AB90" s="196"/>
      <c r="AC90" s="195"/>
      <c r="AD90" s="196"/>
    </row>
    <row r="91" spans="1:30" x14ac:dyDescent="0.2">
      <c r="A91" s="352">
        <f t="shared" si="5"/>
        <v>40</v>
      </c>
      <c r="B91" s="66" t="str">
        <f>Sheet1!B81</f>
        <v>1.06 . 1.06.01 . 21 . 01</v>
      </c>
      <c r="C91" s="64"/>
      <c r="D91" s="32">
        <f>SUM(Sheet1!E81)</f>
        <v>20000000</v>
      </c>
      <c r="E91" s="168">
        <v>0</v>
      </c>
      <c r="F91" s="168">
        <f t="shared" ref="F91" si="8">E91</f>
        <v>0</v>
      </c>
      <c r="G91" s="168">
        <v>0</v>
      </c>
      <c r="H91" s="168">
        <f>SUM(D91-G91)</f>
        <v>20000000</v>
      </c>
      <c r="I91" s="168">
        <v>0</v>
      </c>
      <c r="J91" s="168">
        <f t="shared" ref="J91" si="9">I91</f>
        <v>0</v>
      </c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</row>
    <row r="92" spans="1:30" ht="38.25" x14ac:dyDescent="0.2">
      <c r="A92" s="352"/>
      <c r="B92" s="71"/>
      <c r="C92" s="65" t="str">
        <f>Sheet1!D81</f>
        <v>Pemberdayaan satgas penanggulangan kemiskinan dan aksi sosial</v>
      </c>
      <c r="D92" s="21"/>
      <c r="E92" s="191"/>
      <c r="F92" s="191"/>
      <c r="G92" s="191"/>
      <c r="H92" s="192"/>
      <c r="I92" s="191"/>
      <c r="J92" s="191"/>
      <c r="K92" s="192"/>
      <c r="L92" s="192"/>
      <c r="M92" s="191"/>
      <c r="N92" s="192"/>
      <c r="O92" s="191"/>
      <c r="P92" s="192"/>
      <c r="Q92" s="191"/>
      <c r="R92" s="192"/>
      <c r="S92" s="192"/>
      <c r="T92" s="192"/>
      <c r="U92" s="191"/>
      <c r="V92" s="192"/>
      <c r="W92" s="191"/>
      <c r="X92" s="192"/>
      <c r="Y92" s="191"/>
      <c r="Z92" s="192"/>
      <c r="AA92" s="191"/>
      <c r="AB92" s="192"/>
      <c r="AC92" s="191"/>
      <c r="AD92" s="192"/>
    </row>
    <row r="93" spans="1:30" x14ac:dyDescent="0.2">
      <c r="A93" s="352">
        <f t="shared" si="5"/>
        <v>41</v>
      </c>
      <c r="B93" s="66" t="str">
        <f>Sheet1!B83</f>
        <v>1.06 . 1.06.01 . 21 . 05</v>
      </c>
      <c r="C93" s="64"/>
      <c r="D93" s="32">
        <f>Sheet1!E83</f>
        <v>312850000</v>
      </c>
      <c r="E93" s="168">
        <v>0</v>
      </c>
      <c r="F93" s="168">
        <f t="shared" ref="F93" si="10">E93</f>
        <v>0</v>
      </c>
      <c r="G93" s="168">
        <v>0</v>
      </c>
      <c r="H93" s="168">
        <f>SUM(D93-G93)</f>
        <v>312850000</v>
      </c>
      <c r="I93" s="168">
        <v>0</v>
      </c>
      <c r="J93" s="168">
        <f t="shared" ref="J93" si="11">I93</f>
        <v>0</v>
      </c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</row>
    <row r="94" spans="1:30" ht="38.25" x14ac:dyDescent="0.2">
      <c r="A94" s="352"/>
      <c r="B94" s="71"/>
      <c r="C94" s="65" t="str">
        <f>Sheet1!D83</f>
        <v>Pemberdayaan Tenaga Kesejahteraan Sosial Kecamatan (TKSK)</v>
      </c>
      <c r="D94" s="21"/>
      <c r="E94" s="191"/>
      <c r="F94" s="191"/>
      <c r="G94" s="191"/>
      <c r="H94" s="192"/>
      <c r="I94" s="191"/>
      <c r="J94" s="191"/>
      <c r="K94" s="192"/>
      <c r="L94" s="192"/>
      <c r="M94" s="191"/>
      <c r="N94" s="192"/>
      <c r="O94" s="191"/>
      <c r="P94" s="192"/>
      <c r="Q94" s="191"/>
      <c r="R94" s="192"/>
      <c r="S94" s="192"/>
      <c r="T94" s="192"/>
      <c r="U94" s="191"/>
      <c r="V94" s="192"/>
      <c r="W94" s="191"/>
      <c r="X94" s="192"/>
      <c r="Y94" s="191"/>
      <c r="Z94" s="192"/>
      <c r="AA94" s="191"/>
      <c r="AB94" s="192"/>
      <c r="AC94" s="191"/>
      <c r="AD94" s="192"/>
    </row>
    <row r="95" spans="1:30" ht="21" customHeight="1" x14ac:dyDescent="0.2">
      <c r="A95" s="352">
        <f t="shared" si="5"/>
        <v>42</v>
      </c>
      <c r="B95" s="358" t="s">
        <v>193</v>
      </c>
      <c r="C95" s="359"/>
      <c r="D95" s="32">
        <f>Sheet1!E85</f>
        <v>20000000</v>
      </c>
      <c r="E95" s="168">
        <v>0</v>
      </c>
      <c r="F95" s="168">
        <f t="shared" ref="F95" si="12">E95</f>
        <v>0</v>
      </c>
      <c r="G95" s="168">
        <v>0</v>
      </c>
      <c r="H95" s="168">
        <f>SUM(D95-G95)</f>
        <v>20000000</v>
      </c>
      <c r="I95" s="168">
        <v>0</v>
      </c>
      <c r="J95" s="168">
        <f t="shared" ref="J95" si="13">I95</f>
        <v>0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</row>
    <row r="96" spans="1:30" ht="38.25" x14ac:dyDescent="0.2">
      <c r="A96" s="352"/>
      <c r="B96" s="71"/>
      <c r="C96" s="65" t="str">
        <f>Sheet1!D85</f>
        <v>Pembinaan dan Penanaman nilai - nilai kepahlawanan dan kesetiakawanan Sosial</v>
      </c>
      <c r="D96" s="21"/>
      <c r="E96" s="191"/>
      <c r="F96" s="191"/>
      <c r="G96" s="191"/>
      <c r="H96" s="192"/>
      <c r="I96" s="191"/>
      <c r="J96" s="191"/>
      <c r="K96" s="192"/>
      <c r="L96" s="192"/>
      <c r="M96" s="191"/>
      <c r="N96" s="192"/>
      <c r="O96" s="191"/>
      <c r="P96" s="192"/>
      <c r="Q96" s="191"/>
      <c r="R96" s="192"/>
      <c r="S96" s="192"/>
      <c r="T96" s="192"/>
      <c r="U96" s="191"/>
      <c r="V96" s="192"/>
      <c r="W96" s="191"/>
      <c r="X96" s="192"/>
      <c r="Y96" s="191"/>
      <c r="Z96" s="192"/>
      <c r="AA96" s="191"/>
      <c r="AB96" s="192"/>
      <c r="AC96" s="191"/>
      <c r="AD96" s="192"/>
    </row>
    <row r="97" spans="1:30" ht="17.25" customHeight="1" x14ac:dyDescent="0.2">
      <c r="A97" s="352">
        <v>43</v>
      </c>
      <c r="B97" s="358" t="s">
        <v>147</v>
      </c>
      <c r="C97" s="359"/>
      <c r="D97" s="32">
        <f>SUM(Sheet1!E87)</f>
        <v>26200000</v>
      </c>
      <c r="E97" s="168">
        <v>0</v>
      </c>
      <c r="F97" s="168">
        <f t="shared" ref="F97" si="14">E97</f>
        <v>0</v>
      </c>
      <c r="G97" s="168">
        <v>0</v>
      </c>
      <c r="H97" s="168">
        <f>SUM(D97-G97)</f>
        <v>26200000</v>
      </c>
      <c r="I97" s="168">
        <v>0</v>
      </c>
      <c r="J97" s="168">
        <f t="shared" ref="J97" si="15">I97</f>
        <v>0</v>
      </c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</row>
    <row r="98" spans="1:30" ht="24" customHeight="1" x14ac:dyDescent="0.2">
      <c r="A98" s="352"/>
      <c r="B98" s="71"/>
      <c r="C98" s="65" t="str">
        <f>Sheet1!D87</f>
        <v>Bantuan operasional TAGANA</v>
      </c>
      <c r="D98" s="21"/>
      <c r="E98" s="191"/>
      <c r="F98" s="191"/>
      <c r="G98" s="191"/>
      <c r="H98" s="192"/>
      <c r="I98" s="191"/>
      <c r="J98" s="191"/>
      <c r="K98" s="192"/>
      <c r="L98" s="192"/>
      <c r="M98" s="191"/>
      <c r="N98" s="192"/>
      <c r="O98" s="191"/>
      <c r="P98" s="192"/>
      <c r="Q98" s="191"/>
      <c r="R98" s="192"/>
      <c r="S98" s="192"/>
      <c r="T98" s="192"/>
      <c r="U98" s="191"/>
      <c r="V98" s="192"/>
      <c r="W98" s="191"/>
      <c r="X98" s="192"/>
      <c r="Y98" s="191"/>
      <c r="Z98" s="192"/>
      <c r="AA98" s="191"/>
      <c r="AB98" s="192"/>
      <c r="AC98" s="191"/>
      <c r="AD98" s="192"/>
    </row>
    <row r="99" spans="1:30" ht="14.25" customHeight="1" x14ac:dyDescent="0.2">
      <c r="A99" s="352">
        <v>44</v>
      </c>
      <c r="B99" s="358" t="s">
        <v>209</v>
      </c>
      <c r="C99" s="359"/>
      <c r="D99" s="32">
        <f>SUM(Sheet1!E89)</f>
        <v>10000000</v>
      </c>
      <c r="E99" s="168">
        <v>0</v>
      </c>
      <c r="F99" s="168">
        <f t="shared" ref="F99:F101" si="16">E99</f>
        <v>0</v>
      </c>
      <c r="G99" s="168">
        <v>0</v>
      </c>
      <c r="H99" s="168">
        <f>SUM(D99-G99)</f>
        <v>10000000</v>
      </c>
      <c r="I99" s="168">
        <v>0</v>
      </c>
      <c r="J99" s="168">
        <f t="shared" ref="J99" si="17">I99</f>
        <v>0</v>
      </c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</row>
    <row r="100" spans="1:30" ht="29.25" customHeight="1" x14ac:dyDescent="0.2">
      <c r="A100" s="352"/>
      <c r="B100" s="71"/>
      <c r="C100" s="65" t="str">
        <f>Sheet1!D89</f>
        <v>Forum Komunikasi Pekerja Sosial Masyarakat</v>
      </c>
      <c r="D100" s="21"/>
      <c r="E100" s="191"/>
      <c r="F100" s="191"/>
      <c r="G100" s="191"/>
      <c r="H100" s="192"/>
      <c r="I100" s="191"/>
      <c r="J100" s="191"/>
      <c r="K100" s="192"/>
      <c r="L100" s="192"/>
      <c r="M100" s="191"/>
      <c r="N100" s="192"/>
      <c r="O100" s="191"/>
      <c r="P100" s="192"/>
      <c r="Q100" s="191"/>
      <c r="R100" s="192"/>
      <c r="S100" s="192"/>
      <c r="T100" s="192"/>
      <c r="U100" s="191"/>
      <c r="V100" s="192"/>
      <c r="W100" s="191"/>
      <c r="X100" s="192"/>
      <c r="Y100" s="191"/>
      <c r="Z100" s="192"/>
      <c r="AA100" s="191"/>
      <c r="AB100" s="192"/>
      <c r="AC100" s="191"/>
      <c r="AD100" s="192"/>
    </row>
    <row r="101" spans="1:30" x14ac:dyDescent="0.2">
      <c r="A101" s="352">
        <v>45</v>
      </c>
      <c r="C101" s="59" t="s">
        <v>198</v>
      </c>
      <c r="D101" s="32">
        <f>SUM(Sheet1!E91)</f>
        <v>30000000</v>
      </c>
      <c r="E101" s="168">
        <v>0</v>
      </c>
      <c r="F101" s="168">
        <f t="shared" si="16"/>
        <v>0</v>
      </c>
      <c r="G101" s="168">
        <v>0</v>
      </c>
      <c r="H101" s="168">
        <f>SUM(D101-G101)</f>
        <v>30000000</v>
      </c>
      <c r="I101" s="168">
        <v>0</v>
      </c>
      <c r="J101" s="168">
        <f t="shared" ref="J101" si="18">I101</f>
        <v>0</v>
      </c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</row>
    <row r="102" spans="1:30" ht="32.25" customHeight="1" x14ac:dyDescent="0.2">
      <c r="A102" s="352"/>
      <c r="B102" s="71"/>
      <c r="C102" s="65" t="str">
        <f>Sheet1!D91</f>
        <v>Pembinaan dan Peningkatan Pilar-pilar Partisipasi Sosial.</v>
      </c>
      <c r="D102" s="21"/>
      <c r="E102" s="191"/>
      <c r="F102" s="191"/>
      <c r="G102" s="191"/>
      <c r="H102" s="192"/>
      <c r="I102" s="191"/>
      <c r="J102" s="191"/>
      <c r="K102" s="192"/>
      <c r="L102" s="192"/>
      <c r="M102" s="191"/>
      <c r="N102" s="192"/>
      <c r="O102" s="191"/>
      <c r="P102" s="192"/>
      <c r="Q102" s="191"/>
      <c r="R102" s="192"/>
      <c r="S102" s="192"/>
      <c r="T102" s="192"/>
      <c r="U102" s="191"/>
      <c r="V102" s="192"/>
      <c r="W102" s="191"/>
      <c r="X102" s="192"/>
      <c r="Y102" s="191"/>
      <c r="Z102" s="192"/>
      <c r="AA102" s="191"/>
      <c r="AB102" s="192"/>
      <c r="AC102" s="191"/>
      <c r="AD102" s="192"/>
    </row>
    <row r="103" spans="1:30" x14ac:dyDescent="0.2">
      <c r="A103" s="15"/>
      <c r="B103" s="66">
        <f>Sheet1!B80</f>
        <v>0</v>
      </c>
      <c r="C103" s="346" t="s">
        <v>212</v>
      </c>
      <c r="D103" s="348">
        <f>SUM(D13+D33+D43+D49+D59+D75+D79+D83+D89)</f>
        <v>7055650000</v>
      </c>
      <c r="E103" s="208">
        <f>E89+E83+E79+E59+E49+E33+E13+E75+E73+E43</f>
        <v>0</v>
      </c>
      <c r="F103" s="208">
        <f t="shared" ref="F103" si="19">SUM(F13:F87)</f>
        <v>0</v>
      </c>
      <c r="G103" s="208">
        <f>G89+G83+G79+G59+G49+G33+G13</f>
        <v>0</v>
      </c>
      <c r="H103" s="350">
        <f>SUM(H89+H83+H79+H75+H59+H49+H43+H33+H13)</f>
        <v>7055650000</v>
      </c>
      <c r="I103" s="197">
        <f>I89+I83+I79+I59+I49+I33+I13+I75+I73+I43</f>
        <v>0</v>
      </c>
      <c r="J103" s="197">
        <f t="shared" ref="J103" si="20">SUM(J13:J87)</f>
        <v>0</v>
      </c>
      <c r="K103" s="197"/>
      <c r="L103" s="197"/>
      <c r="M103" s="197"/>
      <c r="N103" s="197"/>
      <c r="O103" s="197"/>
      <c r="P103" s="197"/>
      <c r="Q103" s="197"/>
      <c r="R103" s="197"/>
      <c r="S103" s="197"/>
      <c r="T103" s="168"/>
      <c r="U103" s="197"/>
      <c r="V103" s="168"/>
      <c r="W103" s="197"/>
      <c r="X103" s="197"/>
      <c r="Y103" s="197"/>
      <c r="Z103" s="197"/>
      <c r="AA103" s="197"/>
      <c r="AB103" s="197"/>
      <c r="AC103" s="197"/>
      <c r="AD103" s="197"/>
    </row>
    <row r="104" spans="1:30" x14ac:dyDescent="0.2">
      <c r="A104" s="5"/>
      <c r="B104" s="72"/>
      <c r="C104" s="347"/>
      <c r="D104" s="349"/>
      <c r="E104" s="209"/>
      <c r="F104" s="209"/>
      <c r="G104" s="209"/>
      <c r="H104" s="351"/>
      <c r="I104" s="198"/>
      <c r="J104" s="198"/>
      <c r="K104" s="199"/>
      <c r="L104" s="199"/>
      <c r="M104" s="198"/>
      <c r="N104" s="199"/>
      <c r="O104" s="198"/>
      <c r="P104" s="199"/>
      <c r="Q104" s="198"/>
      <c r="R104" s="199"/>
      <c r="S104" s="199"/>
      <c r="T104" s="199"/>
      <c r="U104" s="198"/>
      <c r="V104" s="199"/>
      <c r="W104" s="198"/>
      <c r="X104" s="199"/>
      <c r="Y104" s="198"/>
      <c r="Z104" s="199"/>
      <c r="AA104" s="198"/>
      <c r="AB104" s="199"/>
      <c r="AC104" s="198"/>
      <c r="AD104" s="199"/>
    </row>
    <row r="105" spans="1:30" x14ac:dyDescent="0.2">
      <c r="E105" s="155"/>
      <c r="F105" s="155"/>
      <c r="G105" s="155"/>
      <c r="H105" s="156"/>
      <c r="I105" s="156"/>
      <c r="J105" s="156"/>
      <c r="K105" s="156"/>
      <c r="L105" s="156"/>
      <c r="M105" s="155"/>
      <c r="N105" s="155"/>
      <c r="O105" s="155"/>
      <c r="P105" s="156"/>
      <c r="Q105" s="155"/>
      <c r="R105" s="155"/>
      <c r="S105" s="155"/>
      <c r="T105" s="155"/>
      <c r="U105" s="155"/>
      <c r="V105" s="156"/>
      <c r="W105" s="155"/>
      <c r="X105" s="155"/>
      <c r="Y105" s="155"/>
      <c r="Z105" s="155"/>
      <c r="AA105" s="155"/>
      <c r="AB105" s="156"/>
      <c r="AC105" s="155"/>
      <c r="AD105" s="156"/>
    </row>
    <row r="106" spans="1:30" x14ac:dyDescent="0.2">
      <c r="E106" s="155"/>
      <c r="F106" s="155"/>
      <c r="G106" s="155"/>
      <c r="H106" s="156"/>
      <c r="I106" s="156"/>
      <c r="J106" s="156"/>
      <c r="K106" s="156"/>
      <c r="L106" s="156"/>
      <c r="M106" s="155"/>
      <c r="N106" s="155"/>
      <c r="O106" s="155"/>
      <c r="P106" s="156"/>
      <c r="Q106" s="155"/>
      <c r="R106" s="155"/>
      <c r="S106" s="155"/>
      <c r="T106" s="155"/>
      <c r="U106" s="155"/>
      <c r="V106" s="156"/>
      <c r="W106" s="155"/>
      <c r="X106" s="155"/>
      <c r="Y106" s="155"/>
      <c r="Z106" s="155"/>
      <c r="AA106" s="155"/>
      <c r="AB106" s="156"/>
      <c r="AC106" s="155"/>
      <c r="AD106" s="156"/>
    </row>
    <row r="107" spans="1:30" x14ac:dyDescent="0.2">
      <c r="E107" s="155"/>
      <c r="F107" s="155"/>
      <c r="G107" s="155"/>
      <c r="H107" s="156"/>
      <c r="I107" s="156"/>
      <c r="J107" s="156"/>
      <c r="K107" s="156"/>
      <c r="L107" s="156"/>
      <c r="M107" s="155"/>
      <c r="N107" s="155"/>
      <c r="O107" s="155"/>
      <c r="P107" s="156"/>
      <c r="Q107" s="155"/>
      <c r="R107" s="155"/>
      <c r="S107" s="155"/>
      <c r="T107" s="155"/>
      <c r="U107" s="155"/>
      <c r="V107" s="156"/>
      <c r="W107" s="155"/>
      <c r="X107" s="155"/>
      <c r="Y107" s="155"/>
      <c r="Z107" s="155"/>
      <c r="AA107" s="155"/>
      <c r="AB107" s="156"/>
      <c r="AC107" s="155"/>
      <c r="AD107" s="156"/>
    </row>
    <row r="108" spans="1:30" x14ac:dyDescent="0.2">
      <c r="E108" s="155"/>
      <c r="F108" s="155"/>
      <c r="G108" s="155"/>
      <c r="H108" s="156"/>
      <c r="I108" s="156"/>
      <c r="J108" s="156"/>
      <c r="K108" s="156"/>
      <c r="L108" s="156"/>
      <c r="M108" s="155"/>
      <c r="N108" s="155"/>
      <c r="O108" s="155"/>
      <c r="P108" s="156"/>
      <c r="Q108" s="155"/>
      <c r="R108" s="155"/>
      <c r="S108" s="155"/>
      <c r="T108" s="155"/>
      <c r="U108" s="155"/>
      <c r="V108" s="156"/>
      <c r="W108" s="155"/>
      <c r="X108" s="155"/>
      <c r="Y108" s="155"/>
      <c r="Z108" s="155"/>
      <c r="AA108" s="155"/>
      <c r="AB108" s="156"/>
      <c r="AC108" s="155"/>
      <c r="AD108" s="156"/>
    </row>
    <row r="109" spans="1:30" x14ac:dyDescent="0.2">
      <c r="D109" s="41"/>
      <c r="E109" s="155"/>
      <c r="F109" s="155"/>
      <c r="G109" s="155"/>
      <c r="H109" s="156"/>
      <c r="I109" s="156"/>
      <c r="J109" s="156"/>
      <c r="K109" s="156"/>
      <c r="L109" s="156"/>
      <c r="M109" s="155"/>
      <c r="N109" s="155"/>
      <c r="O109" s="155"/>
      <c r="P109" s="156"/>
      <c r="Q109" s="155"/>
      <c r="R109" s="155"/>
      <c r="S109" s="155"/>
      <c r="T109" s="155"/>
      <c r="U109" s="155"/>
      <c r="V109" s="156"/>
      <c r="W109" s="155"/>
      <c r="X109" s="155"/>
      <c r="Y109" s="155"/>
      <c r="Z109" s="155"/>
      <c r="AA109" s="155"/>
      <c r="AB109" s="156"/>
      <c r="AC109" s="155"/>
      <c r="AD109" s="156"/>
    </row>
  </sheetData>
  <mergeCells count="53">
    <mergeCell ref="B99:C99"/>
    <mergeCell ref="B37:C37"/>
    <mergeCell ref="B63:C63"/>
    <mergeCell ref="B69:C69"/>
    <mergeCell ref="B71:C71"/>
    <mergeCell ref="B95:C95"/>
    <mergeCell ref="A63:A64"/>
    <mergeCell ref="A89:A90"/>
    <mergeCell ref="A91:A92"/>
    <mergeCell ref="A93:A94"/>
    <mergeCell ref="A95:A96"/>
    <mergeCell ref="A79:A80"/>
    <mergeCell ref="A81:A82"/>
    <mergeCell ref="A83:A84"/>
    <mergeCell ref="A85:A86"/>
    <mergeCell ref="A87:A88"/>
    <mergeCell ref="A13:A14"/>
    <mergeCell ref="E10:AD10"/>
    <mergeCell ref="A15:A16"/>
    <mergeCell ref="A17:A18"/>
    <mergeCell ref="A97:A98"/>
    <mergeCell ref="B97:C97"/>
    <mergeCell ref="A53:A54"/>
    <mergeCell ref="A19:A20"/>
    <mergeCell ref="A21:A22"/>
    <mergeCell ref="A23:A24"/>
    <mergeCell ref="A25:A26"/>
    <mergeCell ref="A49:A50"/>
    <mergeCell ref="A33:A34"/>
    <mergeCell ref="A39:A40"/>
    <mergeCell ref="A41:A42"/>
    <mergeCell ref="A47:A48"/>
    <mergeCell ref="A43:A44"/>
    <mergeCell ref="A45:A46"/>
    <mergeCell ref="A51:A52"/>
    <mergeCell ref="A27:A28"/>
    <mergeCell ref="A35:A36"/>
    <mergeCell ref="C103:C104"/>
    <mergeCell ref="D103:D104"/>
    <mergeCell ref="H103:H104"/>
    <mergeCell ref="A55:A56"/>
    <mergeCell ref="A67:A68"/>
    <mergeCell ref="A77:A78"/>
    <mergeCell ref="A61:A62"/>
    <mergeCell ref="A59:A60"/>
    <mergeCell ref="A57:A58"/>
    <mergeCell ref="A65:A66"/>
    <mergeCell ref="A69:A70"/>
    <mergeCell ref="A73:A74"/>
    <mergeCell ref="A71:A72"/>
    <mergeCell ref="A75:A76"/>
    <mergeCell ref="A99:A100"/>
    <mergeCell ref="A101:A102"/>
  </mergeCells>
  <printOptions horizontalCentered="1"/>
  <pageMargins left="0.51181102362204722" right="0.43307086614173229" top="0.74803149606299213" bottom="0.74803149606299213" header="0.31496062992125984" footer="0.31496062992125984"/>
  <pageSetup paperSize="5" orientation="landscape" horizontalDpi="4294967293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O117"/>
  <sheetViews>
    <sheetView view="pageBreakPreview" zoomScaleSheetLayoutView="100" workbookViewId="0">
      <pane xSplit="4" topLeftCell="E1" activePane="topRight" state="frozen"/>
      <selection pane="topRight" activeCell="A106" sqref="A105:N107"/>
    </sheetView>
  </sheetViews>
  <sheetFormatPr defaultRowHeight="12.75" x14ac:dyDescent="0.2"/>
  <cols>
    <col min="1" max="1" width="3.7109375" customWidth="1"/>
    <col min="2" max="2" width="1.5703125" style="73" customWidth="1"/>
    <col min="3" max="3" width="54.7109375" customWidth="1"/>
    <col min="4" max="4" width="22.28515625" customWidth="1"/>
    <col min="5" max="5" width="14" customWidth="1"/>
    <col min="6" max="6" width="17.42578125" customWidth="1"/>
    <col min="7" max="7" width="15.28515625" customWidth="1"/>
    <col min="8" max="8" width="8.28515625" style="48" customWidth="1"/>
    <col min="9" max="9" width="14.140625" style="56" customWidth="1"/>
    <col min="10" max="10" width="15.5703125" customWidth="1"/>
    <col min="11" max="11" width="23" customWidth="1"/>
    <col min="12" max="12" width="8.140625" style="48" customWidth="1"/>
    <col min="13" max="13" width="9" style="48" customWidth="1"/>
    <col min="14" max="14" width="7.140625" customWidth="1"/>
    <col min="15" max="15" width="10.28515625" bestFit="1" customWidth="1"/>
  </cols>
  <sheetData>
    <row r="1" spans="1:15" x14ac:dyDescent="0.2">
      <c r="A1" s="402" t="s">
        <v>386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5" x14ac:dyDescent="0.2">
      <c r="A2" s="402" t="s">
        <v>15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5" x14ac:dyDescent="0.2">
      <c r="A3" s="14"/>
      <c r="B3" s="14"/>
      <c r="C3" s="14"/>
      <c r="F3" s="14"/>
      <c r="G3" s="14"/>
      <c r="H3" s="42"/>
      <c r="I3" s="29"/>
      <c r="J3" s="14"/>
      <c r="K3" s="14"/>
      <c r="L3" s="42"/>
      <c r="M3" s="42"/>
      <c r="N3" s="14"/>
    </row>
    <row r="4" spans="1:15" x14ac:dyDescent="0.2">
      <c r="A4" s="14" t="s">
        <v>16</v>
      </c>
      <c r="B4" s="14"/>
      <c r="C4" s="14"/>
      <c r="D4" s="29" t="s">
        <v>20</v>
      </c>
      <c r="E4" s="14" t="s">
        <v>149</v>
      </c>
      <c r="F4" s="14"/>
      <c r="G4" s="22"/>
      <c r="H4" s="43"/>
      <c r="I4" s="14"/>
      <c r="J4" s="14"/>
      <c r="K4" s="14"/>
      <c r="L4" s="42"/>
      <c r="M4" s="42"/>
      <c r="N4" s="14"/>
    </row>
    <row r="5" spans="1:15" x14ac:dyDescent="0.2">
      <c r="A5" s="14" t="s">
        <v>17</v>
      </c>
      <c r="B5" s="14"/>
      <c r="C5" s="14"/>
      <c r="D5" s="29" t="s">
        <v>20</v>
      </c>
      <c r="E5" s="14" t="s">
        <v>215</v>
      </c>
      <c r="F5" s="14"/>
      <c r="G5" s="22"/>
      <c r="H5" s="43"/>
      <c r="I5" s="14"/>
      <c r="J5" s="14"/>
      <c r="K5" s="14"/>
      <c r="L5" s="42"/>
      <c r="M5" s="42"/>
      <c r="N5" s="14"/>
    </row>
    <row r="6" spans="1:15" x14ac:dyDescent="0.2">
      <c r="A6" s="14" t="s">
        <v>18</v>
      </c>
      <c r="B6" s="14"/>
      <c r="C6" s="14"/>
      <c r="D6" s="29" t="s">
        <v>20</v>
      </c>
      <c r="E6" s="55">
        <v>2024</v>
      </c>
      <c r="F6" s="14"/>
      <c r="G6" s="22"/>
      <c r="H6" s="43"/>
      <c r="I6" s="14"/>
      <c r="J6" s="14"/>
      <c r="K6" s="14"/>
      <c r="L6" s="42"/>
      <c r="M6" s="42"/>
      <c r="N6" s="14"/>
    </row>
    <row r="7" spans="1:15" x14ac:dyDescent="0.2">
      <c r="A7" s="14" t="s">
        <v>19</v>
      </c>
      <c r="B7" s="14"/>
      <c r="C7" s="14"/>
      <c r="D7" s="29" t="s">
        <v>20</v>
      </c>
      <c r="E7" s="219" t="s">
        <v>245</v>
      </c>
      <c r="F7" s="14"/>
      <c r="G7" s="22"/>
      <c r="H7" s="43"/>
      <c r="I7" s="14"/>
      <c r="J7" s="14"/>
      <c r="K7" s="14"/>
      <c r="L7" s="42"/>
      <c r="M7" s="42" t="s">
        <v>31</v>
      </c>
      <c r="N7" s="14"/>
    </row>
    <row r="8" spans="1:15" x14ac:dyDescent="0.2">
      <c r="A8" s="14"/>
      <c r="B8" s="55"/>
      <c r="C8" s="14"/>
      <c r="D8" s="29"/>
      <c r="E8" s="14"/>
      <c r="F8" s="14"/>
      <c r="G8" s="22"/>
      <c r="H8" s="43" t="s">
        <v>91</v>
      </c>
      <c r="I8" s="14"/>
      <c r="J8" s="14"/>
      <c r="K8" s="14"/>
      <c r="L8" s="42"/>
      <c r="M8" s="42"/>
      <c r="N8" s="14"/>
    </row>
    <row r="9" spans="1:15" x14ac:dyDescent="0.2">
      <c r="A9" s="369" t="s">
        <v>0</v>
      </c>
      <c r="B9" s="365" t="s">
        <v>267</v>
      </c>
      <c r="C9" s="346"/>
      <c r="D9" s="245" t="s">
        <v>38</v>
      </c>
      <c r="E9" s="396" t="s">
        <v>29</v>
      </c>
      <c r="F9" s="397"/>
      <c r="G9" s="397"/>
      <c r="H9" s="398"/>
      <c r="I9" s="396" t="s">
        <v>30</v>
      </c>
      <c r="J9" s="397"/>
      <c r="K9" s="397"/>
      <c r="L9" s="398"/>
      <c r="M9" s="49" t="s">
        <v>27</v>
      </c>
      <c r="N9" s="25" t="s">
        <v>28</v>
      </c>
      <c r="O9" s="121"/>
    </row>
    <row r="10" spans="1:15" x14ac:dyDescent="0.2">
      <c r="A10" s="370"/>
      <c r="B10" s="366"/>
      <c r="C10" s="367"/>
      <c r="D10" s="20" t="s">
        <v>214</v>
      </c>
      <c r="E10" s="28" t="s">
        <v>21</v>
      </c>
      <c r="F10" s="27" t="s">
        <v>23</v>
      </c>
      <c r="G10" s="27" t="s">
        <v>21</v>
      </c>
      <c r="H10" s="44" t="s">
        <v>26</v>
      </c>
      <c r="I10" s="28" t="s">
        <v>21</v>
      </c>
      <c r="J10" s="27" t="s">
        <v>23</v>
      </c>
      <c r="K10" s="29" t="s">
        <v>21</v>
      </c>
      <c r="L10" s="50" t="s">
        <v>26</v>
      </c>
      <c r="M10" s="50" t="s">
        <v>26</v>
      </c>
      <c r="N10" s="30"/>
      <c r="O10" s="121"/>
    </row>
    <row r="11" spans="1:15" x14ac:dyDescent="0.2">
      <c r="A11" s="371"/>
      <c r="B11" s="368"/>
      <c r="C11" s="347"/>
      <c r="D11" s="21" t="s">
        <v>11</v>
      </c>
      <c r="E11" s="28" t="s">
        <v>22</v>
      </c>
      <c r="F11" s="27" t="s">
        <v>24</v>
      </c>
      <c r="G11" s="27" t="s">
        <v>25</v>
      </c>
      <c r="H11" s="45"/>
      <c r="I11" s="28" t="s">
        <v>22</v>
      </c>
      <c r="J11" s="27" t="s">
        <v>24</v>
      </c>
      <c r="K11" s="29" t="s">
        <v>25</v>
      </c>
      <c r="L11" s="47"/>
      <c r="M11" s="47"/>
      <c r="N11" s="31"/>
      <c r="O11" s="121"/>
    </row>
    <row r="12" spans="1:15" s="239" customFormat="1" x14ac:dyDescent="0.2">
      <c r="A12" s="251" t="s">
        <v>256</v>
      </c>
      <c r="B12" s="405" t="s">
        <v>318</v>
      </c>
      <c r="C12" s="406"/>
      <c r="D12" s="331">
        <f>SUM(D14+D20+D28+D44+D58)</f>
        <v>3956709409</v>
      </c>
      <c r="E12" s="256" t="s">
        <v>36</v>
      </c>
      <c r="F12" s="257" t="s">
        <v>36</v>
      </c>
      <c r="G12" s="257" t="s">
        <v>36</v>
      </c>
      <c r="H12" s="254" t="s">
        <v>36</v>
      </c>
      <c r="I12" s="258" t="s">
        <v>36</v>
      </c>
      <c r="J12" s="257" t="s">
        <v>36</v>
      </c>
      <c r="K12" s="256" t="s">
        <v>36</v>
      </c>
      <c r="L12" s="255" t="s">
        <v>36</v>
      </c>
      <c r="M12" s="255" t="s">
        <v>36</v>
      </c>
      <c r="N12" s="259" t="s">
        <v>36</v>
      </c>
      <c r="O12" s="246"/>
    </row>
    <row r="13" spans="1:15" s="241" customFormat="1" ht="27" customHeight="1" x14ac:dyDescent="0.2">
      <c r="A13" s="247"/>
      <c r="B13" s="407" t="s">
        <v>255</v>
      </c>
      <c r="C13" s="408"/>
      <c r="E13" s="118"/>
      <c r="F13" s="260"/>
      <c r="G13" s="260"/>
      <c r="H13" s="249"/>
      <c r="I13" s="118"/>
      <c r="J13" s="260"/>
      <c r="K13" s="261"/>
      <c r="L13" s="46"/>
      <c r="M13" s="46"/>
      <c r="N13" s="262"/>
      <c r="O13" s="250"/>
    </row>
    <row r="14" spans="1:15" s="84" customFormat="1" x14ac:dyDescent="0.2">
      <c r="A14" s="353">
        <v>1</v>
      </c>
      <c r="B14" s="393" t="s">
        <v>269</v>
      </c>
      <c r="C14" s="394"/>
      <c r="D14" s="100">
        <f>SUM(D16+D18)</f>
        <v>36488100</v>
      </c>
      <c r="E14" s="263" t="s">
        <v>36</v>
      </c>
      <c r="F14" s="263" t="s">
        <v>36</v>
      </c>
      <c r="G14" s="263" t="s">
        <v>36</v>
      </c>
      <c r="H14" s="264" t="s">
        <v>36</v>
      </c>
      <c r="I14" s="263" t="s">
        <v>36</v>
      </c>
      <c r="J14" s="263" t="s">
        <v>36</v>
      </c>
      <c r="K14" s="263" t="s">
        <v>36</v>
      </c>
      <c r="L14" s="265" t="s">
        <v>36</v>
      </c>
      <c r="M14" s="243" t="s">
        <v>36</v>
      </c>
      <c r="N14" s="266" t="s">
        <v>36</v>
      </c>
      <c r="O14" s="222"/>
    </row>
    <row r="15" spans="1:15" s="88" customFormat="1" ht="27.75" customHeight="1" x14ac:dyDescent="0.2">
      <c r="A15" s="354"/>
      <c r="B15" s="385" t="s">
        <v>216</v>
      </c>
      <c r="C15" s="386"/>
      <c r="D15" s="205"/>
      <c r="E15" s="267"/>
      <c r="F15" s="267"/>
      <c r="G15" s="267"/>
      <c r="H15" s="101"/>
      <c r="I15" s="267"/>
      <c r="J15" s="267"/>
      <c r="K15" s="267"/>
      <c r="L15" s="268"/>
      <c r="M15" s="101"/>
      <c r="N15" s="269"/>
      <c r="O15" s="223"/>
    </row>
    <row r="16" spans="1:15" x14ac:dyDescent="0.2">
      <c r="A16" s="352">
        <f>1+A14</f>
        <v>2</v>
      </c>
      <c r="B16" s="378" t="s">
        <v>360</v>
      </c>
      <c r="C16" s="379"/>
      <c r="D16" s="32">
        <v>9087900</v>
      </c>
      <c r="E16" s="270">
        <v>0</v>
      </c>
      <c r="F16" s="270">
        <v>0</v>
      </c>
      <c r="G16" s="271">
        <f>SUM(F16+E16)</f>
        <v>0</v>
      </c>
      <c r="H16" s="272">
        <f>(G16/D16)*100</f>
        <v>0</v>
      </c>
      <c r="I16" s="271">
        <f>E16</f>
        <v>0</v>
      </c>
      <c r="J16" s="271">
        <f>F16</f>
        <v>0</v>
      </c>
      <c r="K16" s="271">
        <f>SUM(J16+I16)</f>
        <v>0</v>
      </c>
      <c r="L16" s="273">
        <f>H16</f>
        <v>0</v>
      </c>
      <c r="M16" s="255">
        <f>SUM(L16)</f>
        <v>0</v>
      </c>
      <c r="N16" s="274" t="s">
        <v>36</v>
      </c>
      <c r="O16" s="121"/>
    </row>
    <row r="17" spans="1:15" ht="18.75" customHeight="1" x14ac:dyDescent="0.2">
      <c r="A17" s="352"/>
      <c r="B17" s="374" t="s">
        <v>217</v>
      </c>
      <c r="C17" s="375"/>
      <c r="D17" s="33"/>
      <c r="E17" s="275"/>
      <c r="F17" s="275"/>
      <c r="G17" s="275"/>
      <c r="H17" s="46"/>
      <c r="I17" s="275"/>
      <c r="J17" s="275"/>
      <c r="K17" s="275"/>
      <c r="L17" s="276"/>
      <c r="M17" s="46"/>
      <c r="N17" s="227"/>
      <c r="O17" s="224"/>
    </row>
    <row r="18" spans="1:15" x14ac:dyDescent="0.2">
      <c r="A18" s="352">
        <f t="shared" ref="A18" si="0">1+A16</f>
        <v>3</v>
      </c>
      <c r="B18" s="378" t="s">
        <v>361</v>
      </c>
      <c r="C18" s="379"/>
      <c r="D18" s="32">
        <v>27400200</v>
      </c>
      <c r="E18" s="270">
        <v>0</v>
      </c>
      <c r="F18" s="270">
        <v>0</v>
      </c>
      <c r="G18" s="271">
        <f>SUM(F18+E18)</f>
        <v>0</v>
      </c>
      <c r="H18" s="272">
        <f>(G18/D18)*100</f>
        <v>0</v>
      </c>
      <c r="I18" s="271">
        <f>E18</f>
        <v>0</v>
      </c>
      <c r="J18" s="271">
        <f>F18</f>
        <v>0</v>
      </c>
      <c r="K18" s="271">
        <f>SUM(J18+I18)</f>
        <v>0</v>
      </c>
      <c r="L18" s="273">
        <f>H18</f>
        <v>0</v>
      </c>
      <c r="M18" s="255">
        <v>0</v>
      </c>
      <c r="N18" s="274" t="s">
        <v>36</v>
      </c>
      <c r="O18" s="225"/>
    </row>
    <row r="19" spans="1:15" ht="30.75" customHeight="1" x14ac:dyDescent="0.2">
      <c r="A19" s="352"/>
      <c r="B19" s="374" t="s">
        <v>218</v>
      </c>
      <c r="C19" s="375"/>
      <c r="D19" s="33"/>
      <c r="E19" s="275"/>
      <c r="F19" s="275"/>
      <c r="G19" s="275"/>
      <c r="H19" s="46"/>
      <c r="I19" s="275"/>
      <c r="J19" s="275"/>
      <c r="K19" s="275"/>
      <c r="L19" s="276"/>
      <c r="M19" s="46"/>
      <c r="N19" s="227"/>
      <c r="O19" s="226"/>
    </row>
    <row r="20" spans="1:15" ht="18.75" customHeight="1" x14ac:dyDescent="0.2">
      <c r="A20" s="353">
        <v>4</v>
      </c>
      <c r="B20" s="384" t="s">
        <v>251</v>
      </c>
      <c r="C20" s="364"/>
      <c r="D20" s="83">
        <f>SUM(D22)</f>
        <v>2773331259</v>
      </c>
      <c r="E20" s="270" t="s">
        <v>36</v>
      </c>
      <c r="F20" s="270" t="s">
        <v>36</v>
      </c>
      <c r="G20" s="270" t="s">
        <v>36</v>
      </c>
      <c r="H20" s="255" t="s">
        <v>36</v>
      </c>
      <c r="I20" s="270" t="s">
        <v>36</v>
      </c>
      <c r="J20" s="270" t="s">
        <v>36</v>
      </c>
      <c r="K20" s="270" t="s">
        <v>36</v>
      </c>
      <c r="L20" s="277" t="s">
        <v>36</v>
      </c>
      <c r="M20" s="255" t="s">
        <v>36</v>
      </c>
      <c r="N20" s="274" t="s">
        <v>36</v>
      </c>
      <c r="O20" s="226"/>
    </row>
    <row r="21" spans="1:15" ht="20.25" customHeight="1" x14ac:dyDescent="0.2">
      <c r="A21" s="354"/>
      <c r="B21" s="382" t="s">
        <v>252</v>
      </c>
      <c r="C21" s="383"/>
      <c r="D21" s="34"/>
      <c r="E21" s="278"/>
      <c r="F21" s="278"/>
      <c r="G21" s="278"/>
      <c r="H21" s="47"/>
      <c r="I21" s="278"/>
      <c r="J21" s="278"/>
      <c r="K21" s="278"/>
      <c r="L21" s="279"/>
      <c r="M21" s="47"/>
      <c r="N21" s="242"/>
      <c r="O21" s="226"/>
    </row>
    <row r="22" spans="1:15" s="239" customFormat="1" ht="16.5" customHeight="1" x14ac:dyDescent="0.2">
      <c r="A22" s="403">
        <v>5</v>
      </c>
      <c r="B22" s="387" t="s">
        <v>253</v>
      </c>
      <c r="C22" s="388"/>
      <c r="D22" s="32">
        <v>2773331259</v>
      </c>
      <c r="E22" s="270" t="s">
        <v>36</v>
      </c>
      <c r="F22" s="270" t="s">
        <v>36</v>
      </c>
      <c r="G22" s="270" t="s">
        <v>36</v>
      </c>
      <c r="H22" s="255" t="s">
        <v>36</v>
      </c>
      <c r="I22" s="270" t="s">
        <v>36</v>
      </c>
      <c r="J22" s="270" t="s">
        <v>36</v>
      </c>
      <c r="K22" s="270" t="s">
        <v>36</v>
      </c>
      <c r="L22" s="277" t="s">
        <v>36</v>
      </c>
      <c r="M22" s="255" t="s">
        <v>36</v>
      </c>
      <c r="N22" s="274" t="s">
        <v>36</v>
      </c>
      <c r="O22" s="238"/>
    </row>
    <row r="23" spans="1:15" s="241" customFormat="1" ht="16.5" customHeight="1" x14ac:dyDescent="0.2">
      <c r="A23" s="360"/>
      <c r="B23" s="374" t="s">
        <v>254</v>
      </c>
      <c r="C23" s="375"/>
      <c r="D23" s="33"/>
      <c r="E23" s="275"/>
      <c r="F23" s="275"/>
      <c r="G23" s="275"/>
      <c r="H23" s="46"/>
      <c r="I23" s="275"/>
      <c r="J23" s="275"/>
      <c r="K23" s="275"/>
      <c r="L23" s="276"/>
      <c r="M23" s="46"/>
      <c r="N23" s="227"/>
      <c r="O23" s="240"/>
    </row>
    <row r="24" spans="1:15" ht="16.5" customHeight="1" x14ac:dyDescent="0.2">
      <c r="A24" s="231">
        <v>6</v>
      </c>
      <c r="B24" s="400" t="s">
        <v>317</v>
      </c>
      <c r="C24" s="401"/>
      <c r="D24" s="100">
        <f>SUM(D26)</f>
        <v>970200</v>
      </c>
      <c r="E24" s="278"/>
      <c r="F24" s="278"/>
      <c r="G24" s="278"/>
      <c r="H24" s="47"/>
      <c r="I24" s="278"/>
      <c r="J24" s="278"/>
      <c r="K24" s="278"/>
      <c r="L24" s="279"/>
      <c r="M24" s="47"/>
      <c r="N24" s="242"/>
      <c r="O24" s="226"/>
    </row>
    <row r="25" spans="1:15" ht="16.5" customHeight="1" x14ac:dyDescent="0.2">
      <c r="A25" s="149"/>
      <c r="B25" s="384" t="s">
        <v>362</v>
      </c>
      <c r="C25" s="364"/>
      <c r="D25" s="34"/>
      <c r="E25" s="278"/>
      <c r="F25" s="278"/>
      <c r="G25" s="278"/>
      <c r="H25" s="47"/>
      <c r="I25" s="278"/>
      <c r="J25" s="278"/>
      <c r="K25" s="278"/>
      <c r="L25" s="279"/>
      <c r="M25" s="47"/>
      <c r="N25" s="242"/>
      <c r="O25" s="226"/>
    </row>
    <row r="26" spans="1:15" ht="16.5" customHeight="1" x14ac:dyDescent="0.2">
      <c r="A26" s="149">
        <v>7</v>
      </c>
      <c r="B26" s="380" t="s">
        <v>317</v>
      </c>
      <c r="C26" s="381"/>
      <c r="D26" s="34">
        <v>970200</v>
      </c>
      <c r="E26" s="278"/>
      <c r="F26" s="278"/>
      <c r="G26" s="278"/>
      <c r="H26" s="47"/>
      <c r="I26" s="278"/>
      <c r="J26" s="278"/>
      <c r="K26" s="278"/>
      <c r="L26" s="279"/>
      <c r="M26" s="47"/>
      <c r="N26" s="242"/>
      <c r="O26" s="226"/>
    </row>
    <row r="27" spans="1:15" ht="16.5" customHeight="1" x14ac:dyDescent="0.2">
      <c r="A27" s="149"/>
      <c r="B27" s="380" t="s">
        <v>363</v>
      </c>
      <c r="C27" s="381"/>
      <c r="D27" s="34"/>
      <c r="E27" s="278"/>
      <c r="F27" s="278"/>
      <c r="G27" s="278"/>
      <c r="H27" s="47"/>
      <c r="I27" s="278"/>
      <c r="J27" s="278"/>
      <c r="K27" s="278"/>
      <c r="L27" s="279"/>
      <c r="M27" s="47"/>
      <c r="N27" s="242"/>
      <c r="O27" s="226"/>
    </row>
    <row r="28" spans="1:15" x14ac:dyDescent="0.2">
      <c r="A28" s="353">
        <v>8</v>
      </c>
      <c r="B28" s="393" t="s">
        <v>275</v>
      </c>
      <c r="C28" s="394"/>
      <c r="D28" s="100">
        <f>SUM(D30+D32+D34+D36+D38+D40+D42)</f>
        <v>243507070</v>
      </c>
      <c r="E28" s="280">
        <v>0</v>
      </c>
      <c r="F28" s="280">
        <v>0</v>
      </c>
      <c r="G28" s="263">
        <f>SUM(F28+E28)</f>
        <v>0</v>
      </c>
      <c r="H28" s="264">
        <f>(G28/D28)*100</f>
        <v>0</v>
      </c>
      <c r="I28" s="263">
        <f>E28</f>
        <v>0</v>
      </c>
      <c r="J28" s="263">
        <f>F28</f>
        <v>0</v>
      </c>
      <c r="K28" s="263">
        <f>SUM(J28+I28)</f>
        <v>0</v>
      </c>
      <c r="L28" s="265">
        <f>H28</f>
        <v>0</v>
      </c>
      <c r="M28" s="243">
        <v>0</v>
      </c>
      <c r="N28" s="242" t="s">
        <v>36</v>
      </c>
      <c r="O28" s="121"/>
    </row>
    <row r="29" spans="1:15" ht="13.5" customHeight="1" x14ac:dyDescent="0.2">
      <c r="A29" s="354"/>
      <c r="B29" s="385" t="s">
        <v>219</v>
      </c>
      <c r="C29" s="386"/>
      <c r="D29" s="33"/>
      <c r="E29" s="275"/>
      <c r="F29" s="275"/>
      <c r="G29" s="275"/>
      <c r="H29" s="46"/>
      <c r="I29" s="275"/>
      <c r="J29" s="275"/>
      <c r="K29" s="275"/>
      <c r="L29" s="276"/>
      <c r="M29" s="46"/>
      <c r="N29" s="227"/>
      <c r="O29" s="121"/>
    </row>
    <row r="30" spans="1:15" x14ac:dyDescent="0.2">
      <c r="A30" s="403">
        <v>9</v>
      </c>
      <c r="B30" s="378" t="s">
        <v>272</v>
      </c>
      <c r="C30" s="379"/>
      <c r="D30" s="32">
        <v>10531550</v>
      </c>
      <c r="E30" s="270">
        <v>0</v>
      </c>
      <c r="F30" s="270">
        <v>0</v>
      </c>
      <c r="G30" s="271">
        <f>SUM(F30+E30)</f>
        <v>0</v>
      </c>
      <c r="H30" s="272">
        <f>(G30/D30)*100</f>
        <v>0</v>
      </c>
      <c r="I30" s="271">
        <f>E30</f>
        <v>0</v>
      </c>
      <c r="J30" s="271">
        <f>F30</f>
        <v>0</v>
      </c>
      <c r="K30" s="271">
        <f>SUM(J30+I30)</f>
        <v>0</v>
      </c>
      <c r="L30" s="273">
        <f>H30</f>
        <v>0</v>
      </c>
      <c r="M30" s="255">
        <f>SUM(L30)</f>
        <v>0</v>
      </c>
      <c r="N30" s="274" t="s">
        <v>36</v>
      </c>
      <c r="O30" s="121"/>
    </row>
    <row r="31" spans="1:15" ht="25.5" customHeight="1" x14ac:dyDescent="0.2">
      <c r="A31" s="360"/>
      <c r="B31" s="374" t="s">
        <v>220</v>
      </c>
      <c r="C31" s="375"/>
      <c r="D31" s="33"/>
      <c r="E31" s="275"/>
      <c r="F31" s="275"/>
      <c r="G31" s="275"/>
      <c r="H31" s="46"/>
      <c r="I31" s="275"/>
      <c r="J31" s="275"/>
      <c r="K31" s="275"/>
      <c r="L31" s="276"/>
      <c r="M31" s="46"/>
      <c r="N31" s="227"/>
      <c r="O31" s="121"/>
    </row>
    <row r="32" spans="1:15" x14ac:dyDescent="0.2">
      <c r="A32" s="403">
        <v>10</v>
      </c>
      <c r="B32" s="378" t="s">
        <v>276</v>
      </c>
      <c r="C32" s="379"/>
      <c r="D32" s="32">
        <v>24134520</v>
      </c>
      <c r="E32" s="270">
        <v>0</v>
      </c>
      <c r="F32" s="270">
        <v>0</v>
      </c>
      <c r="G32" s="271">
        <f>SUM(F32+E32)</f>
        <v>0</v>
      </c>
      <c r="H32" s="272">
        <f>(G32/D32)*100</f>
        <v>0</v>
      </c>
      <c r="I32" s="271">
        <f>E32</f>
        <v>0</v>
      </c>
      <c r="J32" s="271">
        <f>F32</f>
        <v>0</v>
      </c>
      <c r="K32" s="271">
        <f>SUM(J32+I32)</f>
        <v>0</v>
      </c>
      <c r="L32" s="273">
        <f>H32</f>
        <v>0</v>
      </c>
      <c r="M32" s="255">
        <v>0</v>
      </c>
      <c r="N32" s="274" t="s">
        <v>36</v>
      </c>
      <c r="O32" s="121"/>
    </row>
    <row r="33" spans="1:15" ht="18" customHeight="1" x14ac:dyDescent="0.2">
      <c r="A33" s="360"/>
      <c r="B33" s="374" t="s">
        <v>221</v>
      </c>
      <c r="C33" s="375"/>
      <c r="D33" s="33"/>
      <c r="E33" s="275"/>
      <c r="F33" s="275"/>
      <c r="G33" s="275"/>
      <c r="H33" s="46"/>
      <c r="I33" s="275"/>
      <c r="J33" s="275"/>
      <c r="K33" s="275"/>
      <c r="L33" s="276"/>
      <c r="M33" s="46"/>
      <c r="N33" s="227"/>
      <c r="O33" s="121"/>
    </row>
    <row r="34" spans="1:15" ht="18" customHeight="1" x14ac:dyDescent="0.2">
      <c r="A34" s="149">
        <v>11</v>
      </c>
      <c r="B34" s="378" t="s">
        <v>380</v>
      </c>
      <c r="C34" s="379"/>
      <c r="D34" s="34">
        <v>7369500</v>
      </c>
      <c r="E34" s="278"/>
      <c r="F34" s="278"/>
      <c r="G34" s="278"/>
      <c r="H34" s="47"/>
      <c r="I34" s="278"/>
      <c r="J34" s="278"/>
      <c r="K34" s="278"/>
      <c r="L34" s="279"/>
      <c r="M34" s="47"/>
      <c r="N34" s="242"/>
      <c r="O34" s="121"/>
    </row>
    <row r="35" spans="1:15" ht="18" customHeight="1" x14ac:dyDescent="0.2">
      <c r="A35" s="149"/>
      <c r="B35" s="374" t="s">
        <v>378</v>
      </c>
      <c r="C35" s="375"/>
      <c r="D35" s="34"/>
      <c r="E35" s="278"/>
      <c r="F35" s="278"/>
      <c r="G35" s="278"/>
      <c r="H35" s="47"/>
      <c r="I35" s="278"/>
      <c r="J35" s="278"/>
      <c r="K35" s="278"/>
      <c r="L35" s="279"/>
      <c r="M35" s="47"/>
      <c r="N35" s="242"/>
      <c r="O35" s="121"/>
    </row>
    <row r="36" spans="1:15" x14ac:dyDescent="0.2">
      <c r="A36" s="403">
        <v>12</v>
      </c>
      <c r="B36" s="378" t="s">
        <v>277</v>
      </c>
      <c r="C36" s="379"/>
      <c r="D36" s="32">
        <v>1560000</v>
      </c>
      <c r="E36" s="270">
        <v>0</v>
      </c>
      <c r="F36" s="270">
        <v>0</v>
      </c>
      <c r="G36" s="271">
        <f>SUM(F36+E36)</f>
        <v>0</v>
      </c>
      <c r="H36" s="272">
        <f>(G36/D36)*100</f>
        <v>0</v>
      </c>
      <c r="I36" s="271">
        <f>E36</f>
        <v>0</v>
      </c>
      <c r="J36" s="271">
        <f>F36</f>
        <v>0</v>
      </c>
      <c r="K36" s="271">
        <f>SUM(J36+I36)</f>
        <v>0</v>
      </c>
      <c r="L36" s="273">
        <f>H36</f>
        <v>0</v>
      </c>
      <c r="M36" s="255">
        <v>0</v>
      </c>
      <c r="N36" s="274" t="s">
        <v>36</v>
      </c>
      <c r="O36" s="121"/>
    </row>
    <row r="37" spans="1:15" ht="18.75" customHeight="1" x14ac:dyDescent="0.2">
      <c r="A37" s="360"/>
      <c r="B37" s="374" t="s">
        <v>222</v>
      </c>
      <c r="C37" s="375"/>
      <c r="D37" s="33"/>
      <c r="E37" s="275"/>
      <c r="F37" s="275"/>
      <c r="G37" s="275"/>
      <c r="H37" s="46"/>
      <c r="I37" s="275"/>
      <c r="J37" s="275"/>
      <c r="K37" s="275"/>
      <c r="L37" s="276"/>
      <c r="M37" s="46"/>
      <c r="N37" s="227"/>
      <c r="O37" s="121"/>
    </row>
    <row r="38" spans="1:15" ht="16.5" customHeight="1" x14ac:dyDescent="0.2">
      <c r="A38" s="149">
        <v>13</v>
      </c>
      <c r="B38" s="378" t="s">
        <v>280</v>
      </c>
      <c r="C38" s="379"/>
      <c r="D38" s="216">
        <v>30000000</v>
      </c>
      <c r="E38" s="270">
        <v>0</v>
      </c>
      <c r="F38" s="270">
        <v>0</v>
      </c>
      <c r="G38" s="271">
        <f>SUM(F38+E38)</f>
        <v>0</v>
      </c>
      <c r="H38" s="272">
        <f>(G38/D38)*100</f>
        <v>0</v>
      </c>
      <c r="I38" s="271">
        <f>E38</f>
        <v>0</v>
      </c>
      <c r="J38" s="271">
        <f>F38</f>
        <v>0</v>
      </c>
      <c r="K38" s="271">
        <f>SUM(J38+I38)</f>
        <v>0</v>
      </c>
      <c r="L38" s="273">
        <f>H38</f>
        <v>0</v>
      </c>
      <c r="M38" s="243" t="s">
        <v>36</v>
      </c>
      <c r="N38" s="242" t="s">
        <v>36</v>
      </c>
      <c r="O38" s="121"/>
    </row>
    <row r="39" spans="1:15" ht="15" customHeight="1" x14ac:dyDescent="0.2">
      <c r="A39" s="148"/>
      <c r="B39" s="374" t="s">
        <v>223</v>
      </c>
      <c r="C39" s="375"/>
      <c r="D39" s="33"/>
      <c r="E39" s="275"/>
      <c r="F39" s="275"/>
      <c r="G39" s="275"/>
      <c r="H39" s="46"/>
      <c r="I39" s="275"/>
      <c r="J39" s="275"/>
      <c r="K39" s="275"/>
      <c r="L39" s="276"/>
      <c r="M39" s="46"/>
      <c r="N39" s="227"/>
      <c r="O39" s="121"/>
    </row>
    <row r="40" spans="1:15" x14ac:dyDescent="0.2">
      <c r="A40" s="403">
        <v>14</v>
      </c>
      <c r="B40" s="378" t="s">
        <v>279</v>
      </c>
      <c r="C40" s="379"/>
      <c r="D40" s="32">
        <v>166535000</v>
      </c>
      <c r="E40" s="270">
        <v>0</v>
      </c>
      <c r="F40" s="270">
        <v>0</v>
      </c>
      <c r="G40" s="271">
        <f>SUM(F40+E40)</f>
        <v>0</v>
      </c>
      <c r="H40" s="272">
        <f>(G40/D40)*100</f>
        <v>0</v>
      </c>
      <c r="I40" s="271">
        <f>E40</f>
        <v>0</v>
      </c>
      <c r="J40" s="271">
        <f>F40</f>
        <v>0</v>
      </c>
      <c r="K40" s="271">
        <f>SUM(J40+I40)</f>
        <v>0</v>
      </c>
      <c r="L40" s="273">
        <f>H40</f>
        <v>0</v>
      </c>
      <c r="M40" s="255">
        <v>0</v>
      </c>
      <c r="N40" s="274" t="s">
        <v>36</v>
      </c>
      <c r="O40" s="121"/>
    </row>
    <row r="41" spans="1:15" ht="18.75" customHeight="1" x14ac:dyDescent="0.2">
      <c r="A41" s="360"/>
      <c r="B41" s="374" t="s">
        <v>224</v>
      </c>
      <c r="C41" s="375"/>
      <c r="D41" s="33"/>
      <c r="E41" s="275"/>
      <c r="F41" s="275"/>
      <c r="G41" s="275"/>
      <c r="H41" s="46"/>
      <c r="I41" s="275"/>
      <c r="J41" s="275"/>
      <c r="K41" s="275"/>
      <c r="L41" s="276"/>
      <c r="M41" s="46"/>
      <c r="N41" s="227"/>
      <c r="O41" s="121"/>
    </row>
    <row r="42" spans="1:15" ht="18.75" customHeight="1" x14ac:dyDescent="0.2">
      <c r="A42" s="149">
        <v>15</v>
      </c>
      <c r="B42" s="387" t="s">
        <v>322</v>
      </c>
      <c r="C42" s="388"/>
      <c r="D42" s="34">
        <v>3376500</v>
      </c>
      <c r="E42" s="278"/>
      <c r="F42" s="278"/>
      <c r="G42" s="278"/>
      <c r="H42" s="47"/>
      <c r="I42" s="278"/>
      <c r="J42" s="278"/>
      <c r="K42" s="278"/>
      <c r="L42" s="279"/>
      <c r="M42" s="47"/>
      <c r="N42" s="242"/>
      <c r="O42" s="121"/>
    </row>
    <row r="43" spans="1:15" ht="18.75" customHeight="1" x14ac:dyDescent="0.2">
      <c r="A43" s="148"/>
      <c r="B43" s="374" t="s">
        <v>345</v>
      </c>
      <c r="C43" s="375"/>
      <c r="D43" s="33"/>
      <c r="E43" s="275"/>
      <c r="F43" s="275"/>
      <c r="G43" s="275"/>
      <c r="H43" s="46"/>
      <c r="I43" s="275"/>
      <c r="J43" s="275"/>
      <c r="K43" s="275"/>
      <c r="L43" s="276"/>
      <c r="M43" s="46"/>
      <c r="N43" s="227"/>
      <c r="O43" s="121"/>
    </row>
    <row r="44" spans="1:15" s="84" customFormat="1" x14ac:dyDescent="0.2">
      <c r="A44" s="353">
        <v>16</v>
      </c>
      <c r="B44" s="391" t="s">
        <v>278</v>
      </c>
      <c r="C44" s="392"/>
      <c r="D44" s="83">
        <f>SUM(D46+D48+D50+D52)</f>
        <v>581353480</v>
      </c>
      <c r="E44" s="271">
        <v>0</v>
      </c>
      <c r="F44" s="271">
        <v>0</v>
      </c>
      <c r="G44" s="271">
        <f>SUM(F44+E44)</f>
        <v>0</v>
      </c>
      <c r="H44" s="272">
        <f>(G44/D44)*100</f>
        <v>0</v>
      </c>
      <c r="I44" s="271">
        <f>E44</f>
        <v>0</v>
      </c>
      <c r="J44" s="271">
        <f>F44</f>
        <v>0</v>
      </c>
      <c r="K44" s="271">
        <f>SUM(J44+I44)</f>
        <v>0</v>
      </c>
      <c r="L44" s="273">
        <f>H44</f>
        <v>0</v>
      </c>
      <c r="M44" s="255">
        <f>SUM(L44)</f>
        <v>0</v>
      </c>
      <c r="N44" s="281" t="s">
        <v>36</v>
      </c>
      <c r="O44" s="222"/>
    </row>
    <row r="45" spans="1:15" s="84" customFormat="1" ht="28.5" customHeight="1" x14ac:dyDescent="0.2">
      <c r="A45" s="354"/>
      <c r="B45" s="385" t="s">
        <v>225</v>
      </c>
      <c r="C45" s="386"/>
      <c r="D45" s="91"/>
      <c r="E45" s="267"/>
      <c r="F45" s="267"/>
      <c r="G45" s="267"/>
      <c r="H45" s="101"/>
      <c r="I45" s="267"/>
      <c r="J45" s="267"/>
      <c r="K45" s="267"/>
      <c r="L45" s="268"/>
      <c r="M45" s="101"/>
      <c r="N45" s="269"/>
      <c r="O45" s="222"/>
    </row>
    <row r="46" spans="1:15" s="84" customFormat="1" ht="15.75" customHeight="1" x14ac:dyDescent="0.2">
      <c r="A46" s="149">
        <v>17</v>
      </c>
      <c r="B46" s="378" t="s">
        <v>281</v>
      </c>
      <c r="C46" s="379"/>
      <c r="D46" s="34">
        <v>863300</v>
      </c>
      <c r="E46" s="282">
        <v>0</v>
      </c>
      <c r="F46" s="282">
        <v>0</v>
      </c>
      <c r="G46" s="271">
        <f>SUM(F46+E46)</f>
        <v>0</v>
      </c>
      <c r="H46" s="272">
        <f>(G46/D46)*100</f>
        <v>0</v>
      </c>
      <c r="I46" s="271">
        <f>E46</f>
        <v>0</v>
      </c>
      <c r="J46" s="271">
        <f>F46</f>
        <v>0</v>
      </c>
      <c r="K46" s="271">
        <f>SUM(J46+I46)</f>
        <v>0</v>
      </c>
      <c r="L46" s="273">
        <f>H46</f>
        <v>0</v>
      </c>
      <c r="M46" s="255" t="s">
        <v>36</v>
      </c>
      <c r="N46" s="266" t="s">
        <v>36</v>
      </c>
      <c r="O46" s="222"/>
    </row>
    <row r="47" spans="1:15" s="84" customFormat="1" ht="18.75" customHeight="1" x14ac:dyDescent="0.2">
      <c r="A47" s="149"/>
      <c r="B47" s="374" t="s">
        <v>226</v>
      </c>
      <c r="C47" s="375"/>
      <c r="D47" s="100"/>
      <c r="E47" s="283"/>
      <c r="F47" s="283"/>
      <c r="G47" s="283"/>
      <c r="H47" s="206"/>
      <c r="I47" s="283"/>
      <c r="J47" s="283"/>
      <c r="K47" s="283"/>
      <c r="L47" s="284"/>
      <c r="M47" s="206"/>
      <c r="N47" s="266"/>
      <c r="O47" s="222"/>
    </row>
    <row r="48" spans="1:15" x14ac:dyDescent="0.2">
      <c r="A48" s="403">
        <v>18</v>
      </c>
      <c r="B48" s="378" t="s">
        <v>282</v>
      </c>
      <c r="C48" s="379"/>
      <c r="D48" s="32">
        <v>136800000</v>
      </c>
      <c r="E48" s="282">
        <v>0</v>
      </c>
      <c r="F48" s="282">
        <v>0</v>
      </c>
      <c r="G48" s="271">
        <f>SUM(F48+E48)</f>
        <v>0</v>
      </c>
      <c r="H48" s="272">
        <f>(G48/D48)*100</f>
        <v>0</v>
      </c>
      <c r="I48" s="271">
        <f>E48</f>
        <v>0</v>
      </c>
      <c r="J48" s="271">
        <f>F48</f>
        <v>0</v>
      </c>
      <c r="K48" s="271">
        <f>SUM(J48+I48)</f>
        <v>0</v>
      </c>
      <c r="L48" s="273">
        <f>H48</f>
        <v>0</v>
      </c>
      <c r="M48" s="255" t="s">
        <v>36</v>
      </c>
      <c r="N48" s="274" t="s">
        <v>36</v>
      </c>
      <c r="O48" s="121"/>
    </row>
    <row r="49" spans="1:15" ht="25.5" customHeight="1" x14ac:dyDescent="0.2">
      <c r="A49" s="360"/>
      <c r="B49" s="374" t="s">
        <v>227</v>
      </c>
      <c r="C49" s="375"/>
      <c r="D49" s="33"/>
      <c r="E49" s="275"/>
      <c r="F49" s="275"/>
      <c r="G49" s="275"/>
      <c r="H49" s="46"/>
      <c r="I49" s="275"/>
      <c r="J49" s="275"/>
      <c r="K49" s="275"/>
      <c r="L49" s="276"/>
      <c r="M49" s="46"/>
      <c r="N49" s="227"/>
      <c r="O49" s="121"/>
    </row>
    <row r="50" spans="1:15" x14ac:dyDescent="0.2">
      <c r="A50" s="403">
        <v>19</v>
      </c>
      <c r="B50" s="378" t="s">
        <v>283</v>
      </c>
      <c r="C50" s="379"/>
      <c r="D50" s="32">
        <v>33939200</v>
      </c>
      <c r="E50" s="270">
        <v>0</v>
      </c>
      <c r="F50" s="270">
        <v>0</v>
      </c>
      <c r="G50" s="271">
        <f>SUM(F50+E50)</f>
        <v>0</v>
      </c>
      <c r="H50" s="272">
        <f>(G50/D50)*100</f>
        <v>0</v>
      </c>
      <c r="I50" s="271">
        <f>E50</f>
        <v>0</v>
      </c>
      <c r="J50" s="271">
        <f>F50</f>
        <v>0</v>
      </c>
      <c r="K50" s="271">
        <f>SUM(J50+I50)</f>
        <v>0</v>
      </c>
      <c r="L50" s="273">
        <f>H50</f>
        <v>0</v>
      </c>
      <c r="M50" s="255">
        <v>0</v>
      </c>
      <c r="N50" s="274" t="s">
        <v>36</v>
      </c>
    </row>
    <row r="51" spans="1:15" ht="17.25" customHeight="1" x14ac:dyDescent="0.2">
      <c r="A51" s="360"/>
      <c r="B51" s="374" t="s">
        <v>228</v>
      </c>
      <c r="C51" s="375"/>
      <c r="D51" s="33"/>
      <c r="E51" s="275"/>
      <c r="F51" s="275"/>
      <c r="G51" s="275"/>
      <c r="H51" s="46"/>
      <c r="I51" s="275"/>
      <c r="J51" s="275"/>
      <c r="K51" s="275"/>
      <c r="L51" s="276"/>
      <c r="M51" s="46"/>
      <c r="N51" s="227"/>
    </row>
    <row r="52" spans="1:15" x14ac:dyDescent="0.2">
      <c r="A52" s="403">
        <v>20</v>
      </c>
      <c r="B52" s="378" t="s">
        <v>284</v>
      </c>
      <c r="C52" s="379"/>
      <c r="D52" s="32">
        <v>409750980</v>
      </c>
      <c r="E52" s="270">
        <v>0</v>
      </c>
      <c r="F52" s="270">
        <v>0</v>
      </c>
      <c r="G52" s="271">
        <f>SUM(F52+E52)</f>
        <v>0</v>
      </c>
      <c r="H52" s="272">
        <f>(G52/D52)*100</f>
        <v>0</v>
      </c>
      <c r="I52" s="271">
        <f>E52</f>
        <v>0</v>
      </c>
      <c r="J52" s="271">
        <f>F52</f>
        <v>0</v>
      </c>
      <c r="K52" s="271">
        <f>SUM(J52+I52)</f>
        <v>0</v>
      </c>
      <c r="L52" s="273">
        <f>H52</f>
        <v>0</v>
      </c>
      <c r="M52" s="255">
        <v>0</v>
      </c>
      <c r="N52" s="274" t="s">
        <v>36</v>
      </c>
    </row>
    <row r="53" spans="1:15" ht="18" customHeight="1" x14ac:dyDescent="0.2">
      <c r="A53" s="360"/>
      <c r="B53" s="374" t="s">
        <v>229</v>
      </c>
      <c r="C53" s="375"/>
      <c r="D53" s="34"/>
      <c r="E53" s="275"/>
      <c r="F53" s="275"/>
      <c r="G53" s="275"/>
      <c r="H53" s="46"/>
      <c r="I53" s="275"/>
      <c r="J53" s="275"/>
      <c r="K53" s="275"/>
      <c r="L53" s="276"/>
      <c r="M53" s="46"/>
      <c r="N53" s="227"/>
    </row>
    <row r="54" spans="1:15" ht="18" customHeight="1" x14ac:dyDescent="0.2">
      <c r="A54" s="231">
        <v>21</v>
      </c>
      <c r="B54" s="384" t="s">
        <v>329</v>
      </c>
      <c r="C54" s="364"/>
      <c r="D54" s="83">
        <f>SUM(D56)</f>
        <v>203907500</v>
      </c>
      <c r="E54" s="278"/>
      <c r="F54" s="278"/>
      <c r="G54" s="278"/>
      <c r="H54" s="47"/>
      <c r="I54" s="278"/>
      <c r="J54" s="278"/>
      <c r="K54" s="278"/>
      <c r="L54" s="279"/>
      <c r="M54" s="47"/>
      <c r="N54" s="242"/>
    </row>
    <row r="55" spans="1:15" ht="30.75" customHeight="1" x14ac:dyDescent="0.2">
      <c r="A55" s="148"/>
      <c r="B55" s="385" t="s">
        <v>364</v>
      </c>
      <c r="C55" s="386"/>
      <c r="D55" s="33"/>
      <c r="E55" s="275"/>
      <c r="F55" s="275"/>
      <c r="G55" s="275"/>
      <c r="H55" s="46"/>
      <c r="I55" s="275"/>
      <c r="J55" s="275"/>
      <c r="K55" s="275"/>
      <c r="L55" s="276"/>
      <c r="M55" s="46"/>
      <c r="N55" s="227"/>
    </row>
    <row r="56" spans="1:15" ht="18" customHeight="1" x14ac:dyDescent="0.2">
      <c r="A56" s="149">
        <v>22</v>
      </c>
      <c r="B56" s="387" t="s">
        <v>334</v>
      </c>
      <c r="C56" s="388"/>
      <c r="D56" s="34">
        <v>203907500</v>
      </c>
      <c r="E56" s="278"/>
      <c r="F56" s="278"/>
      <c r="G56" s="278"/>
      <c r="H56" s="47"/>
      <c r="I56" s="278"/>
      <c r="J56" s="278"/>
      <c r="K56" s="278"/>
      <c r="L56" s="279"/>
      <c r="M56" s="47"/>
      <c r="N56" s="242"/>
    </row>
    <row r="57" spans="1:15" ht="18" customHeight="1" x14ac:dyDescent="0.2">
      <c r="A57" s="149"/>
      <c r="B57" s="374" t="s">
        <v>351</v>
      </c>
      <c r="C57" s="375"/>
      <c r="D57" s="34"/>
      <c r="E57" s="278"/>
      <c r="F57" s="278"/>
      <c r="G57" s="278"/>
      <c r="H57" s="47"/>
      <c r="I57" s="278"/>
      <c r="J57" s="278"/>
      <c r="K57" s="278"/>
      <c r="L57" s="279"/>
      <c r="M57" s="47"/>
      <c r="N57" s="242"/>
    </row>
    <row r="58" spans="1:15" s="84" customFormat="1" x14ac:dyDescent="0.2">
      <c r="A58" s="353">
        <v>23</v>
      </c>
      <c r="B58" s="391" t="s">
        <v>285</v>
      </c>
      <c r="C58" s="392"/>
      <c r="D58" s="83">
        <f>SUM(D60+D62)</f>
        <v>322029500</v>
      </c>
      <c r="E58" s="270">
        <v>0</v>
      </c>
      <c r="F58" s="270">
        <v>0</v>
      </c>
      <c r="G58" s="271">
        <f>SUM(F58+E58)</f>
        <v>0</v>
      </c>
      <c r="H58" s="272">
        <f>(G58/D58)*100</f>
        <v>0</v>
      </c>
      <c r="I58" s="271">
        <f>E58</f>
        <v>0</v>
      </c>
      <c r="J58" s="271">
        <f>F58</f>
        <v>0</v>
      </c>
      <c r="K58" s="271">
        <f>SUM(J58+I58)</f>
        <v>0</v>
      </c>
      <c r="L58" s="273">
        <f>H58</f>
        <v>0</v>
      </c>
      <c r="M58" s="255">
        <v>0</v>
      </c>
      <c r="N58" s="281" t="s">
        <v>36</v>
      </c>
    </row>
    <row r="59" spans="1:15" s="84" customFormat="1" ht="28.5" customHeight="1" x14ac:dyDescent="0.2">
      <c r="A59" s="354"/>
      <c r="B59" s="385" t="s">
        <v>230</v>
      </c>
      <c r="C59" s="386"/>
      <c r="D59" s="91"/>
      <c r="E59" s="267"/>
      <c r="F59" s="267"/>
      <c r="G59" s="267"/>
      <c r="H59" s="101"/>
      <c r="I59" s="267"/>
      <c r="J59" s="267"/>
      <c r="K59" s="267"/>
      <c r="L59" s="268"/>
      <c r="M59" s="101"/>
      <c r="N59" s="269"/>
    </row>
    <row r="60" spans="1:15" s="84" customFormat="1" ht="12.75" customHeight="1" x14ac:dyDescent="0.2">
      <c r="A60" s="403">
        <v>24</v>
      </c>
      <c r="B60" s="378" t="s">
        <v>286</v>
      </c>
      <c r="C60" s="379"/>
      <c r="D60" s="32">
        <v>212916000</v>
      </c>
      <c r="E60" s="270">
        <v>0</v>
      </c>
      <c r="F60" s="271">
        <v>0</v>
      </c>
      <c r="G60" s="271">
        <f>SUM(G62)</f>
        <v>0</v>
      </c>
      <c r="H60" s="272">
        <f>(G60/D60)*100</f>
        <v>0</v>
      </c>
      <c r="I60" s="271">
        <f>E60</f>
        <v>0</v>
      </c>
      <c r="J60" s="271">
        <f>F60</f>
        <v>0</v>
      </c>
      <c r="K60" s="271">
        <f>SUM(J60+I60)</f>
        <v>0</v>
      </c>
      <c r="L60" s="273">
        <f>H60</f>
        <v>0</v>
      </c>
      <c r="M60" s="255">
        <f>SUM(L60)</f>
        <v>0</v>
      </c>
      <c r="N60" s="281" t="s">
        <v>36</v>
      </c>
    </row>
    <row r="61" spans="1:15" s="84" customFormat="1" ht="42" customHeight="1" x14ac:dyDescent="0.2">
      <c r="A61" s="360"/>
      <c r="B61" s="374" t="s">
        <v>231</v>
      </c>
      <c r="C61" s="375"/>
      <c r="D61" s="91"/>
      <c r="E61" s="267"/>
      <c r="F61" s="267"/>
      <c r="G61" s="267"/>
      <c r="H61" s="101"/>
      <c r="I61" s="267"/>
      <c r="J61" s="267"/>
      <c r="K61" s="267"/>
      <c r="L61" s="268"/>
      <c r="M61" s="101"/>
      <c r="N61" s="269"/>
    </row>
    <row r="62" spans="1:15" s="84" customFormat="1" x14ac:dyDescent="0.2">
      <c r="A62" s="403">
        <v>25</v>
      </c>
      <c r="B62" s="378" t="s">
        <v>287</v>
      </c>
      <c r="C62" s="379"/>
      <c r="D62" s="32">
        <v>109113500</v>
      </c>
      <c r="E62" s="271">
        <v>0</v>
      </c>
      <c r="F62" s="270">
        <v>0</v>
      </c>
      <c r="G62" s="271">
        <f>SUM(F62+E62)</f>
        <v>0</v>
      </c>
      <c r="H62" s="272">
        <f>(G62/D62)*100</f>
        <v>0</v>
      </c>
      <c r="I62" s="271">
        <f>E62</f>
        <v>0</v>
      </c>
      <c r="J62" s="271">
        <f>F62</f>
        <v>0</v>
      </c>
      <c r="K62" s="271">
        <f>SUM(J62+I62)</f>
        <v>0</v>
      </c>
      <c r="L62" s="273">
        <f>H62</f>
        <v>0</v>
      </c>
      <c r="M62" s="255">
        <f>SUM(L62)</f>
        <v>0</v>
      </c>
      <c r="N62" s="274" t="s">
        <v>36</v>
      </c>
    </row>
    <row r="63" spans="1:15" s="84" customFormat="1" ht="27" customHeight="1" x14ac:dyDescent="0.2">
      <c r="A63" s="360"/>
      <c r="B63" s="374" t="s">
        <v>232</v>
      </c>
      <c r="C63" s="375"/>
      <c r="D63" s="33"/>
      <c r="E63" s="275"/>
      <c r="F63" s="275"/>
      <c r="G63" s="275"/>
      <c r="H63" s="46"/>
      <c r="I63" s="275"/>
      <c r="J63" s="275"/>
      <c r="K63" s="275"/>
      <c r="L63" s="276"/>
      <c r="M63" s="46"/>
      <c r="N63" s="227"/>
    </row>
    <row r="64" spans="1:15" s="84" customFormat="1" ht="18" customHeight="1" x14ac:dyDescent="0.2">
      <c r="A64" s="231" t="s">
        <v>257</v>
      </c>
      <c r="B64" s="363" t="s">
        <v>365</v>
      </c>
      <c r="C64" s="364"/>
      <c r="D64" s="100">
        <f>SUM(D66)</f>
        <v>687235400</v>
      </c>
      <c r="E64" s="278"/>
      <c r="F64" s="280" t="s">
        <v>36</v>
      </c>
      <c r="G64" s="280" t="s">
        <v>36</v>
      </c>
      <c r="H64" s="243" t="s">
        <v>36</v>
      </c>
      <c r="I64" s="280" t="s">
        <v>36</v>
      </c>
      <c r="J64" s="280" t="s">
        <v>36</v>
      </c>
      <c r="K64" s="280" t="s">
        <v>36</v>
      </c>
      <c r="L64" s="285" t="s">
        <v>36</v>
      </c>
      <c r="M64" s="243" t="s">
        <v>36</v>
      </c>
      <c r="N64" s="242" t="s">
        <v>36</v>
      </c>
    </row>
    <row r="65" spans="1:15" s="84" customFormat="1" ht="19.5" customHeight="1" x14ac:dyDescent="0.2">
      <c r="A65" s="149"/>
      <c r="B65" s="385" t="s">
        <v>258</v>
      </c>
      <c r="C65" s="386"/>
      <c r="E65" s="278"/>
      <c r="F65" s="278"/>
      <c r="G65" s="278"/>
      <c r="H65" s="47"/>
      <c r="I65" s="278"/>
      <c r="J65" s="278"/>
      <c r="K65" s="278"/>
      <c r="L65" s="279"/>
      <c r="M65" s="47"/>
      <c r="N65" s="242"/>
    </row>
    <row r="66" spans="1:15" s="84" customFormat="1" x14ac:dyDescent="0.2">
      <c r="A66" s="353">
        <v>26</v>
      </c>
      <c r="B66" s="391" t="s">
        <v>366</v>
      </c>
      <c r="C66" s="392"/>
      <c r="D66" s="221">
        <f>SUM(D68)</f>
        <v>687235400</v>
      </c>
      <c r="E66" s="271">
        <v>0</v>
      </c>
      <c r="F66" s="286">
        <v>0</v>
      </c>
      <c r="G66" s="286">
        <v>0</v>
      </c>
      <c r="H66" s="286">
        <v>0</v>
      </c>
      <c r="I66" s="286">
        <v>0</v>
      </c>
      <c r="J66" s="286">
        <v>0</v>
      </c>
      <c r="K66" s="286">
        <v>0</v>
      </c>
      <c r="L66" s="286">
        <v>0</v>
      </c>
      <c r="M66" s="286">
        <v>0</v>
      </c>
      <c r="N66" s="286">
        <v>0</v>
      </c>
    </row>
    <row r="67" spans="1:15" s="84" customFormat="1" ht="32.25" customHeight="1" x14ac:dyDescent="0.2">
      <c r="A67" s="354"/>
      <c r="B67" s="389" t="s">
        <v>233</v>
      </c>
      <c r="C67" s="390"/>
      <c r="D67" s="91"/>
      <c r="E67" s="267"/>
      <c r="F67" s="267"/>
      <c r="G67" s="267"/>
      <c r="H67" s="101"/>
      <c r="I67" s="267"/>
      <c r="J67" s="267"/>
      <c r="K67" s="267"/>
      <c r="L67" s="268"/>
      <c r="M67" s="101"/>
      <c r="N67" s="269"/>
    </row>
    <row r="68" spans="1:15" x14ac:dyDescent="0.2">
      <c r="A68" s="403">
        <v>27</v>
      </c>
      <c r="B68" s="378" t="s">
        <v>367</v>
      </c>
      <c r="C68" s="392"/>
      <c r="D68" s="220">
        <v>687235400</v>
      </c>
      <c r="E68" s="270">
        <v>0</v>
      </c>
      <c r="F68" s="270">
        <v>0</v>
      </c>
      <c r="G68" s="271">
        <f>SUM(F68+E68)</f>
        <v>0</v>
      </c>
      <c r="H68" s="272">
        <f>(G68/D68)*100</f>
        <v>0</v>
      </c>
      <c r="I68" s="271">
        <f>E68</f>
        <v>0</v>
      </c>
      <c r="J68" s="271">
        <f>F68</f>
        <v>0</v>
      </c>
      <c r="K68" s="271">
        <f>SUM(J68+I68)</f>
        <v>0</v>
      </c>
      <c r="L68" s="273">
        <f>H68</f>
        <v>0</v>
      </c>
      <c r="M68" s="255">
        <f>SUM(L68)</f>
        <v>0</v>
      </c>
      <c r="N68" s="274" t="s">
        <v>36</v>
      </c>
    </row>
    <row r="69" spans="1:15" ht="32.25" customHeight="1" x14ac:dyDescent="0.2">
      <c r="A69" s="360"/>
      <c r="B69" s="374" t="s">
        <v>234</v>
      </c>
      <c r="C69" s="375"/>
      <c r="D69" s="33"/>
      <c r="E69" s="275"/>
      <c r="F69" s="275"/>
      <c r="G69" s="287">
        <f t="shared" ref="G69" si="1">SUM(E69:F69)</f>
        <v>0</v>
      </c>
      <c r="H69" s="46"/>
      <c r="I69" s="275"/>
      <c r="J69" s="275"/>
      <c r="K69" s="275"/>
      <c r="L69" s="276"/>
      <c r="M69" s="46"/>
      <c r="N69" s="227"/>
    </row>
    <row r="70" spans="1:15" ht="18" customHeight="1" x14ac:dyDescent="0.2">
      <c r="A70" s="231" t="s">
        <v>263</v>
      </c>
      <c r="B70" s="363" t="s">
        <v>368</v>
      </c>
      <c r="C70" s="364"/>
      <c r="D70" s="100">
        <f>SUM(D72,D78)</f>
        <v>1282028050</v>
      </c>
      <c r="E70" s="278"/>
      <c r="F70" s="278"/>
      <c r="G70" s="278"/>
      <c r="H70" s="47"/>
      <c r="I70" s="278"/>
      <c r="J70" s="278"/>
      <c r="K70" s="278"/>
      <c r="L70" s="285" t="s">
        <v>274</v>
      </c>
      <c r="M70" s="243" t="s">
        <v>36</v>
      </c>
      <c r="N70" s="242" t="s">
        <v>36</v>
      </c>
    </row>
    <row r="71" spans="1:15" ht="16.5" customHeight="1" x14ac:dyDescent="0.2">
      <c r="A71" s="231"/>
      <c r="B71" s="385" t="s">
        <v>259</v>
      </c>
      <c r="C71" s="386"/>
      <c r="E71" s="278"/>
      <c r="F71" s="278"/>
      <c r="G71" s="278"/>
      <c r="H71" s="47"/>
      <c r="I71" s="278"/>
      <c r="J71" s="278"/>
      <c r="K71" s="278"/>
      <c r="L71" s="279"/>
      <c r="M71" s="47"/>
      <c r="N71" s="242"/>
    </row>
    <row r="72" spans="1:15" s="84" customFormat="1" ht="12.75" customHeight="1" x14ac:dyDescent="0.2">
      <c r="A72" s="403">
        <v>28</v>
      </c>
      <c r="B72" s="391" t="s">
        <v>290</v>
      </c>
      <c r="C72" s="392"/>
      <c r="D72" s="83">
        <f>SUM(D74,D76)</f>
        <v>1121761550</v>
      </c>
      <c r="E72" s="270">
        <v>0</v>
      </c>
      <c r="F72" s="270">
        <v>0</v>
      </c>
      <c r="G72" s="271">
        <f>SUM(F72+E72)</f>
        <v>0</v>
      </c>
      <c r="H72" s="272">
        <f>(G72/D72)*100</f>
        <v>0</v>
      </c>
      <c r="I72" s="271">
        <f>E72</f>
        <v>0</v>
      </c>
      <c r="J72" s="271">
        <f>F72</f>
        <v>0</v>
      </c>
      <c r="K72" s="271">
        <f>SUM(J72+I72)</f>
        <v>0</v>
      </c>
      <c r="L72" s="273">
        <f>H72</f>
        <v>0</v>
      </c>
      <c r="M72" s="255">
        <f>SUM(L72)</f>
        <v>0</v>
      </c>
      <c r="N72" s="281" t="s">
        <v>36</v>
      </c>
    </row>
    <row r="73" spans="1:15" s="84" customFormat="1" ht="44.25" customHeight="1" x14ac:dyDescent="0.2">
      <c r="A73" s="360"/>
      <c r="B73" s="385" t="s">
        <v>235</v>
      </c>
      <c r="C73" s="386"/>
      <c r="D73" s="33"/>
      <c r="E73" s="275"/>
      <c r="F73" s="267"/>
      <c r="G73" s="267"/>
      <c r="H73" s="101"/>
      <c r="I73" s="267"/>
      <c r="J73" s="267"/>
      <c r="K73" s="267"/>
      <c r="L73" s="268"/>
      <c r="M73" s="101"/>
      <c r="N73" s="269"/>
    </row>
    <row r="74" spans="1:15" ht="12.75" customHeight="1" x14ac:dyDescent="0.2">
      <c r="A74" s="353">
        <v>29</v>
      </c>
      <c r="B74" s="378" t="s">
        <v>291</v>
      </c>
      <c r="C74" s="379"/>
      <c r="D74" s="32">
        <v>203916200</v>
      </c>
      <c r="E74" s="270">
        <v>0</v>
      </c>
      <c r="F74" s="271">
        <v>0</v>
      </c>
      <c r="G74" s="271">
        <f>SUM(F74+E74)</f>
        <v>0</v>
      </c>
      <c r="H74" s="272">
        <f>(G74/D74)*100</f>
        <v>0</v>
      </c>
      <c r="I74" s="271">
        <f>E74</f>
        <v>0</v>
      </c>
      <c r="J74" s="271">
        <f>F74</f>
        <v>0</v>
      </c>
      <c r="K74" s="271">
        <f>SUM(J74+I74)</f>
        <v>0</v>
      </c>
      <c r="L74" s="273">
        <f>H74</f>
        <v>0</v>
      </c>
      <c r="M74" s="255">
        <v>0</v>
      </c>
      <c r="N74" s="274" t="s">
        <v>36</v>
      </c>
    </row>
    <row r="75" spans="1:15" ht="12.75" customHeight="1" x14ac:dyDescent="0.2">
      <c r="A75" s="354"/>
      <c r="B75" s="374" t="s">
        <v>236</v>
      </c>
      <c r="C75" s="375"/>
      <c r="D75" s="33"/>
      <c r="E75" s="275"/>
      <c r="F75" s="275"/>
      <c r="G75" s="275"/>
      <c r="H75" s="46"/>
      <c r="I75" s="275"/>
      <c r="J75" s="275"/>
      <c r="K75" s="275"/>
      <c r="L75" s="276"/>
      <c r="M75" s="46"/>
      <c r="N75" s="227"/>
      <c r="O75" s="121"/>
    </row>
    <row r="76" spans="1:15" ht="12.75" customHeight="1" x14ac:dyDescent="0.2">
      <c r="A76" s="403">
        <v>30</v>
      </c>
      <c r="B76" s="378" t="s">
        <v>292</v>
      </c>
      <c r="C76" s="379"/>
      <c r="D76" s="32">
        <v>917845350</v>
      </c>
      <c r="E76" s="270">
        <v>0</v>
      </c>
      <c r="F76" s="270">
        <v>0</v>
      </c>
      <c r="G76" s="271">
        <f>SUM(F76+E76)</f>
        <v>0</v>
      </c>
      <c r="H76" s="272">
        <f>(G76/D76)*100</f>
        <v>0</v>
      </c>
      <c r="I76" s="271">
        <f>E76</f>
        <v>0</v>
      </c>
      <c r="J76" s="271">
        <f>F76</f>
        <v>0</v>
      </c>
      <c r="K76" s="271">
        <f>SUM(J76+I76)</f>
        <v>0</v>
      </c>
      <c r="L76" s="273">
        <f>H76</f>
        <v>0</v>
      </c>
      <c r="M76" s="255">
        <v>0</v>
      </c>
      <c r="N76" s="274" t="s">
        <v>36</v>
      </c>
    </row>
    <row r="77" spans="1:15" ht="45" customHeight="1" x14ac:dyDescent="0.2">
      <c r="A77" s="360"/>
      <c r="B77" s="374" t="s">
        <v>237</v>
      </c>
      <c r="C77" s="375"/>
      <c r="D77" s="33"/>
      <c r="E77" s="275"/>
      <c r="F77" s="275"/>
      <c r="G77" s="275"/>
      <c r="H77" s="46"/>
      <c r="I77" s="275"/>
      <c r="J77" s="275"/>
      <c r="K77" s="275"/>
      <c r="L77" s="276"/>
      <c r="M77" s="46"/>
      <c r="N77" s="227"/>
    </row>
    <row r="78" spans="1:15" ht="12.75" customHeight="1" x14ac:dyDescent="0.2">
      <c r="A78" s="353">
        <v>31</v>
      </c>
      <c r="B78" s="391" t="s">
        <v>293</v>
      </c>
      <c r="C78" s="392"/>
      <c r="D78" s="83">
        <f>SUM(D80+D82)</f>
        <v>160266500</v>
      </c>
      <c r="E78" s="270">
        <v>0</v>
      </c>
      <c r="F78" s="270">
        <v>0</v>
      </c>
      <c r="G78" s="271">
        <f>SUM(F78+E78)</f>
        <v>0</v>
      </c>
      <c r="H78" s="272">
        <f>(G78/D78)*100</f>
        <v>0</v>
      </c>
      <c r="I78" s="271">
        <f>E78</f>
        <v>0</v>
      </c>
      <c r="J78" s="271">
        <f>F78</f>
        <v>0</v>
      </c>
      <c r="K78" s="271">
        <f>SUM(J78+I78)</f>
        <v>0</v>
      </c>
      <c r="L78" s="273">
        <f>H78</f>
        <v>0</v>
      </c>
      <c r="M78" s="255">
        <v>0</v>
      </c>
      <c r="N78" s="274" t="s">
        <v>36</v>
      </c>
    </row>
    <row r="79" spans="1:15" ht="42.75" customHeight="1" x14ac:dyDescent="0.2">
      <c r="A79" s="354"/>
      <c r="B79" s="385" t="s">
        <v>381</v>
      </c>
      <c r="C79" s="386"/>
      <c r="D79" s="33"/>
      <c r="E79" s="275"/>
      <c r="F79" s="275"/>
      <c r="G79" s="275"/>
      <c r="H79" s="46"/>
      <c r="I79" s="275"/>
      <c r="J79" s="275"/>
      <c r="K79" s="275"/>
      <c r="L79" s="276"/>
      <c r="M79" s="46"/>
      <c r="N79" s="227"/>
    </row>
    <row r="80" spans="1:15" ht="12.75" customHeight="1" x14ac:dyDescent="0.2">
      <c r="A80" s="149">
        <v>32</v>
      </c>
      <c r="B80" s="378" t="s">
        <v>294</v>
      </c>
      <c r="C80" s="379"/>
      <c r="D80" s="34">
        <v>58275000</v>
      </c>
      <c r="E80" s="278"/>
      <c r="F80" s="278"/>
      <c r="G80" s="278"/>
      <c r="H80" s="47"/>
      <c r="I80" s="278"/>
      <c r="J80" s="278"/>
      <c r="K80" s="278"/>
      <c r="L80" s="279"/>
      <c r="M80" s="47"/>
      <c r="N80" s="242"/>
    </row>
    <row r="81" spans="1:15" ht="21.75" customHeight="1" x14ac:dyDescent="0.2">
      <c r="A81" s="149"/>
      <c r="B81" s="380" t="s">
        <v>384</v>
      </c>
      <c r="C81" s="381"/>
      <c r="D81" s="34"/>
      <c r="E81" s="278"/>
      <c r="F81" s="278"/>
      <c r="G81" s="278"/>
      <c r="H81" s="47"/>
      <c r="I81" s="278"/>
      <c r="J81" s="278"/>
      <c r="K81" s="278"/>
      <c r="L81" s="279"/>
      <c r="M81" s="47"/>
      <c r="N81" s="242"/>
    </row>
    <row r="82" spans="1:15" x14ac:dyDescent="0.2">
      <c r="A82" s="149">
        <v>33</v>
      </c>
      <c r="B82" s="378" t="s">
        <v>294</v>
      </c>
      <c r="C82" s="379"/>
      <c r="D82" s="32">
        <v>101991500</v>
      </c>
      <c r="E82" s="332">
        <v>0</v>
      </c>
      <c r="F82" s="270" t="s">
        <v>36</v>
      </c>
      <c r="G82" s="332">
        <v>0</v>
      </c>
      <c r="H82" s="49">
        <v>0</v>
      </c>
      <c r="I82" s="332">
        <v>0</v>
      </c>
      <c r="J82" s="332">
        <v>0</v>
      </c>
      <c r="K82" s="332">
        <v>0</v>
      </c>
      <c r="L82" s="333">
        <v>0</v>
      </c>
      <c r="M82" s="49">
        <v>0</v>
      </c>
      <c r="N82" s="277" t="s">
        <v>36</v>
      </c>
    </row>
    <row r="83" spans="1:15" ht="45.75" customHeight="1" x14ac:dyDescent="0.2">
      <c r="A83" s="148"/>
      <c r="B83" s="374" t="s">
        <v>244</v>
      </c>
      <c r="C83" s="375"/>
      <c r="D83" s="33"/>
      <c r="E83" s="275"/>
      <c r="F83" s="275"/>
      <c r="G83" s="275"/>
      <c r="H83" s="46"/>
      <c r="I83" s="275"/>
      <c r="J83" s="275"/>
      <c r="K83" s="275"/>
      <c r="L83" s="276"/>
      <c r="M83" s="46"/>
      <c r="N83" s="227"/>
    </row>
    <row r="84" spans="1:15" ht="17.25" customHeight="1" x14ac:dyDescent="0.2">
      <c r="A84" s="231" t="s">
        <v>264</v>
      </c>
      <c r="B84" s="363" t="s">
        <v>369</v>
      </c>
      <c r="C84" s="364"/>
      <c r="D84" s="100">
        <f>SUM(D86)</f>
        <v>7137898836</v>
      </c>
      <c r="E84" s="280" t="s">
        <v>36</v>
      </c>
      <c r="F84" s="278"/>
      <c r="G84" s="280" t="s">
        <v>36</v>
      </c>
      <c r="H84" s="243" t="s">
        <v>36</v>
      </c>
      <c r="I84" s="280" t="s">
        <v>36</v>
      </c>
      <c r="J84" s="280" t="s">
        <v>36</v>
      </c>
      <c r="K84" s="280" t="s">
        <v>36</v>
      </c>
      <c r="L84" s="285" t="s">
        <v>36</v>
      </c>
      <c r="M84" s="243" t="s">
        <v>36</v>
      </c>
      <c r="N84" s="242" t="s">
        <v>36</v>
      </c>
    </row>
    <row r="85" spans="1:15" ht="16.5" customHeight="1" x14ac:dyDescent="0.2">
      <c r="B85" s="385" t="s">
        <v>260</v>
      </c>
      <c r="C85" s="386"/>
      <c r="E85" s="278"/>
      <c r="F85" s="278"/>
      <c r="G85" s="278"/>
      <c r="H85" s="47"/>
      <c r="I85" s="278"/>
      <c r="J85" s="278"/>
      <c r="K85" s="278"/>
      <c r="L85" s="279"/>
      <c r="M85" s="47"/>
      <c r="N85" s="242"/>
    </row>
    <row r="86" spans="1:15" s="84" customFormat="1" ht="12.75" customHeight="1" x14ac:dyDescent="0.2">
      <c r="A86" s="353">
        <v>34</v>
      </c>
      <c r="B86" s="391" t="s">
        <v>295</v>
      </c>
      <c r="C86" s="392"/>
      <c r="D86" s="83">
        <f>SUM(D88,D90,D92)</f>
        <v>7137898836</v>
      </c>
      <c r="E86" s="270">
        <v>0</v>
      </c>
      <c r="F86" s="270">
        <v>0</v>
      </c>
      <c r="G86" s="271">
        <f>SUM(F86+E86)</f>
        <v>0</v>
      </c>
      <c r="H86" s="272">
        <f>(G86/D86)*100</f>
        <v>0</v>
      </c>
      <c r="I86" s="271">
        <f>E86</f>
        <v>0</v>
      </c>
      <c r="J86" s="271">
        <f>F86</f>
        <v>0</v>
      </c>
      <c r="K86" s="271">
        <f>SUM(J86+I86)</f>
        <v>0</v>
      </c>
      <c r="L86" s="273">
        <f>H86</f>
        <v>0</v>
      </c>
      <c r="M86" s="255">
        <v>0</v>
      </c>
      <c r="N86" s="274" t="s">
        <v>36</v>
      </c>
    </row>
    <row r="87" spans="1:15" s="84" customFormat="1" ht="29.25" customHeight="1" x14ac:dyDescent="0.2">
      <c r="A87" s="354"/>
      <c r="B87" s="385" t="s">
        <v>239</v>
      </c>
      <c r="C87" s="386"/>
      <c r="D87" s="33"/>
      <c r="E87" s="275"/>
      <c r="F87" s="275"/>
      <c r="G87" s="275"/>
      <c r="H87" s="46"/>
      <c r="I87" s="275"/>
      <c r="J87" s="275"/>
      <c r="K87" s="275"/>
      <c r="L87" s="276"/>
      <c r="M87" s="46"/>
      <c r="N87" s="227"/>
    </row>
    <row r="88" spans="1:15" ht="12.75" customHeight="1" x14ac:dyDescent="0.2">
      <c r="A88" s="403">
        <v>35</v>
      </c>
      <c r="B88" s="378" t="s">
        <v>296</v>
      </c>
      <c r="C88" s="379"/>
      <c r="D88" s="32">
        <v>1291000000</v>
      </c>
      <c r="E88" s="270">
        <v>0</v>
      </c>
      <c r="F88" s="270">
        <v>0</v>
      </c>
      <c r="G88" s="271">
        <f>SUM(F88+E88)</f>
        <v>0</v>
      </c>
      <c r="H88" s="272">
        <f>(G88/D88)*100</f>
        <v>0</v>
      </c>
      <c r="I88" s="271">
        <f>E88</f>
        <v>0</v>
      </c>
      <c r="J88" s="271">
        <f>F88</f>
        <v>0</v>
      </c>
      <c r="K88" s="271">
        <f>SUM(J88+I88)</f>
        <v>0</v>
      </c>
      <c r="L88" s="273">
        <f>H88</f>
        <v>0</v>
      </c>
      <c r="M88" s="255">
        <v>0</v>
      </c>
      <c r="N88" s="274" t="s">
        <v>36</v>
      </c>
    </row>
    <row r="89" spans="1:15" ht="28.5" customHeight="1" x14ac:dyDescent="0.2">
      <c r="A89" s="360"/>
      <c r="B89" s="374" t="s">
        <v>239</v>
      </c>
      <c r="C89" s="375"/>
      <c r="D89" s="33"/>
      <c r="E89" s="275"/>
      <c r="F89" s="275"/>
      <c r="G89" s="275"/>
      <c r="H89" s="46"/>
      <c r="I89" s="275"/>
      <c r="J89" s="275"/>
      <c r="K89" s="275"/>
      <c r="L89" s="276"/>
      <c r="M89" s="46"/>
      <c r="N89" s="227"/>
      <c r="O89" s="121"/>
    </row>
    <row r="90" spans="1:15" ht="12.75" customHeight="1" x14ac:dyDescent="0.2">
      <c r="A90" s="409">
        <v>36</v>
      </c>
      <c r="B90" s="376" t="s">
        <v>297</v>
      </c>
      <c r="C90" s="377"/>
      <c r="D90" s="34">
        <v>5810898836</v>
      </c>
      <c r="E90" s="280">
        <v>0</v>
      </c>
      <c r="F90" s="280">
        <v>0</v>
      </c>
      <c r="G90" s="263">
        <f>SUM(F90+E90)</f>
        <v>0</v>
      </c>
      <c r="H90" s="264">
        <f>(G90/D90)*100</f>
        <v>0</v>
      </c>
      <c r="I90" s="263">
        <f>E90</f>
        <v>0</v>
      </c>
      <c r="J90" s="263">
        <f>F90</f>
        <v>0</v>
      </c>
      <c r="K90" s="263">
        <f>SUM(J90+I90)</f>
        <v>0</v>
      </c>
      <c r="L90" s="265">
        <f>H90</f>
        <v>0</v>
      </c>
      <c r="M90" s="243">
        <v>0</v>
      </c>
      <c r="N90" s="242" t="s">
        <v>36</v>
      </c>
    </row>
    <row r="91" spans="1:15" ht="18" customHeight="1" x14ac:dyDescent="0.2">
      <c r="A91" s="360"/>
      <c r="B91" s="374" t="s">
        <v>240</v>
      </c>
      <c r="C91" s="375"/>
      <c r="D91" s="33"/>
      <c r="E91" s="275"/>
      <c r="F91" s="275"/>
      <c r="G91" s="275"/>
      <c r="H91" s="46"/>
      <c r="I91" s="275"/>
      <c r="J91" s="275"/>
      <c r="K91" s="275"/>
      <c r="L91" s="276"/>
      <c r="M91" s="46"/>
      <c r="N91" s="227"/>
    </row>
    <row r="92" spans="1:15" ht="13.5" customHeight="1" x14ac:dyDescent="0.2">
      <c r="A92" s="147">
        <v>37</v>
      </c>
      <c r="B92" s="378" t="s">
        <v>298</v>
      </c>
      <c r="C92" s="379"/>
      <c r="D92" s="34">
        <v>36000000</v>
      </c>
      <c r="E92" s="278">
        <v>0</v>
      </c>
      <c r="F92" s="278">
        <v>0</v>
      </c>
      <c r="G92" s="271">
        <f>SUM(F92+E92)</f>
        <v>0</v>
      </c>
      <c r="H92" s="272">
        <f>(G92/D92)*100</f>
        <v>0</v>
      </c>
      <c r="I92" s="278">
        <v>0</v>
      </c>
      <c r="J92" s="271">
        <f>F92</f>
        <v>0</v>
      </c>
      <c r="K92" s="271">
        <f>SUM(J92+I92)</f>
        <v>0</v>
      </c>
      <c r="L92" s="273">
        <f>H92</f>
        <v>0</v>
      </c>
      <c r="M92" s="215">
        <v>0</v>
      </c>
      <c r="N92" s="242" t="s">
        <v>36</v>
      </c>
    </row>
    <row r="93" spans="1:15" ht="17.25" customHeight="1" x14ac:dyDescent="0.2">
      <c r="A93" s="148"/>
      <c r="B93" s="374" t="s">
        <v>241</v>
      </c>
      <c r="C93" s="375"/>
      <c r="D93" s="34"/>
      <c r="E93" s="278"/>
      <c r="F93" s="278"/>
      <c r="G93" s="278"/>
      <c r="H93" s="47"/>
      <c r="I93" s="278"/>
      <c r="J93" s="278"/>
      <c r="K93" s="278"/>
      <c r="L93" s="279"/>
      <c r="M93" s="47"/>
      <c r="N93" s="242"/>
    </row>
    <row r="94" spans="1:15" ht="15.75" customHeight="1" x14ac:dyDescent="0.2">
      <c r="A94" s="231" t="s">
        <v>265</v>
      </c>
      <c r="B94" s="363" t="s">
        <v>370</v>
      </c>
      <c r="C94" s="364"/>
      <c r="D94" s="83">
        <f>SUM(D98)</f>
        <v>150559000</v>
      </c>
      <c r="E94" s="270" t="s">
        <v>36</v>
      </c>
      <c r="F94" s="270" t="s">
        <v>36</v>
      </c>
      <c r="G94" s="270" t="s">
        <v>36</v>
      </c>
      <c r="H94" s="255" t="s">
        <v>36</v>
      </c>
      <c r="I94" s="270" t="s">
        <v>36</v>
      </c>
      <c r="J94" s="270" t="s">
        <v>36</v>
      </c>
      <c r="K94" s="270" t="s">
        <v>36</v>
      </c>
      <c r="L94" s="277" t="s">
        <v>36</v>
      </c>
      <c r="M94" s="255" t="s">
        <v>36</v>
      </c>
      <c r="N94" s="274" t="s">
        <v>36</v>
      </c>
    </row>
    <row r="95" spans="1:15" ht="16.5" customHeight="1" x14ac:dyDescent="0.2">
      <c r="A95" s="149"/>
      <c r="B95" s="382" t="s">
        <v>261</v>
      </c>
      <c r="C95" s="383"/>
      <c r="E95" s="275"/>
      <c r="F95" s="275"/>
      <c r="G95" s="275"/>
      <c r="H95" s="46"/>
      <c r="I95" s="275"/>
      <c r="J95" s="275"/>
      <c r="K95" s="275"/>
      <c r="L95" s="276"/>
      <c r="M95" s="46"/>
      <c r="N95" s="227"/>
    </row>
    <row r="96" spans="1:15" ht="16.5" customHeight="1" x14ac:dyDescent="0.2">
      <c r="A96" s="231">
        <v>38</v>
      </c>
      <c r="B96" s="363" t="s">
        <v>370</v>
      </c>
      <c r="C96" s="364"/>
      <c r="D96" s="334">
        <f>SUM(D98)</f>
        <v>150559000</v>
      </c>
      <c r="E96" s="278"/>
      <c r="F96" s="278"/>
      <c r="G96" s="278"/>
      <c r="H96" s="47"/>
      <c r="I96" s="278"/>
      <c r="J96" s="278"/>
      <c r="K96" s="278"/>
      <c r="L96" s="279"/>
      <c r="M96" s="47"/>
      <c r="N96" s="242"/>
    </row>
    <row r="97" spans="1:14" ht="28.5" customHeight="1" x14ac:dyDescent="0.2">
      <c r="A97" s="149"/>
      <c r="B97" s="382" t="s">
        <v>372</v>
      </c>
      <c r="C97" s="383"/>
      <c r="E97" s="278"/>
      <c r="F97" s="278"/>
      <c r="G97" s="278"/>
      <c r="H97" s="47"/>
      <c r="I97" s="278"/>
      <c r="J97" s="278"/>
      <c r="K97" s="278"/>
      <c r="L97" s="279"/>
      <c r="M97" s="47"/>
      <c r="N97" s="242"/>
    </row>
    <row r="98" spans="1:14" ht="12.75" customHeight="1" x14ac:dyDescent="0.2">
      <c r="A98" s="147">
        <v>39</v>
      </c>
      <c r="B98" s="378" t="s">
        <v>300</v>
      </c>
      <c r="C98" s="379"/>
      <c r="D98" s="32">
        <v>150559000</v>
      </c>
      <c r="E98" s="270">
        <v>0</v>
      </c>
      <c r="F98" s="270">
        <v>0</v>
      </c>
      <c r="G98" s="271">
        <f>SUM(F98+E98)</f>
        <v>0</v>
      </c>
      <c r="H98" s="272">
        <f>(G98/D98)*100</f>
        <v>0</v>
      </c>
      <c r="I98" s="271">
        <f>E98</f>
        <v>0</v>
      </c>
      <c r="J98" s="271">
        <f>F98</f>
        <v>0</v>
      </c>
      <c r="K98" s="271">
        <f>SUM(J98+I98)</f>
        <v>0</v>
      </c>
      <c r="L98" s="273">
        <f>H98</f>
        <v>0</v>
      </c>
      <c r="M98" s="255">
        <f>SUM(L98)</f>
        <v>0</v>
      </c>
      <c r="N98" s="274" t="s">
        <v>36</v>
      </c>
    </row>
    <row r="99" spans="1:14" ht="18.75" customHeight="1" x14ac:dyDescent="0.2">
      <c r="A99" s="231"/>
      <c r="B99" s="380" t="s">
        <v>243</v>
      </c>
      <c r="C99" s="381"/>
      <c r="D99" s="34"/>
      <c r="E99" s="278"/>
      <c r="F99" s="278"/>
      <c r="G99" s="278"/>
      <c r="H99" s="47"/>
      <c r="I99" s="278"/>
      <c r="J99" s="278"/>
      <c r="K99" s="278"/>
      <c r="L99" s="279"/>
      <c r="M99" s="47"/>
      <c r="N99" s="242"/>
    </row>
    <row r="100" spans="1:14" ht="18.75" customHeight="1" x14ac:dyDescent="0.2">
      <c r="A100" s="231" t="s">
        <v>266</v>
      </c>
      <c r="B100" s="363" t="s">
        <v>371</v>
      </c>
      <c r="C100" s="364"/>
      <c r="D100" s="83">
        <f>SUM(D102)</f>
        <v>37961700</v>
      </c>
      <c r="E100" s="280" t="s">
        <v>36</v>
      </c>
      <c r="F100" s="280" t="s">
        <v>36</v>
      </c>
      <c r="G100" s="280" t="s">
        <v>36</v>
      </c>
      <c r="H100" s="280" t="s">
        <v>36</v>
      </c>
      <c r="I100" s="280" t="s">
        <v>36</v>
      </c>
      <c r="J100" s="280" t="s">
        <v>36</v>
      </c>
      <c r="K100" s="280" t="s">
        <v>36</v>
      </c>
      <c r="L100" s="285" t="s">
        <v>36</v>
      </c>
      <c r="M100" s="243" t="s">
        <v>36</v>
      </c>
      <c r="N100" s="242" t="s">
        <v>36</v>
      </c>
    </row>
    <row r="101" spans="1:14" ht="18.75" customHeight="1" x14ac:dyDescent="0.2">
      <c r="B101" s="404" t="s">
        <v>262</v>
      </c>
      <c r="C101" s="386"/>
      <c r="D101" s="5"/>
      <c r="E101" s="278"/>
      <c r="F101" s="278"/>
      <c r="G101" s="278"/>
      <c r="H101" s="47"/>
      <c r="I101" s="278"/>
      <c r="J101" s="278"/>
      <c r="K101" s="278"/>
      <c r="L101" s="279"/>
      <c r="M101" s="47"/>
      <c r="N101" s="242"/>
    </row>
    <row r="102" spans="1:14" s="239" customFormat="1" ht="14.25" customHeight="1" x14ac:dyDescent="0.2">
      <c r="A102" s="231">
        <v>40</v>
      </c>
      <c r="B102" s="384" t="s">
        <v>248</v>
      </c>
      <c r="C102" s="364"/>
      <c r="D102" s="83">
        <f>SUM(D104)</f>
        <v>37961700</v>
      </c>
      <c r="E102" s="270" t="s">
        <v>36</v>
      </c>
      <c r="F102" s="270" t="s">
        <v>36</v>
      </c>
      <c r="G102" s="270" t="s">
        <v>36</v>
      </c>
      <c r="H102" s="255" t="s">
        <v>36</v>
      </c>
      <c r="I102" s="270" t="s">
        <v>36</v>
      </c>
      <c r="J102" s="270" t="s">
        <v>36</v>
      </c>
      <c r="K102" s="270" t="s">
        <v>36</v>
      </c>
      <c r="L102" s="277" t="s">
        <v>36</v>
      </c>
      <c r="M102" s="255" t="s">
        <v>36</v>
      </c>
      <c r="N102" s="274" t="s">
        <v>36</v>
      </c>
    </row>
    <row r="103" spans="1:14" s="241" customFormat="1" ht="28.5" customHeight="1" x14ac:dyDescent="0.2">
      <c r="A103" s="230"/>
      <c r="B103" s="385" t="s">
        <v>249</v>
      </c>
      <c r="C103" s="386"/>
      <c r="D103" s="33"/>
      <c r="E103" s="275"/>
      <c r="F103" s="275"/>
      <c r="G103" s="275"/>
      <c r="H103" s="46"/>
      <c r="I103" s="275"/>
      <c r="J103" s="275"/>
      <c r="K103" s="275"/>
      <c r="L103" s="276"/>
      <c r="M103" s="46"/>
      <c r="N103" s="227"/>
    </row>
    <row r="104" spans="1:14" s="239" customFormat="1" ht="15" customHeight="1" x14ac:dyDescent="0.2">
      <c r="A104" s="147">
        <v>41</v>
      </c>
      <c r="B104" s="387" t="s">
        <v>250</v>
      </c>
      <c r="C104" s="388"/>
      <c r="D104" s="32">
        <v>37961700</v>
      </c>
      <c r="E104" s="270" t="s">
        <v>36</v>
      </c>
      <c r="F104" s="270" t="s">
        <v>36</v>
      </c>
      <c r="G104" s="270" t="s">
        <v>36</v>
      </c>
      <c r="H104" s="255" t="s">
        <v>36</v>
      </c>
      <c r="I104" s="270" t="s">
        <v>36</v>
      </c>
      <c r="J104" s="270" t="s">
        <v>36</v>
      </c>
      <c r="K104" s="270" t="s">
        <v>36</v>
      </c>
      <c r="L104" s="277" t="s">
        <v>36</v>
      </c>
      <c r="M104" s="255" t="s">
        <v>36</v>
      </c>
      <c r="N104" s="274" t="s">
        <v>36</v>
      </c>
    </row>
    <row r="105" spans="1:14" s="241" customFormat="1" ht="27.75" customHeight="1" x14ac:dyDescent="0.2">
      <c r="A105" s="230"/>
      <c r="B105" s="374" t="s">
        <v>249</v>
      </c>
      <c r="C105" s="375"/>
      <c r="D105" s="33"/>
      <c r="E105" s="275"/>
      <c r="F105" s="275"/>
      <c r="G105" s="288"/>
      <c r="H105" s="46"/>
      <c r="I105" s="275"/>
      <c r="J105" s="275"/>
      <c r="K105" s="275"/>
      <c r="L105" s="276"/>
      <c r="M105" s="46"/>
      <c r="N105" s="227"/>
    </row>
    <row r="106" spans="1:14" x14ac:dyDescent="0.2">
      <c r="A106" s="120"/>
      <c r="B106" s="70"/>
      <c r="C106" s="346" t="s">
        <v>211</v>
      </c>
      <c r="D106" s="348">
        <v>13457270095</v>
      </c>
      <c r="E106" s="372" t="s">
        <v>315</v>
      </c>
      <c r="F106" s="372" t="s">
        <v>315</v>
      </c>
      <c r="G106" s="372" t="s">
        <v>315</v>
      </c>
      <c r="H106" s="372" t="s">
        <v>315</v>
      </c>
      <c r="I106" s="372" t="s">
        <v>315</v>
      </c>
      <c r="J106" s="372" t="s">
        <v>315</v>
      </c>
      <c r="K106" s="372" t="s">
        <v>315</v>
      </c>
      <c r="L106" s="372" t="s">
        <v>315</v>
      </c>
      <c r="M106" s="372" t="s">
        <v>315</v>
      </c>
      <c r="N106" s="242"/>
    </row>
    <row r="107" spans="1:14" x14ac:dyDescent="0.2">
      <c r="A107" s="5"/>
      <c r="B107" s="72"/>
      <c r="C107" s="347"/>
      <c r="D107" s="349"/>
      <c r="E107" s="373"/>
      <c r="F107" s="373"/>
      <c r="G107" s="373"/>
      <c r="H107" s="373"/>
      <c r="I107" s="373"/>
      <c r="J107" s="373"/>
      <c r="K107" s="373"/>
      <c r="L107" s="373"/>
      <c r="M107" s="373"/>
      <c r="N107" s="227"/>
    </row>
    <row r="108" spans="1:14" ht="21.75" customHeight="1" x14ac:dyDescent="0.2">
      <c r="G108" s="212"/>
    </row>
    <row r="109" spans="1:14" x14ac:dyDescent="0.2">
      <c r="F109" s="210"/>
      <c r="G109" s="212"/>
      <c r="K109" s="399" t="s">
        <v>385</v>
      </c>
      <c r="L109" s="399"/>
      <c r="M109" s="399"/>
      <c r="N109" s="399"/>
    </row>
    <row r="110" spans="1:14" x14ac:dyDescent="0.2">
      <c r="K110" s="55"/>
      <c r="L110" s="55"/>
      <c r="M110" s="55"/>
      <c r="N110" s="55"/>
    </row>
    <row r="111" spans="1:14" x14ac:dyDescent="0.2">
      <c r="K111" s="399" t="s">
        <v>89</v>
      </c>
      <c r="L111" s="399"/>
      <c r="M111" s="399"/>
      <c r="N111" s="55"/>
    </row>
    <row r="112" spans="1:14" x14ac:dyDescent="0.2">
      <c r="K112" s="55"/>
      <c r="L112" s="79"/>
      <c r="M112" s="79"/>
      <c r="N112" s="55"/>
    </row>
    <row r="113" spans="11:14" x14ac:dyDescent="0.2">
      <c r="K113" s="55"/>
      <c r="L113" s="79"/>
      <c r="M113" s="79"/>
      <c r="N113" s="55"/>
    </row>
    <row r="114" spans="11:14" x14ac:dyDescent="0.2">
      <c r="K114" s="55"/>
      <c r="L114" s="399"/>
      <c r="M114" s="399"/>
      <c r="N114" s="399"/>
    </row>
    <row r="115" spans="11:14" x14ac:dyDescent="0.2">
      <c r="K115" s="395" t="s">
        <v>246</v>
      </c>
      <c r="L115" s="395"/>
      <c r="M115" s="395"/>
      <c r="N115" s="55"/>
    </row>
    <row r="116" spans="11:14" x14ac:dyDescent="0.2">
      <c r="K116" s="55" t="s">
        <v>90</v>
      </c>
      <c r="L116" s="80"/>
      <c r="M116" s="80"/>
      <c r="N116" s="55"/>
    </row>
    <row r="117" spans="11:14" x14ac:dyDescent="0.2">
      <c r="K117" s="55" t="s">
        <v>247</v>
      </c>
      <c r="L117" s="79"/>
      <c r="M117" s="79"/>
      <c r="N117" s="55"/>
    </row>
  </sheetData>
  <mergeCells count="141">
    <mergeCell ref="B94:C94"/>
    <mergeCell ref="B95:C95"/>
    <mergeCell ref="B100:C100"/>
    <mergeCell ref="B101:C101"/>
    <mergeCell ref="A20:A21"/>
    <mergeCell ref="A22:A23"/>
    <mergeCell ref="B12:C12"/>
    <mergeCell ref="B13:C13"/>
    <mergeCell ref="B64:C64"/>
    <mergeCell ref="B65:C65"/>
    <mergeCell ref="B70:C70"/>
    <mergeCell ref="B71:C71"/>
    <mergeCell ref="B84:C84"/>
    <mergeCell ref="A68:A69"/>
    <mergeCell ref="A72:A73"/>
    <mergeCell ref="A74:A75"/>
    <mergeCell ref="A88:A89"/>
    <mergeCell ref="A90:A91"/>
    <mergeCell ref="A76:A77"/>
    <mergeCell ref="A78:A79"/>
    <mergeCell ref="A86:A87"/>
    <mergeCell ref="B68:C68"/>
    <mergeCell ref="B80:C80"/>
    <mergeCell ref="A1:N1"/>
    <mergeCell ref="A60:A61"/>
    <mergeCell ref="A66:A67"/>
    <mergeCell ref="A30:A31"/>
    <mergeCell ref="A32:A33"/>
    <mergeCell ref="A36:A37"/>
    <mergeCell ref="A58:A59"/>
    <mergeCell ref="A14:A15"/>
    <mergeCell ref="A16:A17"/>
    <mergeCell ref="A18:A19"/>
    <mergeCell ref="A28:A29"/>
    <mergeCell ref="A40:A41"/>
    <mergeCell ref="A62:A63"/>
    <mergeCell ref="A44:A45"/>
    <mergeCell ref="A48:A49"/>
    <mergeCell ref="A50:A51"/>
    <mergeCell ref="A52:A53"/>
    <mergeCell ref="B15:C15"/>
    <mergeCell ref="B17:C17"/>
    <mergeCell ref="B19:C19"/>
    <mergeCell ref="B29:C29"/>
    <mergeCell ref="B31:C31"/>
    <mergeCell ref="B33:C33"/>
    <mergeCell ref="A2:N2"/>
    <mergeCell ref="B14:C14"/>
    <mergeCell ref="K115:M115"/>
    <mergeCell ref="I9:L9"/>
    <mergeCell ref="E9:H9"/>
    <mergeCell ref="K109:N109"/>
    <mergeCell ref="K111:M111"/>
    <mergeCell ref="L114:N114"/>
    <mergeCell ref="I106:I107"/>
    <mergeCell ref="J106:J107"/>
    <mergeCell ref="K106:K107"/>
    <mergeCell ref="L106:L107"/>
    <mergeCell ref="M106:M107"/>
    <mergeCell ref="B16:C16"/>
    <mergeCell ref="B18:C18"/>
    <mergeCell ref="B28:C28"/>
    <mergeCell ref="B30:C30"/>
    <mergeCell ref="B20:C20"/>
    <mergeCell ref="B21:C21"/>
    <mergeCell ref="B22:C22"/>
    <mergeCell ref="B23:C23"/>
    <mergeCell ref="B39:C39"/>
    <mergeCell ref="B25:C25"/>
    <mergeCell ref="B24:C24"/>
    <mergeCell ref="B26:C26"/>
    <mergeCell ref="B27:C27"/>
    <mergeCell ref="B34:C34"/>
    <mergeCell ref="B35:C35"/>
    <mergeCell ref="B40:C40"/>
    <mergeCell ref="B41:C41"/>
    <mergeCell ref="B32:C32"/>
    <mergeCell ref="B36:C36"/>
    <mergeCell ref="B38:C38"/>
    <mergeCell ref="B51:C51"/>
    <mergeCell ref="B52:C52"/>
    <mergeCell ref="B53:C53"/>
    <mergeCell ref="B37:C37"/>
    <mergeCell ref="B42:C42"/>
    <mergeCell ref="B43:C43"/>
    <mergeCell ref="B58:C58"/>
    <mergeCell ref="B59:C59"/>
    <mergeCell ref="B44:C44"/>
    <mergeCell ref="B45:C45"/>
    <mergeCell ref="B48:C48"/>
    <mergeCell ref="B49:C49"/>
    <mergeCell ref="B50:C50"/>
    <mergeCell ref="B46:C46"/>
    <mergeCell ref="B47:C47"/>
    <mergeCell ref="B54:C54"/>
    <mergeCell ref="B55:C55"/>
    <mergeCell ref="B56:C56"/>
    <mergeCell ref="B57:C57"/>
    <mergeCell ref="B63:C63"/>
    <mergeCell ref="B61:C61"/>
    <mergeCell ref="B67:C67"/>
    <mergeCell ref="B69:C69"/>
    <mergeCell ref="B88:C88"/>
    <mergeCell ref="B73:C73"/>
    <mergeCell ref="B74:C74"/>
    <mergeCell ref="B75:C75"/>
    <mergeCell ref="B76:C76"/>
    <mergeCell ref="B77:C77"/>
    <mergeCell ref="B66:C66"/>
    <mergeCell ref="B83:C83"/>
    <mergeCell ref="B82:C82"/>
    <mergeCell ref="B72:C72"/>
    <mergeCell ref="B78:C78"/>
    <mergeCell ref="B79:C79"/>
    <mergeCell ref="B86:C86"/>
    <mergeCell ref="B87:C87"/>
    <mergeCell ref="B81:C81"/>
    <mergeCell ref="B96:C96"/>
    <mergeCell ref="B9:C11"/>
    <mergeCell ref="A9:A11"/>
    <mergeCell ref="D106:D107"/>
    <mergeCell ref="E106:E107"/>
    <mergeCell ref="F106:F107"/>
    <mergeCell ref="G106:G107"/>
    <mergeCell ref="H106:H107"/>
    <mergeCell ref="B93:C93"/>
    <mergeCell ref="C106:C107"/>
    <mergeCell ref="B89:C89"/>
    <mergeCell ref="B90:C90"/>
    <mergeCell ref="B92:C92"/>
    <mergeCell ref="B98:C98"/>
    <mergeCell ref="B99:C99"/>
    <mergeCell ref="B91:C91"/>
    <mergeCell ref="B97:C97"/>
    <mergeCell ref="B102:C102"/>
    <mergeCell ref="B103:C103"/>
    <mergeCell ref="B104:C104"/>
    <mergeCell ref="B105:C105"/>
    <mergeCell ref="B85:C85"/>
    <mergeCell ref="B60:C60"/>
    <mergeCell ref="B62:C62"/>
  </mergeCells>
  <printOptions horizontalCentered="1"/>
  <pageMargins left="0.35433070866141736" right="0.23622047244094491" top="0.59055118110236227" bottom="0.59055118110236227" header="0.31496062992125984" footer="0.31496062992125984"/>
  <pageSetup paperSize="14" scale="62" orientation="landscape" verticalDpi="144" r:id="rId1"/>
  <headerFooter alignWithMargins="0"/>
  <rowBreaks count="3" manualBreakCount="3">
    <brk id="43" max="16383" man="1"/>
    <brk id="69" max="16383" man="1"/>
    <brk id="83" max="1638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E144"/>
  <sheetViews>
    <sheetView tabSelected="1" view="pageBreakPreview" topLeftCell="A112" zoomScaleSheetLayoutView="100" workbookViewId="0">
      <pane xSplit="4" topLeftCell="E1" activePane="topRight" state="frozen"/>
      <selection pane="topRight" activeCell="D130" sqref="D130:D131"/>
    </sheetView>
  </sheetViews>
  <sheetFormatPr defaultRowHeight="14.25" x14ac:dyDescent="0.2"/>
  <cols>
    <col min="1" max="1" width="3.42578125" style="14" customWidth="1"/>
    <col min="2" max="2" width="1.5703125" style="55" customWidth="1"/>
    <col min="3" max="3" width="32.85546875" style="55" customWidth="1"/>
    <col min="4" max="4" width="13.7109375" style="22" customWidth="1"/>
    <col min="5" max="5" width="8.42578125" style="7" customWidth="1"/>
    <col min="6" max="6" width="4" style="7" customWidth="1"/>
    <col min="7" max="7" width="5.140625" style="7" customWidth="1"/>
    <col min="8" max="8" width="6" style="7" customWidth="1"/>
    <col min="9" max="10" width="5" style="7" customWidth="1"/>
    <col min="11" max="15" width="4.7109375" style="7" customWidth="1"/>
    <col min="16" max="16" width="4.85546875" style="7" customWidth="1"/>
    <col min="17" max="20" width="4.7109375" style="7" customWidth="1"/>
    <col min="21" max="21" width="5.5703125" style="7" customWidth="1"/>
    <col min="22" max="22" width="5" style="7" customWidth="1"/>
    <col min="23" max="23" width="4.7109375" style="7" customWidth="1"/>
    <col min="24" max="24" width="5" style="7" customWidth="1"/>
    <col min="25" max="25" width="5.5703125" style="7" customWidth="1"/>
    <col min="26" max="26" width="5" style="7" customWidth="1"/>
    <col min="27" max="27" width="6" style="7" customWidth="1"/>
    <col min="28" max="28" width="7" style="7" customWidth="1"/>
    <col min="29" max="29" width="9.140625" style="14"/>
  </cols>
  <sheetData>
    <row r="1" spans="1:29" x14ac:dyDescent="0.2">
      <c r="A1" s="444" t="s">
        <v>383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</row>
    <row r="2" spans="1:29" x14ac:dyDescent="0.2">
      <c r="A2" s="444" t="s">
        <v>15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</row>
    <row r="3" spans="1:29" ht="6.75" customHeight="1" x14ac:dyDescent="0.2">
      <c r="A3" s="116"/>
      <c r="B3" s="13"/>
      <c r="C3" s="13"/>
      <c r="D3" s="102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9" x14ac:dyDescent="0.2">
      <c r="A4" s="12" t="s">
        <v>16</v>
      </c>
      <c r="B4" s="13"/>
      <c r="C4" s="13"/>
      <c r="D4" s="102"/>
      <c r="E4" s="116" t="s">
        <v>20</v>
      </c>
      <c r="F4" s="12" t="s">
        <v>151</v>
      </c>
      <c r="H4" s="12"/>
    </row>
    <row r="5" spans="1:29" x14ac:dyDescent="0.2">
      <c r="A5" s="12" t="s">
        <v>17</v>
      </c>
      <c r="B5" s="13"/>
      <c r="C5" s="13"/>
      <c r="D5" s="102"/>
      <c r="E5" s="116" t="s">
        <v>20</v>
      </c>
      <c r="F5" s="12" t="s">
        <v>215</v>
      </c>
      <c r="H5" s="12"/>
    </row>
    <row r="6" spans="1:29" x14ac:dyDescent="0.2">
      <c r="A6" s="12" t="s">
        <v>18</v>
      </c>
      <c r="B6" s="13"/>
      <c r="C6" s="13"/>
      <c r="D6" s="102"/>
      <c r="E6" s="116" t="s">
        <v>20</v>
      </c>
      <c r="F6" s="399">
        <v>2024</v>
      </c>
      <c r="G6" s="399"/>
      <c r="H6" s="13"/>
    </row>
    <row r="7" spans="1:29" x14ac:dyDescent="0.2">
      <c r="A7" s="12" t="s">
        <v>19</v>
      </c>
      <c r="B7" s="13"/>
      <c r="C7" s="13"/>
      <c r="D7" s="102"/>
      <c r="E7" s="116" t="s">
        <v>20</v>
      </c>
      <c r="F7" s="428" t="s">
        <v>199</v>
      </c>
      <c r="G7" s="428"/>
      <c r="H7" s="428"/>
    </row>
    <row r="8" spans="1:29" ht="11.25" customHeight="1" x14ac:dyDescent="0.2">
      <c r="A8" s="7"/>
      <c r="B8" s="8"/>
      <c r="C8" s="8"/>
      <c r="D8" s="103"/>
      <c r="E8" s="115"/>
      <c r="F8" s="115"/>
      <c r="Z8" s="7" t="s">
        <v>42</v>
      </c>
    </row>
    <row r="9" spans="1:29" ht="12.75" customHeight="1" x14ac:dyDescent="0.2">
      <c r="A9" s="369" t="s">
        <v>0</v>
      </c>
      <c r="B9" s="438" t="s">
        <v>267</v>
      </c>
      <c r="C9" s="439"/>
      <c r="D9" s="24" t="s">
        <v>38</v>
      </c>
      <c r="E9" s="429" t="s">
        <v>12</v>
      </c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1"/>
    </row>
    <row r="10" spans="1:29" ht="12.75" x14ac:dyDescent="0.2">
      <c r="A10" s="370"/>
      <c r="B10" s="440"/>
      <c r="C10" s="441"/>
      <c r="D10" s="29" t="s">
        <v>214</v>
      </c>
      <c r="E10" s="432" t="s">
        <v>43</v>
      </c>
      <c r="F10" s="433"/>
      <c r="G10" s="432" t="s">
        <v>1</v>
      </c>
      <c r="H10" s="433"/>
      <c r="I10" s="432" t="s">
        <v>2</v>
      </c>
      <c r="J10" s="433"/>
      <c r="K10" s="432" t="s">
        <v>3</v>
      </c>
      <c r="L10" s="433"/>
      <c r="M10" s="432" t="s">
        <v>4</v>
      </c>
      <c r="N10" s="433"/>
      <c r="O10" s="432" t="s">
        <v>5</v>
      </c>
      <c r="P10" s="433"/>
      <c r="Q10" s="432" t="s">
        <v>6</v>
      </c>
      <c r="R10" s="433"/>
      <c r="S10" s="432" t="s">
        <v>39</v>
      </c>
      <c r="T10" s="433"/>
      <c r="U10" s="432" t="s">
        <v>7</v>
      </c>
      <c r="V10" s="433"/>
      <c r="W10" s="432" t="s">
        <v>8</v>
      </c>
      <c r="X10" s="433"/>
      <c r="Y10" s="432" t="s">
        <v>9</v>
      </c>
      <c r="Z10" s="433"/>
      <c r="AA10" s="432" t="s">
        <v>10</v>
      </c>
      <c r="AB10" s="433"/>
    </row>
    <row r="11" spans="1:29" ht="12" customHeight="1" x14ac:dyDescent="0.2">
      <c r="A11" s="370"/>
      <c r="B11" s="440"/>
      <c r="C11" s="441"/>
      <c r="D11" s="29" t="s">
        <v>11</v>
      </c>
      <c r="E11" s="434"/>
      <c r="F11" s="435"/>
      <c r="G11" s="434"/>
      <c r="H11" s="435"/>
      <c r="I11" s="434"/>
      <c r="J11" s="435"/>
      <c r="K11" s="434"/>
      <c r="L11" s="435"/>
      <c r="M11" s="434"/>
      <c r="N11" s="435"/>
      <c r="O11" s="434"/>
      <c r="P11" s="435"/>
      <c r="Q11" s="434"/>
      <c r="R11" s="435"/>
      <c r="S11" s="434"/>
      <c r="T11" s="435"/>
      <c r="U11" s="434"/>
      <c r="V11" s="435"/>
      <c r="W11" s="434"/>
      <c r="X11" s="435"/>
      <c r="Y11" s="434"/>
      <c r="Z11" s="435"/>
      <c r="AA11" s="434"/>
      <c r="AB11" s="435"/>
    </row>
    <row r="12" spans="1:29" ht="46.5" hidden="1" customHeight="1" x14ac:dyDescent="0.2">
      <c r="A12" s="26"/>
      <c r="B12" s="442"/>
      <c r="C12" s="443"/>
      <c r="D12" s="29"/>
      <c r="E12" s="252"/>
      <c r="F12" s="253"/>
      <c r="G12" s="252"/>
      <c r="H12" s="253"/>
      <c r="I12" s="252"/>
      <c r="J12" s="253"/>
      <c r="K12" s="252"/>
      <c r="L12" s="253"/>
      <c r="M12" s="252"/>
      <c r="N12" s="253"/>
      <c r="O12" s="252"/>
      <c r="P12" s="253"/>
      <c r="Q12" s="252"/>
      <c r="R12" s="253"/>
      <c r="S12" s="252"/>
      <c r="T12" s="253"/>
      <c r="U12" s="252"/>
      <c r="V12" s="253"/>
      <c r="W12" s="252"/>
      <c r="X12" s="253"/>
      <c r="Y12" s="252"/>
      <c r="Z12" s="253"/>
      <c r="AA12" s="252"/>
      <c r="AB12" s="253"/>
    </row>
    <row r="13" spans="1:29" s="84" customFormat="1" ht="18" customHeight="1" x14ac:dyDescent="0.2">
      <c r="A13" s="353">
        <v>1</v>
      </c>
      <c r="B13" s="391" t="s">
        <v>269</v>
      </c>
      <c r="C13" s="392"/>
      <c r="D13" s="348">
        <f>SUM(D19+D16)</f>
        <v>36488100</v>
      </c>
      <c r="E13" s="412">
        <v>0</v>
      </c>
      <c r="F13" s="413"/>
      <c r="G13" s="412"/>
      <c r="H13" s="413"/>
      <c r="I13" s="412"/>
      <c r="J13" s="413"/>
      <c r="K13" s="412"/>
      <c r="L13" s="413"/>
      <c r="M13" s="412"/>
      <c r="N13" s="413"/>
      <c r="O13" s="412"/>
      <c r="P13" s="413"/>
      <c r="Q13" s="412"/>
      <c r="R13" s="413"/>
      <c r="S13" s="412"/>
      <c r="T13" s="413"/>
      <c r="U13" s="412"/>
      <c r="V13" s="413"/>
      <c r="W13" s="412"/>
      <c r="X13" s="413"/>
      <c r="Y13" s="412"/>
      <c r="Z13" s="413"/>
      <c r="AA13" s="412"/>
      <c r="AB13" s="413"/>
      <c r="AC13" s="14"/>
    </row>
    <row r="14" spans="1:29" s="88" customFormat="1" ht="29.25" customHeight="1" x14ac:dyDescent="0.2">
      <c r="A14" s="423"/>
      <c r="B14" s="382" t="s">
        <v>216</v>
      </c>
      <c r="C14" s="383"/>
      <c r="D14" s="559"/>
      <c r="E14" s="289">
        <v>0</v>
      </c>
      <c r="F14" s="290">
        <v>0</v>
      </c>
      <c r="G14" s="9"/>
      <c r="H14" s="10"/>
      <c r="I14" s="9"/>
      <c r="J14" s="11"/>
      <c r="K14" s="9"/>
      <c r="L14" s="11"/>
      <c r="M14" s="9"/>
      <c r="N14" s="11"/>
      <c r="O14" s="9"/>
      <c r="P14" s="11"/>
      <c r="Q14" s="9"/>
      <c r="R14" s="11"/>
      <c r="S14" s="10"/>
      <c r="T14" s="11"/>
      <c r="U14" s="51"/>
      <c r="V14" s="10"/>
      <c r="W14" s="52"/>
      <c r="X14" s="53"/>
      <c r="Y14" s="54"/>
      <c r="Z14" s="53"/>
      <c r="AA14" s="54"/>
      <c r="AB14" s="53"/>
      <c r="AC14" s="74"/>
    </row>
    <row r="15" spans="1:29" s="84" customFormat="1" ht="15.75" hidden="1" customHeight="1" x14ac:dyDescent="0.2">
      <c r="A15" s="354"/>
      <c r="B15" s="385"/>
      <c r="C15" s="386"/>
      <c r="D15" s="349"/>
      <c r="E15" s="410">
        <v>0</v>
      </c>
      <c r="F15" s="411"/>
      <c r="G15" s="410"/>
      <c r="H15" s="411"/>
      <c r="I15" s="410"/>
      <c r="J15" s="411"/>
      <c r="K15" s="410"/>
      <c r="L15" s="411"/>
      <c r="M15" s="410"/>
      <c r="N15" s="411"/>
      <c r="O15" s="410"/>
      <c r="P15" s="411"/>
      <c r="Q15" s="410"/>
      <c r="R15" s="411"/>
      <c r="S15" s="410"/>
      <c r="T15" s="411"/>
      <c r="U15" s="410"/>
      <c r="V15" s="411"/>
      <c r="W15" s="414"/>
      <c r="X15" s="415"/>
      <c r="Y15" s="414"/>
      <c r="Z15" s="415"/>
      <c r="AA15" s="414"/>
      <c r="AB15" s="415"/>
      <c r="AC15" s="14"/>
    </row>
    <row r="16" spans="1:29" ht="12.75" customHeight="1" x14ac:dyDescent="0.2">
      <c r="A16" s="403">
        <v>2</v>
      </c>
      <c r="B16" s="378" t="s">
        <v>270</v>
      </c>
      <c r="C16" s="379"/>
      <c r="D16" s="479">
        <v>9087900</v>
      </c>
      <c r="E16" s="412">
        <v>0</v>
      </c>
      <c r="F16" s="413"/>
      <c r="G16" s="412"/>
      <c r="H16" s="413"/>
      <c r="I16" s="412"/>
      <c r="J16" s="413"/>
      <c r="K16" s="412"/>
      <c r="L16" s="413"/>
      <c r="M16" s="412"/>
      <c r="N16" s="413"/>
      <c r="O16" s="412"/>
      <c r="P16" s="413"/>
      <c r="Q16" s="412"/>
      <c r="R16" s="413"/>
      <c r="S16" s="412"/>
      <c r="T16" s="413"/>
      <c r="U16" s="412"/>
      <c r="V16" s="413"/>
      <c r="W16" s="412"/>
      <c r="X16" s="413"/>
      <c r="Y16" s="412"/>
      <c r="Z16" s="413"/>
      <c r="AA16" s="412"/>
      <c r="AB16" s="413"/>
    </row>
    <row r="17" spans="1:28" ht="12.75" customHeight="1" x14ac:dyDescent="0.2">
      <c r="A17" s="409"/>
      <c r="B17" s="416" t="s">
        <v>217</v>
      </c>
      <c r="C17" s="417"/>
      <c r="D17" s="560"/>
      <c r="E17" s="9">
        <v>0</v>
      </c>
      <c r="F17" s="10">
        <v>0</v>
      </c>
      <c r="G17" s="9"/>
      <c r="H17" s="10"/>
      <c r="I17" s="9"/>
      <c r="J17" s="11"/>
      <c r="K17" s="9"/>
      <c r="L17" s="11"/>
      <c r="M17" s="9"/>
      <c r="N17" s="11"/>
      <c r="O17" s="9"/>
      <c r="P17" s="11"/>
      <c r="Q17" s="9"/>
      <c r="R17" s="11"/>
      <c r="S17" s="10"/>
      <c r="T17" s="11"/>
      <c r="U17" s="51"/>
      <c r="V17" s="10"/>
      <c r="W17" s="52"/>
      <c r="X17" s="53"/>
      <c r="Y17" s="54"/>
      <c r="Z17" s="53"/>
      <c r="AA17" s="52"/>
      <c r="AB17" s="11"/>
    </row>
    <row r="18" spans="1:28" ht="16.5" customHeight="1" x14ac:dyDescent="0.2">
      <c r="A18" s="360"/>
      <c r="B18" s="418"/>
      <c r="C18" s="419"/>
      <c r="D18" s="480"/>
      <c r="E18" s="410">
        <v>0</v>
      </c>
      <c r="F18" s="411"/>
      <c r="G18" s="410"/>
      <c r="H18" s="411"/>
      <c r="I18" s="410"/>
      <c r="J18" s="411"/>
      <c r="K18" s="410"/>
      <c r="L18" s="411"/>
      <c r="M18" s="410"/>
      <c r="N18" s="411"/>
      <c r="O18" s="410"/>
      <c r="P18" s="411"/>
      <c r="Q18" s="410"/>
      <c r="R18" s="411"/>
      <c r="S18" s="410"/>
      <c r="T18" s="411"/>
      <c r="U18" s="410"/>
      <c r="V18" s="411"/>
      <c r="W18" s="414"/>
      <c r="X18" s="415"/>
      <c r="Y18" s="414"/>
      <c r="Z18" s="415"/>
      <c r="AA18" s="410"/>
      <c r="AB18" s="411"/>
    </row>
    <row r="19" spans="1:28" ht="12.75" customHeight="1" x14ac:dyDescent="0.2">
      <c r="A19" s="403">
        <v>3</v>
      </c>
      <c r="B19" s="378" t="s">
        <v>271</v>
      </c>
      <c r="C19" s="379"/>
      <c r="D19" s="479">
        <v>27400200</v>
      </c>
      <c r="E19" s="412">
        <v>0</v>
      </c>
      <c r="F19" s="413"/>
      <c r="G19" s="412"/>
      <c r="H19" s="413"/>
      <c r="I19" s="412"/>
      <c r="J19" s="413"/>
      <c r="K19" s="412"/>
      <c r="L19" s="413"/>
      <c r="M19" s="412"/>
      <c r="N19" s="413"/>
      <c r="O19" s="412"/>
      <c r="P19" s="413"/>
      <c r="Q19" s="412"/>
      <c r="R19" s="413"/>
      <c r="S19" s="412"/>
      <c r="T19" s="413"/>
      <c r="U19" s="412"/>
      <c r="V19" s="413"/>
      <c r="W19" s="412"/>
      <c r="X19" s="413"/>
      <c r="Y19" s="412"/>
      <c r="Z19" s="413"/>
      <c r="AA19" s="412"/>
      <c r="AB19" s="413"/>
    </row>
    <row r="20" spans="1:28" ht="12.75" customHeight="1" x14ac:dyDescent="0.2">
      <c r="A20" s="409"/>
      <c r="B20" s="416" t="s">
        <v>218</v>
      </c>
      <c r="C20" s="417"/>
      <c r="D20" s="560"/>
      <c r="E20" s="9">
        <v>0</v>
      </c>
      <c r="F20" s="10">
        <v>0</v>
      </c>
      <c r="G20" s="9"/>
      <c r="H20" s="10"/>
      <c r="I20" s="9"/>
      <c r="J20" s="11"/>
      <c r="K20" s="9"/>
      <c r="L20" s="11"/>
      <c r="M20" s="9"/>
      <c r="N20" s="11"/>
      <c r="O20" s="9"/>
      <c r="P20" s="11"/>
      <c r="Q20" s="9"/>
      <c r="R20" s="11"/>
      <c r="S20" s="10"/>
      <c r="T20" s="11"/>
      <c r="U20" s="51"/>
      <c r="V20" s="10"/>
      <c r="W20" s="52"/>
      <c r="X20" s="53"/>
      <c r="Y20" s="54"/>
      <c r="Z20" s="53"/>
      <c r="AA20" s="54"/>
      <c r="AB20" s="53"/>
    </row>
    <row r="21" spans="1:28" ht="24.75" customHeight="1" x14ac:dyDescent="0.2">
      <c r="A21" s="360"/>
      <c r="B21" s="418"/>
      <c r="C21" s="419"/>
      <c r="D21" s="480"/>
      <c r="E21" s="410">
        <v>0</v>
      </c>
      <c r="F21" s="411"/>
      <c r="G21" s="410"/>
      <c r="H21" s="411"/>
      <c r="I21" s="410"/>
      <c r="J21" s="411"/>
      <c r="K21" s="410"/>
      <c r="L21" s="411"/>
      <c r="M21" s="410"/>
      <c r="N21" s="411"/>
      <c r="O21" s="410"/>
      <c r="P21" s="411"/>
      <c r="Q21" s="410"/>
      <c r="R21" s="411"/>
      <c r="S21" s="410"/>
      <c r="T21" s="411"/>
      <c r="U21" s="410"/>
      <c r="V21" s="411"/>
      <c r="W21" s="414"/>
      <c r="X21" s="415"/>
      <c r="Y21" s="414"/>
      <c r="Z21" s="415"/>
      <c r="AA21" s="414"/>
      <c r="AB21" s="415"/>
    </row>
    <row r="22" spans="1:28" ht="12.75" customHeight="1" x14ac:dyDescent="0.2">
      <c r="A22" s="353">
        <v>4</v>
      </c>
      <c r="B22" s="391" t="s">
        <v>251</v>
      </c>
      <c r="C22" s="392"/>
      <c r="D22" s="348">
        <f>SUM(D25)</f>
        <v>2773331259</v>
      </c>
      <c r="E22" s="412">
        <v>0</v>
      </c>
      <c r="F22" s="413"/>
      <c r="G22" s="412"/>
      <c r="H22" s="413"/>
      <c r="I22" s="412"/>
      <c r="J22" s="413"/>
      <c r="K22" s="412"/>
      <c r="L22" s="413"/>
      <c r="M22" s="412"/>
      <c r="N22" s="413"/>
      <c r="O22" s="412"/>
      <c r="P22" s="413"/>
      <c r="Q22" s="412"/>
      <c r="R22" s="413"/>
      <c r="S22" s="412"/>
      <c r="T22" s="413"/>
      <c r="U22" s="412"/>
      <c r="V22" s="413"/>
      <c r="W22" s="412"/>
      <c r="X22" s="413"/>
      <c r="Y22" s="412"/>
      <c r="Z22" s="413"/>
      <c r="AA22" s="412"/>
      <c r="AB22" s="413"/>
    </row>
    <row r="23" spans="1:28" ht="12.75" customHeight="1" x14ac:dyDescent="0.2">
      <c r="A23" s="423"/>
      <c r="B23" s="382" t="s">
        <v>252</v>
      </c>
      <c r="C23" s="383"/>
      <c r="D23" s="559"/>
      <c r="E23" s="9">
        <v>0</v>
      </c>
      <c r="F23" s="10">
        <v>0</v>
      </c>
      <c r="G23" s="9"/>
      <c r="H23" s="10"/>
      <c r="I23" s="9"/>
      <c r="J23" s="11"/>
      <c r="K23" s="9"/>
      <c r="L23" s="11"/>
      <c r="M23" s="9"/>
      <c r="N23" s="11"/>
      <c r="O23" s="9"/>
      <c r="P23" s="11"/>
      <c r="Q23" s="9"/>
      <c r="R23" s="11"/>
      <c r="S23" s="10"/>
      <c r="T23" s="11"/>
      <c r="U23" s="51"/>
      <c r="V23" s="10"/>
      <c r="W23" s="52"/>
      <c r="X23" s="53"/>
      <c r="Y23" s="54"/>
      <c r="Z23" s="53"/>
      <c r="AA23" s="54"/>
      <c r="AB23" s="53"/>
    </row>
    <row r="24" spans="1:28" ht="15.75" customHeight="1" x14ac:dyDescent="0.2">
      <c r="A24" s="354"/>
      <c r="B24" s="385"/>
      <c r="C24" s="386"/>
      <c r="D24" s="349"/>
      <c r="E24" s="410">
        <v>0</v>
      </c>
      <c r="F24" s="411"/>
      <c r="G24" s="410"/>
      <c r="H24" s="411"/>
      <c r="I24" s="410"/>
      <c r="J24" s="411"/>
      <c r="K24" s="410"/>
      <c r="L24" s="411"/>
      <c r="M24" s="410"/>
      <c r="N24" s="411"/>
      <c r="O24" s="410"/>
      <c r="P24" s="411"/>
      <c r="Q24" s="410"/>
      <c r="R24" s="411"/>
      <c r="S24" s="410"/>
      <c r="T24" s="411"/>
      <c r="U24" s="410"/>
      <c r="V24" s="411"/>
      <c r="W24" s="414"/>
      <c r="X24" s="415"/>
      <c r="Y24" s="414"/>
      <c r="Z24" s="415"/>
      <c r="AA24" s="414"/>
      <c r="AB24" s="415"/>
    </row>
    <row r="25" spans="1:28" ht="12.75" customHeight="1" x14ac:dyDescent="0.2">
      <c r="A25" s="403">
        <v>5</v>
      </c>
      <c r="B25" s="378" t="s">
        <v>253</v>
      </c>
      <c r="C25" s="379"/>
      <c r="D25" s="479">
        <v>2773331259</v>
      </c>
      <c r="E25" s="412">
        <v>0</v>
      </c>
      <c r="F25" s="413"/>
      <c r="G25" s="412"/>
      <c r="H25" s="413"/>
      <c r="I25" s="412"/>
      <c r="J25" s="413"/>
      <c r="K25" s="412"/>
      <c r="L25" s="413"/>
      <c r="M25" s="412"/>
      <c r="N25" s="413"/>
      <c r="O25" s="412"/>
      <c r="P25" s="413"/>
      <c r="Q25" s="412"/>
      <c r="R25" s="413"/>
      <c r="S25" s="412"/>
      <c r="T25" s="413"/>
      <c r="U25" s="412"/>
      <c r="V25" s="413"/>
      <c r="W25" s="412"/>
      <c r="X25" s="413"/>
      <c r="Y25" s="412"/>
      <c r="Z25" s="413"/>
      <c r="AA25" s="412"/>
      <c r="AB25" s="413"/>
    </row>
    <row r="26" spans="1:28" ht="12.75" customHeight="1" x14ac:dyDescent="0.2">
      <c r="A26" s="409"/>
      <c r="B26" s="380" t="s">
        <v>254</v>
      </c>
      <c r="C26" s="381"/>
      <c r="D26" s="560"/>
      <c r="E26" s="9">
        <v>0</v>
      </c>
      <c r="F26" s="10">
        <v>0</v>
      </c>
      <c r="G26" s="9"/>
      <c r="H26" s="10"/>
      <c r="I26" s="9"/>
      <c r="J26" s="11"/>
      <c r="K26" s="9"/>
      <c r="L26" s="11"/>
      <c r="M26" s="9"/>
      <c r="N26" s="11"/>
      <c r="O26" s="9"/>
      <c r="P26" s="11"/>
      <c r="Q26" s="9"/>
      <c r="R26" s="11"/>
      <c r="S26" s="10"/>
      <c r="T26" s="11"/>
      <c r="U26" s="51"/>
      <c r="V26" s="10"/>
      <c r="W26" s="52"/>
      <c r="X26" s="53"/>
      <c r="Y26" s="54"/>
      <c r="Z26" s="53"/>
      <c r="AA26" s="54"/>
      <c r="AB26" s="53"/>
    </row>
    <row r="27" spans="1:28" ht="15.75" customHeight="1" x14ac:dyDescent="0.2">
      <c r="A27" s="360"/>
      <c r="B27" s="374"/>
      <c r="C27" s="375"/>
      <c r="D27" s="480"/>
      <c r="E27" s="410">
        <v>0</v>
      </c>
      <c r="F27" s="411"/>
      <c r="G27" s="410"/>
      <c r="H27" s="411"/>
      <c r="I27" s="410"/>
      <c r="J27" s="411"/>
      <c r="K27" s="410"/>
      <c r="L27" s="411"/>
      <c r="M27" s="410"/>
      <c r="N27" s="411"/>
      <c r="O27" s="410"/>
      <c r="P27" s="411"/>
      <c r="Q27" s="410"/>
      <c r="R27" s="411"/>
      <c r="S27" s="410"/>
      <c r="T27" s="411"/>
      <c r="U27" s="410"/>
      <c r="V27" s="411"/>
      <c r="W27" s="414"/>
      <c r="X27" s="415"/>
      <c r="Y27" s="414"/>
      <c r="Z27" s="415"/>
      <c r="AA27" s="414"/>
      <c r="AB27" s="415"/>
    </row>
    <row r="28" spans="1:28" ht="15.75" customHeight="1" x14ac:dyDescent="0.2">
      <c r="A28" s="231">
        <v>6</v>
      </c>
      <c r="B28" s="384" t="s">
        <v>317</v>
      </c>
      <c r="C28" s="364"/>
      <c r="D28" s="348">
        <f>SUM(D31)</f>
        <v>970200</v>
      </c>
      <c r="E28" s="412">
        <v>0</v>
      </c>
      <c r="F28" s="413"/>
      <c r="G28" s="412"/>
      <c r="H28" s="413"/>
      <c r="I28" s="412"/>
      <c r="J28" s="413"/>
      <c r="K28" s="412"/>
      <c r="L28" s="413"/>
      <c r="M28" s="412"/>
      <c r="N28" s="413"/>
      <c r="O28" s="412"/>
      <c r="P28" s="413"/>
      <c r="Q28" s="412"/>
      <c r="R28" s="413"/>
      <c r="S28" s="412"/>
      <c r="T28" s="413"/>
      <c r="U28" s="412"/>
      <c r="V28" s="413"/>
      <c r="W28" s="412"/>
      <c r="X28" s="413"/>
      <c r="Y28" s="412"/>
      <c r="Z28" s="413"/>
      <c r="AA28" s="412"/>
      <c r="AB28" s="413"/>
    </row>
    <row r="29" spans="1:28" ht="15.75" customHeight="1" x14ac:dyDescent="0.2">
      <c r="A29" s="231"/>
      <c r="B29" s="424" t="s">
        <v>352</v>
      </c>
      <c r="C29" s="425"/>
      <c r="D29" s="559"/>
      <c r="E29" s="9">
        <v>0</v>
      </c>
      <c r="F29" s="10">
        <v>0</v>
      </c>
      <c r="G29" s="9"/>
      <c r="H29" s="10"/>
      <c r="I29" s="9"/>
      <c r="J29" s="11"/>
      <c r="K29" s="9"/>
      <c r="L29" s="11"/>
      <c r="M29" s="9"/>
      <c r="N29" s="11"/>
      <c r="O29" s="9"/>
      <c r="P29" s="11"/>
      <c r="Q29" s="9"/>
      <c r="R29" s="11"/>
      <c r="S29" s="10"/>
      <c r="T29" s="11"/>
      <c r="U29" s="51"/>
      <c r="V29" s="10"/>
      <c r="W29" s="52"/>
      <c r="X29" s="53"/>
      <c r="Y29" s="54"/>
      <c r="Z29" s="53"/>
      <c r="AA29" s="54"/>
      <c r="AB29" s="53"/>
    </row>
    <row r="30" spans="1:28" ht="15.75" customHeight="1" x14ac:dyDescent="0.2">
      <c r="A30" s="230"/>
      <c r="B30" s="385" t="s">
        <v>353</v>
      </c>
      <c r="C30" s="386"/>
      <c r="D30" s="349"/>
      <c r="E30" s="410">
        <v>0</v>
      </c>
      <c r="F30" s="411"/>
      <c r="G30" s="410"/>
      <c r="H30" s="411"/>
      <c r="I30" s="410"/>
      <c r="J30" s="411"/>
      <c r="K30" s="410"/>
      <c r="L30" s="411"/>
      <c r="M30" s="410"/>
      <c r="N30" s="411"/>
      <c r="O30" s="410"/>
      <c r="P30" s="411"/>
      <c r="Q30" s="410"/>
      <c r="R30" s="411"/>
      <c r="S30" s="410"/>
      <c r="T30" s="411"/>
      <c r="U30" s="410"/>
      <c r="V30" s="411"/>
      <c r="W30" s="414"/>
      <c r="X30" s="415"/>
      <c r="Y30" s="414"/>
      <c r="Z30" s="415"/>
      <c r="AA30" s="414"/>
      <c r="AB30" s="415"/>
    </row>
    <row r="31" spans="1:28" ht="15.75" customHeight="1" x14ac:dyDescent="0.2">
      <c r="A31" s="149">
        <v>7</v>
      </c>
      <c r="B31" s="387" t="s">
        <v>317</v>
      </c>
      <c r="C31" s="388"/>
      <c r="D31" s="479">
        <v>970200</v>
      </c>
      <c r="E31" s="412">
        <v>0</v>
      </c>
      <c r="F31" s="413"/>
      <c r="G31" s="412"/>
      <c r="H31" s="413"/>
      <c r="I31" s="412"/>
      <c r="J31" s="413"/>
      <c r="K31" s="412"/>
      <c r="L31" s="413"/>
      <c r="M31" s="412"/>
      <c r="N31" s="413"/>
      <c r="O31" s="412"/>
      <c r="P31" s="413"/>
      <c r="Q31" s="412"/>
      <c r="R31" s="413"/>
      <c r="S31" s="412"/>
      <c r="T31" s="413"/>
      <c r="U31" s="412"/>
      <c r="V31" s="413"/>
      <c r="W31" s="412"/>
      <c r="X31" s="413"/>
      <c r="Y31" s="412"/>
      <c r="Z31" s="413"/>
      <c r="AA31" s="412"/>
      <c r="AB31" s="413"/>
    </row>
    <row r="32" spans="1:28" ht="15.75" customHeight="1" x14ac:dyDescent="0.2">
      <c r="A32" s="149"/>
      <c r="B32" s="426" t="s">
        <v>354</v>
      </c>
      <c r="C32" s="427"/>
      <c r="D32" s="560"/>
      <c r="E32" s="9">
        <v>0</v>
      </c>
      <c r="F32" s="10">
        <v>0</v>
      </c>
      <c r="G32" s="9"/>
      <c r="H32" s="10"/>
      <c r="I32" s="9"/>
      <c r="J32" s="11"/>
      <c r="K32" s="9"/>
      <c r="L32" s="11"/>
      <c r="M32" s="9"/>
      <c r="N32" s="11"/>
      <c r="O32" s="9"/>
      <c r="P32" s="11"/>
      <c r="Q32" s="9"/>
      <c r="R32" s="11"/>
      <c r="S32" s="10"/>
      <c r="T32" s="11"/>
      <c r="U32" s="51"/>
      <c r="V32" s="10"/>
      <c r="W32" s="52"/>
      <c r="X32" s="53"/>
      <c r="Y32" s="54"/>
      <c r="Z32" s="53"/>
      <c r="AA32" s="54"/>
      <c r="AB32" s="53"/>
    </row>
    <row r="33" spans="1:57" ht="15.75" customHeight="1" x14ac:dyDescent="0.2">
      <c r="A33" s="149"/>
      <c r="B33" s="374" t="s">
        <v>355</v>
      </c>
      <c r="C33" s="375"/>
      <c r="D33" s="480"/>
      <c r="E33" s="410">
        <v>0</v>
      </c>
      <c r="F33" s="411"/>
      <c r="G33" s="410"/>
      <c r="H33" s="411"/>
      <c r="I33" s="410"/>
      <c r="J33" s="411"/>
      <c r="K33" s="410"/>
      <c r="L33" s="411"/>
      <c r="M33" s="410"/>
      <c r="N33" s="411"/>
      <c r="O33" s="410"/>
      <c r="P33" s="411"/>
      <c r="Q33" s="410"/>
      <c r="R33" s="411"/>
      <c r="S33" s="410"/>
      <c r="T33" s="411"/>
      <c r="U33" s="410"/>
      <c r="V33" s="411"/>
      <c r="W33" s="414"/>
      <c r="X33" s="415"/>
      <c r="Y33" s="414"/>
      <c r="Z33" s="415"/>
      <c r="AA33" s="414"/>
      <c r="AB33" s="415"/>
    </row>
    <row r="34" spans="1:57" ht="12.75" customHeight="1" x14ac:dyDescent="0.2">
      <c r="A34" s="353">
        <v>8</v>
      </c>
      <c r="B34" s="391" t="s">
        <v>275</v>
      </c>
      <c r="C34" s="392"/>
      <c r="D34" s="348">
        <f>SUM(D37+D40+D46+D49+D52+D55)</f>
        <v>236137570</v>
      </c>
      <c r="E34" s="412">
        <v>0</v>
      </c>
      <c r="F34" s="413"/>
      <c r="G34" s="412"/>
      <c r="H34" s="413"/>
      <c r="I34" s="412"/>
      <c r="J34" s="413"/>
      <c r="K34" s="412"/>
      <c r="L34" s="413"/>
      <c r="M34" s="412"/>
      <c r="N34" s="413"/>
      <c r="O34" s="412"/>
      <c r="P34" s="413"/>
      <c r="Q34" s="412"/>
      <c r="R34" s="413"/>
      <c r="S34" s="412"/>
      <c r="T34" s="413"/>
      <c r="U34" s="412"/>
      <c r="V34" s="413"/>
      <c r="W34" s="412"/>
      <c r="X34" s="413"/>
      <c r="Y34" s="412"/>
      <c r="Z34" s="413"/>
      <c r="AA34" s="412"/>
      <c r="AB34" s="413"/>
    </row>
    <row r="35" spans="1:57" ht="12.75" customHeight="1" x14ac:dyDescent="0.2">
      <c r="A35" s="423"/>
      <c r="B35" s="382" t="s">
        <v>219</v>
      </c>
      <c r="C35" s="383"/>
      <c r="D35" s="559"/>
      <c r="E35" s="9">
        <v>0</v>
      </c>
      <c r="F35" s="10">
        <v>0</v>
      </c>
      <c r="G35" s="9"/>
      <c r="H35" s="10"/>
      <c r="I35" s="9"/>
      <c r="J35" s="11"/>
      <c r="K35" s="9"/>
      <c r="L35" s="11"/>
      <c r="M35" s="9"/>
      <c r="N35" s="11"/>
      <c r="O35" s="9"/>
      <c r="P35" s="11"/>
      <c r="Q35" s="9"/>
      <c r="R35" s="11"/>
      <c r="S35" s="10"/>
      <c r="T35" s="11"/>
      <c r="U35" s="51"/>
      <c r="V35" s="10"/>
      <c r="W35" s="52"/>
      <c r="X35" s="53"/>
      <c r="Y35" s="54"/>
      <c r="Z35" s="53"/>
      <c r="AA35" s="54"/>
      <c r="AB35" s="53"/>
    </row>
    <row r="36" spans="1:57" ht="16.5" customHeight="1" x14ac:dyDescent="0.2">
      <c r="A36" s="354"/>
      <c r="B36" s="385"/>
      <c r="C36" s="386"/>
      <c r="D36" s="349"/>
      <c r="E36" s="410">
        <v>0</v>
      </c>
      <c r="F36" s="411"/>
      <c r="G36" s="410"/>
      <c r="H36" s="411"/>
      <c r="I36" s="410"/>
      <c r="J36" s="411"/>
      <c r="K36" s="410"/>
      <c r="L36" s="411"/>
      <c r="M36" s="410"/>
      <c r="N36" s="411"/>
      <c r="O36" s="410"/>
      <c r="P36" s="411"/>
      <c r="Q36" s="410"/>
      <c r="R36" s="411"/>
      <c r="S36" s="410"/>
      <c r="T36" s="411"/>
      <c r="U36" s="410"/>
      <c r="V36" s="411"/>
      <c r="W36" s="414"/>
      <c r="X36" s="415"/>
      <c r="Y36" s="414"/>
      <c r="Z36" s="415"/>
      <c r="AA36" s="414"/>
      <c r="AB36" s="415"/>
    </row>
    <row r="37" spans="1:57" ht="12.75" customHeight="1" x14ac:dyDescent="0.2">
      <c r="A37" s="403">
        <v>9</v>
      </c>
      <c r="B37" s="378" t="s">
        <v>272</v>
      </c>
      <c r="C37" s="379"/>
      <c r="D37" s="479">
        <v>10531550</v>
      </c>
      <c r="E37" s="412">
        <v>0</v>
      </c>
      <c r="F37" s="413"/>
      <c r="G37" s="412"/>
      <c r="H37" s="413"/>
      <c r="I37" s="412"/>
      <c r="J37" s="413"/>
      <c r="K37" s="412"/>
      <c r="L37" s="413"/>
      <c r="M37" s="412"/>
      <c r="N37" s="413"/>
      <c r="O37" s="412"/>
      <c r="P37" s="413"/>
      <c r="Q37" s="412"/>
      <c r="R37" s="413"/>
      <c r="S37" s="412"/>
      <c r="T37" s="413"/>
      <c r="U37" s="412"/>
      <c r="V37" s="413"/>
      <c r="W37" s="412"/>
      <c r="X37" s="413"/>
      <c r="Y37" s="412"/>
      <c r="Z37" s="413"/>
      <c r="AA37" s="412"/>
      <c r="AB37" s="413"/>
    </row>
    <row r="38" spans="1:57" ht="12.75" customHeight="1" x14ac:dyDescent="0.2">
      <c r="A38" s="409"/>
      <c r="B38" s="380" t="s">
        <v>273</v>
      </c>
      <c r="C38" s="381"/>
      <c r="D38" s="560"/>
      <c r="E38" s="9">
        <v>0</v>
      </c>
      <c r="F38" s="10">
        <v>0</v>
      </c>
      <c r="G38" s="9"/>
      <c r="H38" s="10"/>
      <c r="I38" s="9"/>
      <c r="J38" s="11"/>
      <c r="K38" s="9"/>
      <c r="L38" s="11"/>
      <c r="M38" s="9"/>
      <c r="N38" s="11"/>
      <c r="O38" s="9"/>
      <c r="P38" s="11"/>
      <c r="Q38" s="9"/>
      <c r="R38" s="11"/>
      <c r="S38" s="10"/>
      <c r="T38" s="11"/>
      <c r="U38" s="51"/>
      <c r="V38" s="10"/>
      <c r="W38" s="52"/>
      <c r="X38" s="53"/>
      <c r="Y38" s="54"/>
      <c r="Z38" s="53"/>
      <c r="AA38" s="54"/>
      <c r="AB38" s="11"/>
    </row>
    <row r="39" spans="1:57" ht="15.75" customHeight="1" x14ac:dyDescent="0.2">
      <c r="A39" s="360"/>
      <c r="B39" s="374"/>
      <c r="C39" s="375"/>
      <c r="D39" s="480"/>
      <c r="E39" s="410">
        <v>0</v>
      </c>
      <c r="F39" s="411"/>
      <c r="G39" s="410"/>
      <c r="H39" s="411"/>
      <c r="I39" s="410"/>
      <c r="J39" s="411"/>
      <c r="K39" s="410"/>
      <c r="L39" s="411"/>
      <c r="M39" s="410"/>
      <c r="N39" s="411"/>
      <c r="O39" s="410"/>
      <c r="P39" s="411"/>
      <c r="Q39" s="410"/>
      <c r="R39" s="411"/>
      <c r="S39" s="410"/>
      <c r="T39" s="411"/>
      <c r="U39" s="410"/>
      <c r="V39" s="411"/>
      <c r="W39" s="414"/>
      <c r="X39" s="415"/>
      <c r="Y39" s="414"/>
      <c r="Z39" s="415"/>
      <c r="AA39" s="410"/>
      <c r="AB39" s="411"/>
    </row>
    <row r="40" spans="1:57" ht="12.75" customHeight="1" x14ac:dyDescent="0.2">
      <c r="A40" s="403">
        <v>10</v>
      </c>
      <c r="B40" s="378" t="s">
        <v>276</v>
      </c>
      <c r="C40" s="379"/>
      <c r="D40" s="479">
        <v>24134520</v>
      </c>
      <c r="E40" s="412">
        <v>0</v>
      </c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  <c r="U40" s="412"/>
      <c r="V40" s="413"/>
      <c r="W40" s="412"/>
      <c r="X40" s="413"/>
      <c r="Y40" s="412"/>
      <c r="Z40" s="413"/>
      <c r="AA40" s="412"/>
      <c r="AB40" s="413"/>
    </row>
    <row r="41" spans="1:57" ht="12.75" customHeight="1" x14ac:dyDescent="0.2">
      <c r="A41" s="409"/>
      <c r="B41" s="380" t="s">
        <v>221</v>
      </c>
      <c r="C41" s="381"/>
      <c r="D41" s="560"/>
      <c r="E41" s="9">
        <v>0</v>
      </c>
      <c r="F41" s="10">
        <v>0</v>
      </c>
      <c r="G41" s="9"/>
      <c r="H41" s="10"/>
      <c r="I41" s="9"/>
      <c r="J41" s="11"/>
      <c r="K41" s="9"/>
      <c r="L41" s="11"/>
      <c r="M41" s="9"/>
      <c r="N41" s="11"/>
      <c r="O41" s="9"/>
      <c r="P41" s="11"/>
      <c r="Q41" s="9"/>
      <c r="R41" s="11"/>
      <c r="S41" s="10"/>
      <c r="T41" s="11"/>
      <c r="U41" s="51"/>
      <c r="V41" s="10"/>
      <c r="W41" s="52"/>
      <c r="X41" s="53"/>
      <c r="Y41" s="54"/>
      <c r="Z41" s="53"/>
      <c r="AA41" s="54"/>
      <c r="AB41" s="11"/>
    </row>
    <row r="42" spans="1:57" ht="12.75" customHeight="1" x14ac:dyDescent="0.2">
      <c r="A42" s="360"/>
      <c r="B42" s="374"/>
      <c r="C42" s="375"/>
      <c r="D42" s="480"/>
      <c r="E42" s="410">
        <v>0</v>
      </c>
      <c r="F42" s="411"/>
      <c r="G42" s="410"/>
      <c r="H42" s="411"/>
      <c r="I42" s="410"/>
      <c r="J42" s="411"/>
      <c r="K42" s="410"/>
      <c r="L42" s="411"/>
      <c r="M42" s="410"/>
      <c r="N42" s="411"/>
      <c r="O42" s="410"/>
      <c r="P42" s="411"/>
      <c r="Q42" s="410"/>
      <c r="R42" s="411"/>
      <c r="S42" s="410"/>
      <c r="T42" s="411"/>
      <c r="U42" s="410"/>
      <c r="V42" s="411"/>
      <c r="W42" s="414"/>
      <c r="X42" s="415"/>
      <c r="Y42" s="414"/>
      <c r="Z42" s="415"/>
      <c r="AA42" s="410"/>
      <c r="AB42" s="411"/>
    </row>
    <row r="43" spans="1:57" ht="12.75" customHeight="1" x14ac:dyDescent="0.2">
      <c r="A43" s="149">
        <v>11</v>
      </c>
      <c r="B43" s="378" t="s">
        <v>277</v>
      </c>
      <c r="C43" s="379"/>
      <c r="D43" s="479">
        <v>7369500</v>
      </c>
      <c r="E43" s="412">
        <v>0</v>
      </c>
      <c r="F43" s="413"/>
      <c r="G43" s="412"/>
      <c r="H43" s="413"/>
      <c r="I43" s="412"/>
      <c r="J43" s="413"/>
      <c r="K43" s="412"/>
      <c r="L43" s="413"/>
      <c r="M43" s="412"/>
      <c r="N43" s="413"/>
      <c r="O43" s="412"/>
      <c r="P43" s="413"/>
      <c r="Q43" s="412"/>
      <c r="R43" s="413"/>
      <c r="S43" s="412"/>
      <c r="T43" s="413"/>
      <c r="U43" s="412"/>
      <c r="V43" s="413"/>
      <c r="W43" s="412"/>
      <c r="X43" s="413"/>
      <c r="Y43" s="412"/>
      <c r="Z43" s="413"/>
      <c r="AA43" s="412"/>
      <c r="AB43" s="413"/>
    </row>
    <row r="44" spans="1:57" ht="12.75" customHeight="1" x14ac:dyDescent="0.2">
      <c r="A44" s="149"/>
      <c r="B44" s="380" t="s">
        <v>378</v>
      </c>
      <c r="C44" s="381"/>
      <c r="D44" s="560"/>
      <c r="E44" s="9">
        <v>0</v>
      </c>
      <c r="F44" s="10">
        <v>0</v>
      </c>
      <c r="G44" s="9"/>
      <c r="H44" s="10"/>
      <c r="I44" s="9"/>
      <c r="J44" s="11"/>
      <c r="K44" s="9"/>
      <c r="L44" s="11"/>
      <c r="M44" s="9"/>
      <c r="N44" s="11"/>
      <c r="O44" s="9"/>
      <c r="P44" s="11"/>
      <c r="Q44" s="9"/>
      <c r="R44" s="11"/>
      <c r="S44" s="10"/>
      <c r="T44" s="11"/>
      <c r="U44" s="51"/>
      <c r="V44" s="10"/>
      <c r="W44" s="52"/>
      <c r="X44" s="53"/>
      <c r="Y44" s="54"/>
      <c r="Z44" s="53"/>
      <c r="AA44" s="54"/>
      <c r="AB44" s="11"/>
    </row>
    <row r="45" spans="1:57" ht="12.75" customHeight="1" x14ac:dyDescent="0.2">
      <c r="A45" s="149"/>
      <c r="B45" s="374"/>
      <c r="C45" s="375"/>
      <c r="D45" s="480"/>
      <c r="E45" s="410">
        <v>0</v>
      </c>
      <c r="F45" s="411"/>
      <c r="G45" s="410"/>
      <c r="H45" s="411"/>
      <c r="I45" s="410"/>
      <c r="J45" s="411"/>
      <c r="K45" s="410"/>
      <c r="L45" s="411"/>
      <c r="M45" s="410"/>
      <c r="N45" s="411"/>
      <c r="O45" s="410"/>
      <c r="P45" s="411"/>
      <c r="Q45" s="410"/>
      <c r="R45" s="411"/>
      <c r="S45" s="410"/>
      <c r="T45" s="411"/>
      <c r="U45" s="410"/>
      <c r="V45" s="411"/>
      <c r="W45" s="414"/>
      <c r="X45" s="415"/>
      <c r="Y45" s="414"/>
      <c r="Z45" s="415"/>
      <c r="AA45" s="410"/>
      <c r="AB45" s="411"/>
    </row>
    <row r="46" spans="1:57" ht="12.75" customHeight="1" x14ac:dyDescent="0.2">
      <c r="A46" s="403">
        <v>12</v>
      </c>
      <c r="B46" s="378" t="s">
        <v>277</v>
      </c>
      <c r="C46" s="379"/>
      <c r="D46" s="479">
        <v>1560000</v>
      </c>
      <c r="E46" s="412">
        <v>0</v>
      </c>
      <c r="F46" s="413"/>
      <c r="G46" s="412"/>
      <c r="H46" s="413"/>
      <c r="I46" s="412"/>
      <c r="J46" s="413"/>
      <c r="K46" s="412"/>
      <c r="L46" s="413"/>
      <c r="M46" s="412"/>
      <c r="N46" s="413"/>
      <c r="O46" s="412"/>
      <c r="P46" s="413"/>
      <c r="Q46" s="412"/>
      <c r="R46" s="413"/>
      <c r="S46" s="412"/>
      <c r="T46" s="413"/>
      <c r="U46" s="412"/>
      <c r="V46" s="413"/>
      <c r="W46" s="412"/>
      <c r="X46" s="413"/>
      <c r="Y46" s="412"/>
      <c r="Z46" s="413"/>
      <c r="AA46" s="412"/>
      <c r="AB46" s="413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</row>
    <row r="47" spans="1:57" ht="12.75" customHeight="1" x14ac:dyDescent="0.2">
      <c r="A47" s="409"/>
      <c r="B47" s="380" t="s">
        <v>222</v>
      </c>
      <c r="C47" s="381"/>
      <c r="D47" s="560"/>
      <c r="E47" s="9">
        <v>0</v>
      </c>
      <c r="F47" s="10">
        <v>0</v>
      </c>
      <c r="G47" s="9"/>
      <c r="H47" s="10"/>
      <c r="I47" s="9"/>
      <c r="J47" s="11"/>
      <c r="K47" s="9"/>
      <c r="L47" s="11"/>
      <c r="M47" s="9"/>
      <c r="N47" s="11"/>
      <c r="O47" s="9"/>
      <c r="P47" s="11"/>
      <c r="Q47" s="9"/>
      <c r="R47" s="11"/>
      <c r="S47" s="10"/>
      <c r="T47" s="11"/>
      <c r="U47" s="51"/>
      <c r="V47" s="10"/>
      <c r="W47" s="52"/>
      <c r="X47" s="53"/>
      <c r="Y47" s="54"/>
      <c r="Z47" s="53"/>
      <c r="AA47" s="54"/>
      <c r="AB47" s="11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</row>
    <row r="48" spans="1:57" ht="15" customHeight="1" x14ac:dyDescent="0.2">
      <c r="A48" s="360"/>
      <c r="B48" s="374"/>
      <c r="C48" s="375"/>
      <c r="D48" s="480"/>
      <c r="E48" s="410">
        <v>0</v>
      </c>
      <c r="F48" s="411"/>
      <c r="G48" s="410"/>
      <c r="H48" s="411"/>
      <c r="I48" s="410"/>
      <c r="J48" s="411"/>
      <c r="K48" s="410"/>
      <c r="L48" s="411"/>
      <c r="M48" s="410"/>
      <c r="N48" s="411"/>
      <c r="O48" s="410"/>
      <c r="P48" s="411"/>
      <c r="Q48" s="410"/>
      <c r="R48" s="411"/>
      <c r="S48" s="410"/>
      <c r="T48" s="411"/>
      <c r="U48" s="410"/>
      <c r="V48" s="411"/>
      <c r="W48" s="414"/>
      <c r="X48" s="415"/>
      <c r="Y48" s="414"/>
      <c r="Z48" s="415"/>
      <c r="AA48" s="410"/>
      <c r="AB48" s="411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</row>
    <row r="49" spans="1:57" s="84" customFormat="1" ht="12.75" customHeight="1" x14ac:dyDescent="0.2">
      <c r="A49" s="403">
        <v>13</v>
      </c>
      <c r="B49" s="378" t="s">
        <v>280</v>
      </c>
      <c r="C49" s="379"/>
      <c r="D49" s="479">
        <v>30000000</v>
      </c>
      <c r="E49" s="412">
        <v>0</v>
      </c>
      <c r="F49" s="413"/>
      <c r="G49" s="412"/>
      <c r="H49" s="413"/>
      <c r="I49" s="412"/>
      <c r="J49" s="413"/>
      <c r="K49" s="412"/>
      <c r="L49" s="413"/>
      <c r="M49" s="412"/>
      <c r="N49" s="413"/>
      <c r="O49" s="412"/>
      <c r="P49" s="413"/>
      <c r="Q49" s="412"/>
      <c r="R49" s="413"/>
      <c r="S49" s="412"/>
      <c r="T49" s="413"/>
      <c r="U49" s="412"/>
      <c r="V49" s="413"/>
      <c r="W49" s="412"/>
      <c r="X49" s="413"/>
      <c r="Y49" s="412"/>
      <c r="Z49" s="413"/>
      <c r="AA49" s="412"/>
      <c r="AB49" s="413"/>
      <c r="AC49" s="14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s="84" customFormat="1" ht="12.75" customHeight="1" x14ac:dyDescent="0.2">
      <c r="A50" s="409"/>
      <c r="B50" s="380" t="s">
        <v>223</v>
      </c>
      <c r="C50" s="381"/>
      <c r="D50" s="560"/>
      <c r="E50" s="9">
        <v>0</v>
      </c>
      <c r="F50" s="10">
        <v>0</v>
      </c>
      <c r="G50" s="9"/>
      <c r="H50" s="10"/>
      <c r="I50" s="9"/>
      <c r="J50" s="11"/>
      <c r="K50" s="9"/>
      <c r="L50" s="11"/>
      <c r="M50" s="9"/>
      <c r="N50" s="11"/>
      <c r="O50" s="9"/>
      <c r="P50" s="11"/>
      <c r="Q50" s="9"/>
      <c r="R50" s="11"/>
      <c r="S50" s="10"/>
      <c r="T50" s="11"/>
      <c r="U50" s="51"/>
      <c r="V50" s="10"/>
      <c r="W50" s="52"/>
      <c r="X50" s="53"/>
      <c r="Y50" s="54"/>
      <c r="Z50" s="53"/>
      <c r="AA50" s="54"/>
      <c r="AB50" s="11"/>
      <c r="AC50" s="14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s="84" customFormat="1" ht="12.75" customHeight="1" x14ac:dyDescent="0.2">
      <c r="A51" s="360"/>
      <c r="B51" s="374"/>
      <c r="C51" s="375"/>
      <c r="D51" s="480"/>
      <c r="E51" s="410">
        <v>0</v>
      </c>
      <c r="F51" s="411"/>
      <c r="G51" s="410"/>
      <c r="H51" s="411"/>
      <c r="I51" s="410"/>
      <c r="J51" s="411"/>
      <c r="K51" s="410"/>
      <c r="L51" s="411"/>
      <c r="M51" s="410"/>
      <c r="N51" s="411"/>
      <c r="O51" s="410"/>
      <c r="P51" s="411"/>
      <c r="Q51" s="410"/>
      <c r="R51" s="411"/>
      <c r="S51" s="410"/>
      <c r="T51" s="411"/>
      <c r="U51" s="410"/>
      <c r="V51" s="411"/>
      <c r="W51" s="414"/>
      <c r="X51" s="415"/>
      <c r="Y51" s="414"/>
      <c r="Z51" s="415"/>
      <c r="AA51" s="410"/>
      <c r="AB51" s="411"/>
      <c r="AC51" s="14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ht="12.75" customHeight="1" x14ac:dyDescent="0.2">
      <c r="A52" s="403">
        <v>14</v>
      </c>
      <c r="B52" s="378" t="s">
        <v>279</v>
      </c>
      <c r="C52" s="379"/>
      <c r="D52" s="479">
        <v>166535000</v>
      </c>
      <c r="E52" s="412"/>
      <c r="F52" s="413"/>
      <c r="G52" s="412"/>
      <c r="H52" s="413"/>
      <c r="I52" s="412"/>
      <c r="J52" s="413"/>
      <c r="K52" s="412"/>
      <c r="L52" s="413"/>
      <c r="M52" s="412"/>
      <c r="N52" s="413"/>
      <c r="O52" s="412"/>
      <c r="P52" s="413"/>
      <c r="Q52" s="412"/>
      <c r="R52" s="413"/>
      <c r="S52" s="412"/>
      <c r="T52" s="413"/>
      <c r="U52" s="412"/>
      <c r="V52" s="413"/>
      <c r="W52" s="412"/>
      <c r="X52" s="413"/>
      <c r="Y52" s="412"/>
      <c r="Z52" s="413"/>
      <c r="AA52" s="412"/>
      <c r="AB52" s="413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</row>
    <row r="53" spans="1:57" ht="12.75" customHeight="1" x14ac:dyDescent="0.2">
      <c r="A53" s="409"/>
      <c r="B53" s="380" t="s">
        <v>224</v>
      </c>
      <c r="C53" s="381"/>
      <c r="D53" s="560"/>
      <c r="E53" s="9">
        <v>0</v>
      </c>
      <c r="F53" s="10">
        <v>0</v>
      </c>
      <c r="G53" s="9"/>
      <c r="H53" s="10"/>
      <c r="I53" s="9"/>
      <c r="J53" s="11"/>
      <c r="K53" s="9"/>
      <c r="L53" s="11"/>
      <c r="M53" s="9"/>
      <c r="N53" s="11"/>
      <c r="O53" s="9"/>
      <c r="P53" s="11"/>
      <c r="Q53" s="9"/>
      <c r="R53" s="11"/>
      <c r="S53" s="10"/>
      <c r="T53" s="11"/>
      <c r="U53" s="51"/>
      <c r="V53" s="10"/>
      <c r="W53" s="52"/>
      <c r="X53" s="53"/>
      <c r="Y53" s="54"/>
      <c r="Z53" s="53"/>
      <c r="AA53" s="54"/>
      <c r="AB53" s="11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</row>
    <row r="54" spans="1:57" ht="12.75" customHeight="1" x14ac:dyDescent="0.2">
      <c r="A54" s="360"/>
      <c r="B54" s="374"/>
      <c r="C54" s="375"/>
      <c r="D54" s="480"/>
      <c r="E54" s="410">
        <v>0</v>
      </c>
      <c r="F54" s="411"/>
      <c r="G54" s="410"/>
      <c r="H54" s="411"/>
      <c r="I54" s="410"/>
      <c r="J54" s="411"/>
      <c r="K54" s="410"/>
      <c r="L54" s="411"/>
      <c r="M54" s="410"/>
      <c r="N54" s="411"/>
      <c r="O54" s="410"/>
      <c r="P54" s="411"/>
      <c r="Q54" s="410"/>
      <c r="R54" s="411"/>
      <c r="S54" s="410"/>
      <c r="T54" s="411"/>
      <c r="U54" s="410"/>
      <c r="V54" s="411"/>
      <c r="W54" s="414"/>
      <c r="X54" s="415"/>
      <c r="Y54" s="414"/>
      <c r="Z54" s="415"/>
      <c r="AA54" s="410"/>
      <c r="AB54" s="411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</row>
    <row r="55" spans="1:57" s="84" customFormat="1" ht="12.75" customHeight="1" x14ac:dyDescent="0.2">
      <c r="A55" s="403">
        <v>15</v>
      </c>
      <c r="B55" s="378" t="s">
        <v>344</v>
      </c>
      <c r="C55" s="379"/>
      <c r="D55" s="479">
        <v>3376500</v>
      </c>
      <c r="E55" s="412">
        <v>0</v>
      </c>
      <c r="F55" s="413"/>
      <c r="G55" s="412"/>
      <c r="H55" s="413"/>
      <c r="I55" s="412"/>
      <c r="J55" s="413"/>
      <c r="K55" s="412"/>
      <c r="L55" s="413"/>
      <c r="M55" s="412"/>
      <c r="N55" s="413"/>
      <c r="O55" s="412"/>
      <c r="P55" s="413"/>
      <c r="Q55" s="412"/>
      <c r="R55" s="413"/>
      <c r="S55" s="412"/>
      <c r="T55" s="413"/>
      <c r="U55" s="412"/>
      <c r="V55" s="413"/>
      <c r="W55" s="412"/>
      <c r="X55" s="413"/>
      <c r="Y55" s="412"/>
      <c r="Z55" s="413"/>
      <c r="AA55" s="412"/>
      <c r="AB55" s="413"/>
      <c r="AC55" s="14"/>
    </row>
    <row r="56" spans="1:57" s="84" customFormat="1" ht="12.75" customHeight="1" x14ac:dyDescent="0.2">
      <c r="A56" s="409"/>
      <c r="B56" s="380" t="s">
        <v>345</v>
      </c>
      <c r="C56" s="381"/>
      <c r="D56" s="560"/>
      <c r="E56" s="9">
        <v>0</v>
      </c>
      <c r="F56" s="10">
        <v>0</v>
      </c>
      <c r="G56" s="9"/>
      <c r="H56" s="10"/>
      <c r="I56" s="9"/>
      <c r="J56" s="11"/>
      <c r="K56" s="9"/>
      <c r="L56" s="11"/>
      <c r="M56" s="9"/>
      <c r="N56" s="11"/>
      <c r="O56" s="9"/>
      <c r="P56" s="11"/>
      <c r="Q56" s="9"/>
      <c r="R56" s="11"/>
      <c r="S56" s="10"/>
      <c r="T56" s="11"/>
      <c r="U56" s="51"/>
      <c r="V56" s="10"/>
      <c r="W56" s="52"/>
      <c r="X56" s="53"/>
      <c r="Y56" s="54"/>
      <c r="Z56" s="53"/>
      <c r="AA56" s="52"/>
      <c r="AB56" s="11"/>
      <c r="AC56" s="14"/>
    </row>
    <row r="57" spans="1:57" s="84" customFormat="1" ht="12.75" customHeight="1" x14ac:dyDescent="0.2">
      <c r="A57" s="360"/>
      <c r="B57" s="374"/>
      <c r="C57" s="375"/>
      <c r="D57" s="480"/>
      <c r="E57" s="410">
        <v>0</v>
      </c>
      <c r="F57" s="411"/>
      <c r="G57" s="410"/>
      <c r="H57" s="411"/>
      <c r="I57" s="410"/>
      <c r="J57" s="411"/>
      <c r="K57" s="410"/>
      <c r="L57" s="411"/>
      <c r="M57" s="410"/>
      <c r="N57" s="411"/>
      <c r="O57" s="410"/>
      <c r="P57" s="411"/>
      <c r="Q57" s="410"/>
      <c r="R57" s="411"/>
      <c r="S57" s="410"/>
      <c r="T57" s="411"/>
      <c r="U57" s="410"/>
      <c r="V57" s="411"/>
      <c r="W57" s="414"/>
      <c r="X57" s="415"/>
      <c r="Y57" s="414"/>
      <c r="Z57" s="415"/>
      <c r="AA57" s="410"/>
      <c r="AB57" s="411"/>
      <c r="AC57" s="14"/>
    </row>
    <row r="58" spans="1:57" s="84" customFormat="1" ht="12.75" customHeight="1" x14ac:dyDescent="0.2">
      <c r="A58" s="353">
        <v>16</v>
      </c>
      <c r="B58" s="391" t="s">
        <v>278</v>
      </c>
      <c r="C58" s="392"/>
      <c r="D58" s="348">
        <f>SUM(D61+D64+D67+D70)</f>
        <v>581353480</v>
      </c>
      <c r="E58" s="412">
        <v>0</v>
      </c>
      <c r="F58" s="413"/>
      <c r="G58" s="412"/>
      <c r="H58" s="413"/>
      <c r="I58" s="412"/>
      <c r="J58" s="413"/>
      <c r="K58" s="412"/>
      <c r="L58" s="413"/>
      <c r="M58" s="412"/>
      <c r="N58" s="413"/>
      <c r="O58" s="412"/>
      <c r="P58" s="413"/>
      <c r="Q58" s="412"/>
      <c r="R58" s="413"/>
      <c r="S58" s="412"/>
      <c r="T58" s="413"/>
      <c r="U58" s="412"/>
      <c r="V58" s="413"/>
      <c r="W58" s="412"/>
      <c r="X58" s="413"/>
      <c r="Y58" s="412"/>
      <c r="Z58" s="413"/>
      <c r="AA58" s="412"/>
      <c r="AB58" s="413"/>
      <c r="AC58" s="14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s="84" customFormat="1" ht="12.75" customHeight="1" x14ac:dyDescent="0.2">
      <c r="A59" s="423"/>
      <c r="B59" s="382" t="s">
        <v>225</v>
      </c>
      <c r="C59" s="383"/>
      <c r="D59" s="559"/>
      <c r="E59" s="9">
        <v>0</v>
      </c>
      <c r="F59" s="10">
        <v>0</v>
      </c>
      <c r="G59" s="9"/>
      <c r="H59" s="10"/>
      <c r="I59" s="9"/>
      <c r="J59" s="11"/>
      <c r="K59" s="9"/>
      <c r="L59" s="11"/>
      <c r="M59" s="9"/>
      <c r="N59" s="11"/>
      <c r="O59" s="9"/>
      <c r="P59" s="11"/>
      <c r="Q59" s="9"/>
      <c r="R59" s="11"/>
      <c r="S59" s="10"/>
      <c r="T59" s="11"/>
      <c r="U59" s="51"/>
      <c r="V59" s="10"/>
      <c r="W59" s="52"/>
      <c r="X59" s="53"/>
      <c r="Y59" s="54"/>
      <c r="Z59" s="53"/>
      <c r="AA59" s="52"/>
      <c r="AB59" s="11"/>
      <c r="AC59" s="14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s="84" customFormat="1" ht="12.75" customHeight="1" x14ac:dyDescent="0.2">
      <c r="A60" s="354"/>
      <c r="B60" s="385"/>
      <c r="C60" s="386"/>
      <c r="D60" s="349"/>
      <c r="E60" s="410">
        <v>0</v>
      </c>
      <c r="F60" s="411"/>
      <c r="G60" s="410"/>
      <c r="H60" s="411"/>
      <c r="I60" s="410"/>
      <c r="J60" s="411"/>
      <c r="K60" s="410"/>
      <c r="L60" s="411"/>
      <c r="M60" s="410"/>
      <c r="N60" s="411"/>
      <c r="O60" s="410"/>
      <c r="P60" s="411"/>
      <c r="Q60" s="410"/>
      <c r="R60" s="411"/>
      <c r="S60" s="410"/>
      <c r="T60" s="411"/>
      <c r="U60" s="410"/>
      <c r="V60" s="411"/>
      <c r="W60" s="414"/>
      <c r="X60" s="415"/>
      <c r="Y60" s="414"/>
      <c r="Z60" s="415"/>
      <c r="AA60" s="410"/>
      <c r="AB60" s="411"/>
      <c r="AC60" s="14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ht="12.75" customHeight="1" x14ac:dyDescent="0.2">
      <c r="A61" s="149">
        <v>17</v>
      </c>
      <c r="B61" s="378" t="s">
        <v>281</v>
      </c>
      <c r="C61" s="379"/>
      <c r="D61" s="479">
        <v>863300</v>
      </c>
      <c r="E61" s="412">
        <v>0</v>
      </c>
      <c r="F61" s="413"/>
      <c r="G61" s="412"/>
      <c r="H61" s="413"/>
      <c r="I61" s="412"/>
      <c r="J61" s="413"/>
      <c r="K61" s="412"/>
      <c r="L61" s="413"/>
      <c r="M61" s="412"/>
      <c r="N61" s="413"/>
      <c r="O61" s="412"/>
      <c r="P61" s="413"/>
      <c r="Q61" s="412"/>
      <c r="R61" s="413"/>
      <c r="S61" s="412"/>
      <c r="T61" s="413"/>
      <c r="U61" s="412"/>
      <c r="V61" s="413"/>
      <c r="W61" s="412"/>
      <c r="X61" s="413"/>
      <c r="Y61" s="412"/>
      <c r="Z61" s="413"/>
      <c r="AA61" s="412"/>
      <c r="AB61" s="413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</row>
    <row r="62" spans="1:57" ht="12.75" customHeight="1" x14ac:dyDescent="0.2">
      <c r="A62" s="149"/>
      <c r="B62" s="380" t="s">
        <v>226</v>
      </c>
      <c r="C62" s="381"/>
      <c r="D62" s="560"/>
      <c r="E62" s="9">
        <v>0</v>
      </c>
      <c r="F62" s="10">
        <v>0</v>
      </c>
      <c r="G62" s="9"/>
      <c r="H62" s="10"/>
      <c r="I62" s="9"/>
      <c r="J62" s="11"/>
      <c r="K62" s="9"/>
      <c r="L62" s="11"/>
      <c r="M62" s="9"/>
      <c r="N62" s="11"/>
      <c r="O62" s="9"/>
      <c r="P62" s="11"/>
      <c r="Q62" s="9"/>
      <c r="R62" s="11"/>
      <c r="S62" s="10"/>
      <c r="T62" s="11"/>
      <c r="U62" s="51"/>
      <c r="V62" s="10"/>
      <c r="W62" s="52"/>
      <c r="X62" s="53"/>
      <c r="Y62" s="54"/>
      <c r="Z62" s="53"/>
      <c r="AA62" s="54"/>
      <c r="AB62" s="53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</row>
    <row r="63" spans="1:57" ht="12.75" customHeight="1" x14ac:dyDescent="0.2">
      <c r="A63" s="149"/>
      <c r="B63" s="374"/>
      <c r="C63" s="375"/>
      <c r="D63" s="480"/>
      <c r="E63" s="410">
        <v>0</v>
      </c>
      <c r="F63" s="411"/>
      <c r="G63" s="410"/>
      <c r="H63" s="411"/>
      <c r="I63" s="410"/>
      <c r="J63" s="411"/>
      <c r="K63" s="410"/>
      <c r="L63" s="411"/>
      <c r="M63" s="410"/>
      <c r="N63" s="411"/>
      <c r="O63" s="410"/>
      <c r="P63" s="411"/>
      <c r="Q63" s="410"/>
      <c r="R63" s="411"/>
      <c r="S63" s="410"/>
      <c r="T63" s="411"/>
      <c r="U63" s="410"/>
      <c r="V63" s="411"/>
      <c r="W63" s="414"/>
      <c r="X63" s="415"/>
      <c r="Y63" s="414"/>
      <c r="Z63" s="415"/>
      <c r="AA63" s="414"/>
      <c r="AB63" s="415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</row>
    <row r="64" spans="1:57" s="84" customFormat="1" ht="12.75" customHeight="1" x14ac:dyDescent="0.2">
      <c r="A64" s="403">
        <v>18</v>
      </c>
      <c r="B64" s="378" t="s">
        <v>282</v>
      </c>
      <c r="C64" s="379"/>
      <c r="D64" s="479">
        <v>136800000</v>
      </c>
      <c r="E64" s="412">
        <v>5</v>
      </c>
      <c r="F64" s="413"/>
      <c r="G64" s="412"/>
      <c r="H64" s="413"/>
      <c r="I64" s="412"/>
      <c r="J64" s="413"/>
      <c r="K64" s="412"/>
      <c r="L64" s="413"/>
      <c r="M64" s="412"/>
      <c r="N64" s="413"/>
      <c r="O64" s="412"/>
      <c r="P64" s="413"/>
      <c r="Q64" s="412"/>
      <c r="R64" s="413"/>
      <c r="S64" s="412"/>
      <c r="T64" s="413"/>
      <c r="U64" s="412"/>
      <c r="V64" s="413"/>
      <c r="W64" s="412"/>
      <c r="X64" s="413"/>
      <c r="Y64" s="412"/>
      <c r="Z64" s="413"/>
      <c r="AA64" s="412"/>
      <c r="AB64" s="413"/>
      <c r="AC64" s="1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s="84" customFormat="1" ht="12.75" customHeight="1" x14ac:dyDescent="0.2">
      <c r="A65" s="409"/>
      <c r="B65" s="380" t="s">
        <v>227</v>
      </c>
      <c r="C65" s="381"/>
      <c r="D65" s="560"/>
      <c r="E65" s="9">
        <v>0</v>
      </c>
      <c r="F65" s="10">
        <v>0</v>
      </c>
      <c r="G65" s="9"/>
      <c r="H65" s="10"/>
      <c r="I65" s="9"/>
      <c r="J65" s="11"/>
      <c r="K65" s="9"/>
      <c r="L65" s="11"/>
      <c r="M65" s="9"/>
      <c r="N65" s="11"/>
      <c r="O65" s="9"/>
      <c r="P65" s="11"/>
      <c r="Q65" s="9"/>
      <c r="R65" s="11"/>
      <c r="S65" s="10"/>
      <c r="T65" s="11"/>
      <c r="U65" s="51"/>
      <c r="V65" s="10"/>
      <c r="W65" s="52"/>
      <c r="X65" s="53"/>
      <c r="Y65" s="54"/>
      <c r="Z65" s="53"/>
      <c r="AA65" s="54"/>
      <c r="AB65" s="53"/>
      <c r="AC65" s="14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s="84" customFormat="1" ht="12.75" customHeight="1" x14ac:dyDescent="0.2">
      <c r="A66" s="360"/>
      <c r="B66" s="374"/>
      <c r="C66" s="375"/>
      <c r="D66" s="480"/>
      <c r="E66" s="410">
        <v>0</v>
      </c>
      <c r="F66" s="411"/>
      <c r="G66" s="410"/>
      <c r="H66" s="411"/>
      <c r="I66" s="410"/>
      <c r="J66" s="411"/>
      <c r="K66" s="410"/>
      <c r="L66" s="411"/>
      <c r="M66" s="410"/>
      <c r="N66" s="411"/>
      <c r="O66" s="410"/>
      <c r="P66" s="411"/>
      <c r="Q66" s="410"/>
      <c r="R66" s="411"/>
      <c r="S66" s="410"/>
      <c r="T66" s="411"/>
      <c r="U66" s="410"/>
      <c r="V66" s="411"/>
      <c r="W66" s="414"/>
      <c r="X66" s="415"/>
      <c r="Y66" s="414"/>
      <c r="Z66" s="415"/>
      <c r="AA66" s="414"/>
      <c r="AB66" s="415"/>
      <c r="AC66" s="14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ht="12.75" customHeight="1" x14ac:dyDescent="0.2">
      <c r="A67" s="403">
        <v>19</v>
      </c>
      <c r="B67" s="378" t="s">
        <v>283</v>
      </c>
      <c r="C67" s="379"/>
      <c r="D67" s="479">
        <v>33939200</v>
      </c>
      <c r="E67" s="412">
        <v>0</v>
      </c>
      <c r="F67" s="413"/>
      <c r="G67" s="412"/>
      <c r="H67" s="413"/>
      <c r="I67" s="412"/>
      <c r="J67" s="413"/>
      <c r="K67" s="412"/>
      <c r="L67" s="413"/>
      <c r="M67" s="412"/>
      <c r="N67" s="413"/>
      <c r="O67" s="412"/>
      <c r="P67" s="413"/>
      <c r="Q67" s="412"/>
      <c r="R67" s="413"/>
      <c r="S67" s="412"/>
      <c r="T67" s="413"/>
      <c r="U67" s="412"/>
      <c r="V67" s="413"/>
      <c r="W67" s="412"/>
      <c r="X67" s="413"/>
      <c r="Y67" s="412"/>
      <c r="Z67" s="413"/>
      <c r="AA67" s="412"/>
      <c r="AB67" s="413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</row>
    <row r="68" spans="1:57" ht="12.75" customHeight="1" x14ac:dyDescent="0.2">
      <c r="A68" s="409"/>
      <c r="B68" s="380" t="s">
        <v>268</v>
      </c>
      <c r="C68" s="381"/>
      <c r="D68" s="560"/>
      <c r="E68" s="9">
        <v>0</v>
      </c>
      <c r="F68" s="10">
        <v>0</v>
      </c>
      <c r="G68" s="9"/>
      <c r="H68" s="10"/>
      <c r="I68" s="9"/>
      <c r="J68" s="11"/>
      <c r="K68" s="9"/>
      <c r="L68" s="11"/>
      <c r="M68" s="9"/>
      <c r="N68" s="11"/>
      <c r="O68" s="9"/>
      <c r="P68" s="11"/>
      <c r="Q68" s="9"/>
      <c r="R68" s="11"/>
      <c r="S68" s="10"/>
      <c r="T68" s="11"/>
      <c r="U68" s="51"/>
      <c r="V68" s="10"/>
      <c r="W68" s="52"/>
      <c r="X68" s="53"/>
      <c r="Y68" s="54"/>
      <c r="Z68" s="53"/>
      <c r="AA68" s="54"/>
      <c r="AB68" s="53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</row>
    <row r="69" spans="1:57" ht="12.75" customHeight="1" x14ac:dyDescent="0.2">
      <c r="A69" s="360"/>
      <c r="B69" s="374"/>
      <c r="C69" s="375"/>
      <c r="D69" s="480"/>
      <c r="E69" s="410">
        <v>0</v>
      </c>
      <c r="F69" s="411"/>
      <c r="G69" s="410"/>
      <c r="H69" s="411"/>
      <c r="I69" s="410"/>
      <c r="J69" s="411"/>
      <c r="K69" s="410"/>
      <c r="L69" s="411"/>
      <c r="M69" s="410"/>
      <c r="N69" s="411"/>
      <c r="O69" s="410"/>
      <c r="P69" s="411"/>
      <c r="Q69" s="410"/>
      <c r="R69" s="411"/>
      <c r="S69" s="410"/>
      <c r="T69" s="411"/>
      <c r="U69" s="410"/>
      <c r="V69" s="411"/>
      <c r="W69" s="414"/>
      <c r="X69" s="415"/>
      <c r="Y69" s="414"/>
      <c r="Z69" s="415"/>
      <c r="AA69" s="414"/>
      <c r="AB69" s="415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</row>
    <row r="70" spans="1:57" s="84" customFormat="1" ht="12.75" customHeight="1" x14ac:dyDescent="0.2">
      <c r="A70" s="403">
        <v>20</v>
      </c>
      <c r="B70" s="378" t="s">
        <v>284</v>
      </c>
      <c r="C70" s="379"/>
      <c r="D70" s="479">
        <v>409750980</v>
      </c>
      <c r="E70" s="412">
        <v>0</v>
      </c>
      <c r="F70" s="413"/>
      <c r="G70" s="412"/>
      <c r="H70" s="413"/>
      <c r="I70" s="412"/>
      <c r="J70" s="413"/>
      <c r="K70" s="412"/>
      <c r="L70" s="413"/>
      <c r="M70" s="412"/>
      <c r="N70" s="413"/>
      <c r="O70" s="412"/>
      <c r="P70" s="413"/>
      <c r="Q70" s="412"/>
      <c r="R70" s="413"/>
      <c r="S70" s="412"/>
      <c r="T70" s="413"/>
      <c r="U70" s="412"/>
      <c r="V70" s="413"/>
      <c r="W70" s="412"/>
      <c r="X70" s="413"/>
      <c r="Y70" s="412"/>
      <c r="Z70" s="413"/>
      <c r="AA70" s="412"/>
      <c r="AB70" s="413"/>
      <c r="AC70" s="14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s="84" customFormat="1" ht="12.75" customHeight="1" x14ac:dyDescent="0.2">
      <c r="A71" s="409"/>
      <c r="B71" s="380" t="s">
        <v>229</v>
      </c>
      <c r="C71" s="381"/>
      <c r="D71" s="560"/>
      <c r="E71" s="9">
        <v>0</v>
      </c>
      <c r="F71" s="10">
        <v>0</v>
      </c>
      <c r="G71" s="9"/>
      <c r="H71" s="10"/>
      <c r="I71" s="9"/>
      <c r="J71" s="11"/>
      <c r="K71" s="9"/>
      <c r="L71" s="11"/>
      <c r="M71" s="9"/>
      <c r="N71" s="11"/>
      <c r="O71" s="9"/>
      <c r="P71" s="11"/>
      <c r="Q71" s="9"/>
      <c r="R71" s="11"/>
      <c r="S71" s="10"/>
      <c r="T71" s="11"/>
      <c r="U71" s="51"/>
      <c r="V71" s="10"/>
      <c r="W71" s="52"/>
      <c r="X71" s="53"/>
      <c r="Y71" s="54"/>
      <c r="Z71" s="53"/>
      <c r="AA71" s="54"/>
      <c r="AB71" s="11"/>
      <c r="AC71" s="14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s="84" customFormat="1" ht="12.75" customHeight="1" x14ac:dyDescent="0.2">
      <c r="A72" s="360"/>
      <c r="B72" s="374"/>
      <c r="C72" s="375"/>
      <c r="D72" s="480"/>
      <c r="E72" s="410">
        <v>0</v>
      </c>
      <c r="F72" s="411"/>
      <c r="G72" s="410"/>
      <c r="H72" s="411"/>
      <c r="I72" s="410"/>
      <c r="J72" s="411"/>
      <c r="K72" s="410"/>
      <c r="L72" s="411"/>
      <c r="M72" s="410"/>
      <c r="N72" s="411"/>
      <c r="O72" s="410"/>
      <c r="P72" s="411"/>
      <c r="Q72" s="410"/>
      <c r="R72" s="411"/>
      <c r="S72" s="410"/>
      <c r="T72" s="411"/>
      <c r="U72" s="410"/>
      <c r="V72" s="411"/>
      <c r="W72" s="414"/>
      <c r="X72" s="415"/>
      <c r="Y72" s="414"/>
      <c r="Z72" s="415"/>
      <c r="AA72" s="410"/>
      <c r="AB72" s="411"/>
      <c r="AC72" s="14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ht="12.75" customHeight="1" x14ac:dyDescent="0.2">
      <c r="A73" s="353">
        <v>21</v>
      </c>
      <c r="B73" s="391" t="s">
        <v>329</v>
      </c>
      <c r="C73" s="392"/>
      <c r="D73" s="479">
        <f>SUM(D76)</f>
        <v>203907500</v>
      </c>
      <c r="E73" s="412">
        <v>0</v>
      </c>
      <c r="F73" s="413"/>
      <c r="G73" s="412"/>
      <c r="H73" s="413"/>
      <c r="I73" s="412"/>
      <c r="J73" s="413"/>
      <c r="K73" s="412"/>
      <c r="L73" s="413"/>
      <c r="M73" s="412"/>
      <c r="N73" s="413"/>
      <c r="O73" s="412"/>
      <c r="P73" s="413"/>
      <c r="Q73" s="412"/>
      <c r="R73" s="413"/>
      <c r="S73" s="412"/>
      <c r="T73" s="413"/>
      <c r="U73" s="412"/>
      <c r="V73" s="413"/>
      <c r="W73" s="412"/>
      <c r="X73" s="413"/>
      <c r="Y73" s="412"/>
      <c r="Z73" s="413"/>
      <c r="AA73" s="412"/>
      <c r="AB73" s="413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</row>
    <row r="74" spans="1:57" ht="16.5" customHeight="1" x14ac:dyDescent="0.2">
      <c r="A74" s="423"/>
      <c r="B74" s="382" t="s">
        <v>356</v>
      </c>
      <c r="C74" s="383"/>
      <c r="D74" s="560"/>
      <c r="E74" s="9">
        <v>0</v>
      </c>
      <c r="F74" s="10">
        <v>0</v>
      </c>
      <c r="G74" s="9"/>
      <c r="H74" s="10"/>
      <c r="I74" s="9"/>
      <c r="J74" s="11"/>
      <c r="K74" s="9"/>
      <c r="L74" s="11"/>
      <c r="M74" s="9"/>
      <c r="N74" s="11"/>
      <c r="O74" s="9"/>
      <c r="P74" s="11"/>
      <c r="Q74" s="9"/>
      <c r="R74" s="11"/>
      <c r="S74" s="10"/>
      <c r="T74" s="11"/>
      <c r="U74" s="51"/>
      <c r="V74" s="10"/>
      <c r="W74" s="52"/>
      <c r="X74" s="53"/>
      <c r="Y74" s="54"/>
      <c r="Z74" s="53"/>
      <c r="AA74" s="54"/>
      <c r="AB74" s="11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</row>
    <row r="75" spans="1:57" ht="22.5" customHeight="1" x14ac:dyDescent="0.2">
      <c r="A75" s="354"/>
      <c r="B75" s="385"/>
      <c r="C75" s="386"/>
      <c r="D75" s="480"/>
      <c r="E75" s="410">
        <v>0</v>
      </c>
      <c r="F75" s="411"/>
      <c r="G75" s="410"/>
      <c r="H75" s="411"/>
      <c r="I75" s="410"/>
      <c r="J75" s="411"/>
      <c r="K75" s="410"/>
      <c r="L75" s="411"/>
      <c r="M75" s="410"/>
      <c r="N75" s="411"/>
      <c r="O75" s="410"/>
      <c r="P75" s="411"/>
      <c r="Q75" s="410"/>
      <c r="R75" s="411"/>
      <c r="S75" s="410"/>
      <c r="T75" s="411"/>
      <c r="U75" s="410"/>
      <c r="V75" s="411"/>
      <c r="W75" s="414"/>
      <c r="X75" s="415"/>
      <c r="Y75" s="414"/>
      <c r="Z75" s="415"/>
      <c r="AA75" s="410"/>
      <c r="AB75" s="411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</row>
    <row r="76" spans="1:57" s="84" customFormat="1" ht="12.75" customHeight="1" x14ac:dyDescent="0.2">
      <c r="A76" s="403">
        <v>22</v>
      </c>
      <c r="B76" s="378" t="s">
        <v>334</v>
      </c>
      <c r="C76" s="379"/>
      <c r="D76" s="479">
        <v>203907500</v>
      </c>
      <c r="E76" s="412">
        <v>0</v>
      </c>
      <c r="F76" s="413"/>
      <c r="G76" s="412"/>
      <c r="H76" s="413"/>
      <c r="I76" s="412"/>
      <c r="J76" s="413"/>
      <c r="K76" s="412"/>
      <c r="L76" s="413"/>
      <c r="M76" s="412"/>
      <c r="N76" s="413"/>
      <c r="O76" s="412"/>
      <c r="P76" s="413"/>
      <c r="Q76" s="412"/>
      <c r="R76" s="413"/>
      <c r="S76" s="412"/>
      <c r="T76" s="413"/>
      <c r="U76" s="412"/>
      <c r="V76" s="413"/>
      <c r="W76" s="412"/>
      <c r="X76" s="413"/>
      <c r="Y76" s="412"/>
      <c r="Z76" s="413"/>
      <c r="AA76" s="412"/>
      <c r="AB76" s="413"/>
      <c r="AC76" s="14"/>
    </row>
    <row r="77" spans="1:57" s="84" customFormat="1" ht="12.75" customHeight="1" x14ac:dyDescent="0.2">
      <c r="A77" s="409"/>
      <c r="B77" s="380" t="s">
        <v>331</v>
      </c>
      <c r="C77" s="381"/>
      <c r="D77" s="560"/>
      <c r="E77" s="9">
        <v>0</v>
      </c>
      <c r="F77" s="10">
        <v>0</v>
      </c>
      <c r="G77" s="9"/>
      <c r="H77" s="10"/>
      <c r="I77" s="9"/>
      <c r="J77" s="11"/>
      <c r="K77" s="9"/>
      <c r="L77" s="11"/>
      <c r="M77" s="9"/>
      <c r="N77" s="11"/>
      <c r="O77" s="9"/>
      <c r="P77" s="11"/>
      <c r="Q77" s="9"/>
      <c r="R77" s="11"/>
      <c r="S77" s="10"/>
      <c r="T77" s="11"/>
      <c r="U77" s="51"/>
      <c r="V77" s="10"/>
      <c r="W77" s="52"/>
      <c r="X77" s="53"/>
      <c r="Y77" s="54"/>
      <c r="Z77" s="53"/>
      <c r="AA77" s="54"/>
      <c r="AB77" s="11"/>
      <c r="AC77" s="14"/>
    </row>
    <row r="78" spans="1:57" s="84" customFormat="1" ht="12.75" customHeight="1" x14ac:dyDescent="0.2">
      <c r="A78" s="360"/>
      <c r="B78" s="374"/>
      <c r="C78" s="375"/>
      <c r="D78" s="480"/>
      <c r="E78" s="410">
        <v>0</v>
      </c>
      <c r="F78" s="411"/>
      <c r="G78" s="410"/>
      <c r="H78" s="411"/>
      <c r="I78" s="410"/>
      <c r="J78" s="411"/>
      <c r="K78" s="410"/>
      <c r="L78" s="411"/>
      <c r="M78" s="410"/>
      <c r="N78" s="411"/>
      <c r="O78" s="410"/>
      <c r="P78" s="411"/>
      <c r="Q78" s="410"/>
      <c r="R78" s="411"/>
      <c r="S78" s="410"/>
      <c r="T78" s="411"/>
      <c r="U78" s="410"/>
      <c r="V78" s="411"/>
      <c r="W78" s="414"/>
      <c r="X78" s="415"/>
      <c r="Y78" s="414"/>
      <c r="Z78" s="415"/>
      <c r="AA78" s="410"/>
      <c r="AB78" s="411"/>
      <c r="AC78" s="14"/>
    </row>
    <row r="79" spans="1:57" s="84" customFormat="1" ht="12.75" customHeight="1" x14ac:dyDescent="0.2">
      <c r="A79" s="353">
        <v>23</v>
      </c>
      <c r="B79" s="391" t="s">
        <v>332</v>
      </c>
      <c r="C79" s="392"/>
      <c r="D79" s="348">
        <f>SUM(D82+D85)</f>
        <v>322029500</v>
      </c>
      <c r="E79" s="412">
        <v>0</v>
      </c>
      <c r="F79" s="413"/>
      <c r="G79" s="412"/>
      <c r="H79" s="413"/>
      <c r="I79" s="412"/>
      <c r="J79" s="413"/>
      <c r="K79" s="412"/>
      <c r="L79" s="413"/>
      <c r="M79" s="412"/>
      <c r="N79" s="413"/>
      <c r="O79" s="412"/>
      <c r="P79" s="413"/>
      <c r="Q79" s="412"/>
      <c r="R79" s="413"/>
      <c r="S79" s="412"/>
      <c r="T79" s="413"/>
      <c r="U79" s="412"/>
      <c r="V79" s="413"/>
      <c r="W79" s="412"/>
      <c r="X79" s="413"/>
      <c r="Y79" s="412"/>
      <c r="Z79" s="413"/>
      <c r="AA79" s="412"/>
      <c r="AB79" s="413"/>
      <c r="AC79" s="14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s="84" customFormat="1" ht="12.75" customHeight="1" x14ac:dyDescent="0.2">
      <c r="A80" s="423"/>
      <c r="B80" s="382" t="s">
        <v>230</v>
      </c>
      <c r="C80" s="383"/>
      <c r="D80" s="559"/>
      <c r="E80" s="9">
        <v>0</v>
      </c>
      <c r="F80" s="10">
        <v>0</v>
      </c>
      <c r="G80" s="9"/>
      <c r="H80" s="10"/>
      <c r="I80" s="9"/>
      <c r="J80" s="11"/>
      <c r="K80" s="9"/>
      <c r="L80" s="11"/>
      <c r="M80" s="9"/>
      <c r="N80" s="11"/>
      <c r="O80" s="9"/>
      <c r="P80" s="11"/>
      <c r="Q80" s="9"/>
      <c r="R80" s="11"/>
      <c r="S80" s="10"/>
      <c r="T80" s="11"/>
      <c r="U80" s="51"/>
      <c r="V80" s="10"/>
      <c r="W80" s="52"/>
      <c r="X80" s="53"/>
      <c r="Y80" s="54"/>
      <c r="Z80" s="53"/>
      <c r="AA80" s="54"/>
      <c r="AB80" s="11"/>
      <c r="AC80" s="14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s="84" customFormat="1" ht="12.75" customHeight="1" x14ac:dyDescent="0.2">
      <c r="A81" s="354"/>
      <c r="B81" s="385"/>
      <c r="C81" s="386"/>
      <c r="D81" s="349"/>
      <c r="E81" s="410">
        <v>0</v>
      </c>
      <c r="F81" s="411"/>
      <c r="G81" s="410"/>
      <c r="H81" s="411"/>
      <c r="I81" s="410"/>
      <c r="J81" s="411"/>
      <c r="K81" s="410"/>
      <c r="L81" s="411"/>
      <c r="M81" s="410"/>
      <c r="N81" s="411"/>
      <c r="O81" s="410"/>
      <c r="P81" s="411"/>
      <c r="Q81" s="410"/>
      <c r="R81" s="411"/>
      <c r="S81" s="410"/>
      <c r="T81" s="411"/>
      <c r="U81" s="410"/>
      <c r="V81" s="411"/>
      <c r="W81" s="414"/>
      <c r="X81" s="415"/>
      <c r="Y81" s="414"/>
      <c r="Z81" s="415"/>
      <c r="AA81" s="410"/>
      <c r="AB81" s="411"/>
      <c r="AC81" s="14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ht="12.75" customHeight="1" x14ac:dyDescent="0.2">
      <c r="A82" s="403">
        <v>24</v>
      </c>
      <c r="B82" s="378" t="s">
        <v>286</v>
      </c>
      <c r="C82" s="379"/>
      <c r="D82" s="479">
        <v>212916000</v>
      </c>
      <c r="E82" s="412">
        <v>0</v>
      </c>
      <c r="F82" s="413"/>
      <c r="G82" s="412"/>
      <c r="H82" s="413"/>
      <c r="I82" s="412"/>
      <c r="J82" s="413"/>
      <c r="K82" s="412"/>
      <c r="L82" s="413"/>
      <c r="M82" s="412"/>
      <c r="N82" s="413"/>
      <c r="O82" s="412"/>
      <c r="P82" s="413"/>
      <c r="Q82" s="412"/>
      <c r="R82" s="413"/>
      <c r="S82" s="412"/>
      <c r="T82" s="413"/>
      <c r="U82" s="412"/>
      <c r="V82" s="413"/>
      <c r="W82" s="412"/>
      <c r="X82" s="413"/>
      <c r="Y82" s="412"/>
      <c r="Z82" s="413"/>
      <c r="AA82" s="412"/>
      <c r="AB82" s="413"/>
    </row>
    <row r="83" spans="1:57" ht="12.75" customHeight="1" x14ac:dyDescent="0.2">
      <c r="A83" s="409"/>
      <c r="B83" s="416" t="s">
        <v>231</v>
      </c>
      <c r="C83" s="417"/>
      <c r="D83" s="560"/>
      <c r="E83" s="9">
        <v>0</v>
      </c>
      <c r="F83" s="10">
        <v>0</v>
      </c>
      <c r="G83" s="9"/>
      <c r="H83" s="10"/>
      <c r="I83" s="9"/>
      <c r="J83" s="11"/>
      <c r="K83" s="9"/>
      <c r="L83" s="11"/>
      <c r="M83" s="9"/>
      <c r="N83" s="11"/>
      <c r="O83" s="9"/>
      <c r="P83" s="11"/>
      <c r="Q83" s="9"/>
      <c r="R83" s="11"/>
      <c r="S83" s="10"/>
      <c r="T83" s="11"/>
      <c r="U83" s="51"/>
      <c r="V83" s="10"/>
      <c r="W83" s="52"/>
      <c r="X83" s="53"/>
      <c r="Y83" s="54"/>
      <c r="Z83" s="53"/>
      <c r="AA83" s="54"/>
      <c r="AB83" s="11"/>
    </row>
    <row r="84" spans="1:57" ht="37.5" customHeight="1" x14ac:dyDescent="0.2">
      <c r="A84" s="360"/>
      <c r="B84" s="418"/>
      <c r="C84" s="419"/>
      <c r="D84" s="480"/>
      <c r="E84" s="410">
        <v>0</v>
      </c>
      <c r="F84" s="411"/>
      <c r="G84" s="410"/>
      <c r="H84" s="411"/>
      <c r="I84" s="410"/>
      <c r="J84" s="411"/>
      <c r="K84" s="410"/>
      <c r="L84" s="411"/>
      <c r="M84" s="410"/>
      <c r="N84" s="411"/>
      <c r="O84" s="410"/>
      <c r="P84" s="411"/>
      <c r="Q84" s="410"/>
      <c r="R84" s="411"/>
      <c r="S84" s="410"/>
      <c r="T84" s="411"/>
      <c r="U84" s="410"/>
      <c r="V84" s="411"/>
      <c r="W84" s="414"/>
      <c r="X84" s="415"/>
      <c r="Y84" s="414"/>
      <c r="Z84" s="415"/>
      <c r="AA84" s="410"/>
      <c r="AB84" s="411"/>
    </row>
    <row r="85" spans="1:57" ht="12.75" customHeight="1" x14ac:dyDescent="0.2">
      <c r="A85" s="403">
        <v>25</v>
      </c>
      <c r="B85" s="378" t="s">
        <v>287</v>
      </c>
      <c r="C85" s="379"/>
      <c r="D85" s="479">
        <v>109113500</v>
      </c>
      <c r="E85" s="412">
        <v>0</v>
      </c>
      <c r="F85" s="413"/>
      <c r="G85" s="412"/>
      <c r="H85" s="413"/>
      <c r="I85" s="412"/>
      <c r="J85" s="413"/>
      <c r="K85" s="412"/>
      <c r="L85" s="413"/>
      <c r="M85" s="412"/>
      <c r="N85" s="413"/>
      <c r="O85" s="412"/>
      <c r="P85" s="413"/>
      <c r="Q85" s="412"/>
      <c r="R85" s="413"/>
      <c r="S85" s="412"/>
      <c r="T85" s="413"/>
      <c r="U85" s="412"/>
      <c r="V85" s="413"/>
      <c r="W85" s="412"/>
      <c r="X85" s="413"/>
      <c r="Y85" s="412"/>
      <c r="Z85" s="413"/>
      <c r="AA85" s="412"/>
      <c r="AB85" s="413"/>
    </row>
    <row r="86" spans="1:57" ht="12.75" customHeight="1" x14ac:dyDescent="0.2">
      <c r="A86" s="409"/>
      <c r="B86" s="380" t="s">
        <v>232</v>
      </c>
      <c r="C86" s="381"/>
      <c r="D86" s="560"/>
      <c r="E86" s="9">
        <v>0</v>
      </c>
      <c r="F86" s="10">
        <v>0</v>
      </c>
      <c r="G86" s="9"/>
      <c r="H86" s="10"/>
      <c r="I86" s="9"/>
      <c r="J86" s="11"/>
      <c r="K86" s="9"/>
      <c r="L86" s="11"/>
      <c r="M86" s="9"/>
      <c r="N86" s="11"/>
      <c r="O86" s="9"/>
      <c r="P86" s="11"/>
      <c r="Q86" s="9"/>
      <c r="R86" s="11"/>
      <c r="S86" s="10"/>
      <c r="T86" s="11"/>
      <c r="U86" s="51"/>
      <c r="V86" s="10"/>
      <c r="W86" s="52"/>
      <c r="X86" s="53"/>
      <c r="Y86" s="54"/>
      <c r="Z86" s="53"/>
      <c r="AA86" s="54"/>
      <c r="AB86" s="11"/>
    </row>
    <row r="87" spans="1:57" ht="15.75" customHeight="1" x14ac:dyDescent="0.2">
      <c r="A87" s="360"/>
      <c r="B87" s="374"/>
      <c r="C87" s="375"/>
      <c r="D87" s="480"/>
      <c r="E87" s="410">
        <v>0</v>
      </c>
      <c r="F87" s="411"/>
      <c r="G87" s="410"/>
      <c r="H87" s="411"/>
      <c r="I87" s="410"/>
      <c r="J87" s="411"/>
      <c r="K87" s="410"/>
      <c r="L87" s="411"/>
      <c r="M87" s="410"/>
      <c r="N87" s="411"/>
      <c r="O87" s="410"/>
      <c r="P87" s="411"/>
      <c r="Q87" s="410"/>
      <c r="R87" s="411"/>
      <c r="S87" s="410"/>
      <c r="T87" s="411"/>
      <c r="U87" s="410"/>
      <c r="V87" s="411"/>
      <c r="W87" s="414"/>
      <c r="X87" s="415"/>
      <c r="Y87" s="414"/>
      <c r="Z87" s="415"/>
      <c r="AA87" s="410"/>
      <c r="AB87" s="411"/>
    </row>
    <row r="88" spans="1:57" ht="15.75" customHeight="1" x14ac:dyDescent="0.2">
      <c r="A88" s="353">
        <v>26</v>
      </c>
      <c r="B88" s="384" t="s">
        <v>288</v>
      </c>
      <c r="C88" s="364"/>
      <c r="D88" s="348">
        <f>SUM(D91)</f>
        <v>687235400</v>
      </c>
      <c r="E88" s="412">
        <v>0</v>
      </c>
      <c r="F88" s="413"/>
      <c r="G88" s="412"/>
      <c r="H88" s="413"/>
      <c r="I88" s="412"/>
      <c r="J88" s="413"/>
      <c r="K88" s="412"/>
      <c r="L88" s="413"/>
      <c r="M88" s="412"/>
      <c r="N88" s="413"/>
      <c r="O88" s="412"/>
      <c r="P88" s="413"/>
      <c r="Q88" s="412"/>
      <c r="R88" s="413"/>
      <c r="S88" s="412"/>
      <c r="T88" s="413"/>
      <c r="U88" s="412"/>
      <c r="V88" s="413"/>
      <c r="W88" s="412"/>
      <c r="X88" s="413"/>
      <c r="Y88" s="412"/>
      <c r="Z88" s="413"/>
      <c r="AA88" s="412"/>
      <c r="AB88" s="413"/>
    </row>
    <row r="89" spans="1:57" ht="15.75" customHeight="1" x14ac:dyDescent="0.2">
      <c r="A89" s="423"/>
      <c r="B89" s="382" t="s">
        <v>233</v>
      </c>
      <c r="C89" s="383"/>
      <c r="D89" s="559"/>
      <c r="E89" s="9">
        <v>0</v>
      </c>
      <c r="F89" s="10">
        <v>0</v>
      </c>
      <c r="G89" s="9"/>
      <c r="H89" s="10"/>
      <c r="I89" s="9"/>
      <c r="J89" s="11"/>
      <c r="K89" s="9"/>
      <c r="L89" s="11"/>
      <c r="M89" s="9"/>
      <c r="N89" s="11"/>
      <c r="O89" s="9"/>
      <c r="P89" s="11"/>
      <c r="Q89" s="9"/>
      <c r="R89" s="11"/>
      <c r="S89" s="10"/>
      <c r="T89" s="11"/>
      <c r="U89" s="51"/>
      <c r="V89" s="10"/>
      <c r="W89" s="52"/>
      <c r="X89" s="53"/>
      <c r="Y89" s="54"/>
      <c r="Z89" s="53"/>
      <c r="AA89" s="54"/>
      <c r="AB89" s="11"/>
    </row>
    <row r="90" spans="1:57" ht="22.5" customHeight="1" x14ac:dyDescent="0.2">
      <c r="A90" s="354"/>
      <c r="B90" s="385"/>
      <c r="C90" s="386"/>
      <c r="D90" s="349"/>
      <c r="E90" s="410">
        <v>0</v>
      </c>
      <c r="F90" s="411"/>
      <c r="G90" s="410"/>
      <c r="H90" s="411"/>
      <c r="I90" s="410"/>
      <c r="J90" s="411"/>
      <c r="K90" s="410"/>
      <c r="L90" s="411"/>
      <c r="M90" s="410"/>
      <c r="N90" s="411"/>
      <c r="O90" s="410"/>
      <c r="P90" s="411"/>
      <c r="Q90" s="410"/>
      <c r="R90" s="411"/>
      <c r="S90" s="410"/>
      <c r="T90" s="411"/>
      <c r="U90" s="410"/>
      <c r="V90" s="411"/>
      <c r="W90" s="414"/>
      <c r="X90" s="415"/>
      <c r="Y90" s="414"/>
      <c r="Z90" s="415"/>
      <c r="AA90" s="410"/>
      <c r="AB90" s="411"/>
    </row>
    <row r="91" spans="1:57" ht="12.75" customHeight="1" x14ac:dyDescent="0.2">
      <c r="A91" s="403">
        <v>27</v>
      </c>
      <c r="B91" s="378" t="s">
        <v>289</v>
      </c>
      <c r="C91" s="379"/>
      <c r="D91" s="479">
        <v>687235400</v>
      </c>
      <c r="E91" s="412">
        <v>0</v>
      </c>
      <c r="F91" s="413"/>
      <c r="G91" s="412"/>
      <c r="H91" s="413"/>
      <c r="I91" s="412"/>
      <c r="J91" s="413"/>
      <c r="K91" s="412"/>
      <c r="L91" s="413"/>
      <c r="M91" s="412"/>
      <c r="N91" s="413"/>
      <c r="O91" s="412"/>
      <c r="P91" s="413"/>
      <c r="Q91" s="412"/>
      <c r="R91" s="413"/>
      <c r="S91" s="412"/>
      <c r="T91" s="413"/>
      <c r="U91" s="412"/>
      <c r="V91" s="413"/>
      <c r="W91" s="412"/>
      <c r="X91" s="413"/>
      <c r="Y91" s="412"/>
      <c r="Z91" s="413"/>
      <c r="AA91" s="412"/>
      <c r="AB91" s="413"/>
    </row>
    <row r="92" spans="1:57" ht="12.75" customHeight="1" x14ac:dyDescent="0.2">
      <c r="A92" s="409"/>
      <c r="B92" s="380" t="s">
        <v>234</v>
      </c>
      <c r="C92" s="381"/>
      <c r="D92" s="560"/>
      <c r="E92" s="9">
        <v>0</v>
      </c>
      <c r="F92" s="10">
        <v>0</v>
      </c>
      <c r="G92" s="9"/>
      <c r="H92" s="10"/>
      <c r="I92" s="9"/>
      <c r="J92" s="11"/>
      <c r="K92" s="9"/>
      <c r="L92" s="11"/>
      <c r="M92" s="9"/>
      <c r="N92" s="11"/>
      <c r="O92" s="9"/>
      <c r="P92" s="11"/>
      <c r="Q92" s="9"/>
      <c r="R92" s="11"/>
      <c r="S92" s="10"/>
      <c r="T92" s="11"/>
      <c r="U92" s="51"/>
      <c r="V92" s="10"/>
      <c r="W92" s="52"/>
      <c r="X92" s="53"/>
      <c r="Y92" s="54"/>
      <c r="Z92" s="53"/>
      <c r="AA92" s="54"/>
      <c r="AB92" s="11"/>
    </row>
    <row r="93" spans="1:57" ht="39" customHeight="1" x14ac:dyDescent="0.2">
      <c r="A93" s="360"/>
      <c r="B93" s="374"/>
      <c r="C93" s="375"/>
      <c r="D93" s="480"/>
      <c r="E93" s="410">
        <v>0</v>
      </c>
      <c r="F93" s="411"/>
      <c r="G93" s="410"/>
      <c r="H93" s="411"/>
      <c r="I93" s="410"/>
      <c r="J93" s="411"/>
      <c r="K93" s="410"/>
      <c r="L93" s="411"/>
      <c r="M93" s="410"/>
      <c r="N93" s="411"/>
      <c r="O93" s="410"/>
      <c r="P93" s="411"/>
      <c r="Q93" s="410"/>
      <c r="R93" s="411"/>
      <c r="S93" s="410"/>
      <c r="T93" s="411"/>
      <c r="U93" s="410"/>
      <c r="V93" s="411"/>
      <c r="W93" s="414"/>
      <c r="X93" s="415"/>
      <c r="Y93" s="414"/>
      <c r="Z93" s="415"/>
      <c r="AA93" s="410"/>
      <c r="AB93" s="411"/>
    </row>
    <row r="94" spans="1:57" ht="12.75" customHeight="1" x14ac:dyDescent="0.2">
      <c r="A94" s="353">
        <v>28</v>
      </c>
      <c r="B94" s="391" t="s">
        <v>301</v>
      </c>
      <c r="C94" s="392"/>
      <c r="D94" s="348">
        <f>SUM(D100+D97)</f>
        <v>1121761550</v>
      </c>
      <c r="E94" s="412">
        <v>0</v>
      </c>
      <c r="F94" s="413"/>
      <c r="G94" s="412"/>
      <c r="H94" s="413"/>
      <c r="I94" s="412"/>
      <c r="J94" s="413"/>
      <c r="K94" s="412"/>
      <c r="L94" s="413"/>
      <c r="M94" s="412"/>
      <c r="N94" s="413"/>
      <c r="O94" s="412"/>
      <c r="P94" s="413"/>
      <c r="Q94" s="412"/>
      <c r="R94" s="413"/>
      <c r="S94" s="412"/>
      <c r="T94" s="413"/>
      <c r="U94" s="412"/>
      <c r="V94" s="413"/>
      <c r="W94" s="412"/>
      <c r="X94" s="413"/>
      <c r="Y94" s="412"/>
      <c r="Z94" s="413"/>
      <c r="AA94" s="412"/>
      <c r="AB94" s="413"/>
    </row>
    <row r="95" spans="1:57" ht="12.75" customHeight="1" x14ac:dyDescent="0.2">
      <c r="A95" s="423"/>
      <c r="B95" s="382" t="s">
        <v>235</v>
      </c>
      <c r="C95" s="383"/>
      <c r="D95" s="559"/>
      <c r="E95" s="9">
        <v>0</v>
      </c>
      <c r="F95" s="10">
        <v>0</v>
      </c>
      <c r="G95" s="9"/>
      <c r="H95" s="10"/>
      <c r="I95" s="9"/>
      <c r="J95" s="11"/>
      <c r="K95" s="9"/>
      <c r="L95" s="11"/>
      <c r="M95" s="9"/>
      <c r="N95" s="11"/>
      <c r="O95" s="9"/>
      <c r="P95" s="11"/>
      <c r="Q95" s="9"/>
      <c r="R95" s="11"/>
      <c r="S95" s="10"/>
      <c r="T95" s="11"/>
      <c r="U95" s="51"/>
      <c r="V95" s="10"/>
      <c r="W95" s="52"/>
      <c r="X95" s="53"/>
      <c r="Y95" s="54"/>
      <c r="Z95" s="53"/>
      <c r="AA95" s="54"/>
      <c r="AB95" s="11"/>
    </row>
    <row r="96" spans="1:57" ht="51" customHeight="1" x14ac:dyDescent="0.2">
      <c r="A96" s="354"/>
      <c r="B96" s="385"/>
      <c r="C96" s="386"/>
      <c r="D96" s="349"/>
      <c r="E96" s="410">
        <v>0</v>
      </c>
      <c r="F96" s="411"/>
      <c r="G96" s="410"/>
      <c r="H96" s="411"/>
      <c r="I96" s="410"/>
      <c r="J96" s="411"/>
      <c r="K96" s="410"/>
      <c r="L96" s="411"/>
      <c r="M96" s="410"/>
      <c r="N96" s="411"/>
      <c r="O96" s="410"/>
      <c r="P96" s="411"/>
      <c r="Q96" s="410"/>
      <c r="R96" s="411"/>
      <c r="S96" s="410"/>
      <c r="T96" s="411"/>
      <c r="U96" s="410"/>
      <c r="V96" s="411"/>
      <c r="W96" s="414"/>
      <c r="X96" s="415"/>
      <c r="Y96" s="414"/>
      <c r="Z96" s="415"/>
      <c r="AA96" s="410"/>
      <c r="AB96" s="411"/>
    </row>
    <row r="97" spans="1:57" ht="15" customHeight="1" x14ac:dyDescent="0.2">
      <c r="A97" s="403">
        <v>29</v>
      </c>
      <c r="B97" s="378" t="s">
        <v>291</v>
      </c>
      <c r="C97" s="379"/>
      <c r="D97" s="479">
        <v>203916200</v>
      </c>
      <c r="E97" s="412">
        <v>0</v>
      </c>
      <c r="F97" s="413"/>
      <c r="G97" s="412"/>
      <c r="H97" s="413"/>
      <c r="I97" s="412"/>
      <c r="J97" s="413"/>
      <c r="K97" s="412"/>
      <c r="L97" s="413"/>
      <c r="M97" s="412"/>
      <c r="N97" s="413"/>
      <c r="O97" s="412"/>
      <c r="P97" s="413"/>
      <c r="Q97" s="412"/>
      <c r="R97" s="413"/>
      <c r="S97" s="412"/>
      <c r="T97" s="413"/>
      <c r="U97" s="412"/>
      <c r="V97" s="413"/>
      <c r="W97" s="412"/>
      <c r="X97" s="413"/>
      <c r="Y97" s="412"/>
      <c r="Z97" s="413"/>
      <c r="AA97" s="412"/>
      <c r="AB97" s="413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</row>
    <row r="98" spans="1:57" s="84" customFormat="1" ht="33.75" customHeight="1" x14ac:dyDescent="0.2">
      <c r="A98" s="409"/>
      <c r="B98" s="380" t="s">
        <v>236</v>
      </c>
      <c r="C98" s="381"/>
      <c r="D98" s="560"/>
      <c r="E98" s="9">
        <v>0</v>
      </c>
      <c r="F98" s="10">
        <v>0</v>
      </c>
      <c r="G98" s="9"/>
      <c r="H98" s="10"/>
      <c r="I98" s="9"/>
      <c r="J98" s="11"/>
      <c r="K98" s="9"/>
      <c r="L98" s="11"/>
      <c r="M98" s="9"/>
      <c r="N98" s="11"/>
      <c r="O98" s="9"/>
      <c r="P98" s="11"/>
      <c r="Q98" s="9"/>
      <c r="R98" s="11"/>
      <c r="S98" s="10"/>
      <c r="T98" s="11"/>
      <c r="U98" s="51"/>
      <c r="V98" s="10"/>
      <c r="W98" s="52"/>
      <c r="X98" s="53"/>
      <c r="Y98" s="54"/>
      <c r="Z98" s="53"/>
      <c r="AA98" s="54"/>
      <c r="AB98" s="11"/>
      <c r="AC98" s="14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s="84" customFormat="1" ht="18.75" hidden="1" customHeight="1" x14ac:dyDescent="0.2">
      <c r="A99" s="360"/>
      <c r="B99" s="374"/>
      <c r="C99" s="375"/>
      <c r="D99" s="118"/>
      <c r="E99" s="410">
        <v>0</v>
      </c>
      <c r="F99" s="411"/>
      <c r="G99" s="410"/>
      <c r="H99" s="411"/>
      <c r="I99" s="410"/>
      <c r="J99" s="411"/>
      <c r="K99" s="410"/>
      <c r="L99" s="411"/>
      <c r="M99" s="410"/>
      <c r="N99" s="411"/>
      <c r="O99" s="410"/>
      <c r="P99" s="411"/>
      <c r="Q99" s="410"/>
      <c r="R99" s="411"/>
      <c r="S99" s="410"/>
      <c r="T99" s="411"/>
      <c r="U99" s="410"/>
      <c r="V99" s="411"/>
      <c r="W99" s="414"/>
      <c r="X99" s="415"/>
      <c r="Y99" s="414"/>
      <c r="Z99" s="415"/>
      <c r="AA99" s="410"/>
      <c r="AB99" s="411"/>
      <c r="AC99" s="14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ht="12.75" customHeight="1" x14ac:dyDescent="0.2">
      <c r="A100" s="403">
        <v>30</v>
      </c>
      <c r="B100" s="378" t="s">
        <v>302</v>
      </c>
      <c r="C100" s="379"/>
      <c r="D100" s="479">
        <v>917845350</v>
      </c>
      <c r="E100" s="412">
        <v>0</v>
      </c>
      <c r="F100" s="413"/>
      <c r="G100" s="412"/>
      <c r="H100" s="413"/>
      <c r="I100" s="412"/>
      <c r="J100" s="413"/>
      <c r="K100" s="412"/>
      <c r="L100" s="413"/>
      <c r="M100" s="412"/>
      <c r="N100" s="413"/>
      <c r="O100" s="412"/>
      <c r="P100" s="413"/>
      <c r="Q100" s="412"/>
      <c r="R100" s="413"/>
      <c r="S100" s="412"/>
      <c r="T100" s="413"/>
      <c r="U100" s="412"/>
      <c r="V100" s="413"/>
      <c r="W100" s="412"/>
      <c r="X100" s="413"/>
      <c r="Y100" s="412"/>
      <c r="Z100" s="413"/>
      <c r="AA100" s="412"/>
      <c r="AB100" s="413"/>
    </row>
    <row r="101" spans="1:57" ht="12.75" customHeight="1" x14ac:dyDescent="0.2">
      <c r="A101" s="409"/>
      <c r="B101" s="380" t="s">
        <v>237</v>
      </c>
      <c r="C101" s="381"/>
      <c r="D101" s="560"/>
      <c r="E101" s="9">
        <v>0</v>
      </c>
      <c r="F101" s="10">
        <v>0</v>
      </c>
      <c r="G101" s="9"/>
      <c r="H101" s="10"/>
      <c r="I101" s="9"/>
      <c r="J101" s="11"/>
      <c r="K101" s="9"/>
      <c r="L101" s="11"/>
      <c r="M101" s="9"/>
      <c r="N101" s="11"/>
      <c r="O101" s="9"/>
      <c r="P101" s="11"/>
      <c r="Q101" s="9"/>
      <c r="R101" s="11"/>
      <c r="S101" s="10"/>
      <c r="T101" s="11"/>
      <c r="U101" s="51"/>
      <c r="V101" s="10"/>
      <c r="W101" s="52"/>
      <c r="X101" s="53"/>
      <c r="Y101" s="54"/>
      <c r="Z101" s="53"/>
      <c r="AA101" s="54"/>
      <c r="AB101" s="11"/>
    </row>
    <row r="102" spans="1:57" ht="53.25" customHeight="1" x14ac:dyDescent="0.2">
      <c r="A102" s="360"/>
      <c r="B102" s="374"/>
      <c r="C102" s="375"/>
      <c r="D102" s="480"/>
      <c r="E102" s="410">
        <v>0</v>
      </c>
      <c r="F102" s="411"/>
      <c r="G102" s="410"/>
      <c r="H102" s="411"/>
      <c r="I102" s="410"/>
      <c r="J102" s="411"/>
      <c r="K102" s="410"/>
      <c r="L102" s="411"/>
      <c r="M102" s="410"/>
      <c r="N102" s="411"/>
      <c r="O102" s="410"/>
      <c r="P102" s="411"/>
      <c r="Q102" s="410"/>
      <c r="R102" s="411"/>
      <c r="S102" s="410"/>
      <c r="T102" s="411"/>
      <c r="U102" s="410"/>
      <c r="V102" s="411"/>
      <c r="W102" s="414"/>
      <c r="X102" s="415"/>
      <c r="Y102" s="414"/>
      <c r="Z102" s="415"/>
      <c r="AA102" s="410"/>
      <c r="AB102" s="411"/>
    </row>
    <row r="103" spans="1:57" ht="12.75" customHeight="1" x14ac:dyDescent="0.2">
      <c r="A103" s="353">
        <v>31</v>
      </c>
      <c r="B103" s="391" t="s">
        <v>303</v>
      </c>
      <c r="C103" s="392"/>
      <c r="D103" s="348">
        <f>SUM(D106+D108)</f>
        <v>160266500</v>
      </c>
      <c r="E103" s="412">
        <v>0</v>
      </c>
      <c r="F103" s="413"/>
      <c r="G103" s="412"/>
      <c r="H103" s="413"/>
      <c r="I103" s="412"/>
      <c r="J103" s="413"/>
      <c r="K103" s="412"/>
      <c r="L103" s="413"/>
      <c r="M103" s="412"/>
      <c r="N103" s="413"/>
      <c r="O103" s="412"/>
      <c r="P103" s="413"/>
      <c r="Q103" s="412"/>
      <c r="R103" s="413"/>
      <c r="S103" s="412"/>
      <c r="T103" s="413"/>
      <c r="U103" s="412"/>
      <c r="V103" s="413"/>
      <c r="W103" s="412"/>
      <c r="X103" s="413"/>
      <c r="Y103" s="412"/>
      <c r="Z103" s="413"/>
      <c r="AA103" s="412"/>
      <c r="AB103" s="413"/>
    </row>
    <row r="104" spans="1:57" ht="12.75" customHeight="1" x14ac:dyDescent="0.2">
      <c r="A104" s="423"/>
      <c r="B104" s="382" t="s">
        <v>358</v>
      </c>
      <c r="C104" s="383"/>
      <c r="D104" s="559"/>
      <c r="E104" s="9">
        <v>0</v>
      </c>
      <c r="F104" s="10">
        <v>0</v>
      </c>
      <c r="G104" s="9"/>
      <c r="H104" s="10"/>
      <c r="I104" s="9"/>
      <c r="J104" s="11"/>
      <c r="K104" s="9"/>
      <c r="L104" s="11"/>
      <c r="M104" s="9"/>
      <c r="N104" s="11"/>
      <c r="O104" s="9"/>
      <c r="P104" s="11"/>
      <c r="Q104" s="9"/>
      <c r="R104" s="11"/>
      <c r="S104" s="10"/>
      <c r="T104" s="11"/>
      <c r="U104" s="51"/>
      <c r="V104" s="10"/>
      <c r="W104" s="52"/>
      <c r="X104" s="53"/>
      <c r="Y104" s="54"/>
      <c r="Z104" s="53"/>
      <c r="AA104" s="54"/>
      <c r="AB104" s="11"/>
    </row>
    <row r="105" spans="1:57" ht="42.75" customHeight="1" x14ac:dyDescent="0.2">
      <c r="A105" s="354"/>
      <c r="B105" s="385"/>
      <c r="C105" s="386"/>
      <c r="D105" s="349"/>
      <c r="E105" s="410">
        <v>0</v>
      </c>
      <c r="F105" s="411"/>
      <c r="G105" s="410"/>
      <c r="H105" s="411"/>
      <c r="I105" s="410"/>
      <c r="J105" s="411"/>
      <c r="K105" s="410"/>
      <c r="L105" s="411"/>
      <c r="M105" s="410"/>
      <c r="N105" s="411"/>
      <c r="O105" s="410"/>
      <c r="P105" s="411"/>
      <c r="Q105" s="410"/>
      <c r="R105" s="411"/>
      <c r="S105" s="410"/>
      <c r="T105" s="411"/>
      <c r="U105" s="410"/>
      <c r="V105" s="411"/>
      <c r="W105" s="414"/>
      <c r="X105" s="415"/>
      <c r="Y105" s="414"/>
      <c r="Z105" s="415"/>
      <c r="AA105" s="410"/>
      <c r="AB105" s="411"/>
    </row>
    <row r="106" spans="1:57" ht="14.25" customHeight="1" x14ac:dyDescent="0.2">
      <c r="A106" s="149">
        <v>32</v>
      </c>
      <c r="B106" s="378" t="s">
        <v>294</v>
      </c>
      <c r="C106" s="379"/>
      <c r="D106" s="561">
        <v>58275000</v>
      </c>
      <c r="E106" s="412"/>
      <c r="F106" s="413"/>
      <c r="G106" s="412"/>
      <c r="H106" s="413"/>
      <c r="I106" s="412"/>
      <c r="J106" s="413"/>
      <c r="K106" s="412"/>
      <c r="L106" s="413"/>
      <c r="M106" s="412"/>
      <c r="N106" s="413"/>
      <c r="O106" s="412"/>
      <c r="P106" s="413"/>
      <c r="Q106" s="412"/>
      <c r="R106" s="413"/>
      <c r="S106" s="412"/>
      <c r="T106" s="413"/>
      <c r="U106" s="412"/>
      <c r="V106" s="413"/>
      <c r="W106" s="412"/>
      <c r="X106" s="413"/>
      <c r="Y106" s="412"/>
      <c r="Z106" s="413"/>
      <c r="AA106" s="412"/>
      <c r="AB106" s="413"/>
    </row>
    <row r="107" spans="1:57" ht="21" customHeight="1" x14ac:dyDescent="0.2">
      <c r="A107" s="149"/>
      <c r="B107" s="380" t="s">
        <v>375</v>
      </c>
      <c r="C107" s="381"/>
      <c r="D107" s="562"/>
      <c r="E107" s="9"/>
      <c r="F107" s="10"/>
      <c r="G107" s="9"/>
      <c r="H107" s="11"/>
      <c r="I107" s="9"/>
      <c r="J107" s="11"/>
      <c r="K107" s="9"/>
      <c r="L107" s="11"/>
      <c r="M107" s="9"/>
      <c r="N107" s="11"/>
      <c r="O107" s="9"/>
      <c r="P107" s="11"/>
      <c r="Q107" s="10"/>
      <c r="R107" s="11"/>
      <c r="S107" s="51"/>
      <c r="T107" s="10"/>
      <c r="U107" s="52"/>
      <c r="V107" s="53"/>
      <c r="W107" s="54"/>
      <c r="X107" s="53"/>
      <c r="Y107" s="54"/>
      <c r="Z107" s="11"/>
      <c r="AA107" s="54"/>
      <c r="AB107" s="11"/>
    </row>
    <row r="108" spans="1:57" ht="12.75" customHeight="1" x14ac:dyDescent="0.2">
      <c r="A108" s="403">
        <v>33</v>
      </c>
      <c r="B108" s="378" t="s">
        <v>294</v>
      </c>
      <c r="C108" s="379"/>
      <c r="D108" s="479">
        <v>101991500</v>
      </c>
      <c r="E108" s="412"/>
      <c r="F108" s="413"/>
      <c r="G108" s="412"/>
      <c r="H108" s="413"/>
      <c r="I108" s="412"/>
      <c r="J108" s="413"/>
      <c r="K108" s="412"/>
      <c r="L108" s="413"/>
      <c r="M108" s="412"/>
      <c r="N108" s="413"/>
      <c r="O108" s="412"/>
      <c r="P108" s="413"/>
      <c r="Q108" s="412"/>
      <c r="R108" s="413"/>
      <c r="S108" s="412"/>
      <c r="T108" s="413"/>
      <c r="U108" s="421"/>
      <c r="V108" s="422"/>
      <c r="W108" s="421"/>
      <c r="X108" s="422"/>
      <c r="Y108" s="412"/>
      <c r="Z108" s="413"/>
      <c r="AA108" s="412"/>
      <c r="AB108" s="413"/>
    </row>
    <row r="109" spans="1:57" ht="12.75" customHeight="1" x14ac:dyDescent="0.2">
      <c r="A109" s="409"/>
      <c r="B109" s="380" t="s">
        <v>359</v>
      </c>
      <c r="C109" s="381"/>
      <c r="D109" s="560"/>
      <c r="E109" s="9">
        <v>0</v>
      </c>
      <c r="F109" s="10">
        <v>0</v>
      </c>
      <c r="G109" s="9"/>
      <c r="H109" s="10"/>
      <c r="I109" s="9"/>
      <c r="J109" s="11"/>
      <c r="K109" s="9"/>
      <c r="L109" s="11"/>
      <c r="M109" s="9"/>
      <c r="N109" s="11"/>
      <c r="O109" s="9"/>
      <c r="P109" s="11"/>
      <c r="Q109" s="9"/>
      <c r="R109" s="11"/>
      <c r="S109" s="10"/>
      <c r="T109" s="11"/>
      <c r="U109" s="51"/>
      <c r="V109" s="10"/>
      <c r="W109" s="52"/>
      <c r="X109" s="53"/>
      <c r="Y109" s="54"/>
      <c r="Z109" s="53"/>
      <c r="AA109" s="54"/>
      <c r="AB109" s="11"/>
    </row>
    <row r="110" spans="1:57" ht="51.75" customHeight="1" x14ac:dyDescent="0.2">
      <c r="A110" s="360"/>
      <c r="B110" s="374"/>
      <c r="C110" s="375"/>
      <c r="D110" s="480"/>
      <c r="E110" s="410">
        <v>0</v>
      </c>
      <c r="F110" s="411"/>
      <c r="G110" s="410"/>
      <c r="H110" s="411"/>
      <c r="I110" s="410"/>
      <c r="J110" s="411"/>
      <c r="K110" s="410"/>
      <c r="L110" s="411"/>
      <c r="M110" s="410"/>
      <c r="N110" s="411"/>
      <c r="O110" s="410"/>
      <c r="P110" s="411"/>
      <c r="Q110" s="410"/>
      <c r="R110" s="411"/>
      <c r="S110" s="410"/>
      <c r="T110" s="411"/>
      <c r="U110" s="410"/>
      <c r="V110" s="411"/>
      <c r="W110" s="414"/>
      <c r="X110" s="415"/>
      <c r="Y110" s="414"/>
      <c r="Z110" s="415"/>
      <c r="AA110" s="410"/>
      <c r="AB110" s="411"/>
    </row>
    <row r="111" spans="1:57" ht="12.75" customHeight="1" x14ac:dyDescent="0.2">
      <c r="A111" s="353">
        <v>34</v>
      </c>
      <c r="B111" s="391" t="s">
        <v>304</v>
      </c>
      <c r="C111" s="392"/>
      <c r="D111" s="348">
        <f>SUM(D114+D117+D120)</f>
        <v>7137898836</v>
      </c>
      <c r="E111" s="412">
        <v>0</v>
      </c>
      <c r="F111" s="413"/>
      <c r="G111" s="412"/>
      <c r="H111" s="413"/>
      <c r="I111" s="412"/>
      <c r="J111" s="413"/>
      <c r="K111" s="412"/>
      <c r="L111" s="413"/>
      <c r="M111" s="412"/>
      <c r="N111" s="413"/>
      <c r="O111" s="412"/>
      <c r="P111" s="413"/>
      <c r="Q111" s="412"/>
      <c r="R111" s="413"/>
      <c r="S111" s="412"/>
      <c r="T111" s="413"/>
      <c r="U111" s="412"/>
      <c r="V111" s="413"/>
      <c r="W111" s="412"/>
      <c r="X111" s="413"/>
      <c r="Y111" s="412"/>
      <c r="Z111" s="413"/>
      <c r="AA111" s="412"/>
      <c r="AB111" s="413"/>
    </row>
    <row r="112" spans="1:57" ht="12.75" customHeight="1" x14ac:dyDescent="0.2">
      <c r="A112" s="423"/>
      <c r="B112" s="382" t="s">
        <v>239</v>
      </c>
      <c r="C112" s="383"/>
      <c r="D112" s="559"/>
      <c r="E112" s="9"/>
      <c r="F112" s="10">
        <v>0</v>
      </c>
      <c r="G112" s="9"/>
      <c r="H112" s="10"/>
      <c r="I112" s="9"/>
      <c r="J112" s="10" t="s">
        <v>72</v>
      </c>
      <c r="K112" s="9"/>
      <c r="L112" s="11"/>
      <c r="M112" s="9"/>
      <c r="N112" s="11"/>
      <c r="O112" s="9"/>
      <c r="P112" s="11"/>
      <c r="Q112" s="9"/>
      <c r="R112" s="11"/>
      <c r="S112" s="9"/>
      <c r="T112" s="11"/>
      <c r="U112" s="51"/>
      <c r="V112" s="10"/>
      <c r="W112" s="9"/>
      <c r="X112" s="11"/>
      <c r="Y112" s="9"/>
      <c r="Z112" s="11"/>
      <c r="AA112" s="54"/>
      <c r="AB112" s="11"/>
    </row>
    <row r="113" spans="1:57" ht="15" customHeight="1" x14ac:dyDescent="0.2">
      <c r="A113" s="354"/>
      <c r="B113" s="385"/>
      <c r="C113" s="386"/>
      <c r="D113" s="349"/>
      <c r="E113" s="410">
        <v>0</v>
      </c>
      <c r="F113" s="411"/>
      <c r="G113" s="410"/>
      <c r="H113" s="411"/>
      <c r="I113" s="410"/>
      <c r="J113" s="411"/>
      <c r="K113" s="410"/>
      <c r="L113" s="411"/>
      <c r="M113" s="410"/>
      <c r="N113" s="411"/>
      <c r="O113" s="410"/>
      <c r="P113" s="411"/>
      <c r="Q113" s="410"/>
      <c r="R113" s="411"/>
      <c r="S113" s="410"/>
      <c r="T113" s="411"/>
      <c r="U113" s="410"/>
      <c r="V113" s="411"/>
      <c r="W113" s="410"/>
      <c r="X113" s="411"/>
      <c r="Y113" s="410"/>
      <c r="Z113" s="411"/>
      <c r="AA113" s="410"/>
      <c r="AB113" s="411"/>
    </row>
    <row r="114" spans="1:57" ht="12.75" customHeight="1" x14ac:dyDescent="0.2">
      <c r="A114" s="403">
        <v>35</v>
      </c>
      <c r="B114" s="378" t="s">
        <v>296</v>
      </c>
      <c r="C114" s="379"/>
      <c r="D114" s="479">
        <v>1291000000</v>
      </c>
      <c r="E114" s="412">
        <v>0</v>
      </c>
      <c r="F114" s="413"/>
      <c r="G114" s="412"/>
      <c r="H114" s="413"/>
      <c r="I114" s="412"/>
      <c r="J114" s="413"/>
      <c r="K114" s="412"/>
      <c r="L114" s="413"/>
      <c r="M114" s="412"/>
      <c r="N114" s="413"/>
      <c r="O114" s="412"/>
      <c r="P114" s="413"/>
      <c r="Q114" s="412"/>
      <c r="R114" s="413"/>
      <c r="S114" s="412"/>
      <c r="T114" s="413"/>
      <c r="U114" s="412"/>
      <c r="V114" s="413"/>
      <c r="W114" s="412"/>
      <c r="X114" s="413"/>
      <c r="Y114" s="412"/>
      <c r="Z114" s="413"/>
      <c r="AA114" s="412"/>
      <c r="AB114" s="413"/>
    </row>
    <row r="115" spans="1:57" ht="12.75" customHeight="1" x14ac:dyDescent="0.2">
      <c r="A115" s="409"/>
      <c r="B115" s="380" t="s">
        <v>239</v>
      </c>
      <c r="C115" s="381"/>
      <c r="D115" s="560"/>
      <c r="E115" s="9">
        <v>0</v>
      </c>
      <c r="F115" s="10">
        <v>0</v>
      </c>
      <c r="G115" s="9"/>
      <c r="H115" s="10"/>
      <c r="I115" s="9"/>
      <c r="J115" s="10"/>
      <c r="K115" s="9"/>
      <c r="L115" s="11"/>
      <c r="M115" s="9"/>
      <c r="N115" s="11"/>
      <c r="O115" s="9"/>
      <c r="P115" s="11"/>
      <c r="Q115" s="9"/>
      <c r="R115" s="11"/>
      <c r="S115" s="9"/>
      <c r="T115" s="11"/>
      <c r="U115" s="51"/>
      <c r="V115" s="10"/>
      <c r="W115" s="9"/>
      <c r="X115" s="11"/>
      <c r="Y115" s="51"/>
      <c r="Z115" s="11"/>
      <c r="AA115" s="54"/>
      <c r="AB115" s="11"/>
      <c r="AC115" s="248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</row>
    <row r="116" spans="1:57" ht="20.25" customHeight="1" x14ac:dyDescent="0.2">
      <c r="A116" s="360"/>
      <c r="B116" s="374"/>
      <c r="C116" s="375"/>
      <c r="D116" s="480"/>
      <c r="E116" s="410">
        <v>0</v>
      </c>
      <c r="F116" s="411"/>
      <c r="G116" s="410"/>
      <c r="H116" s="411"/>
      <c r="I116" s="410"/>
      <c r="J116" s="411"/>
      <c r="K116" s="410"/>
      <c r="L116" s="411"/>
      <c r="M116" s="410"/>
      <c r="N116" s="411"/>
      <c r="O116" s="410"/>
      <c r="P116" s="411"/>
      <c r="Q116" s="410"/>
      <c r="R116" s="411"/>
      <c r="S116" s="410"/>
      <c r="T116" s="411"/>
      <c r="U116" s="410"/>
      <c r="V116" s="411"/>
      <c r="W116" s="410"/>
      <c r="X116" s="411"/>
      <c r="Y116" s="410"/>
      <c r="Z116" s="411"/>
      <c r="AA116" s="410"/>
      <c r="AB116" s="411"/>
      <c r="AC116" s="244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239"/>
      <c r="AY116" s="239"/>
      <c r="AZ116" s="239"/>
      <c r="BA116" s="239"/>
      <c r="BB116" s="239"/>
      <c r="BC116" s="239"/>
      <c r="BD116" s="239"/>
      <c r="BE116" s="239"/>
    </row>
    <row r="117" spans="1:57" ht="12.75" customHeight="1" x14ac:dyDescent="0.2">
      <c r="A117" s="149">
        <v>36</v>
      </c>
      <c r="B117" s="378" t="s">
        <v>305</v>
      </c>
      <c r="C117" s="379"/>
      <c r="D117" s="479">
        <v>5810898836</v>
      </c>
      <c r="E117" s="412">
        <v>0</v>
      </c>
      <c r="F117" s="413"/>
      <c r="G117" s="412"/>
      <c r="H117" s="413"/>
      <c r="I117" s="412"/>
      <c r="J117" s="413"/>
      <c r="K117" s="412"/>
      <c r="L117" s="413"/>
      <c r="M117" s="412"/>
      <c r="N117" s="413"/>
      <c r="O117" s="412"/>
      <c r="P117" s="413"/>
      <c r="Q117" s="412"/>
      <c r="R117" s="413"/>
      <c r="S117" s="412"/>
      <c r="T117" s="413"/>
      <c r="U117" s="412"/>
      <c r="V117" s="413"/>
      <c r="W117" s="412"/>
      <c r="X117" s="413"/>
      <c r="Y117" s="412"/>
      <c r="Z117" s="413"/>
      <c r="AA117" s="412"/>
      <c r="AB117" s="413"/>
      <c r="AC117" s="248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</row>
    <row r="118" spans="1:57" s="241" customFormat="1" ht="27" customHeight="1" x14ac:dyDescent="0.2">
      <c r="A118" s="149"/>
      <c r="B118" s="380" t="s">
        <v>240</v>
      </c>
      <c r="C118" s="381"/>
      <c r="D118" s="560"/>
      <c r="E118" s="9">
        <v>0</v>
      </c>
      <c r="F118" s="10">
        <v>0</v>
      </c>
      <c r="G118" s="9"/>
      <c r="H118" s="10"/>
      <c r="I118" s="9"/>
      <c r="J118" s="10"/>
      <c r="K118" s="9"/>
      <c r="L118" s="11"/>
      <c r="M118" s="214"/>
      <c r="N118" s="11"/>
      <c r="O118" s="214"/>
      <c r="P118" s="11"/>
      <c r="Q118" s="52"/>
      <c r="R118" s="11"/>
      <c r="S118" s="52"/>
      <c r="T118" s="11"/>
      <c r="U118" s="218"/>
      <c r="V118" s="10"/>
      <c r="W118" s="211"/>
      <c r="X118" s="10"/>
      <c r="Y118" s="9"/>
      <c r="Z118" s="11"/>
      <c r="AA118" s="54"/>
      <c r="AB118" s="11"/>
      <c r="AC118" s="244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239"/>
      <c r="AY118" s="239"/>
      <c r="AZ118" s="239"/>
      <c r="BA118" s="239"/>
      <c r="BB118" s="239"/>
      <c r="BC118" s="239"/>
      <c r="BD118" s="239"/>
      <c r="BE118" s="239"/>
    </row>
    <row r="119" spans="1:57" s="239" customFormat="1" ht="14.25" customHeight="1" x14ac:dyDescent="0.2">
      <c r="A119" s="149"/>
      <c r="B119" s="374"/>
      <c r="C119" s="375"/>
      <c r="D119" s="480"/>
      <c r="E119" s="410">
        <v>0</v>
      </c>
      <c r="F119" s="411"/>
      <c r="G119" s="410"/>
      <c r="H119" s="411"/>
      <c r="I119" s="410"/>
      <c r="J119" s="411"/>
      <c r="K119" s="410"/>
      <c r="L119" s="411"/>
      <c r="M119" s="410"/>
      <c r="N119" s="411"/>
      <c r="O119" s="410"/>
      <c r="P119" s="411"/>
      <c r="Q119" s="410"/>
      <c r="R119" s="411"/>
      <c r="S119" s="410"/>
      <c r="T119" s="411"/>
      <c r="U119" s="410"/>
      <c r="V119" s="411"/>
      <c r="W119" s="410"/>
      <c r="X119" s="411"/>
      <c r="Y119" s="410"/>
      <c r="Z119" s="411"/>
      <c r="AA119" s="410"/>
      <c r="AB119" s="411"/>
      <c r="AC119" s="248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</row>
    <row r="120" spans="1:57" s="241" customFormat="1" ht="17.25" customHeight="1" x14ac:dyDescent="0.2">
      <c r="A120" s="403">
        <v>37</v>
      </c>
      <c r="B120" s="436" t="s">
        <v>298</v>
      </c>
      <c r="C120" s="437"/>
      <c r="D120" s="479">
        <v>36000000</v>
      </c>
      <c r="E120" s="412">
        <v>0</v>
      </c>
      <c r="F120" s="413"/>
      <c r="G120" s="412"/>
      <c r="H120" s="413"/>
      <c r="I120" s="412"/>
      <c r="J120" s="413"/>
      <c r="K120" s="412"/>
      <c r="L120" s="413"/>
      <c r="M120" s="412"/>
      <c r="N120" s="413"/>
      <c r="O120" s="412"/>
      <c r="P120" s="413"/>
      <c r="Q120" s="412"/>
      <c r="R120" s="413"/>
      <c r="S120" s="412"/>
      <c r="T120" s="413"/>
      <c r="U120" s="412"/>
      <c r="V120" s="413"/>
      <c r="W120" s="412"/>
      <c r="X120" s="413"/>
      <c r="Y120" s="412"/>
      <c r="Z120" s="413"/>
      <c r="AA120" s="412"/>
      <c r="AB120" s="413"/>
      <c r="AC120" s="14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s="239" customFormat="1" ht="12.75" customHeight="1" x14ac:dyDescent="0.2">
      <c r="A121" s="409"/>
      <c r="B121" s="380" t="s">
        <v>241</v>
      </c>
      <c r="C121" s="381"/>
      <c r="D121" s="560"/>
      <c r="E121" s="9">
        <v>0</v>
      </c>
      <c r="F121" s="10">
        <v>0</v>
      </c>
      <c r="G121" s="9"/>
      <c r="H121" s="10"/>
      <c r="I121" s="9"/>
      <c r="J121" s="10"/>
      <c r="K121" s="9"/>
      <c r="L121" s="10"/>
      <c r="M121" s="9"/>
      <c r="N121" s="10"/>
      <c r="O121" s="9"/>
      <c r="P121" s="10"/>
      <c r="Q121" s="9"/>
      <c r="R121" s="10"/>
      <c r="S121" s="9"/>
      <c r="T121" s="10"/>
      <c r="U121" s="9"/>
      <c r="V121" s="10"/>
      <c r="W121" s="9"/>
      <c r="X121" s="10"/>
      <c r="Y121" s="9"/>
      <c r="Z121" s="10"/>
      <c r="AA121" s="9"/>
      <c r="AB121" s="10"/>
      <c r="AC121" s="14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s="241" customFormat="1" ht="17.25" customHeight="1" x14ac:dyDescent="0.2">
      <c r="A122" s="360"/>
      <c r="B122" s="374"/>
      <c r="C122" s="375"/>
      <c r="D122" s="480"/>
      <c r="E122" s="410">
        <v>0</v>
      </c>
      <c r="F122" s="411"/>
      <c r="G122" s="410"/>
      <c r="H122" s="411"/>
      <c r="I122" s="410"/>
      <c r="J122" s="411"/>
      <c r="K122" s="410"/>
      <c r="L122" s="411"/>
      <c r="M122" s="410"/>
      <c r="N122" s="411"/>
      <c r="O122" s="410"/>
      <c r="P122" s="411"/>
      <c r="Q122" s="410"/>
      <c r="R122" s="411"/>
      <c r="S122" s="410"/>
      <c r="T122" s="411"/>
      <c r="U122" s="410"/>
      <c r="V122" s="411"/>
      <c r="W122" s="410"/>
      <c r="X122" s="411"/>
      <c r="Y122" s="410"/>
      <c r="Z122" s="411"/>
      <c r="AA122" s="410"/>
      <c r="AB122" s="411"/>
      <c r="AC122" s="248"/>
    </row>
    <row r="123" spans="1:57" s="7" customFormat="1" ht="15.75" customHeight="1" x14ac:dyDescent="0.2">
      <c r="A123" s="403">
        <v>38</v>
      </c>
      <c r="B123" s="391" t="s">
        <v>299</v>
      </c>
      <c r="C123" s="392"/>
      <c r="D123" s="348">
        <f>SUM(D126)</f>
        <v>150559000</v>
      </c>
      <c r="E123" s="412">
        <v>0</v>
      </c>
      <c r="F123" s="413"/>
      <c r="G123" s="412"/>
      <c r="H123" s="413"/>
      <c r="I123" s="412"/>
      <c r="J123" s="413"/>
      <c r="K123" s="412"/>
      <c r="L123" s="413"/>
      <c r="M123" s="412"/>
      <c r="N123" s="413"/>
      <c r="O123" s="412"/>
      <c r="P123" s="413"/>
      <c r="Q123" s="412"/>
      <c r="R123" s="413"/>
      <c r="S123" s="412"/>
      <c r="T123" s="413"/>
      <c r="U123" s="412"/>
      <c r="V123" s="413"/>
      <c r="W123" s="412"/>
      <c r="X123" s="413"/>
      <c r="Y123" s="412"/>
      <c r="Z123" s="413"/>
      <c r="AA123" s="412"/>
      <c r="AB123" s="413"/>
    </row>
    <row r="124" spans="1:57" s="7" customFormat="1" ht="14.25" customHeight="1" x14ac:dyDescent="0.2">
      <c r="A124" s="409"/>
      <c r="B124" s="382" t="s">
        <v>242</v>
      </c>
      <c r="C124" s="383"/>
      <c r="D124" s="559"/>
      <c r="E124" s="9">
        <v>0</v>
      </c>
      <c r="F124" s="10">
        <v>0</v>
      </c>
      <c r="G124" s="9"/>
      <c r="H124" s="10"/>
      <c r="I124" s="9"/>
      <c r="J124" s="10"/>
      <c r="K124" s="9"/>
      <c r="L124" s="11"/>
      <c r="M124" s="9"/>
      <c r="N124" s="11"/>
      <c r="O124" s="9"/>
      <c r="P124" s="11"/>
      <c r="Q124" s="9"/>
      <c r="R124" s="11"/>
      <c r="S124" s="9"/>
      <c r="T124" s="11"/>
      <c r="U124" s="51"/>
      <c r="V124" s="10"/>
      <c r="W124" s="9"/>
      <c r="X124" s="11"/>
      <c r="Y124" s="9"/>
      <c r="Z124" s="11"/>
      <c r="AA124" s="54"/>
      <c r="AB124" s="11"/>
    </row>
    <row r="125" spans="1:57" s="7" customFormat="1" ht="32.25" customHeight="1" x14ac:dyDescent="0.2">
      <c r="A125" s="360"/>
      <c r="B125" s="385"/>
      <c r="C125" s="386"/>
      <c r="D125" s="349"/>
      <c r="E125" s="410">
        <v>0</v>
      </c>
      <c r="F125" s="411"/>
      <c r="G125" s="410"/>
      <c r="H125" s="411"/>
      <c r="I125" s="410"/>
      <c r="J125" s="411"/>
      <c r="K125" s="410"/>
      <c r="L125" s="411"/>
      <c r="M125" s="410"/>
      <c r="N125" s="411"/>
      <c r="O125" s="410"/>
      <c r="P125" s="411"/>
      <c r="Q125" s="410"/>
      <c r="R125" s="411"/>
      <c r="S125" s="410"/>
      <c r="T125" s="411"/>
      <c r="U125" s="410"/>
      <c r="V125" s="411"/>
      <c r="W125" s="410"/>
      <c r="X125" s="411"/>
      <c r="Y125" s="410"/>
      <c r="Z125" s="411"/>
      <c r="AA125" s="410"/>
      <c r="AB125" s="411"/>
    </row>
    <row r="126" spans="1:57" s="7" customFormat="1" ht="12.75" customHeight="1" x14ac:dyDescent="0.2">
      <c r="A126" s="147">
        <v>39</v>
      </c>
      <c r="B126" s="378" t="s">
        <v>300</v>
      </c>
      <c r="C126" s="379"/>
      <c r="D126" s="479">
        <v>150559000</v>
      </c>
      <c r="E126" s="236">
        <v>0</v>
      </c>
      <c r="F126" s="237"/>
      <c r="G126" s="236"/>
      <c r="H126" s="237"/>
      <c r="I126" s="236"/>
      <c r="J126" s="237"/>
      <c r="K126" s="236"/>
      <c r="L126" s="237"/>
      <c r="M126" s="236"/>
      <c r="N126" s="237"/>
      <c r="O126" s="236"/>
      <c r="P126" s="237"/>
      <c r="Q126" s="236"/>
      <c r="R126" s="237"/>
      <c r="S126" s="236"/>
      <c r="T126" s="237"/>
      <c r="U126" s="236"/>
      <c r="V126" s="237"/>
      <c r="W126" s="236"/>
      <c r="X126" s="237"/>
      <c r="Y126" s="236"/>
      <c r="Z126" s="237"/>
      <c r="AA126" s="236"/>
      <c r="AB126" s="237"/>
    </row>
    <row r="127" spans="1:57" s="7" customFormat="1" ht="26.25" customHeight="1" x14ac:dyDescent="0.2">
      <c r="A127" s="148" t="s">
        <v>72</v>
      </c>
      <c r="B127" s="374" t="s">
        <v>243</v>
      </c>
      <c r="C127" s="375"/>
      <c r="D127" s="480"/>
      <c r="E127" s="294">
        <v>0</v>
      </c>
      <c r="F127" s="235">
        <v>0</v>
      </c>
      <c r="G127" s="234"/>
      <c r="H127" s="235"/>
      <c r="I127" s="234"/>
      <c r="J127" s="235"/>
      <c r="K127" s="234"/>
      <c r="L127" s="235"/>
      <c r="M127" s="234"/>
      <c r="N127" s="235"/>
      <c r="O127" s="234"/>
      <c r="P127" s="235"/>
      <c r="Q127" s="234"/>
      <c r="R127" s="235"/>
      <c r="S127" s="234"/>
      <c r="T127" s="235"/>
      <c r="U127" s="234"/>
      <c r="V127" s="235"/>
      <c r="W127" s="234"/>
      <c r="X127" s="235"/>
      <c r="Y127" s="234"/>
      <c r="Z127" s="235"/>
      <c r="AA127" s="234"/>
      <c r="AB127" s="235"/>
    </row>
    <row r="128" spans="1:57" s="7" customFormat="1" ht="12.75" customHeight="1" x14ac:dyDescent="0.2">
      <c r="A128" s="147">
        <v>40</v>
      </c>
      <c r="B128" s="384" t="s">
        <v>248</v>
      </c>
      <c r="C128" s="364"/>
      <c r="D128" s="348">
        <f>SUM(D130)</f>
        <v>37961700</v>
      </c>
      <c r="E128" s="232">
        <v>0</v>
      </c>
      <c r="F128" s="233"/>
      <c r="G128" s="232"/>
      <c r="H128" s="233"/>
      <c r="I128" s="232"/>
      <c r="J128" s="233"/>
      <c r="K128" s="232"/>
      <c r="L128" s="233"/>
      <c r="M128" s="232"/>
      <c r="N128" s="233"/>
      <c r="O128" s="232"/>
      <c r="P128" s="233"/>
      <c r="Q128" s="232"/>
      <c r="R128" s="233"/>
      <c r="S128" s="232"/>
      <c r="T128" s="233"/>
      <c r="U128" s="232"/>
      <c r="V128" s="233"/>
      <c r="W128" s="232"/>
      <c r="X128" s="233"/>
      <c r="Y128" s="232"/>
      <c r="Z128" s="233"/>
      <c r="AA128" s="232"/>
      <c r="AB128" s="233"/>
    </row>
    <row r="129" spans="1:57" s="7" customFormat="1" ht="44.25" customHeight="1" x14ac:dyDescent="0.2">
      <c r="A129" s="148"/>
      <c r="B129" s="407" t="s">
        <v>249</v>
      </c>
      <c r="C129" s="408"/>
      <c r="D129" s="349"/>
      <c r="E129" s="234"/>
      <c r="F129" s="235">
        <v>0</v>
      </c>
      <c r="G129" s="234"/>
      <c r="H129" s="235"/>
      <c r="I129" s="234"/>
      <c r="J129" s="235"/>
      <c r="K129" s="234"/>
      <c r="L129" s="235"/>
      <c r="M129" s="234"/>
      <c r="N129" s="235"/>
      <c r="O129" s="234"/>
      <c r="P129" s="235"/>
      <c r="Q129" s="234"/>
      <c r="R129" s="235"/>
      <c r="S129" s="234"/>
      <c r="T129" s="235"/>
      <c r="U129" s="234"/>
      <c r="V129" s="235"/>
      <c r="W129" s="234"/>
      <c r="X129" s="235"/>
      <c r="Y129" s="234"/>
      <c r="Z129" s="235"/>
      <c r="AA129" s="234"/>
      <c r="AB129" s="235"/>
      <c r="AC129" s="14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s="7" customFormat="1" ht="14.25" customHeight="1" x14ac:dyDescent="0.2">
      <c r="A130" s="147">
        <v>41</v>
      </c>
      <c r="B130" s="387" t="s">
        <v>250</v>
      </c>
      <c r="C130" s="388"/>
      <c r="D130" s="479">
        <v>37961700</v>
      </c>
      <c r="E130" s="232">
        <v>0</v>
      </c>
      <c r="F130" s="233"/>
      <c r="G130" s="232"/>
      <c r="H130" s="233"/>
      <c r="I130" s="232"/>
      <c r="J130" s="233"/>
      <c r="K130" s="232"/>
      <c r="L130" s="233"/>
      <c r="M130" s="232"/>
      <c r="N130" s="233"/>
      <c r="O130" s="232"/>
      <c r="P130" s="233"/>
      <c r="Q130" s="232"/>
      <c r="R130" s="233"/>
      <c r="S130" s="232"/>
      <c r="T130" s="233"/>
      <c r="U130" s="232"/>
      <c r="V130" s="233"/>
      <c r="W130" s="232"/>
      <c r="X130" s="233"/>
      <c r="Y130" s="232"/>
      <c r="Z130" s="233"/>
      <c r="AA130" s="232"/>
      <c r="AB130" s="233"/>
      <c r="AC130" s="14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s="7" customFormat="1" ht="29.25" customHeight="1" x14ac:dyDescent="0.2">
      <c r="A131" s="148"/>
      <c r="B131" s="374" t="s">
        <v>249</v>
      </c>
      <c r="C131" s="375"/>
      <c r="D131" s="480"/>
      <c r="E131" s="234">
        <v>0</v>
      </c>
      <c r="F131" s="234">
        <v>0</v>
      </c>
      <c r="G131" s="234"/>
      <c r="H131" s="235"/>
      <c r="I131" s="234"/>
      <c r="J131" s="235"/>
      <c r="K131" s="234"/>
      <c r="L131" s="235"/>
      <c r="M131" s="234"/>
      <c r="N131" s="235"/>
      <c r="O131" s="234"/>
      <c r="P131" s="235"/>
      <c r="Q131" s="234"/>
      <c r="R131" s="235"/>
      <c r="S131" s="234"/>
      <c r="T131" s="235"/>
      <c r="U131" s="234"/>
      <c r="V131" s="235"/>
      <c r="W131" s="234"/>
      <c r="X131" s="235"/>
      <c r="Y131" s="234"/>
      <c r="Z131" s="235"/>
      <c r="AA131" s="234"/>
      <c r="AB131" s="235"/>
      <c r="AC131" s="14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x14ac:dyDescent="0.2">
      <c r="A132" s="12"/>
      <c r="B132" s="8"/>
      <c r="C132" s="13"/>
      <c r="D132" s="103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Y132" s="13"/>
      <c r="Z132" s="13"/>
      <c r="AA132" s="116"/>
    </row>
    <row r="133" spans="1:57" x14ac:dyDescent="0.2">
      <c r="A133" s="12"/>
      <c r="B133" s="13" t="s">
        <v>37</v>
      </c>
      <c r="C133" s="13"/>
      <c r="D133" s="103"/>
      <c r="E133" s="12"/>
      <c r="F133" s="18" t="s">
        <v>13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 t="s">
        <v>382</v>
      </c>
      <c r="U133" s="12"/>
      <c r="V133" s="12"/>
      <c r="W133" s="12"/>
      <c r="X133" s="12"/>
      <c r="Y133" s="13"/>
      <c r="Z133" s="13"/>
      <c r="AA133" s="116"/>
    </row>
    <row r="134" spans="1:57" x14ac:dyDescent="0.2">
      <c r="A134" s="12"/>
      <c r="B134" s="13" t="s">
        <v>80</v>
      </c>
      <c r="C134" s="13"/>
      <c r="D134" s="103"/>
      <c r="E134" s="116" t="s">
        <v>84</v>
      </c>
      <c r="F134" s="18"/>
      <c r="G134" s="116" t="s">
        <v>85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 t="s">
        <v>357</v>
      </c>
      <c r="R134" s="12"/>
      <c r="S134" s="12"/>
      <c r="T134" s="420" t="s">
        <v>89</v>
      </c>
      <c r="U134" s="420"/>
      <c r="V134" s="420"/>
      <c r="W134" s="420"/>
      <c r="X134" s="420"/>
      <c r="Y134" s="13"/>
      <c r="Z134" s="13"/>
      <c r="AA134" s="116"/>
    </row>
    <row r="135" spans="1:57" x14ac:dyDescent="0.2">
      <c r="A135" s="12"/>
      <c r="B135" s="13" t="s">
        <v>81</v>
      </c>
      <c r="C135" s="13"/>
      <c r="D135" s="102"/>
      <c r="E135" s="12"/>
      <c r="F135" s="18" t="s">
        <v>14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3"/>
      <c r="W135" s="13"/>
      <c r="X135" s="13"/>
      <c r="Y135" s="13"/>
      <c r="Z135" s="13"/>
      <c r="AA135" s="116"/>
    </row>
    <row r="136" spans="1:57" x14ac:dyDescent="0.2">
      <c r="A136" s="12"/>
      <c r="B136" s="13" t="s">
        <v>82</v>
      </c>
      <c r="C136" s="13"/>
      <c r="D136" s="10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Z136" s="13"/>
      <c r="AA136" s="116"/>
    </row>
    <row r="137" spans="1:57" x14ac:dyDescent="0.2">
      <c r="A137" s="12"/>
      <c r="B137" s="13" t="s">
        <v>83</v>
      </c>
      <c r="C137" s="13"/>
      <c r="D137" s="10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X137" s="35"/>
      <c r="Y137" s="13"/>
      <c r="Z137" s="13"/>
      <c r="AA137" s="116"/>
    </row>
    <row r="138" spans="1:57" x14ac:dyDescent="0.2">
      <c r="A138" s="12"/>
      <c r="B138" s="13"/>
      <c r="C138" s="13"/>
      <c r="D138" s="10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207" t="s">
        <v>246</v>
      </c>
      <c r="U138" s="207"/>
      <c r="V138" s="207"/>
      <c r="W138" s="35"/>
      <c r="X138" s="35"/>
      <c r="Y138" s="13"/>
      <c r="Z138" s="13"/>
      <c r="AA138" s="116"/>
    </row>
    <row r="139" spans="1:57" x14ac:dyDescent="0.2">
      <c r="A139" s="12"/>
      <c r="B139" s="13"/>
      <c r="C139" s="13"/>
      <c r="D139" s="10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 t="s">
        <v>90</v>
      </c>
      <c r="U139" s="35"/>
      <c r="V139" s="35"/>
      <c r="W139" s="35"/>
      <c r="X139" s="13"/>
      <c r="Y139" s="13"/>
      <c r="Z139" s="13"/>
      <c r="AA139" s="116"/>
    </row>
    <row r="140" spans="1:57" x14ac:dyDescent="0.2">
      <c r="A140" s="7"/>
      <c r="B140" s="8"/>
      <c r="C140" s="8"/>
      <c r="D140" s="103"/>
      <c r="T140" s="420" t="s">
        <v>247</v>
      </c>
      <c r="U140" s="420"/>
      <c r="V140" s="420"/>
      <c r="W140" s="420"/>
      <c r="X140" s="420"/>
      <c r="Y140" s="420"/>
    </row>
    <row r="141" spans="1:57" x14ac:dyDescent="0.2">
      <c r="B141" s="14"/>
      <c r="C141" s="14"/>
      <c r="D141" s="14"/>
    </row>
    <row r="142" spans="1:57" x14ac:dyDescent="0.2">
      <c r="B142" s="14"/>
      <c r="C142" s="14"/>
      <c r="D142" s="14"/>
    </row>
    <row r="143" spans="1:57" x14ac:dyDescent="0.2">
      <c r="B143" s="14"/>
      <c r="C143" s="14"/>
      <c r="D143" s="14"/>
    </row>
    <row r="144" spans="1:57" x14ac:dyDescent="0.2">
      <c r="B144" s="14"/>
      <c r="C144" s="14"/>
      <c r="D144" s="14"/>
    </row>
  </sheetData>
  <mergeCells count="1078">
    <mergeCell ref="D31:D33"/>
    <mergeCell ref="D43:D45"/>
    <mergeCell ref="D55:D57"/>
    <mergeCell ref="D58:D60"/>
    <mergeCell ref="D88:D90"/>
    <mergeCell ref="D97:D98"/>
    <mergeCell ref="D103:D105"/>
    <mergeCell ref="D106:D107"/>
    <mergeCell ref="D117:D119"/>
    <mergeCell ref="D126:D127"/>
    <mergeCell ref="D128:D129"/>
    <mergeCell ref="D130:D131"/>
    <mergeCell ref="G106:H106"/>
    <mergeCell ref="I106:J106"/>
    <mergeCell ref="K106:L106"/>
    <mergeCell ref="M106:N106"/>
    <mergeCell ref="O106:P106"/>
    <mergeCell ref="Q106:R106"/>
    <mergeCell ref="S106:T106"/>
    <mergeCell ref="U106:V106"/>
    <mergeCell ref="W106:X106"/>
    <mergeCell ref="Y106:Z106"/>
    <mergeCell ref="AA106:AB106"/>
    <mergeCell ref="A1:AB1"/>
    <mergeCell ref="A2:AB2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E45:F45"/>
    <mergeCell ref="G45:H45"/>
    <mergeCell ref="I45:J45"/>
    <mergeCell ref="K45:L45"/>
    <mergeCell ref="M45:N45"/>
    <mergeCell ref="O45:P45"/>
    <mergeCell ref="Q45:R45"/>
    <mergeCell ref="D28:D30"/>
    <mergeCell ref="W33:X33"/>
    <mergeCell ref="Y30:Z30"/>
    <mergeCell ref="AA30:AB30"/>
    <mergeCell ref="O30:P30"/>
    <mergeCell ref="Q30:R30"/>
    <mergeCell ref="S30:T30"/>
    <mergeCell ref="U30:V30"/>
    <mergeCell ref="W30:X30"/>
    <mergeCell ref="AA34:AB34"/>
    <mergeCell ref="W36:X36"/>
    <mergeCell ref="Y36:Z36"/>
    <mergeCell ref="AA36:AB36"/>
    <mergeCell ref="Q40:R40"/>
    <mergeCell ref="S40:T40"/>
    <mergeCell ref="U40:V40"/>
    <mergeCell ref="W40:X40"/>
    <mergeCell ref="Y40:Z40"/>
    <mergeCell ref="W31:X31"/>
    <mergeCell ref="Y31:Z31"/>
    <mergeCell ref="AA31:AB31"/>
    <mergeCell ref="E78:F78"/>
    <mergeCell ref="Y78:Z78"/>
    <mergeCell ref="AA78:AB7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E30:F30"/>
    <mergeCell ref="G30:H30"/>
    <mergeCell ref="I30:J30"/>
    <mergeCell ref="K30:L30"/>
    <mergeCell ref="M30:N30"/>
    <mergeCell ref="S45:T45"/>
    <mergeCell ref="U45:V45"/>
    <mergeCell ref="W45:X45"/>
    <mergeCell ref="Y45:Z45"/>
    <mergeCell ref="AA45:AB45"/>
    <mergeCell ref="Y33:Z33"/>
    <mergeCell ref="AA33:AB33"/>
    <mergeCell ref="G33:H33"/>
    <mergeCell ref="I33:J33"/>
    <mergeCell ref="E39:F39"/>
    <mergeCell ref="G39:H39"/>
    <mergeCell ref="B9:C12"/>
    <mergeCell ref="E15:F15"/>
    <mergeCell ref="D16:D18"/>
    <mergeCell ref="D13:D15"/>
    <mergeCell ref="B40:C40"/>
    <mergeCell ref="B37:C37"/>
    <mergeCell ref="E51:F51"/>
    <mergeCell ref="E54:F54"/>
    <mergeCell ref="E52:F52"/>
    <mergeCell ref="B56:C57"/>
    <mergeCell ref="E57:F57"/>
    <mergeCell ref="S21:T21"/>
    <mergeCell ref="U21:V21"/>
    <mergeCell ref="W21:X21"/>
    <mergeCell ref="Y21:Z21"/>
    <mergeCell ref="E37:F37"/>
    <mergeCell ref="Y22:Z22"/>
    <mergeCell ref="D22:D24"/>
    <mergeCell ref="Q13:R13"/>
    <mergeCell ref="S13:T13"/>
    <mergeCell ref="E16:F16"/>
    <mergeCell ref="G16:H16"/>
    <mergeCell ref="I16:J16"/>
    <mergeCell ref="K16:L16"/>
    <mergeCell ref="M16:N16"/>
    <mergeCell ref="E31:F31"/>
    <mergeCell ref="G31:H31"/>
    <mergeCell ref="I31:J31"/>
    <mergeCell ref="K31:L31"/>
    <mergeCell ref="M31:N31"/>
    <mergeCell ref="A55:A57"/>
    <mergeCell ref="B55:C55"/>
    <mergeCell ref="E55:F55"/>
    <mergeCell ref="D73:D75"/>
    <mergeCell ref="E73:F73"/>
    <mergeCell ref="E75:F75"/>
    <mergeCell ref="E34:F34"/>
    <mergeCell ref="B43:C43"/>
    <mergeCell ref="B44:C45"/>
    <mergeCell ref="E43:F43"/>
    <mergeCell ref="AA22:AB22"/>
    <mergeCell ref="B23:C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E22:F22"/>
    <mergeCell ref="G22:H22"/>
    <mergeCell ref="I22:J22"/>
    <mergeCell ref="W22:X22"/>
    <mergeCell ref="B22:C22"/>
    <mergeCell ref="O46:P46"/>
    <mergeCell ref="B34:C34"/>
    <mergeCell ref="B35:C36"/>
    <mergeCell ref="B128:C128"/>
    <mergeCell ref="D123:D125"/>
    <mergeCell ref="B100:C100"/>
    <mergeCell ref="B98:C99"/>
    <mergeCell ref="D94:D96"/>
    <mergeCell ref="D91:D93"/>
    <mergeCell ref="D100:D102"/>
    <mergeCell ref="E111:F111"/>
    <mergeCell ref="B126:C126"/>
    <mergeCell ref="B127:C127"/>
    <mergeCell ref="B130:C130"/>
    <mergeCell ref="B131:C131"/>
    <mergeCell ref="B101:C102"/>
    <mergeCell ref="E40:F40"/>
    <mergeCell ref="B103:C103"/>
    <mergeCell ref="B104:C105"/>
    <mergeCell ref="E125:F125"/>
    <mergeCell ref="B129:C129"/>
    <mergeCell ref="B95:C96"/>
    <mergeCell ref="B88:C88"/>
    <mergeCell ref="B91:C91"/>
    <mergeCell ref="B97:C97"/>
    <mergeCell ref="D76:D78"/>
    <mergeCell ref="E106:F106"/>
    <mergeCell ref="S119:T119"/>
    <mergeCell ref="U119:V119"/>
    <mergeCell ref="O120:P120"/>
    <mergeCell ref="Q120:R120"/>
    <mergeCell ref="S120:T120"/>
    <mergeCell ref="U120:V120"/>
    <mergeCell ref="M119:N119"/>
    <mergeCell ref="E122:F122"/>
    <mergeCell ref="G122:H122"/>
    <mergeCell ref="I122:J122"/>
    <mergeCell ref="K122:L122"/>
    <mergeCell ref="O117:P117"/>
    <mergeCell ref="S111:T111"/>
    <mergeCell ref="U111:V111"/>
    <mergeCell ref="I116:J116"/>
    <mergeCell ref="K116:L116"/>
    <mergeCell ref="W110:X110"/>
    <mergeCell ref="W111:X111"/>
    <mergeCell ref="G117:H117"/>
    <mergeCell ref="I117:J117"/>
    <mergeCell ref="AA103:AB103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Y105:Z105"/>
    <mergeCell ref="AA105:AB105"/>
    <mergeCell ref="E103:F103"/>
    <mergeCell ref="G103:H103"/>
    <mergeCell ref="I103:J103"/>
    <mergeCell ref="K103:L103"/>
    <mergeCell ref="M103:N103"/>
    <mergeCell ref="O103:P103"/>
    <mergeCell ref="Q103:R103"/>
    <mergeCell ref="S103:T103"/>
    <mergeCell ref="U103:V103"/>
    <mergeCell ref="W103:X103"/>
    <mergeCell ref="Y103:Z103"/>
    <mergeCell ref="AA100:AB100"/>
    <mergeCell ref="E102:F102"/>
    <mergeCell ref="G102:H102"/>
    <mergeCell ref="I102:J102"/>
    <mergeCell ref="K102:L102"/>
    <mergeCell ref="M102:N102"/>
    <mergeCell ref="O102:P102"/>
    <mergeCell ref="Q102:R102"/>
    <mergeCell ref="S102:T102"/>
    <mergeCell ref="U102:V102"/>
    <mergeCell ref="W102:X102"/>
    <mergeCell ref="Y102:Z102"/>
    <mergeCell ref="AA102:AB102"/>
    <mergeCell ref="E100:F100"/>
    <mergeCell ref="G100:H100"/>
    <mergeCell ref="I100:J100"/>
    <mergeCell ref="K100:L100"/>
    <mergeCell ref="M100:N100"/>
    <mergeCell ref="O100:P100"/>
    <mergeCell ref="Q100:R100"/>
    <mergeCell ref="S100:T100"/>
    <mergeCell ref="W100:X100"/>
    <mergeCell ref="Y100:Z100"/>
    <mergeCell ref="U100:V100"/>
    <mergeCell ref="AA97:AB97"/>
    <mergeCell ref="E99:F99"/>
    <mergeCell ref="G99:H99"/>
    <mergeCell ref="I99:J99"/>
    <mergeCell ref="K99:L99"/>
    <mergeCell ref="M99:N99"/>
    <mergeCell ref="O99:P99"/>
    <mergeCell ref="Q99:R99"/>
    <mergeCell ref="S99:T99"/>
    <mergeCell ref="U99:V99"/>
    <mergeCell ref="W99:X99"/>
    <mergeCell ref="Y99:Z99"/>
    <mergeCell ref="AA99:AB99"/>
    <mergeCell ref="E97:F97"/>
    <mergeCell ref="G97:H97"/>
    <mergeCell ref="I97:J97"/>
    <mergeCell ref="K97:L97"/>
    <mergeCell ref="M97:N97"/>
    <mergeCell ref="O97:P97"/>
    <mergeCell ref="Q97:R97"/>
    <mergeCell ref="S97:T97"/>
    <mergeCell ref="U97:V97"/>
    <mergeCell ref="W97:X97"/>
    <mergeCell ref="Y97:Z97"/>
    <mergeCell ref="AA94:AB94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E94:F94"/>
    <mergeCell ref="G94:H94"/>
    <mergeCell ref="I94:J94"/>
    <mergeCell ref="K94:L94"/>
    <mergeCell ref="M94:N94"/>
    <mergeCell ref="O94:P94"/>
    <mergeCell ref="Q94:R94"/>
    <mergeCell ref="S94:T94"/>
    <mergeCell ref="W94:X94"/>
    <mergeCell ref="Y94:Z94"/>
    <mergeCell ref="AA91:AB91"/>
    <mergeCell ref="E93:F93"/>
    <mergeCell ref="G93:H93"/>
    <mergeCell ref="I93:J93"/>
    <mergeCell ref="K93:L93"/>
    <mergeCell ref="M93:N93"/>
    <mergeCell ref="O93:P93"/>
    <mergeCell ref="Q93:R93"/>
    <mergeCell ref="S93:T93"/>
    <mergeCell ref="U93:V93"/>
    <mergeCell ref="W93:X93"/>
    <mergeCell ref="Y93:Z93"/>
    <mergeCell ref="AA93:AB93"/>
    <mergeCell ref="E91:F91"/>
    <mergeCell ref="G91:H91"/>
    <mergeCell ref="I91:J91"/>
    <mergeCell ref="K91:L91"/>
    <mergeCell ref="M91:N91"/>
    <mergeCell ref="O91:P91"/>
    <mergeCell ref="Q91:R91"/>
    <mergeCell ref="S91:T91"/>
    <mergeCell ref="W91:X91"/>
    <mergeCell ref="Y91:Z91"/>
    <mergeCell ref="A103:A105"/>
    <mergeCell ref="A123:A125"/>
    <mergeCell ref="D64:D66"/>
    <mergeCell ref="D67:D69"/>
    <mergeCell ref="D70:D72"/>
    <mergeCell ref="D79:D81"/>
    <mergeCell ref="D82:D84"/>
    <mergeCell ref="D85:D87"/>
    <mergeCell ref="D108:D110"/>
    <mergeCell ref="D111:D113"/>
    <mergeCell ref="D114:D116"/>
    <mergeCell ref="D120:D122"/>
    <mergeCell ref="B108:C108"/>
    <mergeCell ref="B109:C110"/>
    <mergeCell ref="B111:C111"/>
    <mergeCell ref="B112:C113"/>
    <mergeCell ref="B114:C114"/>
    <mergeCell ref="B115:C116"/>
    <mergeCell ref="B120:C120"/>
    <mergeCell ref="B121:C122"/>
    <mergeCell ref="B124:C125"/>
    <mergeCell ref="B94:C94"/>
    <mergeCell ref="B106:C106"/>
    <mergeCell ref="B107:C107"/>
    <mergeCell ref="B123:C123"/>
    <mergeCell ref="A85:A87"/>
    <mergeCell ref="A88:A90"/>
    <mergeCell ref="A91:A93"/>
    <mergeCell ref="A108:A110"/>
    <mergeCell ref="A111:A113"/>
    <mergeCell ref="A114:A116"/>
    <mergeCell ref="A120:A122"/>
    <mergeCell ref="A58:A60"/>
    <mergeCell ref="A64:A66"/>
    <mergeCell ref="A67:A69"/>
    <mergeCell ref="A70:A72"/>
    <mergeCell ref="A79:A81"/>
    <mergeCell ref="A82:A84"/>
    <mergeCell ref="B67:C67"/>
    <mergeCell ref="B68:C69"/>
    <mergeCell ref="B70:C70"/>
    <mergeCell ref="B71:C72"/>
    <mergeCell ref="B79:C79"/>
    <mergeCell ref="B80:C81"/>
    <mergeCell ref="B58:C58"/>
    <mergeCell ref="B59:C60"/>
    <mergeCell ref="B62:C63"/>
    <mergeCell ref="A73:A75"/>
    <mergeCell ref="B73:C73"/>
    <mergeCell ref="B74:C75"/>
    <mergeCell ref="A76:A78"/>
    <mergeCell ref="B76:C76"/>
    <mergeCell ref="B77:C78"/>
    <mergeCell ref="A94:A96"/>
    <mergeCell ref="A97:A99"/>
    <mergeCell ref="A100:A102"/>
    <mergeCell ref="A13:A15"/>
    <mergeCell ref="D40:D42"/>
    <mergeCell ref="D37:D39"/>
    <mergeCell ref="D46:D48"/>
    <mergeCell ref="D49:D51"/>
    <mergeCell ref="D52:D54"/>
    <mergeCell ref="A37:A39"/>
    <mergeCell ref="A46:A48"/>
    <mergeCell ref="A49:A51"/>
    <mergeCell ref="A52:A54"/>
    <mergeCell ref="B13:C13"/>
    <mergeCell ref="B14:C15"/>
    <mergeCell ref="B38:C39"/>
    <mergeCell ref="B46:C46"/>
    <mergeCell ref="B47:C48"/>
    <mergeCell ref="B49:C49"/>
    <mergeCell ref="B50:C51"/>
    <mergeCell ref="B53:C54"/>
    <mergeCell ref="B52:C52"/>
    <mergeCell ref="B16:C16"/>
    <mergeCell ref="B17:C18"/>
    <mergeCell ref="B19:C19"/>
    <mergeCell ref="A40:A42"/>
    <mergeCell ref="A16:A18"/>
    <mergeCell ref="A19:A21"/>
    <mergeCell ref="D19:D21"/>
    <mergeCell ref="A25:A27"/>
    <mergeCell ref="D25:D27"/>
    <mergeCell ref="A22:A24"/>
    <mergeCell ref="A34:A36"/>
    <mergeCell ref="D34:D36"/>
    <mergeCell ref="B20:C21"/>
    <mergeCell ref="B26:C27"/>
    <mergeCell ref="B25:C25"/>
    <mergeCell ref="E36:F36"/>
    <mergeCell ref="B28:C28"/>
    <mergeCell ref="B29:C29"/>
    <mergeCell ref="B30:C30"/>
    <mergeCell ref="B31:C31"/>
    <mergeCell ref="B32:C32"/>
    <mergeCell ref="B33:C33"/>
    <mergeCell ref="E33:F33"/>
    <mergeCell ref="F6:G6"/>
    <mergeCell ref="F7:H7"/>
    <mergeCell ref="E9:AB9"/>
    <mergeCell ref="E10:F11"/>
    <mergeCell ref="G10:H11"/>
    <mergeCell ref="I10:J11"/>
    <mergeCell ref="K10:L11"/>
    <mergeCell ref="Y10:Z11"/>
    <mergeCell ref="AA10:AB11"/>
    <mergeCell ref="M10:N11"/>
    <mergeCell ref="O10:P11"/>
    <mergeCell ref="Q10:R11"/>
    <mergeCell ref="S10:T11"/>
    <mergeCell ref="U10:V11"/>
    <mergeCell ref="W10:X11"/>
    <mergeCell ref="A9:A11"/>
    <mergeCell ref="W16:X16"/>
    <mergeCell ref="Y16:Z16"/>
    <mergeCell ref="AA16:AB16"/>
    <mergeCell ref="O16:P16"/>
    <mergeCell ref="S15:T15"/>
    <mergeCell ref="U15:V15"/>
    <mergeCell ref="W15:X15"/>
    <mergeCell ref="Y15:Z15"/>
    <mergeCell ref="AA15:AB15"/>
    <mergeCell ref="U13:V13"/>
    <mergeCell ref="W13:X13"/>
    <mergeCell ref="Y13:Z13"/>
    <mergeCell ref="AA13:AB13"/>
    <mergeCell ref="E13:F13"/>
    <mergeCell ref="G13:H13"/>
    <mergeCell ref="I13:J13"/>
    <mergeCell ref="K13:L13"/>
    <mergeCell ref="Q16:R16"/>
    <mergeCell ref="Q15:R15"/>
    <mergeCell ref="G15:H15"/>
    <mergeCell ref="O13:P13"/>
    <mergeCell ref="M13:N13"/>
    <mergeCell ref="I15:J15"/>
    <mergeCell ref="K15:L15"/>
    <mergeCell ref="M15:N15"/>
    <mergeCell ref="O15:P15"/>
    <mergeCell ref="S16:T16"/>
    <mergeCell ref="U16:V16"/>
    <mergeCell ref="AA18:AB18"/>
    <mergeCell ref="E18:F18"/>
    <mergeCell ref="G18:H18"/>
    <mergeCell ref="I18:J18"/>
    <mergeCell ref="K18:L18"/>
    <mergeCell ref="M18:N18"/>
    <mergeCell ref="O18:P18"/>
    <mergeCell ref="S19:T19"/>
    <mergeCell ref="U19:V19"/>
    <mergeCell ref="W19:X19"/>
    <mergeCell ref="Y19:Z19"/>
    <mergeCell ref="AA19:AB19"/>
    <mergeCell ref="E19:F19"/>
    <mergeCell ref="G19:H19"/>
    <mergeCell ref="I19:J19"/>
    <mergeCell ref="K19:L19"/>
    <mergeCell ref="M19:N19"/>
    <mergeCell ref="O19:P19"/>
    <mergeCell ref="Q19:R19"/>
    <mergeCell ref="Q18:R18"/>
    <mergeCell ref="S18:T18"/>
    <mergeCell ref="U18:V18"/>
    <mergeCell ref="W18:X18"/>
    <mergeCell ref="Y18:Z18"/>
    <mergeCell ref="AA21:AB21"/>
    <mergeCell ref="E21:F21"/>
    <mergeCell ref="G21:H21"/>
    <mergeCell ref="I21:J21"/>
    <mergeCell ref="K21:L21"/>
    <mergeCell ref="M21:N21"/>
    <mergeCell ref="O21:P21"/>
    <mergeCell ref="Y25:Z25"/>
    <mergeCell ref="AA25:AB25"/>
    <mergeCell ref="E25:F25"/>
    <mergeCell ref="G25:H25"/>
    <mergeCell ref="I25:J25"/>
    <mergeCell ref="K25:L25"/>
    <mergeCell ref="M25:N25"/>
    <mergeCell ref="O25:P25"/>
    <mergeCell ref="W27:X27"/>
    <mergeCell ref="Y27:Z27"/>
    <mergeCell ref="AA27:AB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S25:T25"/>
    <mergeCell ref="Q21:R21"/>
    <mergeCell ref="Q22:R22"/>
    <mergeCell ref="U25:V25"/>
    <mergeCell ref="W25:X25"/>
    <mergeCell ref="AA40:AB40"/>
    <mergeCell ref="Q37:R37"/>
    <mergeCell ref="S37:T37"/>
    <mergeCell ref="U37:V37"/>
    <mergeCell ref="W37:X37"/>
    <mergeCell ref="Y37:Z37"/>
    <mergeCell ref="AA37:AB37"/>
    <mergeCell ref="AA39:AB39"/>
    <mergeCell ref="Q39:R39"/>
    <mergeCell ref="S39:T39"/>
    <mergeCell ref="U39:V39"/>
    <mergeCell ref="W39:X39"/>
    <mergeCell ref="Y39:Z39"/>
    <mergeCell ref="S36:T36"/>
    <mergeCell ref="Q36:R36"/>
    <mergeCell ref="W34:X34"/>
    <mergeCell ref="U36:V36"/>
    <mergeCell ref="Q46:R46"/>
    <mergeCell ref="S46:T46"/>
    <mergeCell ref="U46:V46"/>
    <mergeCell ref="W46:X46"/>
    <mergeCell ref="Y46:Z46"/>
    <mergeCell ref="Y34:Z34"/>
    <mergeCell ref="W42:X42"/>
    <mergeCell ref="Y42:Z42"/>
    <mergeCell ref="AA42:AB42"/>
    <mergeCell ref="E42:F42"/>
    <mergeCell ref="G42:H42"/>
    <mergeCell ref="I42:J42"/>
    <mergeCell ref="K42:L42"/>
    <mergeCell ref="M42:N42"/>
    <mergeCell ref="Q48:R48"/>
    <mergeCell ref="S48:T48"/>
    <mergeCell ref="U48:V48"/>
    <mergeCell ref="W48:X48"/>
    <mergeCell ref="Y48:Z48"/>
    <mergeCell ref="AA48:AB48"/>
    <mergeCell ref="E48:F48"/>
    <mergeCell ref="G48:H48"/>
    <mergeCell ref="I48:J48"/>
    <mergeCell ref="K48:L48"/>
    <mergeCell ref="M48:N48"/>
    <mergeCell ref="O48:P48"/>
    <mergeCell ref="AA46:AB46"/>
    <mergeCell ref="E46:F46"/>
    <mergeCell ref="G46:H46"/>
    <mergeCell ref="I46:J46"/>
    <mergeCell ref="K46:L46"/>
    <mergeCell ref="M46:N46"/>
    <mergeCell ref="S51:T51"/>
    <mergeCell ref="U51:V51"/>
    <mergeCell ref="W51:X51"/>
    <mergeCell ref="Y51:Z51"/>
    <mergeCell ref="AA51:AB51"/>
    <mergeCell ref="G51:H51"/>
    <mergeCell ref="I51:J51"/>
    <mergeCell ref="K51:L51"/>
    <mergeCell ref="M51:N51"/>
    <mergeCell ref="O51:P51"/>
    <mergeCell ref="S49:T49"/>
    <mergeCell ref="U49:V49"/>
    <mergeCell ref="W49:X49"/>
    <mergeCell ref="Y49:Z49"/>
    <mergeCell ref="AA49:AB49"/>
    <mergeCell ref="E49:F49"/>
    <mergeCell ref="G49:H49"/>
    <mergeCell ref="I49:J49"/>
    <mergeCell ref="K49:L49"/>
    <mergeCell ref="M49:N49"/>
    <mergeCell ref="O49:P49"/>
    <mergeCell ref="Q51:R51"/>
    <mergeCell ref="Q49:R49"/>
    <mergeCell ref="G52:H52"/>
    <mergeCell ref="I52:J52"/>
    <mergeCell ref="K52:L52"/>
    <mergeCell ref="M52:N52"/>
    <mergeCell ref="AA54:AB54"/>
    <mergeCell ref="O54:P54"/>
    <mergeCell ref="Q54:R54"/>
    <mergeCell ref="S54:T54"/>
    <mergeCell ref="U54:V54"/>
    <mergeCell ref="W54:X54"/>
    <mergeCell ref="Y54:Z54"/>
    <mergeCell ref="S52:T52"/>
    <mergeCell ref="U52:V52"/>
    <mergeCell ref="W52:X52"/>
    <mergeCell ref="Y52:Z52"/>
    <mergeCell ref="AA52:AB52"/>
    <mergeCell ref="O52:P52"/>
    <mergeCell ref="Q52:R52"/>
    <mergeCell ref="M54:N54"/>
    <mergeCell ref="K54:L54"/>
    <mergeCell ref="I54:J54"/>
    <mergeCell ref="G54:H54"/>
    <mergeCell ref="W58:X58"/>
    <mergeCell ref="Y58:Z58"/>
    <mergeCell ref="AA58:AB58"/>
    <mergeCell ref="E60:F60"/>
    <mergeCell ref="G60:H60"/>
    <mergeCell ref="I60:J60"/>
    <mergeCell ref="K60:L60"/>
    <mergeCell ref="M60:N60"/>
    <mergeCell ref="O60:P60"/>
    <mergeCell ref="Q60:R60"/>
    <mergeCell ref="S60:T60"/>
    <mergeCell ref="U60:V60"/>
    <mergeCell ref="E58:F58"/>
    <mergeCell ref="G58:H58"/>
    <mergeCell ref="I58:J58"/>
    <mergeCell ref="K58:L58"/>
    <mergeCell ref="M58:N58"/>
    <mergeCell ref="O58:P58"/>
    <mergeCell ref="Q58:R58"/>
    <mergeCell ref="S58:T58"/>
    <mergeCell ref="U58:V58"/>
    <mergeCell ref="W60:X60"/>
    <mergeCell ref="Y60:Z60"/>
    <mergeCell ref="AA60:AB60"/>
    <mergeCell ref="W63:X63"/>
    <mergeCell ref="Y63:Z63"/>
    <mergeCell ref="AA63:AB63"/>
    <mergeCell ref="E64:F64"/>
    <mergeCell ref="G64:H64"/>
    <mergeCell ref="I64:J64"/>
    <mergeCell ref="K64:L64"/>
    <mergeCell ref="M64:N64"/>
    <mergeCell ref="AA64:AB64"/>
    <mergeCell ref="O64:P64"/>
    <mergeCell ref="Q64:R64"/>
    <mergeCell ref="S64:T64"/>
    <mergeCell ref="U64:V64"/>
    <mergeCell ref="W64:X64"/>
    <mergeCell ref="Y64:Z64"/>
    <mergeCell ref="S61:T61"/>
    <mergeCell ref="S63:T63"/>
    <mergeCell ref="K63:L63"/>
    <mergeCell ref="M63:N63"/>
    <mergeCell ref="O63:P63"/>
    <mergeCell ref="Q63:R63"/>
    <mergeCell ref="O66:P66"/>
    <mergeCell ref="Q66:R66"/>
    <mergeCell ref="S66:T66"/>
    <mergeCell ref="U66:V66"/>
    <mergeCell ref="U61:V61"/>
    <mergeCell ref="W66:X66"/>
    <mergeCell ref="Y66:Z66"/>
    <mergeCell ref="AA66:AB66"/>
    <mergeCell ref="E69:F69"/>
    <mergeCell ref="G69:H69"/>
    <mergeCell ref="I69:J69"/>
    <mergeCell ref="K69:L69"/>
    <mergeCell ref="M69:N69"/>
    <mergeCell ref="AA69:AB69"/>
    <mergeCell ref="O69:P69"/>
    <mergeCell ref="Q69:R69"/>
    <mergeCell ref="S69:T69"/>
    <mergeCell ref="U69:V69"/>
    <mergeCell ref="W69:X69"/>
    <mergeCell ref="Y69:Z69"/>
    <mergeCell ref="E67:F67"/>
    <mergeCell ref="G67:H67"/>
    <mergeCell ref="I67:J67"/>
    <mergeCell ref="K67:L67"/>
    <mergeCell ref="M67:N67"/>
    <mergeCell ref="O67:P67"/>
    <mergeCell ref="Q67:R67"/>
    <mergeCell ref="S67:T67"/>
    <mergeCell ref="W61:X61"/>
    <mergeCell ref="Y61:Z61"/>
    <mergeCell ref="AA61:AB61"/>
    <mergeCell ref="U63:V63"/>
    <mergeCell ref="U67:V67"/>
    <mergeCell ref="Y67:Z67"/>
    <mergeCell ref="AA67:AB67"/>
    <mergeCell ref="E72:F72"/>
    <mergeCell ref="E70:F70"/>
    <mergeCell ref="E81:F81"/>
    <mergeCell ref="E79:F79"/>
    <mergeCell ref="G79:H79"/>
    <mergeCell ref="I79:J79"/>
    <mergeCell ref="K79:L79"/>
    <mergeCell ref="M79:N79"/>
    <mergeCell ref="AA79:AB79"/>
    <mergeCell ref="G81:H81"/>
    <mergeCell ref="I81:J81"/>
    <mergeCell ref="K81:L81"/>
    <mergeCell ref="M81:N81"/>
    <mergeCell ref="O81:P81"/>
    <mergeCell ref="Q81:R81"/>
    <mergeCell ref="S81:T81"/>
    <mergeCell ref="U81:V81"/>
    <mergeCell ref="O79:P79"/>
    <mergeCell ref="Q79:R79"/>
    <mergeCell ref="S79:T79"/>
    <mergeCell ref="U79:V79"/>
    <mergeCell ref="G70:H70"/>
    <mergeCell ref="O70:P70"/>
    <mergeCell ref="Q70:R70"/>
    <mergeCell ref="S70:T70"/>
    <mergeCell ref="U70:V70"/>
    <mergeCell ref="W67:X67"/>
    <mergeCell ref="K72:L72"/>
    <mergeCell ref="M72:N72"/>
    <mergeCell ref="O72:P72"/>
    <mergeCell ref="Q72:R72"/>
    <mergeCell ref="S72:T72"/>
    <mergeCell ref="U72:V72"/>
    <mergeCell ref="W72:X72"/>
    <mergeCell ref="W70:X70"/>
    <mergeCell ref="Y72:Z72"/>
    <mergeCell ref="AA72:AB72"/>
    <mergeCell ref="U82:V82"/>
    <mergeCell ref="W82:X82"/>
    <mergeCell ref="Y82:Z82"/>
    <mergeCell ref="W79:X79"/>
    <mergeCell ref="Y79:Z79"/>
    <mergeCell ref="W81:X81"/>
    <mergeCell ref="Y81:Z81"/>
    <mergeCell ref="AA81:AB81"/>
    <mergeCell ref="U73:V73"/>
    <mergeCell ref="W73:X73"/>
    <mergeCell ref="Y73:Z73"/>
    <mergeCell ref="AA73:AB73"/>
    <mergeCell ref="U75:V75"/>
    <mergeCell ref="W75:X75"/>
    <mergeCell ref="Y75:Z75"/>
    <mergeCell ref="AA75:AB75"/>
    <mergeCell ref="U76:V76"/>
    <mergeCell ref="W76:X76"/>
    <mergeCell ref="Y76:Z76"/>
    <mergeCell ref="AA76:AB76"/>
    <mergeCell ref="U78:V78"/>
    <mergeCell ref="W78:X78"/>
    <mergeCell ref="Y70:Z70"/>
    <mergeCell ref="AA70:AB70"/>
    <mergeCell ref="W84:X84"/>
    <mergeCell ref="Y84:Z84"/>
    <mergeCell ref="AA84:AB84"/>
    <mergeCell ref="AA82:AB82"/>
    <mergeCell ref="G84:H84"/>
    <mergeCell ref="I84:J84"/>
    <mergeCell ref="K84:L84"/>
    <mergeCell ref="M84:N84"/>
    <mergeCell ref="O84:P84"/>
    <mergeCell ref="Q84:R84"/>
    <mergeCell ref="S84:T84"/>
    <mergeCell ref="U84:V84"/>
    <mergeCell ref="O82:P82"/>
    <mergeCell ref="Q82:R82"/>
    <mergeCell ref="S82:T82"/>
    <mergeCell ref="O90:P90"/>
    <mergeCell ref="Q90:R90"/>
    <mergeCell ref="S90:T90"/>
    <mergeCell ref="U90:V90"/>
    <mergeCell ref="W90:X90"/>
    <mergeCell ref="Y90:Z90"/>
    <mergeCell ref="S88:T88"/>
    <mergeCell ref="U88:V88"/>
    <mergeCell ref="AA90:AB90"/>
    <mergeCell ref="W88:X88"/>
    <mergeCell ref="Y88:Z88"/>
    <mergeCell ref="AA88:AB88"/>
    <mergeCell ref="Q88:R88"/>
    <mergeCell ref="G88:H88"/>
    <mergeCell ref="I88:J88"/>
    <mergeCell ref="K88:L88"/>
    <mergeCell ref="M88:N88"/>
    <mergeCell ref="Y87:Z87"/>
    <mergeCell ref="AA87:AB87"/>
    <mergeCell ref="E87:F87"/>
    <mergeCell ref="G87:H87"/>
    <mergeCell ref="Q85:R85"/>
    <mergeCell ref="Q87:R87"/>
    <mergeCell ref="E85:F85"/>
    <mergeCell ref="G85:H85"/>
    <mergeCell ref="I85:J85"/>
    <mergeCell ref="K85:L85"/>
    <mergeCell ref="M85:N85"/>
    <mergeCell ref="I87:J87"/>
    <mergeCell ref="K87:L87"/>
    <mergeCell ref="M87:N87"/>
    <mergeCell ref="O87:P87"/>
    <mergeCell ref="S87:T87"/>
    <mergeCell ref="U87:V87"/>
    <mergeCell ref="W87:X87"/>
    <mergeCell ref="O85:P85"/>
    <mergeCell ref="AA85:AB85"/>
    <mergeCell ref="S85:T85"/>
    <mergeCell ref="U85:V85"/>
    <mergeCell ref="W85:X85"/>
    <mergeCell ref="Y85:Z85"/>
    <mergeCell ref="W108:X108"/>
    <mergeCell ref="Y108:Z108"/>
    <mergeCell ref="AA108:AB108"/>
    <mergeCell ref="E108:F108"/>
    <mergeCell ref="G108:H108"/>
    <mergeCell ref="I108:J108"/>
    <mergeCell ref="K108:L108"/>
    <mergeCell ref="M108:N108"/>
    <mergeCell ref="O108:P108"/>
    <mergeCell ref="Q108:R108"/>
    <mergeCell ref="S108:T108"/>
    <mergeCell ref="U108:V108"/>
    <mergeCell ref="AA110:AB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Y110:Z110"/>
    <mergeCell ref="Y111:Z111"/>
    <mergeCell ref="AA111:AB111"/>
    <mergeCell ref="E114:F114"/>
    <mergeCell ref="G114:H114"/>
    <mergeCell ref="I114:J114"/>
    <mergeCell ref="K114:L114"/>
    <mergeCell ref="M114:N114"/>
    <mergeCell ref="Q113:R113"/>
    <mergeCell ref="S113:T113"/>
    <mergeCell ref="U113:V113"/>
    <mergeCell ref="W113:X113"/>
    <mergeCell ref="Y113:Z113"/>
    <mergeCell ref="W117:X117"/>
    <mergeCell ref="AA113:AB113"/>
    <mergeCell ref="E113:F113"/>
    <mergeCell ref="G113:H113"/>
    <mergeCell ref="I113:J113"/>
    <mergeCell ref="K113:L113"/>
    <mergeCell ref="M113:N113"/>
    <mergeCell ref="O113:P113"/>
    <mergeCell ref="AA114:AB114"/>
    <mergeCell ref="Q117:R117"/>
    <mergeCell ref="S117:T117"/>
    <mergeCell ref="U117:V117"/>
    <mergeCell ref="O114:P114"/>
    <mergeCell ref="Q114:R114"/>
    <mergeCell ref="S114:T114"/>
    <mergeCell ref="U114:V114"/>
    <mergeCell ref="W114:X114"/>
    <mergeCell ref="Y114:Z114"/>
    <mergeCell ref="K117:L117"/>
    <mergeCell ref="W116:X116"/>
    <mergeCell ref="Y116:Z116"/>
    <mergeCell ref="M117:N117"/>
    <mergeCell ref="E116:F116"/>
    <mergeCell ref="G116:H116"/>
    <mergeCell ref="W119:X119"/>
    <mergeCell ref="Y119:Z119"/>
    <mergeCell ref="AA119:AB119"/>
    <mergeCell ref="O116:P116"/>
    <mergeCell ref="Q116:R116"/>
    <mergeCell ref="S116:T116"/>
    <mergeCell ref="U116:V116"/>
    <mergeCell ref="Y117:Z117"/>
    <mergeCell ref="AA117:AB117"/>
    <mergeCell ref="T134:X134"/>
    <mergeCell ref="T140:Y140"/>
    <mergeCell ref="AA122:AB122"/>
    <mergeCell ref="O122:P122"/>
    <mergeCell ref="Q122:R122"/>
    <mergeCell ref="S122:T122"/>
    <mergeCell ref="U122:V122"/>
    <mergeCell ref="W122:X122"/>
    <mergeCell ref="Y122:Z122"/>
    <mergeCell ref="W125:X125"/>
    <mergeCell ref="Y125:Z125"/>
    <mergeCell ref="AA125:AB125"/>
    <mergeCell ref="Y123:Z123"/>
    <mergeCell ref="W123:X123"/>
    <mergeCell ref="U123:V123"/>
    <mergeCell ref="Q125:R125"/>
    <mergeCell ref="S125:T125"/>
    <mergeCell ref="E123:F123"/>
    <mergeCell ref="W120:X120"/>
    <mergeCell ref="Y120:Z120"/>
    <mergeCell ref="AA120:AB120"/>
    <mergeCell ref="AA123:AB123"/>
    <mergeCell ref="B41:C42"/>
    <mergeCell ref="B89:C90"/>
    <mergeCell ref="B92:C93"/>
    <mergeCell ref="B82:C82"/>
    <mergeCell ref="B83:C84"/>
    <mergeCell ref="B85:C85"/>
    <mergeCell ref="B86:C87"/>
    <mergeCell ref="B64:C64"/>
    <mergeCell ref="B65:C66"/>
    <mergeCell ref="B61:C61"/>
    <mergeCell ref="B117:C117"/>
    <mergeCell ref="B118:C119"/>
    <mergeCell ref="E119:F119"/>
    <mergeCell ref="G119:H119"/>
    <mergeCell ref="I119:J119"/>
    <mergeCell ref="K119:L119"/>
    <mergeCell ref="M122:N122"/>
    <mergeCell ref="E120:F120"/>
    <mergeCell ref="G120:H120"/>
    <mergeCell ref="I120:J120"/>
    <mergeCell ref="K120:L120"/>
    <mergeCell ref="M120:N120"/>
    <mergeCell ref="O61:P61"/>
    <mergeCell ref="Q61:R61"/>
    <mergeCell ref="E63:F63"/>
    <mergeCell ref="G63:H63"/>
    <mergeCell ref="I63:J63"/>
    <mergeCell ref="AA116:AB116"/>
    <mergeCell ref="E117:F117"/>
    <mergeCell ref="I90:J90"/>
    <mergeCell ref="K90:L90"/>
    <mergeCell ref="M90:N90"/>
    <mergeCell ref="D61:D63"/>
    <mergeCell ref="E61:F61"/>
    <mergeCell ref="G61:H61"/>
    <mergeCell ref="I61:J61"/>
    <mergeCell ref="K61:L61"/>
    <mergeCell ref="M61:N61"/>
    <mergeCell ref="E84:F84"/>
    <mergeCell ref="E82:F82"/>
    <mergeCell ref="G72:H72"/>
    <mergeCell ref="I72:J72"/>
    <mergeCell ref="I70:J70"/>
    <mergeCell ref="K70:L70"/>
    <mergeCell ref="M70:N70"/>
    <mergeCell ref="E66:F66"/>
    <mergeCell ref="G82:H82"/>
    <mergeCell ref="I82:J82"/>
    <mergeCell ref="K82:L82"/>
    <mergeCell ref="M82:N82"/>
    <mergeCell ref="E88:F88"/>
    <mergeCell ref="E90:F90"/>
    <mergeCell ref="G90:H90"/>
    <mergeCell ref="G66:H66"/>
    <mergeCell ref="I66:J66"/>
    <mergeCell ref="K66:L66"/>
    <mergeCell ref="M66:N66"/>
    <mergeCell ref="E76:F76"/>
    <mergeCell ref="O125:P125"/>
    <mergeCell ref="M125:N125"/>
    <mergeCell ref="K125:L125"/>
    <mergeCell ref="I125:J125"/>
    <mergeCell ref="G125:H125"/>
    <mergeCell ref="M111:N111"/>
    <mergeCell ref="K111:L111"/>
    <mergeCell ref="I111:J111"/>
    <mergeCell ref="G111:H111"/>
    <mergeCell ref="U94:V94"/>
    <mergeCell ref="U91:V91"/>
    <mergeCell ref="S78:T78"/>
    <mergeCell ref="Q78:R78"/>
    <mergeCell ref="O78:P78"/>
    <mergeCell ref="M78:N78"/>
    <mergeCell ref="K78:L78"/>
    <mergeCell ref="I78:J78"/>
    <mergeCell ref="G78:H78"/>
    <mergeCell ref="M116:N116"/>
    <mergeCell ref="U125:V125"/>
    <mergeCell ref="O88:P88"/>
    <mergeCell ref="O111:P111"/>
    <mergeCell ref="Q111:R111"/>
    <mergeCell ref="G123:H123"/>
    <mergeCell ref="I123:J123"/>
    <mergeCell ref="K123:L123"/>
    <mergeCell ref="M123:N123"/>
    <mergeCell ref="O123:P123"/>
    <mergeCell ref="Q123:R123"/>
    <mergeCell ref="S123:T123"/>
    <mergeCell ref="O119:P119"/>
    <mergeCell ref="Q119:R119"/>
    <mergeCell ref="S76:T76"/>
    <mergeCell ref="Q76:R76"/>
    <mergeCell ref="O76:P76"/>
    <mergeCell ref="M76:N76"/>
    <mergeCell ref="K76:L76"/>
    <mergeCell ref="I76:J76"/>
    <mergeCell ref="G76:H76"/>
    <mergeCell ref="S75:T75"/>
    <mergeCell ref="Q75:R75"/>
    <mergeCell ref="O75:P75"/>
    <mergeCell ref="M75:N75"/>
    <mergeCell ref="K75:L75"/>
    <mergeCell ref="I75:J75"/>
    <mergeCell ref="G75:H75"/>
    <mergeCell ref="S73:T73"/>
    <mergeCell ref="Q73:R73"/>
    <mergeCell ref="O73:P73"/>
    <mergeCell ref="M73:N73"/>
    <mergeCell ref="K73:L73"/>
    <mergeCell ref="I73:J73"/>
    <mergeCell ref="G73:H73"/>
    <mergeCell ref="AA57:AB57"/>
    <mergeCell ref="Y57:Z57"/>
    <mergeCell ref="W57:X57"/>
    <mergeCell ref="U57:V57"/>
    <mergeCell ref="S57:T57"/>
    <mergeCell ref="Q57:R57"/>
    <mergeCell ref="O57:P57"/>
    <mergeCell ref="M57:N57"/>
    <mergeCell ref="K57:L57"/>
    <mergeCell ref="I57:J57"/>
    <mergeCell ref="G57:H57"/>
    <mergeCell ref="Q55:R55"/>
    <mergeCell ref="O55:P55"/>
    <mergeCell ref="M55:N55"/>
    <mergeCell ref="K55:L55"/>
    <mergeCell ref="I55:J55"/>
    <mergeCell ref="G55:H55"/>
    <mergeCell ref="S55:T55"/>
    <mergeCell ref="U55:V55"/>
    <mergeCell ref="W55:X55"/>
    <mergeCell ref="Y55:Z55"/>
    <mergeCell ref="AA55:AB55"/>
    <mergeCell ref="U42:V42"/>
    <mergeCell ref="S42:T42"/>
    <mergeCell ref="Q42:R42"/>
    <mergeCell ref="O42:P42"/>
    <mergeCell ref="O40:P40"/>
    <mergeCell ref="M40:N40"/>
    <mergeCell ref="K40:L40"/>
    <mergeCell ref="I40:J40"/>
    <mergeCell ref="G40:H40"/>
    <mergeCell ref="O39:P39"/>
    <mergeCell ref="M39:N39"/>
    <mergeCell ref="K39:L39"/>
    <mergeCell ref="I39:J39"/>
    <mergeCell ref="O37:P37"/>
    <mergeCell ref="M37:N37"/>
    <mergeCell ref="K37:L37"/>
    <mergeCell ref="I37:J37"/>
    <mergeCell ref="G37:H37"/>
    <mergeCell ref="O36:P36"/>
    <mergeCell ref="M36:N36"/>
    <mergeCell ref="K36:L36"/>
    <mergeCell ref="I36:J36"/>
    <mergeCell ref="G36:H36"/>
    <mergeCell ref="U34:V34"/>
    <mergeCell ref="S34:T34"/>
    <mergeCell ref="Q34:R34"/>
    <mergeCell ref="O34:P34"/>
    <mergeCell ref="M34:N34"/>
    <mergeCell ref="K34:L34"/>
    <mergeCell ref="I34:J34"/>
    <mergeCell ref="G34:H34"/>
    <mergeCell ref="Q25:R25"/>
    <mergeCell ref="O22:P22"/>
    <mergeCell ref="M22:N22"/>
    <mergeCell ref="K22:L22"/>
    <mergeCell ref="S22:T22"/>
    <mergeCell ref="U22:V22"/>
    <mergeCell ref="O31:P31"/>
    <mergeCell ref="Q31:R31"/>
    <mergeCell ref="S31:T31"/>
    <mergeCell ref="U31:V31"/>
    <mergeCell ref="K33:L33"/>
    <mergeCell ref="M33:N33"/>
    <mergeCell ref="O33:P33"/>
    <mergeCell ref="Q33:R33"/>
    <mergeCell ref="S33:T33"/>
    <mergeCell ref="U33:V33"/>
  </mergeCells>
  <printOptions horizontalCentered="1"/>
  <pageMargins left="0.78740157480314965" right="0.19685039370078741" top="0.59055118110236227" bottom="0.59055118110236227" header="0.31496062992125984" footer="0.31496062992125984"/>
  <pageSetup paperSize="14" scale="67" orientation="landscape" verticalDpi="144" r:id="rId1"/>
  <headerFooter alignWithMargins="0"/>
  <rowBreaks count="3" manualBreakCount="3">
    <brk id="57" max="27" man="1"/>
    <brk id="87" max="27" man="1"/>
    <brk id="110" max="2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L107"/>
  <sheetViews>
    <sheetView view="pageBreakPreview" zoomScale="115" zoomScaleSheetLayoutView="115" workbookViewId="0">
      <pane xSplit="4" topLeftCell="E1" activePane="topRight" state="frozen"/>
      <selection pane="topRight" activeCell="E59" sqref="E59:F60"/>
    </sheetView>
  </sheetViews>
  <sheetFormatPr defaultRowHeight="12.75" x14ac:dyDescent="0.2"/>
  <cols>
    <col min="1" max="1" width="3.7109375" style="110" customWidth="1"/>
    <col min="2" max="2" width="1.5703125" style="111" customWidth="1"/>
    <col min="3" max="3" width="38.28515625" style="110" customWidth="1"/>
    <col min="4" max="4" width="20.85546875" customWidth="1"/>
    <col min="5" max="5" width="13.5703125" customWidth="1"/>
    <col min="6" max="6" width="13.85546875" customWidth="1"/>
    <col min="7" max="7" width="11.85546875" customWidth="1"/>
    <col min="8" max="8" width="11.85546875" style="48" customWidth="1"/>
    <col min="9" max="9" width="31.7109375" style="56" customWidth="1"/>
    <col min="10" max="10" width="14" bestFit="1" customWidth="1"/>
  </cols>
  <sheetData>
    <row r="1" spans="1:10" s="1" customFormat="1" x14ac:dyDescent="0.2">
      <c r="A1" s="466" t="s">
        <v>44</v>
      </c>
      <c r="B1" s="466"/>
      <c r="C1" s="466"/>
      <c r="D1" s="466"/>
      <c r="E1" s="466"/>
      <c r="F1" s="466"/>
      <c r="G1" s="466"/>
      <c r="H1" s="466"/>
      <c r="I1" s="466"/>
    </row>
    <row r="2" spans="1:10" s="1" customFormat="1" x14ac:dyDescent="0.2">
      <c r="A2" s="466" t="s">
        <v>45</v>
      </c>
      <c r="B2" s="466"/>
      <c r="C2" s="466"/>
      <c r="D2" s="466"/>
      <c r="E2" s="466"/>
      <c r="F2" s="466"/>
      <c r="G2" s="466"/>
      <c r="H2" s="466"/>
      <c r="I2" s="466"/>
    </row>
    <row r="3" spans="1:10" s="1" customFormat="1" x14ac:dyDescent="0.2">
      <c r="A3" s="104"/>
      <c r="B3" s="104"/>
      <c r="C3" s="104"/>
    </row>
    <row r="4" spans="1:10" s="1" customFormat="1" ht="14.25" x14ac:dyDescent="0.2">
      <c r="A4" s="104"/>
      <c r="B4" s="104"/>
      <c r="C4" s="145" t="s">
        <v>73</v>
      </c>
      <c r="D4" s="75" t="s">
        <v>20</v>
      </c>
      <c r="E4" s="12" t="s">
        <v>151</v>
      </c>
      <c r="F4" s="7"/>
      <c r="G4" s="12"/>
    </row>
    <row r="5" spans="1:10" s="1" customFormat="1" ht="14.25" x14ac:dyDescent="0.2">
      <c r="A5" s="104"/>
      <c r="B5" s="104"/>
      <c r="C5" s="104" t="s">
        <v>17</v>
      </c>
      <c r="D5" s="75" t="s">
        <v>20</v>
      </c>
      <c r="E5" s="12" t="s">
        <v>215</v>
      </c>
      <c r="F5" s="7"/>
      <c r="G5" s="12"/>
    </row>
    <row r="6" spans="1:10" s="1" customFormat="1" x14ac:dyDescent="0.2">
      <c r="A6" s="104"/>
      <c r="B6" s="104"/>
      <c r="C6" s="104" t="s">
        <v>18</v>
      </c>
      <c r="D6" s="75" t="s">
        <v>20</v>
      </c>
      <c r="E6" s="399">
        <v>2024</v>
      </c>
      <c r="F6" s="399"/>
      <c r="G6" s="13"/>
    </row>
    <row r="7" spans="1:10" s="1" customFormat="1" x14ac:dyDescent="0.2">
      <c r="A7" s="104"/>
      <c r="B7" s="104"/>
      <c r="C7" s="104" t="s">
        <v>47</v>
      </c>
      <c r="D7" s="75" t="s">
        <v>20</v>
      </c>
      <c r="E7" s="428" t="s">
        <v>199</v>
      </c>
      <c r="F7" s="428"/>
      <c r="G7" s="428"/>
    </row>
    <row r="8" spans="1:10" s="1" customFormat="1" x14ac:dyDescent="0.2">
      <c r="A8" s="104"/>
      <c r="B8" s="104"/>
      <c r="C8" s="104"/>
      <c r="I8" s="4" t="s">
        <v>75</v>
      </c>
    </row>
    <row r="9" spans="1:10" s="1" customFormat="1" ht="21" customHeight="1" x14ac:dyDescent="0.2">
      <c r="A9" s="467" t="s">
        <v>0</v>
      </c>
      <c r="B9" s="468" t="s">
        <v>267</v>
      </c>
      <c r="C9" s="469"/>
      <c r="D9" s="469" t="s">
        <v>48</v>
      </c>
      <c r="E9" s="468" t="s">
        <v>310</v>
      </c>
      <c r="F9" s="469"/>
      <c r="G9" s="472" t="s">
        <v>49</v>
      </c>
      <c r="H9" s="472"/>
      <c r="I9" s="472"/>
      <c r="J9" s="76"/>
    </row>
    <row r="10" spans="1:10" s="1" customFormat="1" x14ac:dyDescent="0.2">
      <c r="A10" s="467"/>
      <c r="B10" s="469"/>
      <c r="C10" s="469"/>
      <c r="D10" s="469"/>
      <c r="E10" s="469"/>
      <c r="F10" s="469"/>
      <c r="G10" s="467" t="s">
        <v>50</v>
      </c>
      <c r="H10" s="467" t="s">
        <v>51</v>
      </c>
      <c r="I10" s="77" t="s">
        <v>52</v>
      </c>
      <c r="J10" s="76" t="s">
        <v>53</v>
      </c>
    </row>
    <row r="11" spans="1:10" s="1" customFormat="1" ht="19.5" customHeight="1" x14ac:dyDescent="0.2">
      <c r="A11" s="467"/>
      <c r="B11" s="469"/>
      <c r="C11" s="469"/>
      <c r="D11" s="469"/>
      <c r="E11" s="469"/>
      <c r="F11" s="469"/>
      <c r="G11" s="467"/>
      <c r="H11" s="467"/>
      <c r="I11" s="77" t="s">
        <v>54</v>
      </c>
      <c r="J11" s="76"/>
    </row>
    <row r="12" spans="1:10" s="1" customFormat="1" x14ac:dyDescent="0.2">
      <c r="A12" s="146">
        <v>1</v>
      </c>
      <c r="B12" s="470">
        <v>2</v>
      </c>
      <c r="C12" s="471"/>
      <c r="D12" s="2">
        <v>3</v>
      </c>
      <c r="E12" s="473">
        <v>4</v>
      </c>
      <c r="F12" s="474"/>
      <c r="G12" s="3">
        <v>5</v>
      </c>
      <c r="H12" s="3">
        <v>6</v>
      </c>
      <c r="I12" s="3">
        <v>7</v>
      </c>
      <c r="J12" s="3">
        <v>8</v>
      </c>
    </row>
    <row r="13" spans="1:10" s="84" customFormat="1" x14ac:dyDescent="0.2">
      <c r="A13" s="353">
        <v>1</v>
      </c>
      <c r="B13" s="475" t="s">
        <v>269</v>
      </c>
      <c r="C13" s="392"/>
      <c r="D13" s="451" t="s">
        <v>36</v>
      </c>
      <c r="E13" s="453" t="s">
        <v>36</v>
      </c>
      <c r="F13" s="453"/>
      <c r="G13" s="464" t="s">
        <v>36</v>
      </c>
      <c r="H13" s="465" t="s">
        <v>36</v>
      </c>
      <c r="I13" s="453" t="s">
        <v>36</v>
      </c>
      <c r="J13" s="453" t="s">
        <v>55</v>
      </c>
    </row>
    <row r="14" spans="1:10" s="88" customFormat="1" ht="27" customHeight="1" x14ac:dyDescent="0.2">
      <c r="A14" s="354"/>
      <c r="B14" s="385" t="s">
        <v>307</v>
      </c>
      <c r="C14" s="386"/>
      <c r="D14" s="452"/>
      <c r="E14" s="453"/>
      <c r="F14" s="453"/>
      <c r="G14" s="464"/>
      <c r="H14" s="465"/>
      <c r="I14" s="453"/>
      <c r="J14" s="453"/>
    </row>
    <row r="15" spans="1:10" x14ac:dyDescent="0.2">
      <c r="A15" s="403">
        <f>1+A13</f>
        <v>2</v>
      </c>
      <c r="B15" s="378" t="s">
        <v>270</v>
      </c>
      <c r="C15" s="392"/>
      <c r="D15" s="448" t="s">
        <v>36</v>
      </c>
      <c r="E15" s="445" t="s">
        <v>36</v>
      </c>
      <c r="F15" s="445"/>
      <c r="G15" s="455" t="s">
        <v>36</v>
      </c>
      <c r="H15" s="456" t="s">
        <v>36</v>
      </c>
      <c r="I15" s="445" t="s">
        <v>36</v>
      </c>
      <c r="J15" s="445" t="s">
        <v>55</v>
      </c>
    </row>
    <row r="16" spans="1:10" ht="29.25" customHeight="1" x14ac:dyDescent="0.2">
      <c r="A16" s="360"/>
      <c r="B16" s="374" t="s">
        <v>217</v>
      </c>
      <c r="C16" s="375"/>
      <c r="D16" s="449"/>
      <c r="E16" s="445"/>
      <c r="F16" s="445"/>
      <c r="G16" s="455"/>
      <c r="H16" s="456"/>
      <c r="I16" s="445"/>
      <c r="J16" s="445"/>
    </row>
    <row r="17" spans="1:10" ht="12.75" customHeight="1" x14ac:dyDescent="0.2">
      <c r="A17" s="403">
        <v>3</v>
      </c>
      <c r="B17" s="378" t="s">
        <v>271</v>
      </c>
      <c r="C17" s="392"/>
      <c r="D17" s="448" t="s">
        <v>36</v>
      </c>
      <c r="E17" s="445" t="s">
        <v>36</v>
      </c>
      <c r="F17" s="445"/>
      <c r="G17" s="455" t="s">
        <v>36</v>
      </c>
      <c r="H17" s="456" t="s">
        <v>36</v>
      </c>
      <c r="I17" s="445" t="s">
        <v>36</v>
      </c>
      <c r="J17" s="445" t="s">
        <v>55</v>
      </c>
    </row>
    <row r="18" spans="1:10" ht="28.5" customHeight="1" x14ac:dyDescent="0.2">
      <c r="A18" s="360"/>
      <c r="B18" s="374" t="s">
        <v>306</v>
      </c>
      <c r="C18" s="375"/>
      <c r="D18" s="449"/>
      <c r="E18" s="445"/>
      <c r="F18" s="445"/>
      <c r="G18" s="455"/>
      <c r="H18" s="456"/>
      <c r="I18" s="445"/>
      <c r="J18" s="445"/>
    </row>
    <row r="19" spans="1:10" ht="13.5" customHeight="1" x14ac:dyDescent="0.2">
      <c r="A19" s="231">
        <v>4</v>
      </c>
      <c r="B19" s="384" t="s">
        <v>251</v>
      </c>
      <c r="C19" s="364"/>
      <c r="D19" s="454" t="s">
        <v>36</v>
      </c>
      <c r="E19" s="458" t="s">
        <v>36</v>
      </c>
      <c r="F19" s="459"/>
      <c r="G19" s="446" t="s">
        <v>36</v>
      </c>
      <c r="H19" s="454" t="s">
        <v>36</v>
      </c>
      <c r="I19" s="462" t="s">
        <v>36</v>
      </c>
      <c r="J19" s="462" t="s">
        <v>36</v>
      </c>
    </row>
    <row r="20" spans="1:10" ht="15" customHeight="1" x14ac:dyDescent="0.2">
      <c r="A20" s="149"/>
      <c r="B20" s="382" t="s">
        <v>252</v>
      </c>
      <c r="C20" s="383"/>
      <c r="D20" s="449"/>
      <c r="E20" s="460"/>
      <c r="F20" s="461"/>
      <c r="G20" s="447"/>
      <c r="H20" s="449"/>
      <c r="I20" s="463"/>
      <c r="J20" s="463"/>
    </row>
    <row r="21" spans="1:10" ht="13.5" customHeight="1" x14ac:dyDescent="0.2">
      <c r="A21" s="147">
        <v>5</v>
      </c>
      <c r="B21" s="387" t="s">
        <v>253</v>
      </c>
      <c r="C21" s="388"/>
      <c r="D21" s="454" t="s">
        <v>36</v>
      </c>
      <c r="E21" s="458" t="s">
        <v>36</v>
      </c>
      <c r="F21" s="459"/>
      <c r="G21" s="446" t="s">
        <v>36</v>
      </c>
      <c r="H21" s="454" t="s">
        <v>36</v>
      </c>
      <c r="I21" s="462" t="s">
        <v>36</v>
      </c>
      <c r="J21" s="462" t="s">
        <v>36</v>
      </c>
    </row>
    <row r="22" spans="1:10" ht="15" customHeight="1" x14ac:dyDescent="0.2">
      <c r="A22" s="148"/>
      <c r="B22" s="374" t="s">
        <v>254</v>
      </c>
      <c r="C22" s="375"/>
      <c r="D22" s="449"/>
      <c r="E22" s="460"/>
      <c r="F22" s="461"/>
      <c r="G22" s="447"/>
      <c r="H22" s="449"/>
      <c r="I22" s="463"/>
      <c r="J22" s="463"/>
    </row>
    <row r="23" spans="1:10" ht="15" customHeight="1" x14ac:dyDescent="0.2">
      <c r="A23" s="231">
        <v>6</v>
      </c>
      <c r="B23" s="384" t="s">
        <v>340</v>
      </c>
      <c r="C23" s="364"/>
      <c r="D23" s="295"/>
      <c r="E23" s="304"/>
      <c r="F23" s="301"/>
      <c r="G23" s="305"/>
      <c r="H23" s="295"/>
      <c r="I23" s="306"/>
      <c r="J23" s="306"/>
    </row>
    <row r="24" spans="1:10" ht="15" customHeight="1" x14ac:dyDescent="0.2">
      <c r="A24" s="148"/>
      <c r="B24" s="385" t="s">
        <v>341</v>
      </c>
      <c r="C24" s="386"/>
      <c r="D24" s="217"/>
      <c r="E24" s="307"/>
      <c r="F24" s="308"/>
      <c r="G24" s="309"/>
      <c r="H24" s="217"/>
      <c r="I24" s="310"/>
      <c r="J24" s="310"/>
    </row>
    <row r="25" spans="1:10" ht="15" customHeight="1" x14ac:dyDescent="0.2">
      <c r="A25" s="149">
        <v>7</v>
      </c>
      <c r="B25" s="387" t="s">
        <v>342</v>
      </c>
      <c r="C25" s="388"/>
      <c r="D25" s="295"/>
      <c r="E25" s="304"/>
      <c r="F25" s="301"/>
      <c r="G25" s="305"/>
      <c r="H25" s="295"/>
      <c r="I25" s="306"/>
      <c r="J25" s="306"/>
    </row>
    <row r="26" spans="1:10" ht="27.75" customHeight="1" x14ac:dyDescent="0.2">
      <c r="A26" s="149"/>
      <c r="B26" s="374" t="s">
        <v>343</v>
      </c>
      <c r="C26" s="375"/>
      <c r="D26" s="296"/>
      <c r="E26" s="302"/>
      <c r="F26" s="303"/>
      <c r="G26" s="299"/>
      <c r="H26" s="296"/>
      <c r="I26" s="300"/>
      <c r="J26" s="300"/>
    </row>
    <row r="27" spans="1:10" x14ac:dyDescent="0.2">
      <c r="A27" s="353">
        <v>8</v>
      </c>
      <c r="B27" s="391" t="s">
        <v>275</v>
      </c>
      <c r="C27" s="392"/>
      <c r="D27" s="448" t="s">
        <v>36</v>
      </c>
      <c r="E27" s="445" t="s">
        <v>36</v>
      </c>
      <c r="F27" s="445"/>
      <c r="G27" s="455" t="s">
        <v>36</v>
      </c>
      <c r="H27" s="456" t="s">
        <v>36</v>
      </c>
      <c r="I27" s="445" t="s">
        <v>36</v>
      </c>
      <c r="J27" s="445" t="s">
        <v>55</v>
      </c>
    </row>
    <row r="28" spans="1:10" ht="15.75" customHeight="1" x14ac:dyDescent="0.2">
      <c r="A28" s="354"/>
      <c r="B28" s="385" t="s">
        <v>219</v>
      </c>
      <c r="C28" s="386"/>
      <c r="D28" s="449"/>
      <c r="E28" s="445"/>
      <c r="F28" s="445"/>
      <c r="G28" s="455"/>
      <c r="H28" s="456"/>
      <c r="I28" s="445"/>
      <c r="J28" s="445"/>
    </row>
    <row r="29" spans="1:10" x14ac:dyDescent="0.2">
      <c r="A29" s="403">
        <v>9</v>
      </c>
      <c r="B29" s="378" t="s">
        <v>272</v>
      </c>
      <c r="C29" s="392"/>
      <c r="D29" s="448" t="s">
        <v>36</v>
      </c>
      <c r="E29" s="445" t="s">
        <v>36</v>
      </c>
      <c r="F29" s="445"/>
      <c r="G29" s="455" t="s">
        <v>36</v>
      </c>
      <c r="H29" s="456" t="s">
        <v>36</v>
      </c>
      <c r="I29" s="445" t="s">
        <v>36</v>
      </c>
      <c r="J29" s="445" t="s">
        <v>55</v>
      </c>
    </row>
    <row r="30" spans="1:10" ht="27" customHeight="1" x14ac:dyDescent="0.2">
      <c r="A30" s="360"/>
      <c r="B30" s="374" t="s">
        <v>220</v>
      </c>
      <c r="C30" s="375"/>
      <c r="D30" s="449"/>
      <c r="E30" s="445"/>
      <c r="F30" s="445"/>
      <c r="G30" s="455"/>
      <c r="H30" s="456"/>
      <c r="I30" s="445"/>
      <c r="J30" s="445"/>
    </row>
    <row r="31" spans="1:10" ht="12.75" customHeight="1" x14ac:dyDescent="0.2">
      <c r="A31" s="403">
        <v>10</v>
      </c>
      <c r="B31" s="378" t="s">
        <v>276</v>
      </c>
      <c r="C31" s="392"/>
      <c r="D31" s="448" t="s">
        <v>36</v>
      </c>
      <c r="E31" s="445" t="s">
        <v>36</v>
      </c>
      <c r="F31" s="445"/>
      <c r="G31" s="455" t="s">
        <v>36</v>
      </c>
      <c r="H31" s="456" t="s">
        <v>36</v>
      </c>
      <c r="I31" s="445" t="s">
        <v>36</v>
      </c>
      <c r="J31" s="445" t="s">
        <v>55</v>
      </c>
    </row>
    <row r="32" spans="1:10" ht="12.75" customHeight="1" x14ac:dyDescent="0.2">
      <c r="A32" s="360"/>
      <c r="B32" s="374" t="s">
        <v>221</v>
      </c>
      <c r="C32" s="375"/>
      <c r="D32" s="449"/>
      <c r="E32" s="445"/>
      <c r="F32" s="445"/>
      <c r="G32" s="455"/>
      <c r="H32" s="456"/>
      <c r="I32" s="445"/>
      <c r="J32" s="445"/>
    </row>
    <row r="33" spans="1:11" ht="12.75" customHeight="1" x14ac:dyDescent="0.2">
      <c r="A33" s="149">
        <v>11</v>
      </c>
      <c r="B33" s="378" t="s">
        <v>380</v>
      </c>
      <c r="C33" s="392"/>
      <c r="D33" s="217"/>
      <c r="E33" s="476"/>
      <c r="F33" s="459"/>
      <c r="G33" s="477"/>
      <c r="H33" s="448"/>
      <c r="I33" s="478"/>
      <c r="J33" s="478"/>
    </row>
    <row r="34" spans="1:11" ht="12.75" customHeight="1" x14ac:dyDescent="0.2">
      <c r="A34" s="149"/>
      <c r="B34" s="374" t="s">
        <v>378</v>
      </c>
      <c r="C34" s="375"/>
      <c r="D34" s="217"/>
      <c r="E34" s="460"/>
      <c r="F34" s="461"/>
      <c r="G34" s="447"/>
      <c r="H34" s="449"/>
      <c r="I34" s="463"/>
      <c r="J34" s="463"/>
    </row>
    <row r="35" spans="1:11" x14ac:dyDescent="0.2">
      <c r="A35" s="403">
        <v>12</v>
      </c>
      <c r="B35" s="378" t="s">
        <v>277</v>
      </c>
      <c r="C35" s="392"/>
      <c r="D35" s="448" t="s">
        <v>36</v>
      </c>
      <c r="E35" s="445" t="s">
        <v>36</v>
      </c>
      <c r="F35" s="445"/>
      <c r="G35" s="455" t="s">
        <v>36</v>
      </c>
      <c r="H35" s="456" t="s">
        <v>36</v>
      </c>
      <c r="I35" s="445" t="s">
        <v>36</v>
      </c>
      <c r="J35" s="445" t="s">
        <v>55</v>
      </c>
    </row>
    <row r="36" spans="1:11" ht="15.75" customHeight="1" x14ac:dyDescent="0.2">
      <c r="A36" s="360"/>
      <c r="B36" s="374" t="s">
        <v>222</v>
      </c>
      <c r="C36" s="375"/>
      <c r="D36" s="449"/>
      <c r="E36" s="445"/>
      <c r="F36" s="445"/>
      <c r="G36" s="455"/>
      <c r="H36" s="456"/>
      <c r="I36" s="445"/>
      <c r="J36" s="445"/>
    </row>
    <row r="37" spans="1:11" ht="12.75" customHeight="1" x14ac:dyDescent="0.2">
      <c r="A37" s="149">
        <v>13</v>
      </c>
      <c r="B37" s="378" t="s">
        <v>280</v>
      </c>
      <c r="C37" s="379"/>
      <c r="D37" s="448" t="s">
        <v>36</v>
      </c>
      <c r="E37" s="445" t="s">
        <v>36</v>
      </c>
      <c r="F37" s="445"/>
      <c r="G37" s="455" t="s">
        <v>36</v>
      </c>
      <c r="H37" s="456" t="s">
        <v>36</v>
      </c>
      <c r="I37" s="445" t="s">
        <v>36</v>
      </c>
      <c r="J37" s="445" t="s">
        <v>55</v>
      </c>
    </row>
    <row r="38" spans="1:11" ht="15.75" customHeight="1" x14ac:dyDescent="0.2">
      <c r="A38" s="149"/>
      <c r="B38" s="374" t="s">
        <v>223</v>
      </c>
      <c r="C38" s="375"/>
      <c r="D38" s="449"/>
      <c r="E38" s="445"/>
      <c r="F38" s="445"/>
      <c r="G38" s="455"/>
      <c r="H38" s="456"/>
      <c r="I38" s="445"/>
      <c r="J38" s="445"/>
    </row>
    <row r="39" spans="1:11" s="84" customFormat="1" x14ac:dyDescent="0.2">
      <c r="A39" s="403">
        <v>14</v>
      </c>
      <c r="B39" s="378" t="s">
        <v>279</v>
      </c>
      <c r="C39" s="379"/>
      <c r="D39" s="451" t="s">
        <v>36</v>
      </c>
      <c r="E39" s="453" t="s">
        <v>36</v>
      </c>
      <c r="F39" s="453"/>
      <c r="G39" s="464" t="s">
        <v>36</v>
      </c>
      <c r="H39" s="465" t="s">
        <v>36</v>
      </c>
      <c r="I39" s="453" t="s">
        <v>36</v>
      </c>
      <c r="J39" s="453" t="s">
        <v>55</v>
      </c>
    </row>
    <row r="40" spans="1:11" s="84" customFormat="1" ht="27.75" customHeight="1" x14ac:dyDescent="0.2">
      <c r="A40" s="360"/>
      <c r="B40" s="374" t="s">
        <v>224</v>
      </c>
      <c r="C40" s="375"/>
      <c r="D40" s="452"/>
      <c r="E40" s="453"/>
      <c r="F40" s="453"/>
      <c r="G40" s="464"/>
      <c r="H40" s="465"/>
      <c r="I40" s="453"/>
      <c r="J40" s="453"/>
    </row>
    <row r="41" spans="1:11" s="84" customFormat="1" ht="15" customHeight="1" x14ac:dyDescent="0.2">
      <c r="A41" s="149">
        <v>15</v>
      </c>
      <c r="B41" s="378" t="s">
        <v>344</v>
      </c>
      <c r="C41" s="379"/>
      <c r="D41" s="311"/>
      <c r="E41" s="313"/>
      <c r="F41" s="320"/>
      <c r="G41" s="314"/>
      <c r="H41" s="297"/>
      <c r="I41" s="318"/>
      <c r="J41" s="318"/>
    </row>
    <row r="42" spans="1:11" s="84" customFormat="1" ht="22.5" customHeight="1" x14ac:dyDescent="0.2">
      <c r="A42" s="149"/>
      <c r="B42" s="374" t="s">
        <v>345</v>
      </c>
      <c r="C42" s="375"/>
      <c r="D42" s="311"/>
      <c r="E42" s="316"/>
      <c r="F42" s="317"/>
      <c r="G42" s="319"/>
      <c r="H42" s="298"/>
      <c r="I42" s="315"/>
      <c r="J42" s="315"/>
    </row>
    <row r="43" spans="1:11" x14ac:dyDescent="0.2">
      <c r="A43" s="353">
        <v>16</v>
      </c>
      <c r="B43" s="391" t="s">
        <v>324</v>
      </c>
      <c r="C43" s="392"/>
      <c r="D43" s="448" t="s">
        <v>36</v>
      </c>
      <c r="E43" s="445" t="s">
        <v>36</v>
      </c>
      <c r="F43" s="445"/>
      <c r="G43" s="455" t="s">
        <v>36</v>
      </c>
      <c r="H43" s="456" t="s">
        <v>36</v>
      </c>
      <c r="I43" s="445" t="s">
        <v>36</v>
      </c>
      <c r="J43" s="445" t="s">
        <v>36</v>
      </c>
    </row>
    <row r="44" spans="1:11" ht="27" customHeight="1" x14ac:dyDescent="0.2">
      <c r="A44" s="354"/>
      <c r="B44" s="385" t="s">
        <v>225</v>
      </c>
      <c r="C44" s="386"/>
      <c r="D44" s="449"/>
      <c r="E44" s="445"/>
      <c r="F44" s="445"/>
      <c r="G44" s="455"/>
      <c r="H44" s="456"/>
      <c r="I44" s="445"/>
      <c r="J44" s="445"/>
    </row>
    <row r="45" spans="1:11" ht="14.25" customHeight="1" x14ac:dyDescent="0.2">
      <c r="A45" s="149">
        <v>17</v>
      </c>
      <c r="B45" s="378" t="s">
        <v>346</v>
      </c>
      <c r="C45" s="379"/>
      <c r="D45" s="454" t="s">
        <v>36</v>
      </c>
      <c r="E45" s="458" t="s">
        <v>36</v>
      </c>
      <c r="F45" s="459"/>
      <c r="G45" s="446" t="s">
        <v>36</v>
      </c>
      <c r="H45" s="454" t="s">
        <v>36</v>
      </c>
      <c r="I45" s="462" t="s">
        <v>36</v>
      </c>
      <c r="J45" s="462" t="s">
        <v>36</v>
      </c>
    </row>
    <row r="46" spans="1:11" ht="22.5" customHeight="1" x14ac:dyDescent="0.2">
      <c r="A46" s="149"/>
      <c r="B46" s="374" t="s">
        <v>226</v>
      </c>
      <c r="C46" s="375"/>
      <c r="D46" s="449"/>
      <c r="E46" s="460"/>
      <c r="F46" s="461"/>
      <c r="G46" s="447"/>
      <c r="H46" s="449"/>
      <c r="I46" s="463"/>
      <c r="J46" s="463"/>
    </row>
    <row r="47" spans="1:11" s="84" customFormat="1" ht="15.75" customHeight="1" x14ac:dyDescent="0.2">
      <c r="A47" s="403">
        <v>18</v>
      </c>
      <c r="B47" s="378" t="s">
        <v>347</v>
      </c>
      <c r="C47" s="379"/>
      <c r="D47" s="451" t="s">
        <v>36</v>
      </c>
      <c r="E47" s="453" t="s">
        <v>36</v>
      </c>
      <c r="F47" s="453"/>
      <c r="G47" s="464" t="s">
        <v>36</v>
      </c>
      <c r="H47" s="465" t="s">
        <v>36</v>
      </c>
      <c r="I47" s="453" t="s">
        <v>36</v>
      </c>
      <c r="J47" s="453" t="s">
        <v>55</v>
      </c>
    </row>
    <row r="48" spans="1:11" s="84" customFormat="1" ht="30" customHeight="1" x14ac:dyDescent="0.2">
      <c r="A48" s="360"/>
      <c r="B48" s="374" t="s">
        <v>227</v>
      </c>
      <c r="C48" s="375"/>
      <c r="D48" s="452"/>
      <c r="E48" s="453"/>
      <c r="F48" s="453"/>
      <c r="G48" s="464"/>
      <c r="H48" s="465"/>
      <c r="I48" s="453"/>
      <c r="J48" s="453"/>
      <c r="K48" s="88"/>
    </row>
    <row r="49" spans="1:10" ht="12.75" customHeight="1" x14ac:dyDescent="0.2">
      <c r="A49" s="403">
        <v>19</v>
      </c>
      <c r="B49" s="378" t="s">
        <v>348</v>
      </c>
      <c r="C49" s="392"/>
      <c r="D49" s="448" t="s">
        <v>36</v>
      </c>
      <c r="E49" s="445" t="s">
        <v>36</v>
      </c>
      <c r="F49" s="445"/>
      <c r="G49" s="455" t="s">
        <v>36</v>
      </c>
      <c r="H49" s="456" t="s">
        <v>36</v>
      </c>
      <c r="I49" s="445" t="s">
        <v>36</v>
      </c>
      <c r="J49" s="445" t="s">
        <v>55</v>
      </c>
    </row>
    <row r="50" spans="1:10" ht="27.75" customHeight="1" x14ac:dyDescent="0.2">
      <c r="A50" s="360"/>
      <c r="B50" s="374" t="s">
        <v>268</v>
      </c>
      <c r="C50" s="375"/>
      <c r="D50" s="449"/>
      <c r="E50" s="445"/>
      <c r="F50" s="445"/>
      <c r="G50" s="455"/>
      <c r="H50" s="456"/>
      <c r="I50" s="445"/>
      <c r="J50" s="445"/>
    </row>
    <row r="51" spans="1:10" s="84" customFormat="1" x14ac:dyDescent="0.2">
      <c r="A51" s="403">
        <v>20</v>
      </c>
      <c r="B51" s="378" t="s">
        <v>349</v>
      </c>
      <c r="C51" s="392"/>
      <c r="D51" s="451" t="s">
        <v>36</v>
      </c>
      <c r="E51" s="453" t="s">
        <v>36</v>
      </c>
      <c r="F51" s="453"/>
      <c r="G51" s="464" t="s">
        <v>36</v>
      </c>
      <c r="H51" s="465" t="s">
        <v>36</v>
      </c>
      <c r="I51" s="453" t="s">
        <v>36</v>
      </c>
      <c r="J51" s="453" t="s">
        <v>55</v>
      </c>
    </row>
    <row r="52" spans="1:10" s="84" customFormat="1" ht="14.25" customHeight="1" x14ac:dyDescent="0.2">
      <c r="A52" s="360"/>
      <c r="B52" s="374" t="s">
        <v>229</v>
      </c>
      <c r="C52" s="375"/>
      <c r="D52" s="452"/>
      <c r="E52" s="453"/>
      <c r="F52" s="453"/>
      <c r="G52" s="464"/>
      <c r="H52" s="465"/>
      <c r="I52" s="453"/>
      <c r="J52" s="453"/>
    </row>
    <row r="53" spans="1:10" s="84" customFormat="1" ht="14.25" customHeight="1" x14ac:dyDescent="0.2">
      <c r="A53" s="231">
        <v>21</v>
      </c>
      <c r="B53" s="384" t="s">
        <v>329</v>
      </c>
      <c r="C53" s="364"/>
      <c r="D53" s="311"/>
      <c r="E53" s="321"/>
      <c r="F53" s="322"/>
      <c r="G53" s="329"/>
      <c r="H53" s="323"/>
      <c r="I53" s="318"/>
      <c r="J53" s="318"/>
    </row>
    <row r="54" spans="1:10" s="84" customFormat="1" ht="27.75" customHeight="1" x14ac:dyDescent="0.2">
      <c r="A54" s="149"/>
      <c r="B54" s="385" t="s">
        <v>330</v>
      </c>
      <c r="C54" s="386"/>
      <c r="D54" s="311"/>
      <c r="E54" s="316"/>
      <c r="F54" s="317"/>
      <c r="G54" s="330"/>
      <c r="H54" s="324"/>
      <c r="I54" s="315"/>
      <c r="J54" s="315"/>
    </row>
    <row r="55" spans="1:10" s="84" customFormat="1" ht="15" customHeight="1" x14ac:dyDescent="0.2">
      <c r="A55" s="149">
        <v>22</v>
      </c>
      <c r="B55" s="387" t="s">
        <v>350</v>
      </c>
      <c r="C55" s="388"/>
      <c r="D55" s="297"/>
      <c r="E55" s="321"/>
      <c r="F55" s="322"/>
      <c r="G55" s="329"/>
      <c r="H55" s="323"/>
      <c r="I55" s="318"/>
      <c r="J55" s="318"/>
    </row>
    <row r="56" spans="1:10" s="84" customFormat="1" ht="23.25" customHeight="1" x14ac:dyDescent="0.2">
      <c r="A56" s="149"/>
      <c r="B56" s="374" t="s">
        <v>351</v>
      </c>
      <c r="C56" s="375"/>
      <c r="D56" s="298"/>
      <c r="E56" s="316"/>
      <c r="F56" s="317"/>
      <c r="G56" s="330"/>
      <c r="H56" s="324"/>
      <c r="I56" s="315"/>
      <c r="J56" s="315"/>
    </row>
    <row r="57" spans="1:10" x14ac:dyDescent="0.2">
      <c r="A57" s="353">
        <v>23</v>
      </c>
      <c r="B57" s="391" t="s">
        <v>285</v>
      </c>
      <c r="C57" s="392"/>
      <c r="D57" s="448" t="s">
        <v>36</v>
      </c>
      <c r="E57" s="445" t="s">
        <v>36</v>
      </c>
      <c r="F57" s="445"/>
      <c r="G57" s="455" t="s">
        <v>36</v>
      </c>
      <c r="H57" s="456" t="s">
        <v>36</v>
      </c>
      <c r="I57" s="445" t="s">
        <v>36</v>
      </c>
      <c r="J57" s="445" t="s">
        <v>55</v>
      </c>
    </row>
    <row r="58" spans="1:10" ht="28.5" customHeight="1" x14ac:dyDescent="0.2">
      <c r="A58" s="354"/>
      <c r="B58" s="385" t="s">
        <v>230</v>
      </c>
      <c r="C58" s="386"/>
      <c r="D58" s="449"/>
      <c r="E58" s="445"/>
      <c r="F58" s="445"/>
      <c r="G58" s="455"/>
      <c r="H58" s="456"/>
      <c r="I58" s="445"/>
      <c r="J58" s="445"/>
    </row>
    <row r="59" spans="1:10" ht="12.75" customHeight="1" x14ac:dyDescent="0.2">
      <c r="A59" s="403">
        <v>24</v>
      </c>
      <c r="B59" s="378" t="s">
        <v>286</v>
      </c>
      <c r="C59" s="379"/>
      <c r="D59" s="448" t="s">
        <v>36</v>
      </c>
      <c r="E59" s="445" t="s">
        <v>36</v>
      </c>
      <c r="F59" s="445"/>
      <c r="G59" s="455" t="s">
        <v>36</v>
      </c>
      <c r="H59" s="456" t="s">
        <v>36</v>
      </c>
      <c r="I59" s="445" t="s">
        <v>36</v>
      </c>
      <c r="J59" s="445" t="s">
        <v>55</v>
      </c>
    </row>
    <row r="60" spans="1:10" ht="42.75" customHeight="1" x14ac:dyDescent="0.2">
      <c r="A60" s="360"/>
      <c r="B60" s="374" t="s">
        <v>231</v>
      </c>
      <c r="C60" s="375"/>
      <c r="D60" s="449"/>
      <c r="E60" s="445"/>
      <c r="F60" s="445"/>
      <c r="G60" s="455"/>
      <c r="H60" s="456"/>
      <c r="I60" s="445"/>
      <c r="J60" s="445"/>
    </row>
    <row r="61" spans="1:10" ht="15" customHeight="1" x14ac:dyDescent="0.2">
      <c r="A61" s="403">
        <v>25</v>
      </c>
      <c r="B61" s="378" t="s">
        <v>287</v>
      </c>
      <c r="C61" s="392"/>
      <c r="D61" s="448" t="s">
        <v>36</v>
      </c>
      <c r="E61" s="445" t="s">
        <v>36</v>
      </c>
      <c r="F61" s="445"/>
      <c r="G61" s="455" t="s">
        <v>36</v>
      </c>
      <c r="H61" s="456" t="s">
        <v>36</v>
      </c>
      <c r="I61" s="445" t="s">
        <v>36</v>
      </c>
      <c r="J61" s="445" t="s">
        <v>55</v>
      </c>
    </row>
    <row r="62" spans="1:10" ht="29.25" customHeight="1" x14ac:dyDescent="0.2">
      <c r="A62" s="360"/>
      <c r="B62" s="374" t="s">
        <v>232</v>
      </c>
      <c r="C62" s="375"/>
      <c r="D62" s="449"/>
      <c r="E62" s="445"/>
      <c r="F62" s="445"/>
      <c r="G62" s="455"/>
      <c r="H62" s="456"/>
      <c r="I62" s="445"/>
      <c r="J62" s="445"/>
    </row>
    <row r="63" spans="1:10" s="84" customFormat="1" ht="12.75" customHeight="1" x14ac:dyDescent="0.2">
      <c r="A63" s="353">
        <v>26</v>
      </c>
      <c r="B63" s="391" t="s">
        <v>288</v>
      </c>
      <c r="C63" s="392"/>
      <c r="D63" s="451" t="s">
        <v>36</v>
      </c>
      <c r="E63" s="453" t="s">
        <v>36</v>
      </c>
      <c r="F63" s="453"/>
      <c r="G63" s="464" t="s">
        <v>36</v>
      </c>
      <c r="H63" s="465" t="s">
        <v>36</v>
      </c>
      <c r="I63" s="453" t="s">
        <v>36</v>
      </c>
      <c r="J63" s="453" t="s">
        <v>55</v>
      </c>
    </row>
    <row r="64" spans="1:10" s="84" customFormat="1" ht="28.5" customHeight="1" x14ac:dyDescent="0.2">
      <c r="A64" s="354"/>
      <c r="B64" s="385" t="s">
        <v>233</v>
      </c>
      <c r="C64" s="386"/>
      <c r="D64" s="452"/>
      <c r="E64" s="453"/>
      <c r="F64" s="453"/>
      <c r="G64" s="464"/>
      <c r="H64" s="465"/>
      <c r="I64" s="453"/>
      <c r="J64" s="453"/>
    </row>
    <row r="65" spans="1:10" ht="12.75" customHeight="1" x14ac:dyDescent="0.2">
      <c r="A65" s="403">
        <v>27</v>
      </c>
      <c r="B65" s="378" t="s">
        <v>308</v>
      </c>
      <c r="C65" s="392"/>
      <c r="D65" s="448" t="s">
        <v>36</v>
      </c>
      <c r="E65" s="445" t="s">
        <v>36</v>
      </c>
      <c r="F65" s="445"/>
      <c r="G65" s="455" t="s">
        <v>36</v>
      </c>
      <c r="H65" s="456" t="s">
        <v>36</v>
      </c>
      <c r="I65" s="445" t="s">
        <v>36</v>
      </c>
      <c r="J65" s="445" t="s">
        <v>55</v>
      </c>
    </row>
    <row r="66" spans="1:10" ht="41.25" customHeight="1" x14ac:dyDescent="0.2">
      <c r="A66" s="360"/>
      <c r="B66" s="374" t="s">
        <v>234</v>
      </c>
      <c r="C66" s="375"/>
      <c r="D66" s="449"/>
      <c r="E66" s="445"/>
      <c r="F66" s="445"/>
      <c r="G66" s="455"/>
      <c r="H66" s="456"/>
      <c r="I66" s="445"/>
      <c r="J66" s="445"/>
    </row>
    <row r="67" spans="1:10" ht="12.75" customHeight="1" x14ac:dyDescent="0.2">
      <c r="A67" s="403">
        <v>28</v>
      </c>
      <c r="B67" s="378" t="s">
        <v>290</v>
      </c>
      <c r="C67" s="392"/>
      <c r="D67" s="448" t="s">
        <v>36</v>
      </c>
      <c r="E67" s="445" t="s">
        <v>36</v>
      </c>
      <c r="F67" s="445"/>
      <c r="G67" s="455" t="s">
        <v>36</v>
      </c>
      <c r="H67" s="456" t="s">
        <v>36</v>
      </c>
      <c r="I67" s="445" t="s">
        <v>36</v>
      </c>
      <c r="J67" s="445" t="s">
        <v>55</v>
      </c>
    </row>
    <row r="68" spans="1:10" ht="52.5" customHeight="1" x14ac:dyDescent="0.2">
      <c r="A68" s="360"/>
      <c r="B68" s="385" t="s">
        <v>235</v>
      </c>
      <c r="C68" s="386"/>
      <c r="D68" s="449"/>
      <c r="E68" s="445"/>
      <c r="F68" s="445"/>
      <c r="G68" s="455"/>
      <c r="H68" s="456"/>
      <c r="I68" s="445"/>
      <c r="J68" s="445"/>
    </row>
    <row r="69" spans="1:10" ht="12.75" customHeight="1" x14ac:dyDescent="0.2">
      <c r="A69" s="403">
        <v>29</v>
      </c>
      <c r="B69" s="378" t="s">
        <v>291</v>
      </c>
      <c r="C69" s="392"/>
      <c r="D69" s="448" t="s">
        <v>36</v>
      </c>
      <c r="E69" s="445" t="s">
        <v>36</v>
      </c>
      <c r="F69" s="445"/>
      <c r="G69" s="455" t="s">
        <v>36</v>
      </c>
      <c r="H69" s="456" t="s">
        <v>36</v>
      </c>
      <c r="I69" s="445" t="s">
        <v>36</v>
      </c>
      <c r="J69" s="445" t="s">
        <v>55</v>
      </c>
    </row>
    <row r="70" spans="1:10" ht="29.25" customHeight="1" x14ac:dyDescent="0.2">
      <c r="A70" s="360"/>
      <c r="B70" s="374" t="s">
        <v>236</v>
      </c>
      <c r="C70" s="375"/>
      <c r="D70" s="449"/>
      <c r="E70" s="445"/>
      <c r="F70" s="445"/>
      <c r="G70" s="455"/>
      <c r="H70" s="456"/>
      <c r="I70" s="445"/>
      <c r="J70" s="445"/>
    </row>
    <row r="71" spans="1:10" s="84" customFormat="1" ht="12.75" customHeight="1" x14ac:dyDescent="0.2">
      <c r="A71" s="403">
        <v>30</v>
      </c>
      <c r="B71" s="378" t="s">
        <v>292</v>
      </c>
      <c r="C71" s="392"/>
      <c r="D71" s="451" t="s">
        <v>36</v>
      </c>
      <c r="E71" s="453" t="s">
        <v>36</v>
      </c>
      <c r="F71" s="453"/>
      <c r="G71" s="464" t="s">
        <v>36</v>
      </c>
      <c r="H71" s="465" t="s">
        <v>36</v>
      </c>
      <c r="I71" s="453" t="s">
        <v>36</v>
      </c>
      <c r="J71" s="453" t="s">
        <v>55</v>
      </c>
    </row>
    <row r="72" spans="1:10" s="84" customFormat="1" ht="55.5" customHeight="1" x14ac:dyDescent="0.2">
      <c r="A72" s="360"/>
      <c r="B72" s="374" t="s">
        <v>237</v>
      </c>
      <c r="C72" s="375"/>
      <c r="D72" s="452"/>
      <c r="E72" s="453"/>
      <c r="F72" s="453"/>
      <c r="G72" s="464"/>
      <c r="H72" s="465"/>
      <c r="I72" s="453"/>
      <c r="J72" s="453"/>
    </row>
    <row r="73" spans="1:10" ht="12.75" customHeight="1" x14ac:dyDescent="0.2">
      <c r="A73" s="353">
        <v>31</v>
      </c>
      <c r="B73" s="391" t="s">
        <v>293</v>
      </c>
      <c r="C73" s="392"/>
      <c r="D73" s="448" t="s">
        <v>36</v>
      </c>
      <c r="E73" s="445" t="s">
        <v>36</v>
      </c>
      <c r="F73" s="445"/>
      <c r="G73" s="455" t="s">
        <v>36</v>
      </c>
      <c r="H73" s="456" t="s">
        <v>36</v>
      </c>
      <c r="I73" s="445" t="s">
        <v>36</v>
      </c>
      <c r="J73" s="445" t="s">
        <v>55</v>
      </c>
    </row>
    <row r="74" spans="1:10" ht="54.75" customHeight="1" x14ac:dyDescent="0.2">
      <c r="A74" s="354"/>
      <c r="B74" s="385" t="s">
        <v>381</v>
      </c>
      <c r="C74" s="386"/>
      <c r="D74" s="449"/>
      <c r="E74" s="445"/>
      <c r="F74" s="445"/>
      <c r="G74" s="455"/>
      <c r="H74" s="456"/>
      <c r="I74" s="445"/>
      <c r="J74" s="445"/>
    </row>
    <row r="75" spans="1:10" ht="12.75" customHeight="1" x14ac:dyDescent="0.2">
      <c r="A75" s="149">
        <v>32</v>
      </c>
      <c r="B75" s="378" t="s">
        <v>374</v>
      </c>
      <c r="C75" s="392"/>
      <c r="D75" s="217"/>
      <c r="E75" s="476"/>
      <c r="F75" s="459"/>
      <c r="G75" s="477"/>
      <c r="H75" s="448"/>
      <c r="I75" s="478"/>
      <c r="J75" s="478"/>
    </row>
    <row r="76" spans="1:10" ht="27" customHeight="1" x14ac:dyDescent="0.2">
      <c r="A76" s="231"/>
      <c r="B76" s="374" t="s">
        <v>375</v>
      </c>
      <c r="C76" s="386"/>
      <c r="D76" s="217"/>
      <c r="E76" s="460"/>
      <c r="F76" s="461"/>
      <c r="G76" s="447"/>
      <c r="H76" s="449"/>
      <c r="I76" s="463"/>
      <c r="J76" s="463"/>
    </row>
    <row r="77" spans="1:10" ht="10.5" customHeight="1" x14ac:dyDescent="0.2">
      <c r="A77" s="403">
        <v>33</v>
      </c>
      <c r="B77" s="378" t="s">
        <v>294</v>
      </c>
      <c r="C77" s="392"/>
      <c r="D77" s="448" t="s">
        <v>36</v>
      </c>
      <c r="E77" s="445" t="s">
        <v>36</v>
      </c>
      <c r="F77" s="445"/>
      <c r="G77" s="455" t="s">
        <v>36</v>
      </c>
      <c r="H77" s="456" t="s">
        <v>36</v>
      </c>
      <c r="I77" s="445" t="s">
        <v>36</v>
      </c>
      <c r="J77" s="445" t="s">
        <v>55</v>
      </c>
    </row>
    <row r="78" spans="1:10" ht="54.75" customHeight="1" x14ac:dyDescent="0.2">
      <c r="A78" s="360"/>
      <c r="B78" s="374" t="s">
        <v>244</v>
      </c>
      <c r="C78" s="375"/>
      <c r="D78" s="449"/>
      <c r="E78" s="445"/>
      <c r="F78" s="445"/>
      <c r="G78" s="455"/>
      <c r="H78" s="456"/>
      <c r="I78" s="445"/>
      <c r="J78" s="445"/>
    </row>
    <row r="79" spans="1:10" ht="12.75" customHeight="1" x14ac:dyDescent="0.2">
      <c r="A79" s="403">
        <v>34</v>
      </c>
      <c r="B79" s="391" t="s">
        <v>295</v>
      </c>
      <c r="C79" s="392"/>
      <c r="D79" s="448" t="s">
        <v>36</v>
      </c>
      <c r="E79" s="445" t="s">
        <v>36</v>
      </c>
      <c r="F79" s="445"/>
      <c r="G79" s="455" t="s">
        <v>36</v>
      </c>
      <c r="H79" s="456" t="s">
        <v>36</v>
      </c>
      <c r="I79" s="445" t="s">
        <v>36</v>
      </c>
      <c r="J79" s="445" t="s">
        <v>55</v>
      </c>
    </row>
    <row r="80" spans="1:10" ht="31.5" customHeight="1" x14ac:dyDescent="0.2">
      <c r="A80" s="360"/>
      <c r="B80" s="385" t="s">
        <v>239</v>
      </c>
      <c r="C80" s="386"/>
      <c r="D80" s="449"/>
      <c r="E80" s="445"/>
      <c r="F80" s="445"/>
      <c r="G80" s="455"/>
      <c r="H80" s="456"/>
      <c r="I80" s="445"/>
      <c r="J80" s="445"/>
    </row>
    <row r="81" spans="1:10" ht="12.75" customHeight="1" x14ac:dyDescent="0.2">
      <c r="A81" s="403">
        <v>35</v>
      </c>
      <c r="B81" s="378" t="s">
        <v>296</v>
      </c>
      <c r="C81" s="392"/>
      <c r="D81" s="448" t="s">
        <v>36</v>
      </c>
      <c r="E81" s="445" t="s">
        <v>36</v>
      </c>
      <c r="F81" s="445"/>
      <c r="G81" s="455" t="s">
        <v>36</v>
      </c>
      <c r="H81" s="456" t="s">
        <v>36</v>
      </c>
      <c r="I81" s="445" t="s">
        <v>36</v>
      </c>
      <c r="J81" s="445" t="s">
        <v>55</v>
      </c>
    </row>
    <row r="82" spans="1:10" ht="27.75" customHeight="1" x14ac:dyDescent="0.2">
      <c r="A82" s="360"/>
      <c r="B82" s="374" t="s">
        <v>239</v>
      </c>
      <c r="C82" s="375"/>
      <c r="D82" s="449"/>
      <c r="E82" s="445"/>
      <c r="F82" s="445"/>
      <c r="G82" s="455"/>
      <c r="H82" s="456"/>
      <c r="I82" s="445"/>
      <c r="J82" s="445"/>
    </row>
    <row r="83" spans="1:10" ht="17.25" customHeight="1" x14ac:dyDescent="0.2">
      <c r="A83" s="149">
        <v>36</v>
      </c>
      <c r="B83" s="378" t="s">
        <v>297</v>
      </c>
      <c r="C83" s="392"/>
      <c r="D83" s="448" t="s">
        <v>36</v>
      </c>
      <c r="E83" s="445" t="s">
        <v>36</v>
      </c>
      <c r="F83" s="445"/>
      <c r="G83" s="455" t="s">
        <v>36</v>
      </c>
      <c r="H83" s="456" t="s">
        <v>36</v>
      </c>
      <c r="I83" s="445" t="s">
        <v>36</v>
      </c>
      <c r="J83" s="445" t="s">
        <v>55</v>
      </c>
    </row>
    <row r="84" spans="1:10" ht="15.75" customHeight="1" x14ac:dyDescent="0.2">
      <c r="A84" s="149"/>
      <c r="B84" s="374" t="s">
        <v>240</v>
      </c>
      <c r="C84" s="375"/>
      <c r="D84" s="449"/>
      <c r="E84" s="445"/>
      <c r="F84" s="445"/>
      <c r="G84" s="455"/>
      <c r="H84" s="456"/>
      <c r="I84" s="445"/>
      <c r="J84" s="445"/>
    </row>
    <row r="85" spans="1:10" ht="12.75" customHeight="1" x14ac:dyDescent="0.2">
      <c r="A85" s="403">
        <v>37</v>
      </c>
      <c r="B85" s="378" t="s">
        <v>298</v>
      </c>
      <c r="C85" s="392"/>
      <c r="D85" s="448" t="s">
        <v>36</v>
      </c>
      <c r="E85" s="445" t="s">
        <v>36</v>
      </c>
      <c r="F85" s="445"/>
      <c r="G85" s="455" t="s">
        <v>36</v>
      </c>
      <c r="H85" s="456" t="s">
        <v>36</v>
      </c>
      <c r="I85" s="445" t="s">
        <v>36</v>
      </c>
      <c r="J85" s="445" t="s">
        <v>55</v>
      </c>
    </row>
    <row r="86" spans="1:10" ht="25.5" customHeight="1" x14ac:dyDescent="0.2">
      <c r="A86" s="360"/>
      <c r="B86" s="374" t="s">
        <v>241</v>
      </c>
      <c r="C86" s="375"/>
      <c r="D86" s="449"/>
      <c r="E86" s="445"/>
      <c r="F86" s="445"/>
      <c r="G86" s="455"/>
      <c r="H86" s="456"/>
      <c r="I86" s="445"/>
      <c r="J86" s="445"/>
    </row>
    <row r="87" spans="1:10" ht="12.75" customHeight="1" x14ac:dyDescent="0.2">
      <c r="A87" s="403">
        <v>38</v>
      </c>
      <c r="B87" s="391" t="s">
        <v>299</v>
      </c>
      <c r="C87" s="392"/>
      <c r="D87" s="448" t="s">
        <v>36</v>
      </c>
      <c r="E87" s="445" t="s">
        <v>36</v>
      </c>
      <c r="F87" s="445"/>
      <c r="G87" s="455" t="s">
        <v>36</v>
      </c>
      <c r="H87" s="456" t="s">
        <v>36</v>
      </c>
      <c r="I87" s="445" t="s">
        <v>36</v>
      </c>
      <c r="J87" s="445" t="s">
        <v>55</v>
      </c>
    </row>
    <row r="88" spans="1:10" ht="30" customHeight="1" x14ac:dyDescent="0.2">
      <c r="A88" s="360"/>
      <c r="B88" s="385" t="s">
        <v>242</v>
      </c>
      <c r="C88" s="386"/>
      <c r="D88" s="449"/>
      <c r="E88" s="445"/>
      <c r="F88" s="445"/>
      <c r="G88" s="455"/>
      <c r="H88" s="456"/>
      <c r="I88" s="445"/>
      <c r="J88" s="445"/>
    </row>
    <row r="89" spans="1:10" ht="15.75" customHeight="1" x14ac:dyDescent="0.2">
      <c r="A89" s="149">
        <v>39</v>
      </c>
      <c r="B89" s="450" t="s">
        <v>300</v>
      </c>
      <c r="C89" s="364"/>
      <c r="D89" s="454" t="s">
        <v>36</v>
      </c>
      <c r="E89" s="458" t="s">
        <v>36</v>
      </c>
      <c r="F89" s="459"/>
      <c r="G89" s="446" t="s">
        <v>36</v>
      </c>
      <c r="H89" s="454" t="s">
        <v>36</v>
      </c>
      <c r="I89" s="462" t="s">
        <v>36</v>
      </c>
      <c r="J89" s="462" t="s">
        <v>36</v>
      </c>
    </row>
    <row r="90" spans="1:10" ht="16.5" customHeight="1" x14ac:dyDescent="0.2">
      <c r="A90" s="149"/>
      <c r="B90" s="374" t="s">
        <v>309</v>
      </c>
      <c r="C90" s="386"/>
      <c r="D90" s="449"/>
      <c r="E90" s="460"/>
      <c r="F90" s="461"/>
      <c r="G90" s="447"/>
      <c r="H90" s="449"/>
      <c r="I90" s="463"/>
      <c r="J90" s="463"/>
    </row>
    <row r="91" spans="1:10" ht="15.75" customHeight="1" x14ac:dyDescent="0.2">
      <c r="A91" s="149">
        <v>40</v>
      </c>
      <c r="B91" s="382" t="s">
        <v>248</v>
      </c>
      <c r="C91" s="383"/>
      <c r="D91" s="454" t="s">
        <v>36</v>
      </c>
      <c r="E91" s="458" t="s">
        <v>36</v>
      </c>
      <c r="F91" s="459"/>
      <c r="G91" s="446" t="s">
        <v>36</v>
      </c>
      <c r="H91" s="454" t="s">
        <v>36</v>
      </c>
      <c r="I91" s="462" t="s">
        <v>36</v>
      </c>
      <c r="J91" s="462" t="s">
        <v>36</v>
      </c>
    </row>
    <row r="92" spans="1:10" ht="30" customHeight="1" x14ac:dyDescent="0.2">
      <c r="A92" s="149"/>
      <c r="B92" s="385" t="s">
        <v>249</v>
      </c>
      <c r="C92" s="457"/>
      <c r="D92" s="449"/>
      <c r="E92" s="460"/>
      <c r="F92" s="461"/>
      <c r="G92" s="447"/>
      <c r="H92" s="449"/>
      <c r="I92" s="463"/>
      <c r="J92" s="463"/>
    </row>
    <row r="93" spans="1:10" ht="15.75" customHeight="1" x14ac:dyDescent="0.2">
      <c r="A93" s="149">
        <v>41</v>
      </c>
      <c r="B93" s="378" t="s">
        <v>250</v>
      </c>
      <c r="C93" s="392"/>
      <c r="D93" s="454" t="s">
        <v>36</v>
      </c>
      <c r="E93" s="458" t="s">
        <v>36</v>
      </c>
      <c r="F93" s="459"/>
      <c r="G93" s="446" t="s">
        <v>36</v>
      </c>
      <c r="H93" s="454" t="s">
        <v>36</v>
      </c>
      <c r="I93" s="462" t="s">
        <v>36</v>
      </c>
      <c r="J93" s="462" t="s">
        <v>36</v>
      </c>
    </row>
    <row r="94" spans="1:10" ht="30" customHeight="1" x14ac:dyDescent="0.2">
      <c r="A94" s="149"/>
      <c r="B94" s="374" t="s">
        <v>249</v>
      </c>
      <c r="C94" s="457"/>
      <c r="D94" s="449"/>
      <c r="E94" s="460"/>
      <c r="F94" s="461"/>
      <c r="G94" s="447"/>
      <c r="H94" s="449"/>
      <c r="I94" s="463"/>
      <c r="J94" s="463"/>
    </row>
    <row r="95" spans="1:10" x14ac:dyDescent="0.2">
      <c r="A95" s="15"/>
      <c r="B95" s="66"/>
      <c r="C95" s="346" t="s">
        <v>211</v>
      </c>
      <c r="D95" s="448" t="s">
        <v>36</v>
      </c>
      <c r="E95" s="445" t="s">
        <v>36</v>
      </c>
      <c r="F95" s="445"/>
      <c r="G95" s="455" t="s">
        <v>36</v>
      </c>
      <c r="H95" s="456" t="s">
        <v>36</v>
      </c>
      <c r="I95" s="445" t="s">
        <v>36</v>
      </c>
      <c r="J95" s="445" t="s">
        <v>55</v>
      </c>
    </row>
    <row r="96" spans="1:10" ht="12" customHeight="1" x14ac:dyDescent="0.2">
      <c r="A96" s="5"/>
      <c r="B96" s="72"/>
      <c r="C96" s="347"/>
      <c r="D96" s="449"/>
      <c r="E96" s="445"/>
      <c r="F96" s="445"/>
      <c r="G96" s="455"/>
      <c r="H96" s="456"/>
      <c r="I96" s="445"/>
      <c r="J96" s="445"/>
    </row>
    <row r="97" spans="1:12" s="1" customFormat="1" x14ac:dyDescent="0.2">
      <c r="A97" s="104"/>
      <c r="B97" s="104"/>
      <c r="C97" s="104"/>
    </row>
    <row r="98" spans="1:12" s="1" customFormat="1" ht="19.5" customHeight="1" x14ac:dyDescent="0.2">
      <c r="A98" s="104"/>
      <c r="B98" s="104"/>
      <c r="C98" s="104"/>
      <c r="H98" s="14"/>
      <c r="I98" s="14" t="s">
        <v>379</v>
      </c>
      <c r="J98" s="14"/>
      <c r="K98" s="14"/>
      <c r="L98" s="14"/>
    </row>
    <row r="99" spans="1:12" s="1" customFormat="1" ht="20.25" customHeight="1" x14ac:dyDescent="0.2">
      <c r="A99" s="104"/>
      <c r="B99" s="104"/>
      <c r="C99" s="104"/>
      <c r="I99" s="399" t="s">
        <v>89</v>
      </c>
      <c r="J99" s="399"/>
      <c r="K99" s="399"/>
      <c r="L99" s="55"/>
    </row>
    <row r="100" spans="1:12" s="1" customFormat="1" ht="12" customHeight="1" x14ac:dyDescent="0.2">
      <c r="A100" s="104"/>
      <c r="B100" s="104"/>
      <c r="C100" s="104"/>
      <c r="H100" s="36"/>
      <c r="I100" s="55"/>
      <c r="J100" s="79"/>
      <c r="K100" s="79"/>
      <c r="L100" s="55"/>
    </row>
    <row r="101" spans="1:12" s="1" customFormat="1" ht="18" customHeight="1" x14ac:dyDescent="0.2">
      <c r="A101" s="104"/>
      <c r="B101" s="104"/>
      <c r="C101" s="104"/>
      <c r="I101" s="55"/>
      <c r="J101" s="399"/>
      <c r="K101" s="399"/>
      <c r="L101" s="399"/>
    </row>
    <row r="102" spans="1:12" s="1" customFormat="1" ht="12.75" customHeight="1" x14ac:dyDescent="0.2">
      <c r="A102" s="104"/>
      <c r="B102" s="104"/>
      <c r="C102" s="104"/>
      <c r="I102" s="207" t="s">
        <v>314</v>
      </c>
      <c r="J102" s="207"/>
      <c r="K102" s="207"/>
      <c r="L102" s="55"/>
    </row>
    <row r="103" spans="1:12" s="1" customFormat="1" x14ac:dyDescent="0.2">
      <c r="A103" s="104"/>
      <c r="B103" s="104"/>
      <c r="C103" s="104"/>
      <c r="H103" s="36"/>
      <c r="I103" s="55" t="s">
        <v>90</v>
      </c>
      <c r="J103" s="80"/>
      <c r="K103" s="80"/>
      <c r="L103" s="55"/>
    </row>
    <row r="104" spans="1:12" s="1" customFormat="1" x14ac:dyDescent="0.2">
      <c r="A104" s="104"/>
      <c r="B104" s="104"/>
      <c r="C104" s="104"/>
      <c r="H104" s="36"/>
      <c r="I104" s="55" t="s">
        <v>247</v>
      </c>
      <c r="J104" s="79"/>
      <c r="K104" s="79"/>
      <c r="L104" s="55"/>
    </row>
    <row r="105" spans="1:12" s="1" customFormat="1" ht="12.75" customHeight="1" x14ac:dyDescent="0.2">
      <c r="A105" s="104"/>
      <c r="B105" s="104"/>
      <c r="C105" s="104"/>
    </row>
    <row r="106" spans="1:12" s="1" customFormat="1" x14ac:dyDescent="0.2">
      <c r="A106" s="104"/>
      <c r="B106" s="104"/>
      <c r="C106" s="104"/>
    </row>
    <row r="107" spans="1:12" s="1" customFormat="1" x14ac:dyDescent="0.2">
      <c r="A107" s="104"/>
      <c r="B107" s="104"/>
      <c r="C107" s="104"/>
    </row>
  </sheetData>
  <mergeCells count="344">
    <mergeCell ref="B75:C75"/>
    <mergeCell ref="B76:C76"/>
    <mergeCell ref="E75:F76"/>
    <mergeCell ref="G75:G76"/>
    <mergeCell ref="H75:H76"/>
    <mergeCell ref="I75:I76"/>
    <mergeCell ref="J75:J76"/>
    <mergeCell ref="E33:F34"/>
    <mergeCell ref="G33:G34"/>
    <mergeCell ref="H33:H34"/>
    <mergeCell ref="I33:I34"/>
    <mergeCell ref="J33:J34"/>
    <mergeCell ref="I61:I62"/>
    <mergeCell ref="J61:J62"/>
    <mergeCell ref="D61:D62"/>
    <mergeCell ref="E61:F62"/>
    <mergeCell ref="G61:G62"/>
    <mergeCell ref="H61:H62"/>
    <mergeCell ref="D59:D60"/>
    <mergeCell ref="E59:F60"/>
    <mergeCell ref="G59:G60"/>
    <mergeCell ref="H59:H60"/>
    <mergeCell ref="E19:F20"/>
    <mergeCell ref="E21:F22"/>
    <mergeCell ref="D19:D20"/>
    <mergeCell ref="E31:F32"/>
    <mergeCell ref="H31:H32"/>
    <mergeCell ref="I19:I20"/>
    <mergeCell ref="J19:J20"/>
    <mergeCell ref="J21:J22"/>
    <mergeCell ref="I21:I22"/>
    <mergeCell ref="H19:H20"/>
    <mergeCell ref="H21:H22"/>
    <mergeCell ref="G19:G20"/>
    <mergeCell ref="G21:G22"/>
    <mergeCell ref="D27:D28"/>
    <mergeCell ref="E27:F28"/>
    <mergeCell ref="G27:G28"/>
    <mergeCell ref="H27:H28"/>
    <mergeCell ref="I27:I28"/>
    <mergeCell ref="J27:J28"/>
    <mergeCell ref="D29:D30"/>
    <mergeCell ref="E29:F30"/>
    <mergeCell ref="G29:G30"/>
    <mergeCell ref="H29:H30"/>
    <mergeCell ref="H17:H18"/>
    <mergeCell ref="I17:I18"/>
    <mergeCell ref="J17:J18"/>
    <mergeCell ref="G31:G32"/>
    <mergeCell ref="D39:D40"/>
    <mergeCell ref="E39:F40"/>
    <mergeCell ref="G39:G40"/>
    <mergeCell ref="D13:D14"/>
    <mergeCell ref="E13:F14"/>
    <mergeCell ref="G13:G14"/>
    <mergeCell ref="H13:H14"/>
    <mergeCell ref="I13:I14"/>
    <mergeCell ref="J13:J14"/>
    <mergeCell ref="D15:D16"/>
    <mergeCell ref="E15:F16"/>
    <mergeCell ref="G15:G16"/>
    <mergeCell ref="H15:H16"/>
    <mergeCell ref="I15:I16"/>
    <mergeCell ref="J15:J16"/>
    <mergeCell ref="I31:I32"/>
    <mergeCell ref="J31:J32"/>
    <mergeCell ref="I29:I30"/>
    <mergeCell ref="J29:J30"/>
    <mergeCell ref="D21:D22"/>
    <mergeCell ref="A13:A14"/>
    <mergeCell ref="B13:C13"/>
    <mergeCell ref="B14:C14"/>
    <mergeCell ref="A15:A16"/>
    <mergeCell ref="B15:C15"/>
    <mergeCell ref="B16:C16"/>
    <mergeCell ref="D17:D18"/>
    <mergeCell ref="E17:F18"/>
    <mergeCell ref="G17:G18"/>
    <mergeCell ref="A1:I1"/>
    <mergeCell ref="A2:I2"/>
    <mergeCell ref="G10:G11"/>
    <mergeCell ref="B9:C11"/>
    <mergeCell ref="E6:F6"/>
    <mergeCell ref="B12:C12"/>
    <mergeCell ref="D9:D11"/>
    <mergeCell ref="E9:F11"/>
    <mergeCell ref="G9:I9"/>
    <mergeCell ref="H10:H11"/>
    <mergeCell ref="E7:G7"/>
    <mergeCell ref="E12:F12"/>
    <mergeCell ref="A9:A11"/>
    <mergeCell ref="H39:H40"/>
    <mergeCell ref="I39:I40"/>
    <mergeCell ref="J39:J40"/>
    <mergeCell ref="D43:D44"/>
    <mergeCell ref="E43:F44"/>
    <mergeCell ref="G43:G44"/>
    <mergeCell ref="H43:H44"/>
    <mergeCell ref="J43:J44"/>
    <mergeCell ref="H51:H52"/>
    <mergeCell ref="D45:D46"/>
    <mergeCell ref="E45:F46"/>
    <mergeCell ref="G45:G46"/>
    <mergeCell ref="H45:H46"/>
    <mergeCell ref="I45:I46"/>
    <mergeCell ref="J45:J46"/>
    <mergeCell ref="G47:G48"/>
    <mergeCell ref="H47:H48"/>
    <mergeCell ref="I47:I48"/>
    <mergeCell ref="J47:J48"/>
    <mergeCell ref="I43:I44"/>
    <mergeCell ref="G35:G36"/>
    <mergeCell ref="H35:H36"/>
    <mergeCell ref="I35:I36"/>
    <mergeCell ref="J35:J36"/>
    <mergeCell ref="D37:D38"/>
    <mergeCell ref="E37:F38"/>
    <mergeCell ref="G37:G38"/>
    <mergeCell ref="H37:H38"/>
    <mergeCell ref="I37:I38"/>
    <mergeCell ref="J37:J38"/>
    <mergeCell ref="D35:D36"/>
    <mergeCell ref="E35:F36"/>
    <mergeCell ref="E65:F66"/>
    <mergeCell ref="G65:G66"/>
    <mergeCell ref="H65:H66"/>
    <mergeCell ref="D63:D64"/>
    <mergeCell ref="E63:F64"/>
    <mergeCell ref="G63:G64"/>
    <mergeCell ref="H63:H64"/>
    <mergeCell ref="I63:I64"/>
    <mergeCell ref="J63:J64"/>
    <mergeCell ref="I65:I66"/>
    <mergeCell ref="J65:J66"/>
    <mergeCell ref="I59:I60"/>
    <mergeCell ref="J59:J60"/>
    <mergeCell ref="E49:F50"/>
    <mergeCell ref="J51:J52"/>
    <mergeCell ref="D57:D58"/>
    <mergeCell ref="E57:F58"/>
    <mergeCell ref="G57:G58"/>
    <mergeCell ref="H57:H58"/>
    <mergeCell ref="I57:I58"/>
    <mergeCell ref="J57:J58"/>
    <mergeCell ref="D51:D52"/>
    <mergeCell ref="E51:F52"/>
    <mergeCell ref="G51:G52"/>
    <mergeCell ref="G49:G50"/>
    <mergeCell ref="H49:H50"/>
    <mergeCell ref="I49:I50"/>
    <mergeCell ref="J49:J50"/>
    <mergeCell ref="I51:I52"/>
    <mergeCell ref="I99:K99"/>
    <mergeCell ref="J101:L101"/>
    <mergeCell ref="D77:D78"/>
    <mergeCell ref="E77:F78"/>
    <mergeCell ref="G77:G78"/>
    <mergeCell ref="H77:H78"/>
    <mergeCell ref="I77:I78"/>
    <mergeCell ref="J77:J78"/>
    <mergeCell ref="D79:D80"/>
    <mergeCell ref="E79:F80"/>
    <mergeCell ref="G79:G80"/>
    <mergeCell ref="H79:H80"/>
    <mergeCell ref="I79:I80"/>
    <mergeCell ref="J79:J80"/>
    <mergeCell ref="D81:D82"/>
    <mergeCell ref="E81:F82"/>
    <mergeCell ref="G81:G82"/>
    <mergeCell ref="H81:H82"/>
    <mergeCell ref="I81:I82"/>
    <mergeCell ref="J81:J82"/>
    <mergeCell ref="D85:D86"/>
    <mergeCell ref="E85:F86"/>
    <mergeCell ref="G85:G86"/>
    <mergeCell ref="D95:D96"/>
    <mergeCell ref="I69:I70"/>
    <mergeCell ref="J69:J70"/>
    <mergeCell ref="J67:J68"/>
    <mergeCell ref="D69:D70"/>
    <mergeCell ref="E69:F70"/>
    <mergeCell ref="G69:G70"/>
    <mergeCell ref="H69:H70"/>
    <mergeCell ref="D67:D68"/>
    <mergeCell ref="E67:F68"/>
    <mergeCell ref="G67:G68"/>
    <mergeCell ref="H67:H68"/>
    <mergeCell ref="I67:I68"/>
    <mergeCell ref="E95:F96"/>
    <mergeCell ref="G95:G96"/>
    <mergeCell ref="H95:H96"/>
    <mergeCell ref="I95:I96"/>
    <mergeCell ref="J95:J96"/>
    <mergeCell ref="G71:G72"/>
    <mergeCell ref="H71:H72"/>
    <mergeCell ref="I71:I72"/>
    <mergeCell ref="J71:J72"/>
    <mergeCell ref="I87:I88"/>
    <mergeCell ref="J87:J88"/>
    <mergeCell ref="I85:I86"/>
    <mergeCell ref="J85:J86"/>
    <mergeCell ref="G73:G74"/>
    <mergeCell ref="H73:H74"/>
    <mergeCell ref="I73:I74"/>
    <mergeCell ref="J73:J74"/>
    <mergeCell ref="J83:J84"/>
    <mergeCell ref="J91:J92"/>
    <mergeCell ref="I91:I92"/>
    <mergeCell ref="H91:H92"/>
    <mergeCell ref="G91:G92"/>
    <mergeCell ref="J93:J94"/>
    <mergeCell ref="J89:J90"/>
    <mergeCell ref="A17:A18"/>
    <mergeCell ref="B17:C17"/>
    <mergeCell ref="B18:C18"/>
    <mergeCell ref="A27:A28"/>
    <mergeCell ref="B27:C27"/>
    <mergeCell ref="B28:C28"/>
    <mergeCell ref="A29:A30"/>
    <mergeCell ref="B29:C29"/>
    <mergeCell ref="B30:C30"/>
    <mergeCell ref="B19:C19"/>
    <mergeCell ref="B20:C20"/>
    <mergeCell ref="B21:C21"/>
    <mergeCell ref="A31:A32"/>
    <mergeCell ref="B31:C31"/>
    <mergeCell ref="B32:C32"/>
    <mergeCell ref="A49:A50"/>
    <mergeCell ref="B49:C49"/>
    <mergeCell ref="B50:C50"/>
    <mergeCell ref="B47:C47"/>
    <mergeCell ref="B45:C45"/>
    <mergeCell ref="B46:C46"/>
    <mergeCell ref="B33:C33"/>
    <mergeCell ref="B34:C34"/>
    <mergeCell ref="A59:A60"/>
    <mergeCell ref="B59:C59"/>
    <mergeCell ref="A35:A36"/>
    <mergeCell ref="B35:C35"/>
    <mergeCell ref="B36:C36"/>
    <mergeCell ref="B37:C37"/>
    <mergeCell ref="B38:C38"/>
    <mergeCell ref="A39:A40"/>
    <mergeCell ref="B39:C39"/>
    <mergeCell ref="B40:C40"/>
    <mergeCell ref="A43:A44"/>
    <mergeCell ref="B43:C43"/>
    <mergeCell ref="B44:C44"/>
    <mergeCell ref="A51:A52"/>
    <mergeCell ref="A57:A58"/>
    <mergeCell ref="B54:C54"/>
    <mergeCell ref="B55:C55"/>
    <mergeCell ref="B56:C56"/>
    <mergeCell ref="A47:A48"/>
    <mergeCell ref="I93:I94"/>
    <mergeCell ref="I89:I90"/>
    <mergeCell ref="C95:C96"/>
    <mergeCell ref="B60:C60"/>
    <mergeCell ref="A87:A88"/>
    <mergeCell ref="B87:C87"/>
    <mergeCell ref="B88:C88"/>
    <mergeCell ref="A79:A80"/>
    <mergeCell ref="B79:C79"/>
    <mergeCell ref="B80:C80"/>
    <mergeCell ref="A81:A82"/>
    <mergeCell ref="B81:C81"/>
    <mergeCell ref="B82:C82"/>
    <mergeCell ref="A85:A86"/>
    <mergeCell ref="B85:C85"/>
    <mergeCell ref="B86:C86"/>
    <mergeCell ref="B83:C83"/>
    <mergeCell ref="A71:A72"/>
    <mergeCell ref="B71:C71"/>
    <mergeCell ref="B72:C72"/>
    <mergeCell ref="A73:A74"/>
    <mergeCell ref="B73:C73"/>
    <mergeCell ref="B74:C74"/>
    <mergeCell ref="A65:A66"/>
    <mergeCell ref="H89:H90"/>
    <mergeCell ref="G87:G88"/>
    <mergeCell ref="H87:H88"/>
    <mergeCell ref="H85:H86"/>
    <mergeCell ref="B92:C92"/>
    <mergeCell ref="B94:C94"/>
    <mergeCell ref="B93:C93"/>
    <mergeCell ref="B91:C91"/>
    <mergeCell ref="G83:G84"/>
    <mergeCell ref="H83:H84"/>
    <mergeCell ref="D89:D90"/>
    <mergeCell ref="D91:D92"/>
    <mergeCell ref="D93:D94"/>
    <mergeCell ref="G93:G94"/>
    <mergeCell ref="E89:F90"/>
    <mergeCell ref="E91:F92"/>
    <mergeCell ref="E93:F94"/>
    <mergeCell ref="H93:H94"/>
    <mergeCell ref="I83:I84"/>
    <mergeCell ref="B22:C22"/>
    <mergeCell ref="D31:D32"/>
    <mergeCell ref="D71:D72"/>
    <mergeCell ref="E71:F72"/>
    <mergeCell ref="D49:D50"/>
    <mergeCell ref="B23:C23"/>
    <mergeCell ref="B24:C24"/>
    <mergeCell ref="B25:C25"/>
    <mergeCell ref="B26:C26"/>
    <mergeCell ref="B41:C41"/>
    <mergeCell ref="B42:C42"/>
    <mergeCell ref="B53:C53"/>
    <mergeCell ref="B51:C51"/>
    <mergeCell ref="B52:C52"/>
    <mergeCell ref="B57:C57"/>
    <mergeCell ref="B58:C58"/>
    <mergeCell ref="B84:C84"/>
    <mergeCell ref="D83:D84"/>
    <mergeCell ref="B48:C48"/>
    <mergeCell ref="D47:D48"/>
    <mergeCell ref="E47:F48"/>
    <mergeCell ref="E83:F84"/>
    <mergeCell ref="B65:C65"/>
    <mergeCell ref="A61:A62"/>
    <mergeCell ref="B61:C61"/>
    <mergeCell ref="E73:F74"/>
    <mergeCell ref="G89:G90"/>
    <mergeCell ref="A67:A68"/>
    <mergeCell ref="B67:C67"/>
    <mergeCell ref="B68:C68"/>
    <mergeCell ref="A69:A70"/>
    <mergeCell ref="B69:C69"/>
    <mergeCell ref="B70:C70"/>
    <mergeCell ref="B77:C77"/>
    <mergeCell ref="B78:C78"/>
    <mergeCell ref="B90:C90"/>
    <mergeCell ref="A77:A78"/>
    <mergeCell ref="D73:D74"/>
    <mergeCell ref="B62:C62"/>
    <mergeCell ref="A63:A64"/>
    <mergeCell ref="B63:C63"/>
    <mergeCell ref="B64:C64"/>
    <mergeCell ref="B89:C89"/>
    <mergeCell ref="D87:D88"/>
    <mergeCell ref="E87:F88"/>
    <mergeCell ref="B66:C66"/>
    <mergeCell ref="D65:D66"/>
  </mergeCells>
  <printOptions horizontalCentered="1"/>
  <pageMargins left="0.78740157480314965" right="0.39370078740157483" top="0.35433070866141736" bottom="0.35433070866141736" header="0.31496062992125984" footer="0.31496062992125984"/>
  <pageSetup paperSize="9" scale="65" orientation="landscape" verticalDpi="144" r:id="rId1"/>
  <headerFooter alignWithMargins="0"/>
  <rowBreaks count="3" manualBreakCount="3">
    <brk id="48" max="9" man="1"/>
    <brk id="62" min="1" max="9" man="1"/>
    <brk id="78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P106"/>
  <sheetViews>
    <sheetView view="pageBreakPreview" zoomScaleSheetLayoutView="100" workbookViewId="0">
      <pane xSplit="4" topLeftCell="E1" activePane="topRight" state="frozen"/>
      <selection pane="topRight" activeCell="D64" sqref="D64:D65"/>
    </sheetView>
  </sheetViews>
  <sheetFormatPr defaultRowHeight="12.75" x14ac:dyDescent="0.2"/>
  <cols>
    <col min="1" max="1" width="3.7109375" style="57" customWidth="1"/>
    <col min="2" max="2" width="1.5703125" style="58" customWidth="1"/>
    <col min="3" max="3" width="40.140625" style="57" customWidth="1"/>
    <col min="4" max="4" width="18.85546875" style="57" customWidth="1"/>
    <col min="5" max="5" width="18.42578125" style="57" customWidth="1"/>
    <col min="6" max="6" width="5.85546875" style="57" customWidth="1"/>
    <col min="7" max="7" width="19.28515625" style="57" customWidth="1"/>
    <col min="8" max="8" width="10" style="143" customWidth="1"/>
    <col min="9" max="9" width="13.85546875" style="144" customWidth="1"/>
    <col min="10" max="10" width="14" style="57" bestFit="1" customWidth="1"/>
    <col min="11" max="11" width="21.5703125" style="57" customWidth="1"/>
    <col min="12" max="16" width="9.140625" style="110"/>
  </cols>
  <sheetData>
    <row r="1" spans="1:16" s="1" customFormat="1" x14ac:dyDescent="0.2">
      <c r="A1" s="125"/>
      <c r="B1" s="125"/>
      <c r="C1" s="125"/>
      <c r="D1" s="201"/>
      <c r="E1" s="125"/>
      <c r="F1" s="125"/>
      <c r="G1" s="125"/>
      <c r="H1" s="125"/>
      <c r="I1" s="125"/>
      <c r="J1" s="125"/>
      <c r="L1" s="104"/>
      <c r="M1" s="104"/>
      <c r="N1" s="104"/>
      <c r="O1" s="104"/>
      <c r="P1" s="104"/>
    </row>
    <row r="2" spans="1:16" s="1" customFormat="1" x14ac:dyDescent="0.2">
      <c r="A2" s="516" t="s">
        <v>56</v>
      </c>
      <c r="B2" s="516"/>
      <c r="C2" s="516"/>
      <c r="D2" s="516"/>
      <c r="E2" s="516"/>
      <c r="F2" s="516"/>
      <c r="G2" s="516"/>
      <c r="H2" s="516"/>
      <c r="I2" s="516"/>
      <c r="J2" s="516"/>
      <c r="K2" s="125"/>
      <c r="L2" s="104"/>
      <c r="M2" s="104"/>
      <c r="N2" s="104"/>
      <c r="O2" s="104"/>
      <c r="P2" s="104"/>
    </row>
    <row r="3" spans="1:16" s="1" customFormat="1" x14ac:dyDescent="0.2">
      <c r="A3" s="516" t="s">
        <v>57</v>
      </c>
      <c r="B3" s="516"/>
      <c r="C3" s="516"/>
      <c r="D3" s="516"/>
      <c r="E3" s="516"/>
      <c r="F3" s="516"/>
      <c r="G3" s="516"/>
      <c r="H3" s="516"/>
      <c r="I3" s="516"/>
      <c r="J3" s="516"/>
      <c r="K3" s="125"/>
      <c r="L3" s="125"/>
      <c r="M3" s="104"/>
      <c r="N3" s="104"/>
      <c r="O3" s="104"/>
      <c r="P3" s="104"/>
    </row>
    <row r="4" spans="1:16" s="1" customFormat="1" x14ac:dyDescent="0.2">
      <c r="A4" s="125"/>
      <c r="B4" s="125"/>
      <c r="C4" s="125"/>
      <c r="D4" s="201"/>
      <c r="E4" s="125"/>
      <c r="F4" s="125"/>
      <c r="G4" s="125"/>
      <c r="H4" s="125"/>
      <c r="I4" s="125"/>
      <c r="J4" s="125"/>
      <c r="K4" s="125"/>
      <c r="L4" s="104"/>
      <c r="M4" s="104"/>
      <c r="N4" s="104"/>
      <c r="O4" s="104"/>
      <c r="P4" s="104"/>
    </row>
    <row r="5" spans="1:16" s="1" customFormat="1" ht="14.25" x14ac:dyDescent="0.2">
      <c r="A5" s="125"/>
      <c r="B5" s="125"/>
      <c r="C5" s="125"/>
      <c r="D5" s="201" t="s">
        <v>46</v>
      </c>
      <c r="E5" s="228" t="s">
        <v>20</v>
      </c>
      <c r="F5" s="229" t="s">
        <v>151</v>
      </c>
      <c r="G5" s="105"/>
      <c r="H5" s="229"/>
      <c r="I5" s="125"/>
      <c r="J5" s="125"/>
      <c r="K5" s="125"/>
      <c r="L5" s="104"/>
      <c r="M5" s="104"/>
      <c r="N5" s="104"/>
      <c r="O5" s="104"/>
      <c r="P5" s="104"/>
    </row>
    <row r="6" spans="1:16" s="1" customFormat="1" ht="14.25" x14ac:dyDescent="0.2">
      <c r="A6" s="125"/>
      <c r="B6" s="125"/>
      <c r="C6" s="125"/>
      <c r="D6" s="201" t="s">
        <v>17</v>
      </c>
      <c r="E6" s="228" t="s">
        <v>20</v>
      </c>
      <c r="F6" s="229" t="s">
        <v>215</v>
      </c>
      <c r="G6" s="105"/>
      <c r="H6" s="229"/>
      <c r="I6" s="125"/>
      <c r="J6" s="125"/>
      <c r="K6" s="125" t="s">
        <v>72</v>
      </c>
      <c r="L6" s="104"/>
      <c r="M6" s="104"/>
      <c r="N6" s="104"/>
      <c r="O6" s="104"/>
      <c r="P6" s="104"/>
    </row>
    <row r="7" spans="1:16" s="1" customFormat="1" x14ac:dyDescent="0.2">
      <c r="A7" s="125"/>
      <c r="B7" s="125"/>
      <c r="C7" s="125"/>
      <c r="D7" s="201" t="s">
        <v>18</v>
      </c>
      <c r="E7" s="228" t="s">
        <v>20</v>
      </c>
      <c r="F7" s="527">
        <v>2024</v>
      </c>
      <c r="G7" s="527"/>
      <c r="H7" s="106"/>
      <c r="I7" s="125"/>
      <c r="J7" s="125"/>
      <c r="K7" s="125"/>
      <c r="L7" s="104"/>
      <c r="M7" s="104"/>
      <c r="N7" s="104"/>
      <c r="O7" s="104"/>
      <c r="P7" s="104"/>
    </row>
    <row r="8" spans="1:16" s="1" customFormat="1" x14ac:dyDescent="0.2">
      <c r="A8" s="125"/>
      <c r="B8" s="125"/>
      <c r="C8" s="125"/>
      <c r="D8" s="201" t="s">
        <v>47</v>
      </c>
      <c r="E8" s="228" t="s">
        <v>20</v>
      </c>
      <c r="F8" s="528" t="s">
        <v>199</v>
      </c>
      <c r="G8" s="528"/>
      <c r="H8" s="528"/>
      <c r="I8" s="125"/>
      <c r="J8" s="125"/>
      <c r="K8" s="125"/>
      <c r="L8" s="104"/>
      <c r="M8" s="104"/>
      <c r="N8" s="104"/>
      <c r="O8" s="104"/>
      <c r="P8" s="104"/>
    </row>
    <row r="9" spans="1:16" s="1" customFormat="1" ht="21.75" customHeight="1" thickBot="1" x14ac:dyDescent="0.25">
      <c r="A9" s="202"/>
      <c r="B9" s="202"/>
      <c r="C9" s="202"/>
      <c r="D9" s="203"/>
      <c r="E9" s="202"/>
      <c r="F9" s="202"/>
      <c r="G9" s="202"/>
      <c r="H9" s="202"/>
      <c r="I9" s="202"/>
      <c r="J9" s="204" t="s">
        <v>74</v>
      </c>
      <c r="K9" s="125"/>
      <c r="L9" s="104"/>
      <c r="M9" s="104"/>
      <c r="N9" s="104"/>
      <c r="O9" s="104"/>
      <c r="P9" s="104"/>
    </row>
    <row r="10" spans="1:16" s="1" customFormat="1" ht="12.75" customHeight="1" x14ac:dyDescent="0.2">
      <c r="A10" s="499" t="s">
        <v>0</v>
      </c>
      <c r="B10" s="519" t="s">
        <v>339</v>
      </c>
      <c r="C10" s="520"/>
      <c r="D10" s="312" t="s">
        <v>58</v>
      </c>
      <c r="E10" s="126" t="s">
        <v>59</v>
      </c>
      <c r="F10" s="505" t="s">
        <v>59</v>
      </c>
      <c r="G10" s="506"/>
      <c r="H10" s="517" t="s">
        <v>60</v>
      </c>
      <c r="I10" s="518"/>
      <c r="J10" s="502" t="s">
        <v>61</v>
      </c>
      <c r="K10" s="127" t="s">
        <v>62</v>
      </c>
      <c r="L10" s="104"/>
      <c r="M10" s="104"/>
      <c r="N10" s="104"/>
      <c r="O10" s="104"/>
      <c r="P10" s="104"/>
    </row>
    <row r="11" spans="1:16" s="1" customFormat="1" x14ac:dyDescent="0.2">
      <c r="A11" s="500"/>
      <c r="B11" s="521"/>
      <c r="C11" s="522"/>
      <c r="D11" s="128" t="s">
        <v>214</v>
      </c>
      <c r="E11" s="129" t="s">
        <v>63</v>
      </c>
      <c r="F11" s="130" t="s">
        <v>64</v>
      </c>
      <c r="G11" s="131" t="s">
        <v>65</v>
      </c>
      <c r="H11" s="507" t="s">
        <v>66</v>
      </c>
      <c r="I11" s="507" t="s">
        <v>67</v>
      </c>
      <c r="J11" s="503"/>
      <c r="K11" s="132" t="s">
        <v>68</v>
      </c>
      <c r="L11" s="104"/>
      <c r="M11" s="104"/>
      <c r="N11" s="104"/>
      <c r="O11" s="104"/>
      <c r="P11" s="104"/>
    </row>
    <row r="12" spans="1:16" s="1" customFormat="1" x14ac:dyDescent="0.2">
      <c r="A12" s="501"/>
      <c r="B12" s="523"/>
      <c r="C12" s="524"/>
      <c r="D12" s="133" t="s">
        <v>11</v>
      </c>
      <c r="E12" s="134"/>
      <c r="F12" s="135" t="s">
        <v>69</v>
      </c>
      <c r="G12" s="136" t="s">
        <v>70</v>
      </c>
      <c r="H12" s="508"/>
      <c r="I12" s="508"/>
      <c r="J12" s="504"/>
      <c r="K12" s="137" t="s">
        <v>71</v>
      </c>
      <c r="L12" s="104"/>
      <c r="M12" s="104"/>
      <c r="N12" s="104"/>
      <c r="O12" s="104"/>
      <c r="P12" s="104"/>
    </row>
    <row r="13" spans="1:16" s="1" customFormat="1" x14ac:dyDescent="0.2">
      <c r="A13" s="138">
        <v>1</v>
      </c>
      <c r="B13" s="525">
        <v>2</v>
      </c>
      <c r="C13" s="526"/>
      <c r="D13" s="139">
        <v>3</v>
      </c>
      <c r="E13" s="140">
        <v>4</v>
      </c>
      <c r="F13" s="525">
        <v>5</v>
      </c>
      <c r="G13" s="526"/>
      <c r="H13" s="139">
        <v>6</v>
      </c>
      <c r="I13" s="139">
        <v>7</v>
      </c>
      <c r="J13" s="141">
        <v>8</v>
      </c>
      <c r="K13" s="138">
        <v>9</v>
      </c>
      <c r="L13" s="104"/>
      <c r="M13" s="104"/>
      <c r="N13" s="104"/>
      <c r="O13" s="104"/>
      <c r="P13" s="104"/>
    </row>
    <row r="14" spans="1:16" s="84" customFormat="1" x14ac:dyDescent="0.2">
      <c r="A14" s="353">
        <v>1</v>
      </c>
      <c r="B14" s="475" t="s">
        <v>318</v>
      </c>
      <c r="C14" s="392"/>
      <c r="D14" s="348">
        <f>SUM(D15:D18)</f>
        <v>36488100</v>
      </c>
      <c r="E14" s="483" t="s">
        <v>152</v>
      </c>
      <c r="F14" s="485" t="s">
        <v>155</v>
      </c>
      <c r="G14" s="486"/>
      <c r="H14" s="489" t="s">
        <v>153</v>
      </c>
      <c r="I14" s="491" t="s">
        <v>154</v>
      </c>
      <c r="J14" s="481" t="s">
        <v>156</v>
      </c>
      <c r="K14" s="109"/>
      <c r="L14" s="107"/>
      <c r="M14" s="107"/>
      <c r="N14" s="107"/>
      <c r="O14" s="107"/>
      <c r="P14" s="107"/>
    </row>
    <row r="15" spans="1:16" s="88" customFormat="1" ht="28.5" customHeight="1" x14ac:dyDescent="0.2">
      <c r="A15" s="354"/>
      <c r="B15" s="385" t="s">
        <v>216</v>
      </c>
      <c r="C15" s="386"/>
      <c r="D15" s="349"/>
      <c r="E15" s="484"/>
      <c r="F15" s="487"/>
      <c r="G15" s="488"/>
      <c r="H15" s="490"/>
      <c r="I15" s="492"/>
      <c r="J15" s="482"/>
      <c r="K15" s="119"/>
      <c r="L15" s="108"/>
      <c r="M15" s="108"/>
      <c r="N15" s="108"/>
      <c r="O15" s="108"/>
      <c r="P15" s="108"/>
    </row>
    <row r="16" spans="1:16" x14ac:dyDescent="0.2">
      <c r="A16" s="403">
        <f>1+A14</f>
        <v>2</v>
      </c>
      <c r="B16" s="475" t="s">
        <v>319</v>
      </c>
      <c r="C16" s="392"/>
      <c r="D16" s="479">
        <v>9087900</v>
      </c>
      <c r="E16" s="483" t="s">
        <v>152</v>
      </c>
      <c r="F16" s="485" t="s">
        <v>155</v>
      </c>
      <c r="G16" s="486"/>
      <c r="H16" s="489" t="s">
        <v>153</v>
      </c>
      <c r="I16" s="491" t="s">
        <v>154</v>
      </c>
      <c r="J16" s="481" t="s">
        <v>156</v>
      </c>
      <c r="K16" s="109"/>
    </row>
    <row r="17" spans="1:11" ht="27" customHeight="1" x14ac:dyDescent="0.2">
      <c r="A17" s="360"/>
      <c r="B17" s="374" t="s">
        <v>217</v>
      </c>
      <c r="C17" s="375"/>
      <c r="D17" s="480"/>
      <c r="E17" s="484"/>
      <c r="F17" s="487"/>
      <c r="G17" s="488"/>
      <c r="H17" s="490"/>
      <c r="I17" s="492"/>
      <c r="J17" s="482"/>
      <c r="K17" s="119"/>
    </row>
    <row r="18" spans="1:11" x14ac:dyDescent="0.2">
      <c r="A18" s="403">
        <f t="shared" ref="A18" si="0">1+A16</f>
        <v>3</v>
      </c>
      <c r="B18" s="436" t="s">
        <v>320</v>
      </c>
      <c r="C18" s="379"/>
      <c r="D18" s="479">
        <v>27400200</v>
      </c>
      <c r="E18" s="483" t="s">
        <v>152</v>
      </c>
      <c r="F18" s="485" t="s">
        <v>155</v>
      </c>
      <c r="G18" s="486"/>
      <c r="H18" s="489" t="s">
        <v>153</v>
      </c>
      <c r="I18" s="491" t="s">
        <v>154</v>
      </c>
      <c r="J18" s="481" t="s">
        <v>156</v>
      </c>
      <c r="K18" s="109"/>
    </row>
    <row r="19" spans="1:11" ht="27" customHeight="1" x14ac:dyDescent="0.2">
      <c r="A19" s="360"/>
      <c r="B19" s="374" t="s">
        <v>306</v>
      </c>
      <c r="C19" s="375"/>
      <c r="D19" s="480"/>
      <c r="E19" s="484"/>
      <c r="F19" s="487"/>
      <c r="G19" s="488"/>
      <c r="H19" s="490"/>
      <c r="I19" s="492"/>
      <c r="J19" s="482"/>
      <c r="K19" s="119"/>
    </row>
    <row r="20" spans="1:11" ht="15.75" customHeight="1" x14ac:dyDescent="0.2">
      <c r="A20" s="325">
        <v>4</v>
      </c>
      <c r="B20" s="384" t="s">
        <v>251</v>
      </c>
      <c r="C20" s="364"/>
      <c r="D20" s="348">
        <f>SUM(D22)</f>
        <v>2773331259</v>
      </c>
      <c r="E20" s="483" t="s">
        <v>152</v>
      </c>
      <c r="F20" s="485" t="s">
        <v>312</v>
      </c>
      <c r="G20" s="486"/>
      <c r="H20" s="489" t="s">
        <v>153</v>
      </c>
      <c r="I20" s="491" t="s">
        <v>154</v>
      </c>
      <c r="J20" s="291" t="s">
        <v>156</v>
      </c>
      <c r="K20" s="213"/>
    </row>
    <row r="21" spans="1:11" ht="27" customHeight="1" x14ac:dyDescent="0.2">
      <c r="A21" s="148"/>
      <c r="B21" s="385" t="s">
        <v>311</v>
      </c>
      <c r="C21" s="375"/>
      <c r="D21" s="349"/>
      <c r="E21" s="484"/>
      <c r="F21" s="487"/>
      <c r="G21" s="488"/>
      <c r="H21" s="490"/>
      <c r="I21" s="492"/>
      <c r="J21" s="292" t="s">
        <v>313</v>
      </c>
      <c r="K21" s="119"/>
    </row>
    <row r="22" spans="1:11" ht="15.75" customHeight="1" x14ac:dyDescent="0.2">
      <c r="A22" s="149">
        <v>5</v>
      </c>
      <c r="B22" s="387" t="s">
        <v>253</v>
      </c>
      <c r="C22" s="388"/>
      <c r="D22" s="479">
        <v>2773331259</v>
      </c>
      <c r="E22" s="483" t="s">
        <v>152</v>
      </c>
      <c r="F22" s="485" t="s">
        <v>312</v>
      </c>
      <c r="G22" s="486"/>
      <c r="H22" s="489" t="s">
        <v>153</v>
      </c>
      <c r="I22" s="491" t="s">
        <v>154</v>
      </c>
      <c r="J22" s="293" t="s">
        <v>156</v>
      </c>
      <c r="K22" s="151"/>
    </row>
    <row r="23" spans="1:11" ht="27" customHeight="1" x14ac:dyDescent="0.2">
      <c r="A23" s="149"/>
      <c r="B23" s="374" t="s">
        <v>254</v>
      </c>
      <c r="C23" s="375"/>
      <c r="D23" s="480"/>
      <c r="E23" s="484"/>
      <c r="F23" s="487"/>
      <c r="G23" s="488"/>
      <c r="H23" s="490"/>
      <c r="I23" s="492"/>
      <c r="J23" s="293" t="s">
        <v>313</v>
      </c>
      <c r="K23" s="151"/>
    </row>
    <row r="24" spans="1:11" ht="15.75" customHeight="1" x14ac:dyDescent="0.2">
      <c r="A24" s="325">
        <v>6</v>
      </c>
      <c r="B24" s="512" t="s">
        <v>317</v>
      </c>
      <c r="C24" s="513"/>
      <c r="D24" s="348">
        <f>SUM(D26)</f>
        <v>970200</v>
      </c>
      <c r="E24" s="483" t="s">
        <v>152</v>
      </c>
      <c r="F24" s="485" t="s">
        <v>155</v>
      </c>
      <c r="G24" s="486"/>
      <c r="H24" s="489" t="s">
        <v>153</v>
      </c>
      <c r="I24" s="491" t="s">
        <v>154</v>
      </c>
      <c r="J24" s="481" t="s">
        <v>156</v>
      </c>
      <c r="K24" s="151"/>
    </row>
    <row r="25" spans="1:11" ht="27" customHeight="1" x14ac:dyDescent="0.2">
      <c r="A25" s="148"/>
      <c r="B25" s="385" t="s">
        <v>316</v>
      </c>
      <c r="C25" s="375"/>
      <c r="D25" s="349"/>
      <c r="E25" s="484"/>
      <c r="F25" s="487"/>
      <c r="G25" s="488"/>
      <c r="H25" s="490"/>
      <c r="I25" s="492"/>
      <c r="J25" s="482"/>
      <c r="K25" s="151"/>
    </row>
    <row r="26" spans="1:11" ht="15" customHeight="1" x14ac:dyDescent="0.2">
      <c r="A26" s="149">
        <v>7</v>
      </c>
      <c r="B26" s="514" t="s">
        <v>317</v>
      </c>
      <c r="C26" s="515"/>
      <c r="D26" s="479">
        <v>970200</v>
      </c>
      <c r="E26" s="483" t="s">
        <v>152</v>
      </c>
      <c r="F26" s="485" t="s">
        <v>155</v>
      </c>
      <c r="G26" s="486"/>
      <c r="H26" s="489" t="s">
        <v>153</v>
      </c>
      <c r="I26" s="491" t="s">
        <v>154</v>
      </c>
      <c r="J26" s="481" t="s">
        <v>156</v>
      </c>
      <c r="K26" s="151"/>
    </row>
    <row r="27" spans="1:11" ht="27" customHeight="1" x14ac:dyDescent="0.2">
      <c r="A27" s="149"/>
      <c r="B27" s="374" t="s">
        <v>321</v>
      </c>
      <c r="C27" s="375"/>
      <c r="D27" s="480"/>
      <c r="E27" s="484"/>
      <c r="F27" s="487"/>
      <c r="G27" s="488"/>
      <c r="H27" s="490"/>
      <c r="I27" s="492"/>
      <c r="J27" s="482"/>
      <c r="K27" s="151"/>
    </row>
    <row r="28" spans="1:11" ht="15" customHeight="1" x14ac:dyDescent="0.2">
      <c r="A28" s="353">
        <v>8</v>
      </c>
      <c r="B28" s="391" t="s">
        <v>275</v>
      </c>
      <c r="C28" s="392"/>
      <c r="D28" s="348">
        <f>SUM(D30+D32+D34+D36+D38+D40+D42)</f>
        <v>243507070</v>
      </c>
      <c r="E28" s="483" t="s">
        <v>152</v>
      </c>
      <c r="F28" s="485" t="s">
        <v>155</v>
      </c>
      <c r="G28" s="486"/>
      <c r="H28" s="489" t="s">
        <v>153</v>
      </c>
      <c r="I28" s="491" t="s">
        <v>154</v>
      </c>
      <c r="J28" s="481" t="s">
        <v>156</v>
      </c>
      <c r="K28" s="109"/>
    </row>
    <row r="29" spans="1:11" ht="27" customHeight="1" x14ac:dyDescent="0.2">
      <c r="A29" s="354"/>
      <c r="B29" s="385" t="s">
        <v>219</v>
      </c>
      <c r="C29" s="386"/>
      <c r="D29" s="349"/>
      <c r="E29" s="484"/>
      <c r="F29" s="487"/>
      <c r="G29" s="488"/>
      <c r="H29" s="490"/>
      <c r="I29" s="492"/>
      <c r="J29" s="482"/>
      <c r="K29" s="119"/>
    </row>
    <row r="30" spans="1:11" x14ac:dyDescent="0.2">
      <c r="A30" s="403">
        <v>9</v>
      </c>
      <c r="B30" s="378" t="s">
        <v>272</v>
      </c>
      <c r="C30" s="379"/>
      <c r="D30" s="479">
        <v>10531550</v>
      </c>
      <c r="E30" s="483" t="s">
        <v>152</v>
      </c>
      <c r="F30" s="485" t="s">
        <v>155</v>
      </c>
      <c r="G30" s="486"/>
      <c r="H30" s="489" t="s">
        <v>153</v>
      </c>
      <c r="I30" s="491" t="s">
        <v>154</v>
      </c>
      <c r="J30" s="481" t="s">
        <v>156</v>
      </c>
      <c r="K30" s="529"/>
    </row>
    <row r="31" spans="1:11" ht="30" customHeight="1" x14ac:dyDescent="0.2">
      <c r="A31" s="360"/>
      <c r="B31" s="374" t="s">
        <v>220</v>
      </c>
      <c r="C31" s="375"/>
      <c r="D31" s="480"/>
      <c r="E31" s="484"/>
      <c r="F31" s="487"/>
      <c r="G31" s="488"/>
      <c r="H31" s="490"/>
      <c r="I31" s="492"/>
      <c r="J31" s="482"/>
      <c r="K31" s="530"/>
    </row>
    <row r="32" spans="1:11" x14ac:dyDescent="0.2">
      <c r="A32" s="403">
        <v>10</v>
      </c>
      <c r="B32" s="378" t="s">
        <v>276</v>
      </c>
      <c r="C32" s="379"/>
      <c r="D32" s="479">
        <v>24134520</v>
      </c>
      <c r="E32" s="483" t="s">
        <v>152</v>
      </c>
      <c r="F32" s="485" t="s">
        <v>155</v>
      </c>
      <c r="G32" s="486"/>
      <c r="H32" s="489" t="s">
        <v>153</v>
      </c>
      <c r="I32" s="491" t="s">
        <v>154</v>
      </c>
      <c r="J32" s="481" t="s">
        <v>156</v>
      </c>
      <c r="K32" s="109"/>
    </row>
    <row r="33" spans="1:16" ht="27" customHeight="1" x14ac:dyDescent="0.2">
      <c r="A33" s="360"/>
      <c r="B33" s="374" t="s">
        <v>377</v>
      </c>
      <c r="C33" s="375"/>
      <c r="D33" s="480"/>
      <c r="E33" s="484"/>
      <c r="F33" s="487"/>
      <c r="G33" s="488"/>
      <c r="H33" s="490"/>
      <c r="I33" s="492"/>
      <c r="J33" s="482"/>
      <c r="K33" s="119"/>
    </row>
    <row r="34" spans="1:16" ht="12.75" customHeight="1" x14ac:dyDescent="0.2">
      <c r="A34" s="149">
        <v>11</v>
      </c>
      <c r="B34" s="511" t="s">
        <v>277</v>
      </c>
      <c r="C34" s="379"/>
      <c r="D34" s="479">
        <v>7369500</v>
      </c>
      <c r="E34" s="483" t="s">
        <v>152</v>
      </c>
      <c r="F34" s="485" t="s">
        <v>155</v>
      </c>
      <c r="G34" s="486"/>
      <c r="H34" s="489" t="s">
        <v>153</v>
      </c>
      <c r="I34" s="491" t="s">
        <v>154</v>
      </c>
      <c r="J34" s="481" t="s">
        <v>156</v>
      </c>
      <c r="K34" s="151"/>
    </row>
    <row r="35" spans="1:16" ht="27" customHeight="1" x14ac:dyDescent="0.2">
      <c r="A35" s="149"/>
      <c r="B35" s="374" t="s">
        <v>378</v>
      </c>
      <c r="C35" s="375"/>
      <c r="D35" s="480"/>
      <c r="E35" s="484"/>
      <c r="F35" s="487"/>
      <c r="G35" s="488"/>
      <c r="H35" s="490"/>
      <c r="I35" s="492"/>
      <c r="J35" s="482"/>
      <c r="K35" s="151"/>
    </row>
    <row r="36" spans="1:16" x14ac:dyDescent="0.2">
      <c r="A36" s="403">
        <v>12</v>
      </c>
      <c r="B36" s="511" t="s">
        <v>277</v>
      </c>
      <c r="C36" s="379"/>
      <c r="D36" s="479">
        <v>1560000</v>
      </c>
      <c r="E36" s="483" t="s">
        <v>152</v>
      </c>
      <c r="F36" s="485" t="s">
        <v>155</v>
      </c>
      <c r="G36" s="486"/>
      <c r="H36" s="489" t="s">
        <v>153</v>
      </c>
      <c r="I36" s="491" t="s">
        <v>154</v>
      </c>
      <c r="J36" s="481" t="s">
        <v>156</v>
      </c>
      <c r="K36" s="109"/>
    </row>
    <row r="37" spans="1:16" ht="27" customHeight="1" x14ac:dyDescent="0.2">
      <c r="A37" s="360"/>
      <c r="B37" s="374" t="s">
        <v>376</v>
      </c>
      <c r="C37" s="375"/>
      <c r="D37" s="480"/>
      <c r="E37" s="484"/>
      <c r="F37" s="487"/>
      <c r="G37" s="488"/>
      <c r="H37" s="490"/>
      <c r="I37" s="492"/>
      <c r="J37" s="482"/>
      <c r="K37" s="119"/>
    </row>
    <row r="38" spans="1:16" s="84" customFormat="1" x14ac:dyDescent="0.2">
      <c r="A38" s="149">
        <v>13</v>
      </c>
      <c r="B38" s="378" t="s">
        <v>280</v>
      </c>
      <c r="C38" s="379"/>
      <c r="D38" s="479">
        <v>30000000</v>
      </c>
      <c r="E38" s="483" t="s">
        <v>152</v>
      </c>
      <c r="F38" s="485" t="s">
        <v>155</v>
      </c>
      <c r="G38" s="486"/>
      <c r="H38" s="489" t="s">
        <v>153</v>
      </c>
      <c r="I38" s="491" t="s">
        <v>154</v>
      </c>
      <c r="J38" s="481" t="s">
        <v>156</v>
      </c>
      <c r="K38" s="109"/>
      <c r="L38" s="107"/>
      <c r="M38" s="107"/>
      <c r="N38" s="107"/>
      <c r="O38" s="107"/>
      <c r="P38" s="107"/>
    </row>
    <row r="39" spans="1:16" s="84" customFormat="1" ht="27" customHeight="1" x14ac:dyDescent="0.2">
      <c r="A39" s="149"/>
      <c r="B39" s="374" t="s">
        <v>223</v>
      </c>
      <c r="C39" s="375"/>
      <c r="D39" s="480"/>
      <c r="E39" s="484"/>
      <c r="F39" s="487"/>
      <c r="G39" s="488"/>
      <c r="H39" s="490"/>
      <c r="I39" s="492"/>
      <c r="J39" s="482"/>
      <c r="K39" s="119"/>
      <c r="L39" s="107"/>
      <c r="M39" s="107"/>
      <c r="N39" s="107"/>
      <c r="O39" s="107"/>
      <c r="P39" s="107"/>
    </row>
    <row r="40" spans="1:16" x14ac:dyDescent="0.2">
      <c r="A40" s="403">
        <v>14</v>
      </c>
      <c r="B40" s="378" t="s">
        <v>279</v>
      </c>
      <c r="C40" s="379"/>
      <c r="D40" s="479">
        <v>166535000</v>
      </c>
      <c r="E40" s="483" t="s">
        <v>152</v>
      </c>
      <c r="F40" s="485" t="s">
        <v>155</v>
      </c>
      <c r="G40" s="486"/>
      <c r="H40" s="489" t="s">
        <v>153</v>
      </c>
      <c r="I40" s="491" t="s">
        <v>154</v>
      </c>
      <c r="J40" s="481" t="s">
        <v>156</v>
      </c>
      <c r="K40" s="109"/>
    </row>
    <row r="41" spans="1:16" ht="29.25" customHeight="1" x14ac:dyDescent="0.2">
      <c r="A41" s="360"/>
      <c r="B41" s="374" t="s">
        <v>224</v>
      </c>
      <c r="C41" s="375"/>
      <c r="D41" s="480"/>
      <c r="E41" s="484"/>
      <c r="F41" s="487"/>
      <c r="G41" s="488"/>
      <c r="H41" s="490"/>
      <c r="I41" s="492"/>
      <c r="J41" s="482"/>
      <c r="K41" s="119"/>
    </row>
    <row r="42" spans="1:16" ht="15" customHeight="1" x14ac:dyDescent="0.2">
      <c r="A42" s="147">
        <v>15</v>
      </c>
      <c r="B42" s="387" t="s">
        <v>322</v>
      </c>
      <c r="C42" s="388"/>
      <c r="D42" s="479">
        <v>3376500</v>
      </c>
      <c r="E42" s="483" t="s">
        <v>152</v>
      </c>
      <c r="F42" s="485" t="s">
        <v>155</v>
      </c>
      <c r="G42" s="486"/>
      <c r="H42" s="489" t="s">
        <v>153</v>
      </c>
      <c r="I42" s="491" t="s">
        <v>154</v>
      </c>
      <c r="J42" s="481" t="s">
        <v>156</v>
      </c>
      <c r="K42" s="213"/>
    </row>
    <row r="43" spans="1:16" ht="27" customHeight="1" x14ac:dyDescent="0.2">
      <c r="A43" s="148"/>
      <c r="B43" s="374" t="s">
        <v>323</v>
      </c>
      <c r="C43" s="375"/>
      <c r="D43" s="480"/>
      <c r="E43" s="484"/>
      <c r="F43" s="487"/>
      <c r="G43" s="488"/>
      <c r="H43" s="490"/>
      <c r="I43" s="492"/>
      <c r="J43" s="482"/>
      <c r="K43" s="119"/>
    </row>
    <row r="44" spans="1:16" x14ac:dyDescent="0.2">
      <c r="A44" s="403">
        <v>16</v>
      </c>
      <c r="B44" s="391" t="s">
        <v>324</v>
      </c>
      <c r="C44" s="392"/>
      <c r="D44" s="348">
        <f>SUM(D46+D48+D50+D52)</f>
        <v>581353480</v>
      </c>
      <c r="E44" s="483" t="s">
        <v>152</v>
      </c>
      <c r="F44" s="485" t="s">
        <v>155</v>
      </c>
      <c r="G44" s="486"/>
      <c r="H44" s="489" t="s">
        <v>153</v>
      </c>
      <c r="I44" s="491" t="s">
        <v>154</v>
      </c>
      <c r="J44" s="481" t="s">
        <v>156</v>
      </c>
      <c r="K44" s="109"/>
    </row>
    <row r="45" spans="1:16" ht="27" customHeight="1" x14ac:dyDescent="0.2">
      <c r="A45" s="360"/>
      <c r="B45" s="385" t="s">
        <v>225</v>
      </c>
      <c r="C45" s="386"/>
      <c r="D45" s="349"/>
      <c r="E45" s="484"/>
      <c r="F45" s="487"/>
      <c r="G45" s="488"/>
      <c r="H45" s="490"/>
      <c r="I45" s="492"/>
      <c r="J45" s="482"/>
      <c r="K45" s="119"/>
    </row>
    <row r="46" spans="1:16" ht="15" customHeight="1" x14ac:dyDescent="0.2">
      <c r="A46" s="149">
        <v>17</v>
      </c>
      <c r="B46" s="378" t="s">
        <v>325</v>
      </c>
      <c r="C46" s="379"/>
      <c r="D46" s="479">
        <v>863300</v>
      </c>
      <c r="E46" s="483" t="s">
        <v>152</v>
      </c>
      <c r="F46" s="485" t="s">
        <v>155</v>
      </c>
      <c r="G46" s="486"/>
      <c r="H46" s="489" t="s">
        <v>153</v>
      </c>
      <c r="I46" s="491" t="s">
        <v>154</v>
      </c>
      <c r="J46" s="481" t="s">
        <v>156</v>
      </c>
      <c r="K46" s="151"/>
    </row>
    <row r="47" spans="1:16" ht="27" customHeight="1" x14ac:dyDescent="0.2">
      <c r="A47" s="149"/>
      <c r="B47" s="374" t="s">
        <v>226</v>
      </c>
      <c r="C47" s="375"/>
      <c r="D47" s="480"/>
      <c r="E47" s="484"/>
      <c r="F47" s="487"/>
      <c r="G47" s="488"/>
      <c r="H47" s="490"/>
      <c r="I47" s="492"/>
      <c r="J47" s="482"/>
      <c r="K47" s="151"/>
    </row>
    <row r="48" spans="1:16" ht="14.25" customHeight="1" x14ac:dyDescent="0.2">
      <c r="A48" s="403">
        <v>18</v>
      </c>
      <c r="B48" s="378" t="s">
        <v>326</v>
      </c>
      <c r="C48" s="379"/>
      <c r="D48" s="479">
        <v>136800000</v>
      </c>
      <c r="E48" s="483" t="s">
        <v>152</v>
      </c>
      <c r="F48" s="485" t="s">
        <v>155</v>
      </c>
      <c r="G48" s="486"/>
      <c r="H48" s="489" t="s">
        <v>153</v>
      </c>
      <c r="I48" s="491" t="s">
        <v>154</v>
      </c>
      <c r="J48" s="481" t="s">
        <v>156</v>
      </c>
      <c r="K48" s="151"/>
    </row>
    <row r="49" spans="1:16" ht="27.75" customHeight="1" x14ac:dyDescent="0.2">
      <c r="A49" s="360"/>
      <c r="B49" s="374" t="s">
        <v>227</v>
      </c>
      <c r="C49" s="375"/>
      <c r="D49" s="480"/>
      <c r="E49" s="484"/>
      <c r="F49" s="487"/>
      <c r="G49" s="488"/>
      <c r="H49" s="490"/>
      <c r="I49" s="492"/>
      <c r="J49" s="482"/>
      <c r="K49" s="151"/>
    </row>
    <row r="50" spans="1:16" x14ac:dyDescent="0.2">
      <c r="A50" s="403">
        <v>19</v>
      </c>
      <c r="B50" s="378" t="s">
        <v>327</v>
      </c>
      <c r="C50" s="379"/>
      <c r="D50" s="479">
        <v>33939200</v>
      </c>
      <c r="E50" s="493" t="s">
        <v>152</v>
      </c>
      <c r="F50" s="494" t="s">
        <v>155</v>
      </c>
      <c r="G50" s="495"/>
      <c r="H50" s="496" t="s">
        <v>153</v>
      </c>
      <c r="I50" s="497" t="s">
        <v>154</v>
      </c>
      <c r="J50" s="498" t="s">
        <v>156</v>
      </c>
      <c r="K50" s="109"/>
    </row>
    <row r="51" spans="1:16" ht="26.25" customHeight="1" x14ac:dyDescent="0.2">
      <c r="A51" s="360"/>
      <c r="B51" s="374" t="s">
        <v>268</v>
      </c>
      <c r="C51" s="375"/>
      <c r="D51" s="480"/>
      <c r="E51" s="484"/>
      <c r="F51" s="487"/>
      <c r="G51" s="488"/>
      <c r="H51" s="490"/>
      <c r="I51" s="492"/>
      <c r="J51" s="482"/>
      <c r="K51" s="119"/>
    </row>
    <row r="52" spans="1:16" s="84" customFormat="1" ht="15.75" customHeight="1" x14ac:dyDescent="0.2">
      <c r="A52" s="403">
        <v>20</v>
      </c>
      <c r="B52" s="378" t="s">
        <v>328</v>
      </c>
      <c r="C52" s="379"/>
      <c r="D52" s="479">
        <v>409750980</v>
      </c>
      <c r="E52" s="483" t="s">
        <v>152</v>
      </c>
      <c r="F52" s="485" t="s">
        <v>155</v>
      </c>
      <c r="G52" s="486"/>
      <c r="H52" s="489" t="s">
        <v>153</v>
      </c>
      <c r="I52" s="491" t="s">
        <v>154</v>
      </c>
      <c r="J52" s="481" t="s">
        <v>156</v>
      </c>
      <c r="K52" s="109"/>
      <c r="L52" s="107"/>
      <c r="M52" s="107"/>
      <c r="N52" s="107"/>
      <c r="O52" s="107"/>
      <c r="P52" s="107"/>
    </row>
    <row r="53" spans="1:16" s="84" customFormat="1" ht="27" customHeight="1" x14ac:dyDescent="0.2">
      <c r="A53" s="360"/>
      <c r="B53" s="374" t="s">
        <v>229</v>
      </c>
      <c r="C53" s="375"/>
      <c r="D53" s="480"/>
      <c r="E53" s="484"/>
      <c r="F53" s="487"/>
      <c r="G53" s="488"/>
      <c r="H53" s="490"/>
      <c r="I53" s="492"/>
      <c r="J53" s="482"/>
      <c r="K53" s="119"/>
      <c r="L53" s="107"/>
      <c r="M53" s="107"/>
      <c r="N53" s="107"/>
      <c r="O53" s="107"/>
      <c r="P53" s="107"/>
    </row>
    <row r="54" spans="1:16" ht="12.75" customHeight="1" x14ac:dyDescent="0.2">
      <c r="A54" s="403">
        <v>21</v>
      </c>
      <c r="B54" s="391" t="s">
        <v>329</v>
      </c>
      <c r="C54" s="392"/>
      <c r="D54" s="348">
        <f>SUM(D56)</f>
        <v>203907500</v>
      </c>
      <c r="E54" s="483" t="s">
        <v>152</v>
      </c>
      <c r="F54" s="485" t="s">
        <v>155</v>
      </c>
      <c r="G54" s="486"/>
      <c r="H54" s="489" t="s">
        <v>153</v>
      </c>
      <c r="I54" s="491" t="s">
        <v>154</v>
      </c>
      <c r="J54" s="481" t="s">
        <v>156</v>
      </c>
      <c r="K54" s="109"/>
    </row>
    <row r="55" spans="1:16" ht="27" customHeight="1" x14ac:dyDescent="0.2">
      <c r="A55" s="360"/>
      <c r="B55" s="385" t="s">
        <v>330</v>
      </c>
      <c r="C55" s="386"/>
      <c r="D55" s="349"/>
      <c r="E55" s="484"/>
      <c r="F55" s="487"/>
      <c r="G55" s="488"/>
      <c r="H55" s="490"/>
      <c r="I55" s="492"/>
      <c r="J55" s="482"/>
      <c r="K55" s="119"/>
    </row>
    <row r="56" spans="1:16" x14ac:dyDescent="0.2">
      <c r="A56" s="403">
        <v>22</v>
      </c>
      <c r="B56" s="378" t="s">
        <v>334</v>
      </c>
      <c r="C56" s="379"/>
      <c r="D56" s="479">
        <v>203907500</v>
      </c>
      <c r="E56" s="483" t="s">
        <v>152</v>
      </c>
      <c r="F56" s="485" t="s">
        <v>155</v>
      </c>
      <c r="G56" s="486"/>
      <c r="H56" s="489" t="s">
        <v>153</v>
      </c>
      <c r="I56" s="491" t="s">
        <v>154</v>
      </c>
      <c r="J56" s="481" t="s">
        <v>156</v>
      </c>
      <c r="K56" s="109"/>
    </row>
    <row r="57" spans="1:16" ht="27" customHeight="1" x14ac:dyDescent="0.2">
      <c r="A57" s="360"/>
      <c r="B57" s="374" t="s">
        <v>331</v>
      </c>
      <c r="C57" s="375"/>
      <c r="D57" s="480"/>
      <c r="E57" s="484"/>
      <c r="F57" s="487"/>
      <c r="G57" s="488"/>
      <c r="H57" s="490"/>
      <c r="I57" s="492"/>
      <c r="J57" s="482"/>
      <c r="K57" s="119"/>
    </row>
    <row r="58" spans="1:16" ht="15.75" customHeight="1" x14ac:dyDescent="0.2">
      <c r="A58" s="149">
        <v>23</v>
      </c>
      <c r="B58" s="384" t="s">
        <v>332</v>
      </c>
      <c r="C58" s="364"/>
      <c r="D58" s="348">
        <f>SUM(D60+D62)</f>
        <v>322029500</v>
      </c>
      <c r="E58" s="483" t="s">
        <v>152</v>
      </c>
      <c r="F58" s="485" t="s">
        <v>155</v>
      </c>
      <c r="G58" s="486"/>
      <c r="H58" s="489" t="s">
        <v>153</v>
      </c>
      <c r="I58" s="491" t="s">
        <v>154</v>
      </c>
      <c r="J58" s="481" t="s">
        <v>156</v>
      </c>
      <c r="K58" s="151"/>
    </row>
    <row r="59" spans="1:16" ht="27" customHeight="1" x14ac:dyDescent="0.2">
      <c r="A59" s="148"/>
      <c r="B59" s="382" t="s">
        <v>333</v>
      </c>
      <c r="C59" s="383"/>
      <c r="D59" s="349"/>
      <c r="E59" s="484"/>
      <c r="F59" s="487"/>
      <c r="G59" s="488"/>
      <c r="H59" s="490"/>
      <c r="I59" s="492"/>
      <c r="J59" s="482"/>
      <c r="K59" s="151"/>
    </row>
    <row r="60" spans="1:16" ht="15" customHeight="1" x14ac:dyDescent="0.2">
      <c r="A60" s="149">
        <v>24</v>
      </c>
      <c r="B60" s="387" t="s">
        <v>335</v>
      </c>
      <c r="C60" s="388"/>
      <c r="D60" s="479">
        <v>212916000</v>
      </c>
      <c r="E60" s="483" t="s">
        <v>152</v>
      </c>
      <c r="F60" s="485" t="s">
        <v>155</v>
      </c>
      <c r="G60" s="486"/>
      <c r="H60" s="489" t="s">
        <v>153</v>
      </c>
      <c r="I60" s="491" t="s">
        <v>154</v>
      </c>
      <c r="J60" s="481" t="s">
        <v>156</v>
      </c>
      <c r="K60" s="151"/>
    </row>
    <row r="61" spans="1:16" ht="40.5" customHeight="1" x14ac:dyDescent="0.2">
      <c r="A61" s="148"/>
      <c r="B61" s="374" t="s">
        <v>336</v>
      </c>
      <c r="C61" s="375"/>
      <c r="D61" s="480"/>
      <c r="E61" s="484"/>
      <c r="F61" s="487"/>
      <c r="G61" s="488"/>
      <c r="H61" s="490"/>
      <c r="I61" s="492"/>
      <c r="J61" s="482"/>
      <c r="K61" s="151"/>
    </row>
    <row r="62" spans="1:16" ht="15" customHeight="1" x14ac:dyDescent="0.2">
      <c r="A62" s="149">
        <v>25</v>
      </c>
      <c r="B62" s="387" t="s">
        <v>337</v>
      </c>
      <c r="C62" s="388"/>
      <c r="D62" s="479">
        <v>109113500</v>
      </c>
      <c r="E62" s="483" t="s">
        <v>152</v>
      </c>
      <c r="F62" s="485" t="s">
        <v>155</v>
      </c>
      <c r="G62" s="486"/>
      <c r="H62" s="489" t="s">
        <v>153</v>
      </c>
      <c r="I62" s="491" t="s">
        <v>154</v>
      </c>
      <c r="J62" s="481" t="s">
        <v>156</v>
      </c>
      <c r="K62" s="151"/>
    </row>
    <row r="63" spans="1:16" ht="27" customHeight="1" x14ac:dyDescent="0.2">
      <c r="A63" s="148"/>
      <c r="B63" s="374" t="s">
        <v>338</v>
      </c>
      <c r="C63" s="375"/>
      <c r="D63" s="480"/>
      <c r="E63" s="484"/>
      <c r="F63" s="487"/>
      <c r="G63" s="488"/>
      <c r="H63" s="490"/>
      <c r="I63" s="492"/>
      <c r="J63" s="482"/>
      <c r="K63" s="119"/>
    </row>
    <row r="64" spans="1:16" ht="12.75" customHeight="1" x14ac:dyDescent="0.2">
      <c r="A64" s="353">
        <v>26</v>
      </c>
      <c r="B64" s="391" t="s">
        <v>288</v>
      </c>
      <c r="C64" s="392"/>
      <c r="D64" s="348">
        <f>SUM(D66)</f>
        <v>687235400</v>
      </c>
      <c r="E64" s="483" t="s">
        <v>152</v>
      </c>
      <c r="F64" s="485" t="s">
        <v>155</v>
      </c>
      <c r="G64" s="486"/>
      <c r="H64" s="489" t="s">
        <v>153</v>
      </c>
      <c r="I64" s="491" t="s">
        <v>154</v>
      </c>
      <c r="J64" s="481" t="s">
        <v>156</v>
      </c>
      <c r="K64" s="109"/>
    </row>
    <row r="65" spans="1:16" ht="40.5" customHeight="1" x14ac:dyDescent="0.2">
      <c r="A65" s="354"/>
      <c r="B65" s="385" t="s">
        <v>233</v>
      </c>
      <c r="C65" s="386"/>
      <c r="D65" s="349"/>
      <c r="E65" s="484"/>
      <c r="F65" s="487"/>
      <c r="G65" s="488"/>
      <c r="H65" s="490"/>
      <c r="I65" s="492"/>
      <c r="J65" s="482"/>
      <c r="K65" s="119"/>
    </row>
    <row r="66" spans="1:16" s="84" customFormat="1" ht="12.75" customHeight="1" x14ac:dyDescent="0.2">
      <c r="A66" s="403">
        <v>27</v>
      </c>
      <c r="B66" s="378" t="s">
        <v>289</v>
      </c>
      <c r="C66" s="379"/>
      <c r="D66" s="479">
        <v>687235400</v>
      </c>
      <c r="E66" s="483" t="s">
        <v>152</v>
      </c>
      <c r="F66" s="485" t="s">
        <v>155</v>
      </c>
      <c r="G66" s="486"/>
      <c r="H66" s="489" t="s">
        <v>153</v>
      </c>
      <c r="I66" s="491" t="s">
        <v>154</v>
      </c>
      <c r="J66" s="481" t="s">
        <v>156</v>
      </c>
      <c r="K66" s="109"/>
      <c r="L66" s="107"/>
      <c r="M66" s="107"/>
      <c r="N66" s="107"/>
      <c r="O66" s="107"/>
      <c r="P66" s="107"/>
    </row>
    <row r="67" spans="1:16" s="84" customFormat="1" ht="44.25" customHeight="1" x14ac:dyDescent="0.2">
      <c r="A67" s="360"/>
      <c r="B67" s="374" t="s">
        <v>234</v>
      </c>
      <c r="C67" s="375"/>
      <c r="D67" s="480"/>
      <c r="E67" s="484"/>
      <c r="F67" s="487"/>
      <c r="G67" s="488"/>
      <c r="H67" s="490"/>
      <c r="I67" s="492"/>
      <c r="J67" s="482"/>
      <c r="K67" s="119"/>
      <c r="L67" s="107"/>
      <c r="M67" s="107"/>
      <c r="N67" s="107"/>
      <c r="O67" s="107"/>
      <c r="P67" s="107"/>
    </row>
    <row r="68" spans="1:16" s="84" customFormat="1" ht="12.75" customHeight="1" x14ac:dyDescent="0.2">
      <c r="A68" s="403">
        <v>28</v>
      </c>
      <c r="B68" s="391" t="s">
        <v>290</v>
      </c>
      <c r="C68" s="392"/>
      <c r="D68" s="348">
        <f>SUM(D70+D72)</f>
        <v>1121761550</v>
      </c>
      <c r="E68" s="483" t="s">
        <v>152</v>
      </c>
      <c r="F68" s="485" t="s">
        <v>155</v>
      </c>
      <c r="G68" s="486"/>
      <c r="H68" s="489" t="s">
        <v>153</v>
      </c>
      <c r="I68" s="491" t="s">
        <v>154</v>
      </c>
      <c r="J68" s="481" t="s">
        <v>156</v>
      </c>
      <c r="K68" s="109"/>
      <c r="L68" s="107"/>
      <c r="M68" s="107"/>
      <c r="N68" s="107"/>
      <c r="O68" s="107"/>
      <c r="P68" s="107"/>
    </row>
    <row r="69" spans="1:16" s="84" customFormat="1" ht="54.75" customHeight="1" x14ac:dyDescent="0.2">
      <c r="A69" s="360"/>
      <c r="B69" s="385" t="s">
        <v>235</v>
      </c>
      <c r="C69" s="386"/>
      <c r="D69" s="349"/>
      <c r="E69" s="484"/>
      <c r="F69" s="487"/>
      <c r="G69" s="488"/>
      <c r="H69" s="490"/>
      <c r="I69" s="492"/>
      <c r="J69" s="482"/>
      <c r="K69" s="119"/>
      <c r="L69" s="107"/>
      <c r="M69" s="107"/>
      <c r="N69" s="107"/>
      <c r="O69" s="107"/>
      <c r="P69" s="107"/>
    </row>
    <row r="70" spans="1:16" ht="12.75" customHeight="1" x14ac:dyDescent="0.2">
      <c r="A70" s="403">
        <v>29</v>
      </c>
      <c r="B70" s="378" t="s">
        <v>291</v>
      </c>
      <c r="C70" s="379"/>
      <c r="D70" s="479">
        <v>203916200</v>
      </c>
      <c r="E70" s="483" t="s">
        <v>152</v>
      </c>
      <c r="F70" s="485" t="s">
        <v>155</v>
      </c>
      <c r="G70" s="486"/>
      <c r="H70" s="489" t="s">
        <v>153</v>
      </c>
      <c r="I70" s="491" t="s">
        <v>154</v>
      </c>
      <c r="J70" s="481" t="s">
        <v>156</v>
      </c>
      <c r="K70" s="109"/>
    </row>
    <row r="71" spans="1:16" ht="28.5" customHeight="1" x14ac:dyDescent="0.2">
      <c r="A71" s="360"/>
      <c r="B71" s="374" t="s">
        <v>236</v>
      </c>
      <c r="C71" s="375"/>
      <c r="D71" s="480"/>
      <c r="E71" s="484"/>
      <c r="F71" s="487"/>
      <c r="G71" s="488"/>
      <c r="H71" s="490"/>
      <c r="I71" s="492"/>
      <c r="J71" s="482"/>
      <c r="K71" s="119"/>
    </row>
    <row r="72" spans="1:16" ht="12.75" customHeight="1" x14ac:dyDescent="0.2">
      <c r="A72" s="403">
        <v>30</v>
      </c>
      <c r="B72" s="378" t="s">
        <v>302</v>
      </c>
      <c r="C72" s="379"/>
      <c r="D72" s="479">
        <v>917845350</v>
      </c>
      <c r="E72" s="483" t="s">
        <v>152</v>
      </c>
      <c r="F72" s="485" t="s">
        <v>155</v>
      </c>
      <c r="G72" s="486"/>
      <c r="H72" s="489" t="s">
        <v>153</v>
      </c>
      <c r="I72" s="491" t="s">
        <v>154</v>
      </c>
      <c r="J72" s="481" t="s">
        <v>156</v>
      </c>
      <c r="K72" s="109"/>
    </row>
    <row r="73" spans="1:16" ht="56.25" customHeight="1" x14ac:dyDescent="0.2">
      <c r="A73" s="360"/>
      <c r="B73" s="374" t="s">
        <v>237</v>
      </c>
      <c r="C73" s="375"/>
      <c r="D73" s="480"/>
      <c r="E73" s="484"/>
      <c r="F73" s="487"/>
      <c r="G73" s="488"/>
      <c r="H73" s="490"/>
      <c r="I73" s="492"/>
      <c r="J73" s="482"/>
      <c r="K73" s="119"/>
    </row>
    <row r="74" spans="1:16" s="84" customFormat="1" ht="12.75" customHeight="1" x14ac:dyDescent="0.2">
      <c r="A74" s="403">
        <v>31</v>
      </c>
      <c r="B74" s="391" t="s">
        <v>293</v>
      </c>
      <c r="C74" s="392"/>
      <c r="D74" s="348">
        <f>SUM(D76+D78)</f>
        <v>160266500</v>
      </c>
      <c r="E74" s="483" t="s">
        <v>152</v>
      </c>
      <c r="F74" s="485" t="s">
        <v>155</v>
      </c>
      <c r="G74" s="486"/>
      <c r="H74" s="489" t="s">
        <v>153</v>
      </c>
      <c r="I74" s="491" t="s">
        <v>154</v>
      </c>
      <c r="J74" s="481" t="s">
        <v>156</v>
      </c>
      <c r="K74" s="109"/>
      <c r="L74" s="107"/>
      <c r="M74" s="107"/>
      <c r="N74" s="107"/>
      <c r="O74" s="107"/>
      <c r="P74" s="107"/>
    </row>
    <row r="75" spans="1:16" s="84" customFormat="1" ht="50.25" customHeight="1" x14ac:dyDescent="0.2">
      <c r="A75" s="360"/>
      <c r="B75" s="385" t="s">
        <v>238</v>
      </c>
      <c r="C75" s="386"/>
      <c r="D75" s="349"/>
      <c r="E75" s="484"/>
      <c r="F75" s="487"/>
      <c r="G75" s="488"/>
      <c r="H75" s="490"/>
      <c r="I75" s="492"/>
      <c r="J75" s="482"/>
      <c r="K75" s="119"/>
      <c r="L75" s="107"/>
      <c r="M75" s="107"/>
      <c r="N75" s="107"/>
      <c r="O75" s="107"/>
      <c r="P75" s="107"/>
    </row>
    <row r="76" spans="1:16" s="84" customFormat="1" ht="12.75" customHeight="1" x14ac:dyDescent="0.2">
      <c r="A76" s="149">
        <v>32</v>
      </c>
      <c r="B76" s="326"/>
      <c r="C76" s="328" t="s">
        <v>374</v>
      </c>
      <c r="D76" s="479">
        <v>58275000</v>
      </c>
      <c r="E76" s="483" t="s">
        <v>152</v>
      </c>
      <c r="F76" s="485" t="s">
        <v>155</v>
      </c>
      <c r="G76" s="486"/>
      <c r="H76" s="489" t="s">
        <v>153</v>
      </c>
      <c r="I76" s="491" t="s">
        <v>154</v>
      </c>
      <c r="J76" s="481" t="s">
        <v>156</v>
      </c>
      <c r="K76" s="151"/>
      <c r="L76" s="107"/>
      <c r="M76" s="107"/>
      <c r="N76" s="107"/>
      <c r="O76" s="107"/>
      <c r="P76" s="107"/>
    </row>
    <row r="77" spans="1:16" s="84" customFormat="1" ht="29.25" customHeight="1" x14ac:dyDescent="0.2">
      <c r="A77" s="149"/>
      <c r="B77" s="326"/>
      <c r="C77" s="327" t="s">
        <v>375</v>
      </c>
      <c r="D77" s="480"/>
      <c r="E77" s="484"/>
      <c r="F77" s="487"/>
      <c r="G77" s="488"/>
      <c r="H77" s="490"/>
      <c r="I77" s="492"/>
      <c r="J77" s="482"/>
      <c r="K77" s="151"/>
      <c r="L77" s="107"/>
      <c r="M77" s="107"/>
      <c r="N77" s="107"/>
      <c r="O77" s="107"/>
      <c r="P77" s="107"/>
    </row>
    <row r="78" spans="1:16" s="84" customFormat="1" ht="12.75" customHeight="1" x14ac:dyDescent="0.2">
      <c r="A78" s="403">
        <v>33</v>
      </c>
      <c r="B78" s="378" t="s">
        <v>294</v>
      </c>
      <c r="C78" s="379"/>
      <c r="D78" s="479">
        <v>101991500</v>
      </c>
      <c r="E78" s="483" t="s">
        <v>152</v>
      </c>
      <c r="F78" s="485" t="s">
        <v>155</v>
      </c>
      <c r="G78" s="486"/>
      <c r="H78" s="489" t="s">
        <v>153</v>
      </c>
      <c r="I78" s="491" t="s">
        <v>154</v>
      </c>
      <c r="J78" s="481" t="s">
        <v>156</v>
      </c>
      <c r="K78" s="109"/>
      <c r="L78" s="107"/>
      <c r="M78" s="107"/>
      <c r="N78" s="107"/>
      <c r="O78" s="107"/>
      <c r="P78" s="107"/>
    </row>
    <row r="79" spans="1:16" s="84" customFormat="1" ht="51.75" customHeight="1" x14ac:dyDescent="0.2">
      <c r="A79" s="360"/>
      <c r="B79" s="374" t="s">
        <v>244</v>
      </c>
      <c r="C79" s="375"/>
      <c r="D79" s="480"/>
      <c r="E79" s="484"/>
      <c r="F79" s="487"/>
      <c r="G79" s="488"/>
      <c r="H79" s="490"/>
      <c r="I79" s="492"/>
      <c r="J79" s="482"/>
      <c r="K79" s="119"/>
      <c r="L79" s="107"/>
      <c r="M79" s="107"/>
      <c r="N79" s="107"/>
      <c r="O79" s="107"/>
      <c r="P79" s="107"/>
    </row>
    <row r="80" spans="1:16" ht="12.75" customHeight="1" x14ac:dyDescent="0.2">
      <c r="A80" s="403">
        <v>34</v>
      </c>
      <c r="B80" s="391" t="s">
        <v>295</v>
      </c>
      <c r="C80" s="392"/>
      <c r="D80" s="348">
        <f>SUM(D82+D84+D86)</f>
        <v>7137898836</v>
      </c>
      <c r="E80" s="483" t="s">
        <v>152</v>
      </c>
      <c r="F80" s="485" t="s">
        <v>155</v>
      </c>
      <c r="G80" s="486"/>
      <c r="H80" s="489" t="s">
        <v>153</v>
      </c>
      <c r="I80" s="491" t="s">
        <v>154</v>
      </c>
      <c r="J80" s="481" t="s">
        <v>156</v>
      </c>
      <c r="K80" s="109"/>
    </row>
    <row r="81" spans="1:16" ht="24.75" customHeight="1" x14ac:dyDescent="0.2">
      <c r="A81" s="360"/>
      <c r="B81" s="385" t="s">
        <v>239</v>
      </c>
      <c r="C81" s="386"/>
      <c r="D81" s="349"/>
      <c r="E81" s="484"/>
      <c r="F81" s="487"/>
      <c r="G81" s="488"/>
      <c r="H81" s="490"/>
      <c r="I81" s="492"/>
      <c r="J81" s="482"/>
      <c r="K81" s="119"/>
    </row>
    <row r="82" spans="1:16" ht="12.75" customHeight="1" x14ac:dyDescent="0.2">
      <c r="A82" s="403">
        <v>35</v>
      </c>
      <c r="B82" s="378" t="s">
        <v>296</v>
      </c>
      <c r="C82" s="379"/>
      <c r="D82" s="479">
        <v>1291000000</v>
      </c>
      <c r="E82" s="483" t="s">
        <v>152</v>
      </c>
      <c r="F82" s="485" t="s">
        <v>155</v>
      </c>
      <c r="G82" s="486"/>
      <c r="H82" s="489" t="s">
        <v>153</v>
      </c>
      <c r="I82" s="491" t="s">
        <v>154</v>
      </c>
      <c r="J82" s="481" t="s">
        <v>156</v>
      </c>
      <c r="K82" s="109"/>
    </row>
    <row r="83" spans="1:16" ht="25.5" customHeight="1" x14ac:dyDescent="0.2">
      <c r="A83" s="360"/>
      <c r="B83" s="374" t="s">
        <v>239</v>
      </c>
      <c r="C83" s="375"/>
      <c r="D83" s="480"/>
      <c r="E83" s="484"/>
      <c r="F83" s="487"/>
      <c r="G83" s="488"/>
      <c r="H83" s="490"/>
      <c r="I83" s="492"/>
      <c r="J83" s="482"/>
      <c r="K83" s="119"/>
    </row>
    <row r="84" spans="1:16" ht="15.75" customHeight="1" x14ac:dyDescent="0.2">
      <c r="A84" s="149">
        <v>36</v>
      </c>
      <c r="B84" s="378" t="s">
        <v>297</v>
      </c>
      <c r="C84" s="379"/>
      <c r="D84" s="479">
        <v>5810898836</v>
      </c>
      <c r="E84" s="483" t="s">
        <v>152</v>
      </c>
      <c r="F84" s="485" t="s">
        <v>155</v>
      </c>
      <c r="G84" s="486"/>
      <c r="H84" s="489" t="s">
        <v>213</v>
      </c>
      <c r="I84" s="491" t="s">
        <v>213</v>
      </c>
      <c r="J84" s="481" t="s">
        <v>156</v>
      </c>
      <c r="K84" s="213"/>
    </row>
    <row r="85" spans="1:16" ht="19.5" customHeight="1" x14ac:dyDescent="0.2">
      <c r="A85" s="149"/>
      <c r="B85" s="374" t="s">
        <v>240</v>
      </c>
      <c r="C85" s="375"/>
      <c r="D85" s="480"/>
      <c r="E85" s="484"/>
      <c r="F85" s="487"/>
      <c r="G85" s="488"/>
      <c r="H85" s="490"/>
      <c r="I85" s="492"/>
      <c r="J85" s="482"/>
      <c r="K85" s="119"/>
    </row>
    <row r="86" spans="1:16" ht="12.75" customHeight="1" x14ac:dyDescent="0.2">
      <c r="A86" s="403">
        <v>37</v>
      </c>
      <c r="B86" s="378" t="s">
        <v>298</v>
      </c>
      <c r="C86" s="379"/>
      <c r="D86" s="479">
        <v>36000000</v>
      </c>
      <c r="E86" s="483" t="s">
        <v>152</v>
      </c>
      <c r="F86" s="485" t="s">
        <v>155</v>
      </c>
      <c r="G86" s="486"/>
      <c r="H86" s="489" t="s">
        <v>153</v>
      </c>
      <c r="I86" s="491" t="s">
        <v>154</v>
      </c>
      <c r="J86" s="481" t="s">
        <v>156</v>
      </c>
      <c r="K86" s="109"/>
    </row>
    <row r="87" spans="1:16" ht="27" customHeight="1" x14ac:dyDescent="0.2">
      <c r="A87" s="360"/>
      <c r="B87" s="374" t="s">
        <v>241</v>
      </c>
      <c r="C87" s="375"/>
      <c r="D87" s="480"/>
      <c r="E87" s="484"/>
      <c r="F87" s="487"/>
      <c r="G87" s="488"/>
      <c r="H87" s="490"/>
      <c r="I87" s="492"/>
      <c r="J87" s="482"/>
      <c r="K87" s="119"/>
    </row>
    <row r="88" spans="1:16" s="84" customFormat="1" ht="15" customHeight="1" x14ac:dyDescent="0.2">
      <c r="A88" s="403">
        <v>38</v>
      </c>
      <c r="B88" s="509" t="s">
        <v>299</v>
      </c>
      <c r="C88" s="510"/>
      <c r="D88" s="348">
        <f>SUM(D90)</f>
        <v>150559000</v>
      </c>
      <c r="E88" s="483" t="s">
        <v>152</v>
      </c>
      <c r="F88" s="485" t="s">
        <v>155</v>
      </c>
      <c r="G88" s="486"/>
      <c r="H88" s="489" t="s">
        <v>153</v>
      </c>
      <c r="I88" s="491" t="s">
        <v>154</v>
      </c>
      <c r="J88" s="481" t="s">
        <v>156</v>
      </c>
      <c r="K88" s="109"/>
      <c r="L88" s="107"/>
      <c r="M88" s="107"/>
      <c r="N88" s="107"/>
      <c r="O88" s="107"/>
      <c r="P88" s="107"/>
    </row>
    <row r="89" spans="1:16" s="84" customFormat="1" ht="28.5" customHeight="1" x14ac:dyDescent="0.2">
      <c r="A89" s="360"/>
      <c r="B89" s="385" t="s">
        <v>242</v>
      </c>
      <c r="C89" s="386"/>
      <c r="D89" s="349"/>
      <c r="E89" s="484"/>
      <c r="F89" s="487"/>
      <c r="G89" s="488"/>
      <c r="H89" s="490"/>
      <c r="I89" s="492"/>
      <c r="J89" s="482"/>
      <c r="K89" s="119"/>
      <c r="L89" s="107"/>
      <c r="M89" s="107"/>
      <c r="N89" s="107"/>
      <c r="O89" s="107"/>
      <c r="P89" s="107"/>
    </row>
    <row r="90" spans="1:16" s="84" customFormat="1" ht="15.75" customHeight="1" x14ac:dyDescent="0.2">
      <c r="A90" s="147">
        <v>39</v>
      </c>
      <c r="B90" s="387" t="s">
        <v>300</v>
      </c>
      <c r="C90" s="388"/>
      <c r="D90" s="479">
        <v>150559000</v>
      </c>
      <c r="E90" s="543" t="s">
        <v>152</v>
      </c>
      <c r="F90" s="485" t="s">
        <v>312</v>
      </c>
      <c r="G90" s="486"/>
      <c r="H90" s="489" t="s">
        <v>153</v>
      </c>
      <c r="I90" s="491" t="s">
        <v>154</v>
      </c>
      <c r="J90" s="291" t="s">
        <v>156</v>
      </c>
      <c r="K90" s="213"/>
      <c r="L90" s="107"/>
      <c r="M90" s="107"/>
      <c r="N90" s="107"/>
      <c r="O90" s="107"/>
      <c r="P90" s="107"/>
    </row>
    <row r="91" spans="1:16" s="84" customFormat="1" ht="27" customHeight="1" x14ac:dyDescent="0.2">
      <c r="A91" s="148"/>
      <c r="B91" s="374" t="s">
        <v>243</v>
      </c>
      <c r="C91" s="375"/>
      <c r="D91" s="480"/>
      <c r="E91" s="544"/>
      <c r="F91" s="487"/>
      <c r="G91" s="488"/>
      <c r="H91" s="490"/>
      <c r="I91" s="492"/>
      <c r="J91" s="292" t="s">
        <v>313</v>
      </c>
      <c r="K91" s="119"/>
      <c r="L91" s="107"/>
      <c r="M91" s="107"/>
      <c r="N91" s="107"/>
      <c r="O91" s="107"/>
      <c r="P91" s="107"/>
    </row>
    <row r="92" spans="1:16" s="84" customFormat="1" ht="15.75" customHeight="1" x14ac:dyDescent="0.2">
      <c r="A92" s="147">
        <v>40</v>
      </c>
      <c r="B92" s="384" t="s">
        <v>248</v>
      </c>
      <c r="C92" s="364"/>
      <c r="D92" s="348">
        <f>SUM(D94)</f>
        <v>37961700</v>
      </c>
      <c r="E92" s="483" t="s">
        <v>152</v>
      </c>
      <c r="F92" s="485" t="s">
        <v>312</v>
      </c>
      <c r="G92" s="486"/>
      <c r="H92" s="489" t="s">
        <v>153</v>
      </c>
      <c r="I92" s="491" t="s">
        <v>154</v>
      </c>
      <c r="J92" s="291" t="s">
        <v>156</v>
      </c>
      <c r="K92" s="213"/>
      <c r="L92" s="107"/>
      <c r="M92" s="107"/>
      <c r="N92" s="107"/>
      <c r="O92" s="107"/>
      <c r="P92" s="107"/>
    </row>
    <row r="93" spans="1:16" s="84" customFormat="1" ht="27.75" customHeight="1" x14ac:dyDescent="0.2">
      <c r="A93" s="148"/>
      <c r="B93" s="385" t="s">
        <v>249</v>
      </c>
      <c r="C93" s="386"/>
      <c r="D93" s="349"/>
      <c r="E93" s="484"/>
      <c r="F93" s="487"/>
      <c r="G93" s="488"/>
      <c r="H93" s="490"/>
      <c r="I93" s="492"/>
      <c r="J93" s="292" t="s">
        <v>313</v>
      </c>
      <c r="K93" s="119"/>
      <c r="L93" s="107"/>
      <c r="M93" s="107"/>
      <c r="N93" s="107"/>
      <c r="O93" s="107"/>
      <c r="P93" s="107"/>
    </row>
    <row r="94" spans="1:16" s="84" customFormat="1" ht="15.75" customHeight="1" x14ac:dyDescent="0.2">
      <c r="A94" s="149">
        <v>41</v>
      </c>
      <c r="B94" s="387" t="s">
        <v>250</v>
      </c>
      <c r="C94" s="388"/>
      <c r="D94" s="479">
        <v>37961700</v>
      </c>
      <c r="E94" s="483" t="s">
        <v>152</v>
      </c>
      <c r="F94" s="485" t="s">
        <v>312</v>
      </c>
      <c r="G94" s="486"/>
      <c r="H94" s="489" t="s">
        <v>153</v>
      </c>
      <c r="I94" s="491" t="s">
        <v>154</v>
      </c>
      <c r="J94" s="293" t="s">
        <v>156</v>
      </c>
      <c r="K94" s="151"/>
      <c r="L94" s="107"/>
      <c r="M94" s="107"/>
      <c r="N94" s="107"/>
      <c r="O94" s="107"/>
      <c r="P94" s="107"/>
    </row>
    <row r="95" spans="1:16" s="84" customFormat="1" ht="27" customHeight="1" x14ac:dyDescent="0.2">
      <c r="A95" s="149"/>
      <c r="B95" s="374" t="s">
        <v>249</v>
      </c>
      <c r="C95" s="375"/>
      <c r="D95" s="480"/>
      <c r="E95" s="484"/>
      <c r="F95" s="487"/>
      <c r="G95" s="488"/>
      <c r="H95" s="490"/>
      <c r="I95" s="492"/>
      <c r="J95" s="293" t="s">
        <v>313</v>
      </c>
      <c r="K95" s="151"/>
      <c r="L95" s="107"/>
      <c r="M95" s="107"/>
      <c r="N95" s="107"/>
      <c r="O95" s="107"/>
      <c r="P95" s="107"/>
    </row>
    <row r="96" spans="1:16" ht="12.75" customHeight="1" x14ac:dyDescent="0.2">
      <c r="A96" s="15"/>
      <c r="B96" s="66"/>
      <c r="C96" s="531" t="s">
        <v>211</v>
      </c>
      <c r="D96" s="348">
        <f>SUM(D14+D20+D24+D28+D44+D54+D58+D64+D68+D74+D80+D88+D92)</f>
        <v>13457270095</v>
      </c>
      <c r="E96" s="529"/>
      <c r="F96" s="533"/>
      <c r="G96" s="534"/>
      <c r="H96" s="537"/>
      <c r="I96" s="539"/>
      <c r="J96" s="541"/>
      <c r="K96" s="109"/>
    </row>
    <row r="97" spans="1:14" ht="11.25" customHeight="1" x14ac:dyDescent="0.2">
      <c r="A97" s="5"/>
      <c r="B97" s="72"/>
      <c r="C97" s="532"/>
      <c r="D97" s="349"/>
      <c r="E97" s="530"/>
      <c r="F97" s="535"/>
      <c r="G97" s="536"/>
      <c r="H97" s="538"/>
      <c r="I97" s="540"/>
      <c r="J97" s="542"/>
      <c r="K97" s="119"/>
    </row>
    <row r="98" spans="1:14" ht="18.75" customHeight="1" x14ac:dyDescent="0.2"/>
    <row r="99" spans="1:14" ht="15.75" customHeight="1" x14ac:dyDescent="0.2">
      <c r="J99" s="57" t="s">
        <v>373</v>
      </c>
      <c r="L99" s="57"/>
      <c r="M99" s="57"/>
      <c r="N99" s="57"/>
    </row>
    <row r="100" spans="1:14" x14ac:dyDescent="0.2">
      <c r="J100" s="57" t="s">
        <v>89</v>
      </c>
      <c r="L100" s="57"/>
      <c r="M100" s="58"/>
      <c r="N100" s="58"/>
    </row>
    <row r="101" spans="1:14" x14ac:dyDescent="0.2">
      <c r="J101" s="58"/>
      <c r="K101" s="112"/>
      <c r="L101" s="112"/>
      <c r="M101" s="58"/>
      <c r="N101" s="58"/>
    </row>
    <row r="102" spans="1:14" x14ac:dyDescent="0.2">
      <c r="J102" s="58"/>
      <c r="K102" s="112"/>
      <c r="L102" s="112"/>
      <c r="M102" s="58"/>
      <c r="N102" s="58"/>
    </row>
    <row r="103" spans="1:14" x14ac:dyDescent="0.2">
      <c r="J103" s="58"/>
      <c r="L103" s="57"/>
      <c r="M103" s="57"/>
      <c r="N103" s="57"/>
    </row>
    <row r="104" spans="1:14" x14ac:dyDescent="0.2">
      <c r="J104" s="207" t="s">
        <v>246</v>
      </c>
      <c r="K104" s="114"/>
      <c r="L104" s="114"/>
      <c r="M104" s="58"/>
      <c r="N104" s="58"/>
    </row>
    <row r="105" spans="1:14" x14ac:dyDescent="0.2">
      <c r="J105" s="55" t="s">
        <v>90</v>
      </c>
      <c r="K105" s="113"/>
      <c r="L105" s="113"/>
      <c r="M105" s="58"/>
      <c r="N105" s="58"/>
    </row>
    <row r="106" spans="1:14" x14ac:dyDescent="0.2">
      <c r="J106" s="55" t="s">
        <v>247</v>
      </c>
      <c r="K106" s="112"/>
      <c r="L106" s="112"/>
      <c r="M106" s="58"/>
      <c r="N106" s="58"/>
    </row>
  </sheetData>
  <mergeCells count="367">
    <mergeCell ref="F34:G35"/>
    <mergeCell ref="H34:H35"/>
    <mergeCell ref="I34:I35"/>
    <mergeCell ref="J34:J35"/>
    <mergeCell ref="I94:I95"/>
    <mergeCell ref="E90:E91"/>
    <mergeCell ref="F90:G91"/>
    <mergeCell ref="H90:H91"/>
    <mergeCell ref="I90:I91"/>
    <mergeCell ref="E92:E93"/>
    <mergeCell ref="F92:G93"/>
    <mergeCell ref="H92:H93"/>
    <mergeCell ref="I92:I93"/>
    <mergeCell ref="E68:E69"/>
    <mergeCell ref="F68:G69"/>
    <mergeCell ref="H68:H69"/>
    <mergeCell ref="I66:I67"/>
    <mergeCell ref="J66:J67"/>
    <mergeCell ref="E56:E57"/>
    <mergeCell ref="F56:G57"/>
    <mergeCell ref="H56:H57"/>
    <mergeCell ref="I56:I57"/>
    <mergeCell ref="J56:J57"/>
    <mergeCell ref="F58:G59"/>
    <mergeCell ref="I20:I21"/>
    <mergeCell ref="H22:H23"/>
    <mergeCell ref="I22:I23"/>
    <mergeCell ref="B20:C20"/>
    <mergeCell ref="B21:C21"/>
    <mergeCell ref="B22:C22"/>
    <mergeCell ref="B23:C23"/>
    <mergeCell ref="E20:E21"/>
    <mergeCell ref="E22:E23"/>
    <mergeCell ref="F20:G21"/>
    <mergeCell ref="F22:G23"/>
    <mergeCell ref="H20:H21"/>
    <mergeCell ref="C96:C97"/>
    <mergeCell ref="D96:D97"/>
    <mergeCell ref="E64:E65"/>
    <mergeCell ref="F64:G65"/>
    <mergeCell ref="H64:H65"/>
    <mergeCell ref="I64:I65"/>
    <mergeCell ref="J64:J65"/>
    <mergeCell ref="E66:E67"/>
    <mergeCell ref="F66:G67"/>
    <mergeCell ref="H66:H67"/>
    <mergeCell ref="E96:E97"/>
    <mergeCell ref="F96:G97"/>
    <mergeCell ref="H96:H97"/>
    <mergeCell ref="I96:I97"/>
    <mergeCell ref="J96:J97"/>
    <mergeCell ref="F72:G73"/>
    <mergeCell ref="H72:H73"/>
    <mergeCell ref="I72:I73"/>
    <mergeCell ref="J72:J73"/>
    <mergeCell ref="E74:E75"/>
    <mergeCell ref="F74:G75"/>
    <mergeCell ref="E88:E89"/>
    <mergeCell ref="F88:G89"/>
    <mergeCell ref="H88:H89"/>
    <mergeCell ref="H58:H59"/>
    <mergeCell ref="I58:I59"/>
    <mergeCell ref="H94:H95"/>
    <mergeCell ref="H86:H87"/>
    <mergeCell ref="I86:I87"/>
    <mergeCell ref="J86:J87"/>
    <mergeCell ref="E82:E83"/>
    <mergeCell ref="F82:G83"/>
    <mergeCell ref="H82:H83"/>
    <mergeCell ref="I82:I83"/>
    <mergeCell ref="J82:J83"/>
    <mergeCell ref="E70:E71"/>
    <mergeCell ref="F70:G71"/>
    <mergeCell ref="H70:H71"/>
    <mergeCell ref="I70:I71"/>
    <mergeCell ref="J70:J71"/>
    <mergeCell ref="E76:E77"/>
    <mergeCell ref="F76:G77"/>
    <mergeCell ref="H76:H77"/>
    <mergeCell ref="I76:I77"/>
    <mergeCell ref="J76:J77"/>
    <mergeCell ref="J58:J59"/>
    <mergeCell ref="E58:E59"/>
    <mergeCell ref="E72:E73"/>
    <mergeCell ref="E54:E55"/>
    <mergeCell ref="F54:G55"/>
    <mergeCell ref="H54:H55"/>
    <mergeCell ref="I54:I55"/>
    <mergeCell ref="J54:J55"/>
    <mergeCell ref="K30:K31"/>
    <mergeCell ref="E48:E49"/>
    <mergeCell ref="F48:G49"/>
    <mergeCell ref="H48:H49"/>
    <mergeCell ref="I48:I49"/>
    <mergeCell ref="J48:J49"/>
    <mergeCell ref="E52:E53"/>
    <mergeCell ref="F52:G53"/>
    <mergeCell ref="H52:H53"/>
    <mergeCell ref="E32:E33"/>
    <mergeCell ref="F32:G33"/>
    <mergeCell ref="H32:H33"/>
    <mergeCell ref="F30:G31"/>
    <mergeCell ref="H30:H31"/>
    <mergeCell ref="I42:I43"/>
    <mergeCell ref="J42:J43"/>
    <mergeCell ref="E34:E35"/>
    <mergeCell ref="E38:E39"/>
    <mergeCell ref="F38:G39"/>
    <mergeCell ref="A2:J2"/>
    <mergeCell ref="A3:J3"/>
    <mergeCell ref="H10:I10"/>
    <mergeCell ref="H14:H15"/>
    <mergeCell ref="I14:I15"/>
    <mergeCell ref="F14:G15"/>
    <mergeCell ref="E14:E15"/>
    <mergeCell ref="E16:E17"/>
    <mergeCell ref="F16:G17"/>
    <mergeCell ref="H16:H17"/>
    <mergeCell ref="I16:I17"/>
    <mergeCell ref="J14:J15"/>
    <mergeCell ref="J16:J17"/>
    <mergeCell ref="B10:C12"/>
    <mergeCell ref="B13:C13"/>
    <mergeCell ref="F13:G13"/>
    <mergeCell ref="F7:G7"/>
    <mergeCell ref="F8:H8"/>
    <mergeCell ref="A14:A15"/>
    <mergeCell ref="B14:C14"/>
    <mergeCell ref="B15:C15"/>
    <mergeCell ref="A16:A17"/>
    <mergeCell ref="B16:C16"/>
    <mergeCell ref="B17:C17"/>
    <mergeCell ref="J18:J19"/>
    <mergeCell ref="F28:G29"/>
    <mergeCell ref="H28:H29"/>
    <mergeCell ref="I68:I69"/>
    <mergeCell ref="J68:J69"/>
    <mergeCell ref="E18:E19"/>
    <mergeCell ref="F18:G19"/>
    <mergeCell ref="H18:H19"/>
    <mergeCell ref="I18:I19"/>
    <mergeCell ref="E28:E29"/>
    <mergeCell ref="J30:J31"/>
    <mergeCell ref="J32:J33"/>
    <mergeCell ref="J28:J29"/>
    <mergeCell ref="I28:I29"/>
    <mergeCell ref="E36:E37"/>
    <mergeCell ref="F36:G37"/>
    <mergeCell ref="H36:H37"/>
    <mergeCell ref="I36:I37"/>
    <mergeCell ref="J36:J37"/>
    <mergeCell ref="E30:E31"/>
    <mergeCell ref="I38:I39"/>
    <mergeCell ref="J38:J39"/>
    <mergeCell ref="E40:E41"/>
    <mergeCell ref="F40:G41"/>
    <mergeCell ref="I88:I89"/>
    <mergeCell ref="J88:J89"/>
    <mergeCell ref="E80:E81"/>
    <mergeCell ref="F80:G81"/>
    <mergeCell ref="H80:H81"/>
    <mergeCell ref="I80:I81"/>
    <mergeCell ref="J74:J75"/>
    <mergeCell ref="H74:H75"/>
    <mergeCell ref="I74:I75"/>
    <mergeCell ref="F84:G85"/>
    <mergeCell ref="A18:A19"/>
    <mergeCell ref="B18:C18"/>
    <mergeCell ref="B19:C19"/>
    <mergeCell ref="A28:A29"/>
    <mergeCell ref="B28:C28"/>
    <mergeCell ref="B29:C29"/>
    <mergeCell ref="A30:A31"/>
    <mergeCell ref="B30:C30"/>
    <mergeCell ref="B31:C31"/>
    <mergeCell ref="B24:C24"/>
    <mergeCell ref="B25:C25"/>
    <mergeCell ref="B26:C26"/>
    <mergeCell ref="B27:C27"/>
    <mergeCell ref="A32:A33"/>
    <mergeCell ref="B32:C32"/>
    <mergeCell ref="B33:C33"/>
    <mergeCell ref="A36:A37"/>
    <mergeCell ref="B36:C36"/>
    <mergeCell ref="B37:C37"/>
    <mergeCell ref="B38:C38"/>
    <mergeCell ref="B39:C39"/>
    <mergeCell ref="A40:A41"/>
    <mergeCell ref="B40:C40"/>
    <mergeCell ref="B41:C41"/>
    <mergeCell ref="B34:C34"/>
    <mergeCell ref="B35:C35"/>
    <mergeCell ref="A44:A45"/>
    <mergeCell ref="B44:C44"/>
    <mergeCell ref="B45:C45"/>
    <mergeCell ref="A48:A49"/>
    <mergeCell ref="B49:C49"/>
    <mergeCell ref="A50:A51"/>
    <mergeCell ref="B50:C50"/>
    <mergeCell ref="B51:C51"/>
    <mergeCell ref="B46:C46"/>
    <mergeCell ref="B47:C47"/>
    <mergeCell ref="A56:A57"/>
    <mergeCell ref="B56:C56"/>
    <mergeCell ref="B57:C57"/>
    <mergeCell ref="B48:C48"/>
    <mergeCell ref="A66:A67"/>
    <mergeCell ref="A68:A69"/>
    <mergeCell ref="A64:A65"/>
    <mergeCell ref="B58:C58"/>
    <mergeCell ref="B59:C59"/>
    <mergeCell ref="A52:A53"/>
    <mergeCell ref="B52:C52"/>
    <mergeCell ref="B53:C53"/>
    <mergeCell ref="A54:A55"/>
    <mergeCell ref="B54:C54"/>
    <mergeCell ref="B55:C55"/>
    <mergeCell ref="B65:C65"/>
    <mergeCell ref="B64:C64"/>
    <mergeCell ref="B62:C62"/>
    <mergeCell ref="B63:C63"/>
    <mergeCell ref="B60:C60"/>
    <mergeCell ref="B61:C61"/>
    <mergeCell ref="B69:C69"/>
    <mergeCell ref="B68:C68"/>
    <mergeCell ref="B67:C67"/>
    <mergeCell ref="B95:C95"/>
    <mergeCell ref="E94:E95"/>
    <mergeCell ref="F94:G95"/>
    <mergeCell ref="B85:C85"/>
    <mergeCell ref="E86:E87"/>
    <mergeCell ref="F86:G87"/>
    <mergeCell ref="A74:A75"/>
    <mergeCell ref="B74:C74"/>
    <mergeCell ref="B75:C75"/>
    <mergeCell ref="A80:A81"/>
    <mergeCell ref="B80:C80"/>
    <mergeCell ref="B81:C81"/>
    <mergeCell ref="A82:A83"/>
    <mergeCell ref="B82:C82"/>
    <mergeCell ref="B83:C83"/>
    <mergeCell ref="B94:C94"/>
    <mergeCell ref="B93:C93"/>
    <mergeCell ref="B92:C92"/>
    <mergeCell ref="B91:C91"/>
    <mergeCell ref="B90:C90"/>
    <mergeCell ref="D94:D95"/>
    <mergeCell ref="D92:D93"/>
    <mergeCell ref="D90:D91"/>
    <mergeCell ref="A70:A71"/>
    <mergeCell ref="B70:C70"/>
    <mergeCell ref="B71:C71"/>
    <mergeCell ref="A72:A73"/>
    <mergeCell ref="A88:A89"/>
    <mergeCell ref="B88:C88"/>
    <mergeCell ref="B89:C89"/>
    <mergeCell ref="B84:C84"/>
    <mergeCell ref="E84:E85"/>
    <mergeCell ref="D88:D89"/>
    <mergeCell ref="D86:D87"/>
    <mergeCell ref="D84:D85"/>
    <mergeCell ref="D82:D83"/>
    <mergeCell ref="D80:D81"/>
    <mergeCell ref="D78:D79"/>
    <mergeCell ref="D76:D77"/>
    <mergeCell ref="D74:D75"/>
    <mergeCell ref="D72:D73"/>
    <mergeCell ref="D70:D71"/>
    <mergeCell ref="H38:H39"/>
    <mergeCell ref="H40:H41"/>
    <mergeCell ref="A10:A12"/>
    <mergeCell ref="H84:H85"/>
    <mergeCell ref="I84:I85"/>
    <mergeCell ref="J84:J85"/>
    <mergeCell ref="A86:A87"/>
    <mergeCell ref="B86:C86"/>
    <mergeCell ref="B87:C87"/>
    <mergeCell ref="A78:A79"/>
    <mergeCell ref="B78:C78"/>
    <mergeCell ref="B79:C79"/>
    <mergeCell ref="J80:J81"/>
    <mergeCell ref="E78:E79"/>
    <mergeCell ref="F78:G79"/>
    <mergeCell ref="H78:H79"/>
    <mergeCell ref="I78:I79"/>
    <mergeCell ref="J78:J79"/>
    <mergeCell ref="J10:J12"/>
    <mergeCell ref="F10:G10"/>
    <mergeCell ref="H11:H12"/>
    <mergeCell ref="I11:I12"/>
    <mergeCell ref="I52:I53"/>
    <mergeCell ref="J52:J53"/>
    <mergeCell ref="E50:E51"/>
    <mergeCell ref="F50:G51"/>
    <mergeCell ref="H50:H51"/>
    <mergeCell ref="I50:I51"/>
    <mergeCell ref="J50:J51"/>
    <mergeCell ref="B42:C42"/>
    <mergeCell ref="B43:C43"/>
    <mergeCell ref="E42:E43"/>
    <mergeCell ref="F42:G43"/>
    <mergeCell ref="H42:H43"/>
    <mergeCell ref="J46:J47"/>
    <mergeCell ref="F44:G45"/>
    <mergeCell ref="H44:H45"/>
    <mergeCell ref="I44:I45"/>
    <mergeCell ref="E62:E63"/>
    <mergeCell ref="F62:G63"/>
    <mergeCell ref="H62:H63"/>
    <mergeCell ref="I62:I63"/>
    <mergeCell ref="E60:E61"/>
    <mergeCell ref="F60:G61"/>
    <mergeCell ref="H60:H61"/>
    <mergeCell ref="I60:I61"/>
    <mergeCell ref="J60:J61"/>
    <mergeCell ref="B66:C66"/>
    <mergeCell ref="B72:C72"/>
    <mergeCell ref="B73:C73"/>
    <mergeCell ref="J62:J63"/>
    <mergeCell ref="E24:E25"/>
    <mergeCell ref="F24:G25"/>
    <mergeCell ref="H24:H25"/>
    <mergeCell ref="I24:I25"/>
    <mergeCell ref="J24:J25"/>
    <mergeCell ref="E26:E27"/>
    <mergeCell ref="F26:G27"/>
    <mergeCell ref="H26:H27"/>
    <mergeCell ref="I26:I27"/>
    <mergeCell ref="J26:J27"/>
    <mergeCell ref="I40:I41"/>
    <mergeCell ref="J40:J41"/>
    <mergeCell ref="I30:I31"/>
    <mergeCell ref="I32:I33"/>
    <mergeCell ref="J44:J45"/>
    <mergeCell ref="E46:E47"/>
    <mergeCell ref="F46:G47"/>
    <mergeCell ref="H46:H47"/>
    <mergeCell ref="I46:I47"/>
    <mergeCell ref="E44:E45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68:D69"/>
    <mergeCell ref="D66:D67"/>
    <mergeCell ref="D62:D63"/>
    <mergeCell ref="D60:D61"/>
    <mergeCell ref="D58:D59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64:D65"/>
  </mergeCells>
  <printOptions horizontalCentered="1"/>
  <pageMargins left="0.78740157480314965" right="0.11811023622047245" top="0.55118110236220474" bottom="0.55118110236220474" header="0.31496062992125984" footer="0.31496062992125984"/>
  <pageSetup paperSize="14" scale="62" orientation="landscape" verticalDpi="144" r:id="rId1"/>
  <headerFooter alignWithMargins="0"/>
  <rowBreaks count="3" manualBreakCount="3">
    <brk id="43" max="10" man="1"/>
    <brk id="63" max="10" man="1"/>
    <brk id="79" max="10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80"/>
  <sheetViews>
    <sheetView topLeftCell="A8" workbookViewId="0">
      <selection activeCell="F21" sqref="F21"/>
    </sheetView>
  </sheetViews>
  <sheetFormatPr defaultRowHeight="14.25" x14ac:dyDescent="0.2"/>
  <cols>
    <col min="3" max="3" width="3.42578125" customWidth="1"/>
    <col min="4" max="4" width="22.5703125" style="124" customWidth="1"/>
    <col min="5" max="5" width="14" style="41" bestFit="1" customWidth="1"/>
    <col min="7" max="7" width="4.7109375" style="7" customWidth="1"/>
    <col min="8" max="8" width="5.28515625" style="7" customWidth="1"/>
  </cols>
  <sheetData>
    <row r="1" spans="2:8" ht="12.75" x14ac:dyDescent="0.2">
      <c r="G1"/>
      <c r="H1"/>
    </row>
    <row r="2" spans="2:8" ht="12.75" x14ac:dyDescent="0.2">
      <c r="B2" s="120">
        <v>1</v>
      </c>
      <c r="C2" s="121" t="s">
        <v>95</v>
      </c>
      <c r="D2" s="122"/>
      <c r="E2" s="123">
        <v>336200000</v>
      </c>
      <c r="G2"/>
      <c r="H2"/>
    </row>
    <row r="3" spans="2:8" ht="25.5" x14ac:dyDescent="0.2">
      <c r="B3" s="120"/>
      <c r="C3" s="121"/>
      <c r="D3" s="122" t="s">
        <v>96</v>
      </c>
      <c r="E3" s="123"/>
      <c r="G3" s="116"/>
      <c r="H3" s="116"/>
    </row>
    <row r="4" spans="2:8" x14ac:dyDescent="0.2">
      <c r="B4" s="120">
        <v>2</v>
      </c>
      <c r="C4" s="121" t="s">
        <v>97</v>
      </c>
      <c r="D4" s="122"/>
      <c r="E4" s="123">
        <v>14550000</v>
      </c>
      <c r="H4" s="12"/>
    </row>
    <row r="5" spans="2:8" ht="25.5" x14ac:dyDescent="0.2">
      <c r="B5" s="120"/>
      <c r="C5" s="121"/>
      <c r="D5" s="122" t="s">
        <v>33</v>
      </c>
      <c r="E5" s="123"/>
      <c r="H5" s="12"/>
    </row>
    <row r="6" spans="2:8" ht="12.75" x14ac:dyDescent="0.2">
      <c r="B6" s="120">
        <v>3</v>
      </c>
      <c r="C6" s="121" t="s">
        <v>98</v>
      </c>
      <c r="D6" s="122"/>
      <c r="E6" s="123">
        <v>65000000</v>
      </c>
      <c r="G6"/>
      <c r="H6" s="13"/>
    </row>
    <row r="7" spans="2:8" ht="38.25" x14ac:dyDescent="0.2">
      <c r="B7" s="120"/>
      <c r="C7" s="121"/>
      <c r="D7" s="122" t="s">
        <v>99</v>
      </c>
      <c r="E7" s="123"/>
      <c r="G7"/>
      <c r="H7"/>
    </row>
    <row r="8" spans="2:8" x14ac:dyDescent="0.2">
      <c r="B8" s="120">
        <v>4</v>
      </c>
      <c r="C8" s="121" t="s">
        <v>100</v>
      </c>
      <c r="D8" s="122"/>
      <c r="E8" s="123">
        <v>10000000</v>
      </c>
    </row>
    <row r="9" spans="2:8" ht="38.25" x14ac:dyDescent="0.2">
      <c r="B9" s="120"/>
      <c r="C9" s="121"/>
      <c r="D9" s="122" t="s">
        <v>40</v>
      </c>
      <c r="E9" s="123"/>
      <c r="G9"/>
      <c r="H9"/>
    </row>
    <row r="10" spans="2:8" ht="12.75" x14ac:dyDescent="0.2">
      <c r="B10" s="120">
        <v>5</v>
      </c>
      <c r="C10" s="121" t="s">
        <v>101</v>
      </c>
      <c r="D10" s="122"/>
      <c r="E10" s="123">
        <v>119150000</v>
      </c>
      <c r="G10" s="432" t="s">
        <v>1</v>
      </c>
      <c r="H10" s="433"/>
    </row>
    <row r="11" spans="2:8" ht="25.5" x14ac:dyDescent="0.2">
      <c r="B11" s="120"/>
      <c r="C11" s="121"/>
      <c r="D11" s="122" t="s">
        <v>34</v>
      </c>
      <c r="E11" s="123"/>
      <c r="G11" s="434"/>
      <c r="H11" s="435"/>
    </row>
    <row r="12" spans="2:8" ht="12.75" x14ac:dyDescent="0.2">
      <c r="B12" s="120">
        <v>6</v>
      </c>
      <c r="C12" s="121" t="s">
        <v>102</v>
      </c>
      <c r="D12" s="122"/>
      <c r="E12" s="123">
        <v>20000000</v>
      </c>
      <c r="G12" s="412" t="str">
        <f>+G13</f>
        <v>-</v>
      </c>
      <c r="H12" s="413"/>
    </row>
    <row r="13" spans="2:8" ht="25.5" x14ac:dyDescent="0.2">
      <c r="B13" s="120"/>
      <c r="C13" s="121"/>
      <c r="D13" s="122" t="s">
        <v>103</v>
      </c>
      <c r="E13" s="123"/>
      <c r="G13" s="9" t="str">
        <f>'POK (2)'!M14</f>
        <v>-</v>
      </c>
      <c r="H13" s="10" t="str">
        <f>G13</f>
        <v>-</v>
      </c>
    </row>
    <row r="14" spans="2:8" ht="12.75" x14ac:dyDescent="0.2">
      <c r="B14" s="120">
        <v>7</v>
      </c>
      <c r="C14" s="121" t="s">
        <v>104</v>
      </c>
      <c r="D14" s="122"/>
      <c r="E14" s="123">
        <v>10000000</v>
      </c>
      <c r="G14" s="410" t="str">
        <f>G13</f>
        <v>-</v>
      </c>
      <c r="H14" s="411"/>
    </row>
    <row r="15" spans="2:8" ht="38.25" x14ac:dyDescent="0.2">
      <c r="B15" s="120"/>
      <c r="C15" s="121"/>
      <c r="D15" s="122" t="s">
        <v>35</v>
      </c>
      <c r="E15" s="123"/>
      <c r="G15" s="412">
        <f>+G16</f>
        <v>0</v>
      </c>
      <c r="H15" s="413"/>
    </row>
    <row r="16" spans="2:8" ht="12.75" x14ac:dyDescent="0.2">
      <c r="B16" s="120">
        <v>8</v>
      </c>
      <c r="C16" s="121" t="s">
        <v>157</v>
      </c>
      <c r="D16" s="122"/>
      <c r="E16" s="123">
        <v>5000000</v>
      </c>
      <c r="G16" s="9">
        <f>+'POK (2)'!M16</f>
        <v>0</v>
      </c>
      <c r="H16" s="11">
        <f>+G16</f>
        <v>0</v>
      </c>
    </row>
    <row r="17" spans="2:8" ht="51" x14ac:dyDescent="0.2">
      <c r="B17" s="120"/>
      <c r="C17" s="121"/>
      <c r="D17" s="122" t="s">
        <v>159</v>
      </c>
      <c r="E17" s="123"/>
      <c r="G17" s="410">
        <f>+G16</f>
        <v>0</v>
      </c>
      <c r="H17" s="411"/>
    </row>
    <row r="18" spans="2:8" ht="12.75" x14ac:dyDescent="0.2">
      <c r="B18" s="120">
        <v>9</v>
      </c>
      <c r="C18" s="121" t="s">
        <v>158</v>
      </c>
      <c r="D18" s="122"/>
      <c r="E18" s="123">
        <v>2500000</v>
      </c>
      <c r="G18" s="412">
        <f>+G19</f>
        <v>0</v>
      </c>
      <c r="H18" s="413"/>
    </row>
    <row r="19" spans="2:8" ht="38.25" x14ac:dyDescent="0.2">
      <c r="B19" s="120"/>
      <c r="C19" s="121"/>
      <c r="D19" s="122" t="s">
        <v>160</v>
      </c>
      <c r="E19" s="123"/>
      <c r="G19" s="9">
        <f>'POK (2)'!M18</f>
        <v>0</v>
      </c>
      <c r="H19" s="11">
        <f>G19</f>
        <v>0</v>
      </c>
    </row>
    <row r="20" spans="2:8" ht="12.75" x14ac:dyDescent="0.2">
      <c r="B20" s="120">
        <v>10</v>
      </c>
      <c r="C20" s="121" t="s">
        <v>105</v>
      </c>
      <c r="D20" s="122"/>
      <c r="E20" s="123">
        <v>30000000</v>
      </c>
      <c r="G20" s="410">
        <f>G19</f>
        <v>0</v>
      </c>
      <c r="H20" s="411"/>
    </row>
    <row r="21" spans="2:8" ht="25.5" x14ac:dyDescent="0.2">
      <c r="B21" s="120"/>
      <c r="C21" s="121"/>
      <c r="D21" s="122" t="s">
        <v>106</v>
      </c>
      <c r="E21" s="123"/>
      <c r="G21" s="412">
        <v>5</v>
      </c>
      <c r="H21" s="413"/>
    </row>
    <row r="22" spans="2:8" ht="12.75" x14ac:dyDescent="0.2">
      <c r="B22" s="120">
        <v>11</v>
      </c>
      <c r="C22" s="121" t="s">
        <v>107</v>
      </c>
      <c r="D22" s="122"/>
      <c r="E22" s="123">
        <v>60000000</v>
      </c>
      <c r="G22" s="9">
        <f>'POK (2)'!M28</f>
        <v>0</v>
      </c>
      <c r="H22" s="10">
        <v>0</v>
      </c>
    </row>
    <row r="23" spans="2:8" ht="38.25" x14ac:dyDescent="0.2">
      <c r="B23" s="120"/>
      <c r="C23" s="121"/>
      <c r="D23" s="122" t="s">
        <v>108</v>
      </c>
      <c r="E23" s="123"/>
      <c r="G23" s="410">
        <v>0</v>
      </c>
      <c r="H23" s="411"/>
    </row>
    <row r="24" spans="2:8" ht="12.75" x14ac:dyDescent="0.2">
      <c r="B24" s="120">
        <v>12</v>
      </c>
      <c r="C24" s="121" t="s">
        <v>109</v>
      </c>
      <c r="D24" s="122"/>
      <c r="E24" s="123">
        <v>3107000000</v>
      </c>
      <c r="G24" s="412">
        <f>+G25</f>
        <v>0</v>
      </c>
      <c r="H24" s="413"/>
    </row>
    <row r="25" spans="2:8" ht="38.25" x14ac:dyDescent="0.2">
      <c r="B25" s="120"/>
      <c r="C25" s="121"/>
      <c r="D25" s="122" t="s">
        <v>110</v>
      </c>
      <c r="E25" s="123"/>
      <c r="G25" s="9">
        <f>'POK (2)'!M30</f>
        <v>0</v>
      </c>
      <c r="H25" s="10">
        <f>G25</f>
        <v>0</v>
      </c>
    </row>
    <row r="26" spans="2:8" ht="12.75" x14ac:dyDescent="0.2">
      <c r="B26" s="120">
        <v>13</v>
      </c>
      <c r="C26" s="121" t="s">
        <v>161</v>
      </c>
      <c r="D26" s="122"/>
      <c r="E26" s="123">
        <v>3000000000</v>
      </c>
      <c r="G26" s="410">
        <f>H25</f>
        <v>0</v>
      </c>
      <c r="H26" s="411"/>
    </row>
    <row r="27" spans="2:8" ht="25.5" x14ac:dyDescent="0.2">
      <c r="B27" s="120"/>
      <c r="C27" s="121"/>
      <c r="D27" s="122" t="s">
        <v>163</v>
      </c>
      <c r="E27" s="123"/>
      <c r="G27" s="412">
        <v>5</v>
      </c>
      <c r="H27" s="413"/>
    </row>
    <row r="28" spans="2:8" ht="12.75" x14ac:dyDescent="0.2">
      <c r="B28" s="120">
        <v>14</v>
      </c>
      <c r="C28" s="121" t="s">
        <v>162</v>
      </c>
      <c r="D28" s="122"/>
      <c r="E28" s="123">
        <v>12000000</v>
      </c>
      <c r="G28" s="9">
        <v>3</v>
      </c>
      <c r="H28" s="10">
        <v>0</v>
      </c>
    </row>
    <row r="29" spans="2:8" ht="38.25" x14ac:dyDescent="0.2">
      <c r="B29" s="120"/>
      <c r="C29" s="121"/>
      <c r="D29" s="122" t="s">
        <v>164</v>
      </c>
      <c r="E29" s="123"/>
      <c r="G29" s="410">
        <v>0</v>
      </c>
      <c r="H29" s="411"/>
    </row>
    <row r="30" spans="2:8" ht="12.75" x14ac:dyDescent="0.2">
      <c r="B30" s="120">
        <v>15</v>
      </c>
      <c r="C30" s="121" t="s">
        <v>111</v>
      </c>
      <c r="D30" s="122"/>
      <c r="E30" s="123">
        <v>95000000</v>
      </c>
      <c r="G30" s="412" t="e">
        <f>+G31</f>
        <v>#REF!</v>
      </c>
      <c r="H30" s="413"/>
    </row>
    <row r="31" spans="2:8" ht="38.25" x14ac:dyDescent="0.2">
      <c r="B31" s="120"/>
      <c r="C31" s="121"/>
      <c r="D31" s="122" t="s">
        <v>87</v>
      </c>
      <c r="E31" s="123"/>
      <c r="G31" s="9" t="e">
        <f>+'POK (2)'!#REF!</f>
        <v>#REF!</v>
      </c>
      <c r="H31" s="10" t="e">
        <f>+G31</f>
        <v>#REF!</v>
      </c>
    </row>
    <row r="32" spans="2:8" ht="12.75" x14ac:dyDescent="0.2">
      <c r="B32" s="120">
        <v>16</v>
      </c>
      <c r="C32" s="121" t="s">
        <v>165</v>
      </c>
      <c r="D32" s="122"/>
      <c r="E32" s="123">
        <v>10000000</v>
      </c>
      <c r="G32" s="410" t="e">
        <f>+G31</f>
        <v>#REF!</v>
      </c>
      <c r="H32" s="411"/>
    </row>
    <row r="33" spans="2:8" ht="38.25" x14ac:dyDescent="0.2">
      <c r="B33" s="120"/>
      <c r="C33" s="121"/>
      <c r="D33" s="122" t="s">
        <v>166</v>
      </c>
      <c r="E33" s="123"/>
      <c r="G33" s="412">
        <f>+H34</f>
        <v>0</v>
      </c>
      <c r="H33" s="413"/>
    </row>
    <row r="34" spans="2:8" ht="12.75" x14ac:dyDescent="0.2">
      <c r="B34" s="120">
        <v>17</v>
      </c>
      <c r="C34" s="121" t="s">
        <v>167</v>
      </c>
      <c r="D34" s="122"/>
      <c r="E34" s="123">
        <v>10000000</v>
      </c>
      <c r="G34" s="9">
        <f>'POK (2)'!M36</f>
        <v>0</v>
      </c>
      <c r="H34" s="10">
        <f>G34</f>
        <v>0</v>
      </c>
    </row>
    <row r="35" spans="2:8" ht="25.5" x14ac:dyDescent="0.2">
      <c r="B35" s="120"/>
      <c r="C35" s="121"/>
      <c r="D35" s="122" t="s">
        <v>168</v>
      </c>
      <c r="E35" s="123"/>
      <c r="G35" s="410">
        <f>G34</f>
        <v>0</v>
      </c>
      <c r="H35" s="411"/>
    </row>
    <row r="36" spans="2:8" ht="12.75" x14ac:dyDescent="0.2">
      <c r="B36" s="120">
        <v>18</v>
      </c>
      <c r="C36" s="121" t="s">
        <v>112</v>
      </c>
      <c r="D36" s="122"/>
      <c r="E36" s="123">
        <v>134650000</v>
      </c>
      <c r="G36" s="412">
        <f>+G37</f>
        <v>0</v>
      </c>
      <c r="H36" s="413"/>
    </row>
    <row r="37" spans="2:8" ht="51" x14ac:dyDescent="0.2">
      <c r="B37" s="120"/>
      <c r="C37" s="121"/>
      <c r="D37" s="122" t="s">
        <v>113</v>
      </c>
      <c r="E37" s="123"/>
      <c r="G37" s="9">
        <f>'POK (2)'!M40</f>
        <v>0</v>
      </c>
      <c r="H37" s="10">
        <f>G37</f>
        <v>0</v>
      </c>
    </row>
    <row r="38" spans="2:8" ht="12.75" x14ac:dyDescent="0.2">
      <c r="B38" s="120">
        <v>19</v>
      </c>
      <c r="C38" s="121" t="s">
        <v>169</v>
      </c>
      <c r="D38" s="122"/>
      <c r="E38" s="123">
        <v>10000000</v>
      </c>
      <c r="G38" s="410">
        <f>H37</f>
        <v>0</v>
      </c>
      <c r="H38" s="411"/>
    </row>
    <row r="39" spans="2:8" ht="63.75" x14ac:dyDescent="0.2">
      <c r="B39" s="120"/>
      <c r="C39" s="121"/>
      <c r="D39" s="122" t="s">
        <v>170</v>
      </c>
      <c r="E39" s="123"/>
      <c r="G39" s="412" t="e">
        <f>+G40</f>
        <v>#REF!</v>
      </c>
      <c r="H39" s="413"/>
    </row>
    <row r="40" spans="2:8" ht="12.75" x14ac:dyDescent="0.2">
      <c r="B40" s="120">
        <v>20</v>
      </c>
      <c r="C40" s="121" t="s">
        <v>114</v>
      </c>
      <c r="D40" s="122"/>
      <c r="E40" s="123">
        <v>124650000</v>
      </c>
      <c r="G40" s="9" t="e">
        <f>+'POK (2)'!#REF!</f>
        <v>#REF!</v>
      </c>
      <c r="H40" s="10" t="e">
        <f>+G40</f>
        <v>#REF!</v>
      </c>
    </row>
    <row r="41" spans="2:8" ht="38.25" x14ac:dyDescent="0.2">
      <c r="B41" s="120"/>
      <c r="C41" s="121"/>
      <c r="D41" s="122" t="s">
        <v>86</v>
      </c>
      <c r="E41" s="123"/>
      <c r="G41" s="410" t="e">
        <f>+G40</f>
        <v>#REF!</v>
      </c>
      <c r="H41" s="411"/>
    </row>
    <row r="42" spans="2:8" ht="12.75" x14ac:dyDescent="0.2">
      <c r="B42" s="120">
        <v>21</v>
      </c>
      <c r="C42" s="121" t="s">
        <v>115</v>
      </c>
      <c r="D42" s="122"/>
      <c r="E42" s="123">
        <v>355000000</v>
      </c>
      <c r="G42" s="412" t="e">
        <f>+G43</f>
        <v>#REF!</v>
      </c>
      <c r="H42" s="413"/>
    </row>
    <row r="43" spans="2:8" ht="76.5" x14ac:dyDescent="0.2">
      <c r="B43" s="120"/>
      <c r="C43" s="121"/>
      <c r="D43" s="122" t="s">
        <v>116</v>
      </c>
      <c r="E43" s="123"/>
      <c r="G43" s="9" t="e">
        <f>+'POK (2)'!#REF!</f>
        <v>#REF!</v>
      </c>
      <c r="H43" s="10" t="e">
        <f>+G43</f>
        <v>#REF!</v>
      </c>
    </row>
    <row r="44" spans="2:8" ht="12.75" x14ac:dyDescent="0.2">
      <c r="B44" s="120">
        <v>22</v>
      </c>
      <c r="C44" s="121" t="s">
        <v>117</v>
      </c>
      <c r="D44" s="122"/>
      <c r="E44" s="123">
        <v>50000000</v>
      </c>
      <c r="G44" s="545" t="e">
        <f>+G43</f>
        <v>#REF!</v>
      </c>
      <c r="H44" s="546"/>
    </row>
    <row r="45" spans="2:8" ht="51" x14ac:dyDescent="0.2">
      <c r="B45" s="120"/>
      <c r="C45" s="121"/>
      <c r="D45" s="122" t="s">
        <v>118</v>
      </c>
      <c r="E45" s="123"/>
      <c r="G45" s="412">
        <f>+G46</f>
        <v>0</v>
      </c>
      <c r="H45" s="413"/>
    </row>
    <row r="46" spans="2:8" ht="12.75" x14ac:dyDescent="0.2">
      <c r="B46" s="120">
        <v>23</v>
      </c>
      <c r="C46" s="121" t="s">
        <v>119</v>
      </c>
      <c r="D46" s="122"/>
      <c r="E46" s="123">
        <v>10000000</v>
      </c>
      <c r="G46" s="9">
        <f>+'POK (2)'!L44</f>
        <v>0</v>
      </c>
      <c r="H46" s="10">
        <f>G46</f>
        <v>0</v>
      </c>
    </row>
    <row r="47" spans="2:8" ht="38.25" x14ac:dyDescent="0.2">
      <c r="B47" s="120"/>
      <c r="C47" s="121"/>
      <c r="D47" s="122" t="s">
        <v>120</v>
      </c>
      <c r="E47" s="123"/>
      <c r="G47" s="410">
        <f>H46</f>
        <v>0</v>
      </c>
      <c r="H47" s="411"/>
    </row>
    <row r="48" spans="2:8" ht="12.75" x14ac:dyDescent="0.2">
      <c r="B48" s="120">
        <v>24</v>
      </c>
      <c r="C48" s="121" t="s">
        <v>121</v>
      </c>
      <c r="D48" s="122"/>
      <c r="E48" s="123">
        <v>80000000</v>
      </c>
      <c r="G48" s="412">
        <v>8.3000000000000007</v>
      </c>
      <c r="H48" s="413"/>
    </row>
    <row r="49" spans="2:8" ht="25.5" x14ac:dyDescent="0.2">
      <c r="B49" s="120"/>
      <c r="C49" s="121"/>
      <c r="D49" s="122" t="s">
        <v>122</v>
      </c>
      <c r="E49" s="123"/>
      <c r="G49" s="9">
        <v>5</v>
      </c>
      <c r="H49" s="11">
        <v>0</v>
      </c>
    </row>
    <row r="50" spans="2:8" ht="12.75" x14ac:dyDescent="0.2">
      <c r="B50" s="120">
        <v>25</v>
      </c>
      <c r="C50" s="121" t="s">
        <v>171</v>
      </c>
      <c r="D50" s="122"/>
      <c r="E50" s="123">
        <v>15000000</v>
      </c>
      <c r="G50" s="410">
        <v>0</v>
      </c>
      <c r="H50" s="411"/>
    </row>
    <row r="51" spans="2:8" ht="25.5" x14ac:dyDescent="0.2">
      <c r="B51" s="120"/>
      <c r="C51" s="121"/>
      <c r="D51" s="122" t="s">
        <v>128</v>
      </c>
      <c r="E51" s="123"/>
      <c r="G51" s="412">
        <v>8.3000000000000007</v>
      </c>
      <c r="H51" s="413"/>
    </row>
    <row r="52" spans="2:8" ht="12.75" x14ac:dyDescent="0.2">
      <c r="B52" s="120">
        <v>26</v>
      </c>
      <c r="C52" s="121" t="s">
        <v>172</v>
      </c>
      <c r="D52" s="122"/>
      <c r="E52" s="123">
        <v>200000000</v>
      </c>
      <c r="G52" s="9">
        <v>5</v>
      </c>
      <c r="H52" s="11">
        <v>0</v>
      </c>
    </row>
    <row r="53" spans="2:8" ht="25.5" x14ac:dyDescent="0.2">
      <c r="B53" s="120"/>
      <c r="C53" s="121"/>
      <c r="D53" s="122" t="s">
        <v>173</v>
      </c>
      <c r="E53" s="123"/>
      <c r="G53" s="410">
        <v>0</v>
      </c>
      <c r="H53" s="411"/>
    </row>
    <row r="54" spans="2:8" ht="12.75" x14ac:dyDescent="0.2">
      <c r="B54" s="120">
        <v>27</v>
      </c>
      <c r="C54" s="121" t="s">
        <v>123</v>
      </c>
      <c r="D54" s="122"/>
      <c r="E54" s="123">
        <v>265000000</v>
      </c>
      <c r="G54" s="412">
        <f>+G55</f>
        <v>0</v>
      </c>
      <c r="H54" s="413"/>
    </row>
    <row r="55" spans="2:8" ht="38.25" x14ac:dyDescent="0.2">
      <c r="B55" s="120"/>
      <c r="C55" s="121"/>
      <c r="D55" s="122" t="s">
        <v>124</v>
      </c>
      <c r="E55" s="123"/>
      <c r="G55" s="9">
        <f>+'POK (2)'!M52</f>
        <v>0</v>
      </c>
      <c r="H55" s="10">
        <f>+G55</f>
        <v>0</v>
      </c>
    </row>
    <row r="56" spans="2:8" ht="12.75" x14ac:dyDescent="0.2">
      <c r="B56" s="120">
        <v>28</v>
      </c>
      <c r="C56" s="121" t="s">
        <v>125</v>
      </c>
      <c r="D56" s="122"/>
      <c r="E56" s="123">
        <v>25000000</v>
      </c>
      <c r="G56" s="410">
        <f>G55</f>
        <v>0</v>
      </c>
      <c r="H56" s="411"/>
    </row>
    <row r="57" spans="2:8" ht="51" x14ac:dyDescent="0.2">
      <c r="B57" s="120"/>
      <c r="C57" s="121"/>
      <c r="D57" s="122" t="s">
        <v>126</v>
      </c>
      <c r="E57" s="123"/>
      <c r="G57" s="412">
        <v>8.3000000000000007</v>
      </c>
      <c r="H57" s="413"/>
    </row>
    <row r="58" spans="2:8" ht="12.75" x14ac:dyDescent="0.2">
      <c r="B58" s="120">
        <v>29</v>
      </c>
      <c r="C58" s="121" t="s">
        <v>127</v>
      </c>
      <c r="D58" s="122"/>
      <c r="E58" s="123">
        <v>10000000</v>
      </c>
      <c r="G58" s="9">
        <v>5</v>
      </c>
      <c r="H58" s="10">
        <v>0</v>
      </c>
    </row>
    <row r="59" spans="2:8" ht="25.5" x14ac:dyDescent="0.2">
      <c r="B59" s="120"/>
      <c r="C59" s="121"/>
      <c r="D59" s="122" t="s">
        <v>182</v>
      </c>
      <c r="E59" s="123"/>
      <c r="G59" s="410">
        <v>0</v>
      </c>
      <c r="H59" s="411"/>
    </row>
    <row r="60" spans="2:8" ht="12.75" x14ac:dyDescent="0.2">
      <c r="B60" s="120">
        <v>30</v>
      </c>
      <c r="C60" s="121" t="s">
        <v>174</v>
      </c>
      <c r="D60" s="122"/>
      <c r="E60" s="123">
        <v>15000000</v>
      </c>
      <c r="G60" s="412">
        <v>8.3000000000000007</v>
      </c>
      <c r="H60" s="413"/>
    </row>
    <row r="61" spans="2:8" ht="51" x14ac:dyDescent="0.2">
      <c r="B61" s="120"/>
      <c r="C61" s="121"/>
      <c r="D61" s="122" t="s">
        <v>178</v>
      </c>
      <c r="E61" s="123"/>
      <c r="G61" s="9">
        <v>5</v>
      </c>
      <c r="H61" s="10">
        <v>0</v>
      </c>
    </row>
    <row r="62" spans="2:8" ht="12.75" x14ac:dyDescent="0.2">
      <c r="B62" s="120">
        <v>31</v>
      </c>
      <c r="C62" s="121" t="s">
        <v>175</v>
      </c>
      <c r="D62" s="122"/>
      <c r="E62" s="123">
        <v>15000000</v>
      </c>
      <c r="G62" s="410">
        <v>0</v>
      </c>
      <c r="H62" s="411"/>
    </row>
    <row r="63" spans="2:8" ht="38.25" x14ac:dyDescent="0.2">
      <c r="B63" s="120"/>
      <c r="C63" s="121"/>
      <c r="D63" s="122" t="s">
        <v>179</v>
      </c>
      <c r="E63" s="123"/>
      <c r="G63" s="412">
        <f>+G64</f>
        <v>0</v>
      </c>
      <c r="H63" s="413"/>
    </row>
    <row r="64" spans="2:8" ht="12.75" x14ac:dyDescent="0.2">
      <c r="B64" s="120">
        <v>32</v>
      </c>
      <c r="C64" s="121" t="s">
        <v>176</v>
      </c>
      <c r="D64" s="122"/>
      <c r="E64" s="123">
        <v>10000000</v>
      </c>
      <c r="G64" s="9">
        <f>+'POK (2)'!M60</f>
        <v>0</v>
      </c>
      <c r="H64" s="10">
        <f>+G64</f>
        <v>0</v>
      </c>
    </row>
    <row r="65" spans="2:8" ht="76.5" x14ac:dyDescent="0.2">
      <c r="B65" s="120"/>
      <c r="C65" s="121"/>
      <c r="D65" s="122" t="s">
        <v>180</v>
      </c>
      <c r="E65" s="123"/>
      <c r="G65" s="410">
        <f>+G64</f>
        <v>0</v>
      </c>
      <c r="H65" s="411"/>
    </row>
    <row r="66" spans="2:8" ht="12.75" x14ac:dyDescent="0.2">
      <c r="B66" s="120">
        <v>33</v>
      </c>
      <c r="C66" s="121" t="s">
        <v>177</v>
      </c>
      <c r="D66" s="122"/>
      <c r="E66" s="123">
        <v>15000000</v>
      </c>
      <c r="G66" s="412">
        <f>+G67</f>
        <v>0</v>
      </c>
      <c r="H66" s="413"/>
    </row>
    <row r="67" spans="2:8" ht="38.25" x14ac:dyDescent="0.2">
      <c r="B67" s="120"/>
      <c r="C67" s="121"/>
      <c r="D67" s="122" t="s">
        <v>181</v>
      </c>
      <c r="E67" s="123"/>
      <c r="G67" s="9">
        <f>+'POK (2)'!M62</f>
        <v>0</v>
      </c>
      <c r="H67" s="10">
        <f>+G67</f>
        <v>0</v>
      </c>
    </row>
    <row r="68" spans="2:8" ht="12.75" x14ac:dyDescent="0.2">
      <c r="B68" s="120">
        <v>34</v>
      </c>
      <c r="C68" s="121" t="s">
        <v>183</v>
      </c>
      <c r="D68" s="122"/>
      <c r="E68" s="123">
        <v>15000000</v>
      </c>
      <c r="G68" s="410">
        <f>+G67</f>
        <v>0</v>
      </c>
      <c r="H68" s="411"/>
    </row>
    <row r="69" spans="2:8" ht="25.5" x14ac:dyDescent="0.2">
      <c r="B69" s="120"/>
      <c r="C69" s="121"/>
      <c r="D69" s="122" t="s">
        <v>184</v>
      </c>
      <c r="E69" s="123"/>
      <c r="G69" s="412" t="e">
        <f>+G70</f>
        <v>#REF!</v>
      </c>
      <c r="H69" s="413"/>
    </row>
    <row r="70" spans="2:8" ht="12.75" x14ac:dyDescent="0.2">
      <c r="B70" s="120">
        <v>35</v>
      </c>
      <c r="C70" s="121" t="s">
        <v>185</v>
      </c>
      <c r="D70" s="122"/>
      <c r="E70" s="123">
        <v>15000000</v>
      </c>
      <c r="G70" s="9" t="e">
        <f>+'POK (2)'!#REF!</f>
        <v>#REF!</v>
      </c>
      <c r="H70" s="10" t="e">
        <f>+G70</f>
        <v>#REF!</v>
      </c>
    </row>
    <row r="71" spans="2:8" ht="38.25" x14ac:dyDescent="0.2">
      <c r="B71" s="120"/>
      <c r="C71" s="121"/>
      <c r="D71" s="122" t="s">
        <v>186</v>
      </c>
      <c r="E71" s="123"/>
      <c r="G71" s="410" t="e">
        <f>+G70</f>
        <v>#REF!</v>
      </c>
      <c r="H71" s="411"/>
    </row>
    <row r="72" spans="2:8" ht="12.75" x14ac:dyDescent="0.2">
      <c r="B72" s="120">
        <v>36</v>
      </c>
      <c r="C72" s="121" t="s">
        <v>129</v>
      </c>
      <c r="D72" s="122"/>
      <c r="E72" s="123">
        <v>73150000</v>
      </c>
      <c r="G72" s="412">
        <v>0.3</v>
      </c>
      <c r="H72" s="413"/>
    </row>
    <row r="73" spans="2:8" ht="38.25" x14ac:dyDescent="0.2">
      <c r="B73" s="120"/>
      <c r="C73" s="121"/>
      <c r="D73" s="122" t="s">
        <v>130</v>
      </c>
      <c r="E73" s="123"/>
      <c r="G73" s="9">
        <v>0.3</v>
      </c>
      <c r="H73" s="10">
        <f>+G73</f>
        <v>0.3</v>
      </c>
    </row>
    <row r="74" spans="2:8" ht="12.75" x14ac:dyDescent="0.2">
      <c r="B74" s="120">
        <v>37</v>
      </c>
      <c r="C74" s="121" t="s">
        <v>131</v>
      </c>
      <c r="D74" s="122"/>
      <c r="E74" s="123">
        <v>73150000</v>
      </c>
      <c r="G74" s="410">
        <f>+G73</f>
        <v>0.3</v>
      </c>
      <c r="H74" s="411"/>
    </row>
    <row r="75" spans="2:8" ht="25.5" x14ac:dyDescent="0.2">
      <c r="B75" s="120"/>
      <c r="C75" s="121"/>
      <c r="D75" s="122" t="s">
        <v>132</v>
      </c>
      <c r="E75" s="123"/>
      <c r="G75" s="412">
        <f>+G76</f>
        <v>2.14</v>
      </c>
      <c r="H75" s="413"/>
    </row>
    <row r="76" spans="2:8" ht="12.75" x14ac:dyDescent="0.2">
      <c r="B76" s="120">
        <v>38</v>
      </c>
      <c r="C76" s="121" t="s">
        <v>133</v>
      </c>
      <c r="D76" s="122"/>
      <c r="E76" s="123">
        <v>15000000</v>
      </c>
      <c r="G76" s="9">
        <v>2.14</v>
      </c>
      <c r="H76" s="10">
        <f>+G76</f>
        <v>2.14</v>
      </c>
    </row>
    <row r="77" spans="2:8" ht="25.5" x14ac:dyDescent="0.2">
      <c r="B77" s="120"/>
      <c r="C77" s="121"/>
      <c r="D77" s="122" t="s">
        <v>134</v>
      </c>
      <c r="E77" s="123"/>
      <c r="G77" s="410">
        <f>+G76</f>
        <v>2.14</v>
      </c>
      <c r="H77" s="411"/>
    </row>
    <row r="78" spans="2:8" ht="12.75" x14ac:dyDescent="0.2">
      <c r="B78" s="120">
        <v>39</v>
      </c>
      <c r="C78" s="121" t="s">
        <v>135</v>
      </c>
      <c r="D78" s="122"/>
      <c r="E78" s="123">
        <v>15000000</v>
      </c>
      <c r="G78" s="412">
        <v>8.3000000000000007</v>
      </c>
      <c r="H78" s="413"/>
    </row>
    <row r="79" spans="2:8" ht="38.25" x14ac:dyDescent="0.2">
      <c r="B79" s="120"/>
      <c r="C79" s="121"/>
      <c r="D79" s="122" t="s">
        <v>136</v>
      </c>
      <c r="E79" s="123"/>
      <c r="G79" s="9">
        <v>5</v>
      </c>
      <c r="H79" s="10">
        <v>0</v>
      </c>
    </row>
    <row r="80" spans="2:8" ht="12.75" x14ac:dyDescent="0.2">
      <c r="B80" s="120">
        <v>40</v>
      </c>
      <c r="C80" s="121" t="s">
        <v>137</v>
      </c>
      <c r="D80" s="122"/>
      <c r="E80" s="123">
        <v>60000000</v>
      </c>
      <c r="G80" s="545">
        <v>0</v>
      </c>
      <c r="H80" s="546"/>
    </row>
    <row r="81" spans="2:8" ht="63.75" x14ac:dyDescent="0.2">
      <c r="B81" s="120"/>
      <c r="C81" s="121"/>
      <c r="D81" s="122" t="s">
        <v>138</v>
      </c>
      <c r="E81" s="123"/>
      <c r="G81" s="412">
        <v>8.3000000000000007</v>
      </c>
      <c r="H81" s="413"/>
    </row>
    <row r="82" spans="2:8" ht="12.75" x14ac:dyDescent="0.2">
      <c r="B82" s="120">
        <v>41</v>
      </c>
      <c r="C82" s="121" t="s">
        <v>139</v>
      </c>
      <c r="D82" s="122"/>
      <c r="E82" s="123">
        <v>25000000</v>
      </c>
      <c r="G82" s="9">
        <v>5</v>
      </c>
      <c r="H82" s="10">
        <v>0</v>
      </c>
    </row>
    <row r="83" spans="2:8" ht="12.75" x14ac:dyDescent="0.2">
      <c r="B83" s="120"/>
      <c r="C83" s="121"/>
      <c r="D83" s="122" t="s">
        <v>140</v>
      </c>
      <c r="E83" s="123"/>
      <c r="G83" s="410">
        <v>0</v>
      </c>
      <c r="H83" s="411"/>
    </row>
    <row r="84" spans="2:8" ht="12.75" x14ac:dyDescent="0.2">
      <c r="B84" s="120">
        <v>42</v>
      </c>
      <c r="C84" s="121" t="s">
        <v>187</v>
      </c>
      <c r="D84" s="122"/>
      <c r="E84" s="123">
        <v>25000000</v>
      </c>
      <c r="G84" s="412">
        <v>8.3000000000000007</v>
      </c>
      <c r="H84" s="413"/>
    </row>
    <row r="85" spans="2:8" ht="38.25" x14ac:dyDescent="0.2">
      <c r="B85" s="120"/>
      <c r="C85" s="121"/>
      <c r="D85" s="122" t="s">
        <v>141</v>
      </c>
      <c r="E85" s="123"/>
      <c r="G85" s="9">
        <v>5</v>
      </c>
      <c r="H85" s="10">
        <v>0</v>
      </c>
    </row>
    <row r="86" spans="2:8" ht="12.75" x14ac:dyDescent="0.2">
      <c r="B86" s="120">
        <v>43</v>
      </c>
      <c r="C86" s="121" t="s">
        <v>188</v>
      </c>
      <c r="D86" s="122"/>
      <c r="E86" s="123">
        <v>10000000</v>
      </c>
      <c r="G86" s="410">
        <v>0</v>
      </c>
      <c r="H86" s="411"/>
    </row>
    <row r="87" spans="2:8" ht="38.25" x14ac:dyDescent="0.2">
      <c r="B87" s="120"/>
      <c r="C87" s="121"/>
      <c r="D87" s="122" t="s">
        <v>189</v>
      </c>
      <c r="E87" s="123"/>
      <c r="G87" s="412">
        <v>8.3000000000000007</v>
      </c>
      <c r="H87" s="413"/>
    </row>
    <row r="88" spans="2:8" ht="12.75" x14ac:dyDescent="0.2">
      <c r="B88" s="120">
        <v>44</v>
      </c>
      <c r="C88" s="121" t="s">
        <v>142</v>
      </c>
      <c r="D88" s="122"/>
      <c r="E88" s="123">
        <v>476100000</v>
      </c>
      <c r="G88" s="9">
        <v>5</v>
      </c>
      <c r="H88" s="10">
        <v>0</v>
      </c>
    </row>
    <row r="89" spans="2:8" ht="38.25" x14ac:dyDescent="0.2">
      <c r="B89" s="120"/>
      <c r="C89" s="121"/>
      <c r="D89" s="122" t="s">
        <v>143</v>
      </c>
      <c r="E89" s="123"/>
      <c r="G89" s="410">
        <v>0</v>
      </c>
      <c r="H89" s="411"/>
    </row>
    <row r="90" spans="2:8" ht="12.75" x14ac:dyDescent="0.2">
      <c r="B90" s="120">
        <v>45</v>
      </c>
      <c r="C90" s="121" t="s">
        <v>144</v>
      </c>
      <c r="D90" s="122"/>
      <c r="E90" s="123">
        <v>100000000</v>
      </c>
      <c r="G90" s="412">
        <v>8.3000000000000007</v>
      </c>
      <c r="H90" s="413"/>
    </row>
    <row r="91" spans="2:8" ht="51" x14ac:dyDescent="0.2">
      <c r="B91" s="120"/>
      <c r="C91" s="121"/>
      <c r="D91" s="122" t="s">
        <v>150</v>
      </c>
      <c r="E91" s="123"/>
      <c r="G91" s="9">
        <v>5</v>
      </c>
      <c r="H91" s="10">
        <v>0</v>
      </c>
    </row>
    <row r="92" spans="2:8" ht="12.75" x14ac:dyDescent="0.2">
      <c r="B92" s="120">
        <v>46</v>
      </c>
      <c r="C92" s="121" t="s">
        <v>145</v>
      </c>
      <c r="D92" s="122"/>
      <c r="E92" s="123">
        <v>298100000</v>
      </c>
      <c r="G92" s="410">
        <v>0</v>
      </c>
      <c r="H92" s="411"/>
    </row>
    <row r="93" spans="2:8" ht="38.25" x14ac:dyDescent="0.2">
      <c r="B93" s="120"/>
      <c r="C93" s="121"/>
      <c r="D93" s="122" t="s">
        <v>146</v>
      </c>
      <c r="E93" s="123"/>
      <c r="G93" s="412">
        <v>8.3000000000000007</v>
      </c>
      <c r="H93" s="413"/>
    </row>
    <row r="94" spans="2:8" ht="12.75" x14ac:dyDescent="0.2">
      <c r="B94" s="120">
        <v>47</v>
      </c>
      <c r="C94" s="121" t="s">
        <v>190</v>
      </c>
      <c r="D94" s="122"/>
      <c r="E94" s="123">
        <v>25000000</v>
      </c>
      <c r="G94" s="9">
        <v>5</v>
      </c>
      <c r="H94" s="10">
        <v>0</v>
      </c>
    </row>
    <row r="95" spans="2:8" ht="25.5" x14ac:dyDescent="0.2">
      <c r="B95" s="120"/>
      <c r="C95" s="121"/>
      <c r="D95" s="122" t="s">
        <v>191</v>
      </c>
      <c r="E95" s="123"/>
      <c r="G95" s="410">
        <v>0</v>
      </c>
      <c r="H95" s="411"/>
    </row>
    <row r="96" spans="2:8" ht="12.75" x14ac:dyDescent="0.2">
      <c r="B96" s="120">
        <v>48</v>
      </c>
      <c r="C96" s="121" t="s">
        <v>193</v>
      </c>
      <c r="D96" s="122"/>
      <c r="E96" s="123">
        <v>20000000</v>
      </c>
      <c r="G96" s="412">
        <v>8.3000000000000007</v>
      </c>
      <c r="H96" s="413"/>
    </row>
    <row r="97" spans="2:8" ht="51" x14ac:dyDescent="0.2">
      <c r="B97" s="120"/>
      <c r="C97" s="121"/>
      <c r="D97" s="122" t="s">
        <v>192</v>
      </c>
      <c r="E97" s="123"/>
      <c r="G97" s="9">
        <v>5</v>
      </c>
      <c r="H97" s="10">
        <v>0</v>
      </c>
    </row>
    <row r="98" spans="2:8" ht="12.75" x14ac:dyDescent="0.2">
      <c r="B98" s="120">
        <v>49</v>
      </c>
      <c r="C98" s="121" t="s">
        <v>147</v>
      </c>
      <c r="D98" s="122"/>
      <c r="E98" s="123">
        <v>28000000</v>
      </c>
      <c r="G98" s="410">
        <v>0</v>
      </c>
      <c r="H98" s="411"/>
    </row>
    <row r="99" spans="2:8" ht="25.5" x14ac:dyDescent="0.2">
      <c r="B99" s="120"/>
      <c r="C99" s="121"/>
      <c r="D99" s="122" t="s">
        <v>148</v>
      </c>
      <c r="E99" s="123"/>
      <c r="G99" s="412">
        <v>8.3000000000000007</v>
      </c>
      <c r="H99" s="413"/>
    </row>
    <row r="100" spans="2:8" ht="12.75" x14ac:dyDescent="0.2">
      <c r="B100" s="120">
        <v>50</v>
      </c>
      <c r="C100" s="121" t="s">
        <v>194</v>
      </c>
      <c r="D100" s="122"/>
      <c r="E100" s="123">
        <v>5000000</v>
      </c>
      <c r="G100" s="9">
        <v>5</v>
      </c>
      <c r="H100" s="10">
        <v>0</v>
      </c>
    </row>
    <row r="101" spans="2:8" ht="38.25" x14ac:dyDescent="0.2">
      <c r="B101" s="120"/>
      <c r="C101" s="121"/>
      <c r="D101" s="122" t="s">
        <v>195</v>
      </c>
      <c r="E101" s="123"/>
      <c r="G101" s="410">
        <v>0</v>
      </c>
      <c r="H101" s="411"/>
    </row>
    <row r="102" spans="2:8" ht="12.75" x14ac:dyDescent="0.2">
      <c r="B102" s="120"/>
      <c r="C102" s="121">
        <v>0</v>
      </c>
      <c r="D102" s="122"/>
      <c r="E102" s="123">
        <v>4847100000</v>
      </c>
      <c r="G102" s="412">
        <v>8.3000000000000007</v>
      </c>
      <c r="H102" s="413"/>
    </row>
    <row r="103" spans="2:8" ht="12.75" x14ac:dyDescent="0.2">
      <c r="B103" s="120"/>
      <c r="C103" s="121"/>
      <c r="D103" s="122"/>
      <c r="E103" s="123"/>
      <c r="G103" s="9">
        <v>5</v>
      </c>
      <c r="H103" s="10">
        <v>0</v>
      </c>
    </row>
    <row r="104" spans="2:8" ht="12.75" x14ac:dyDescent="0.2">
      <c r="G104" s="410">
        <v>0</v>
      </c>
      <c r="H104" s="411"/>
    </row>
    <row r="105" spans="2:8" ht="12.75" x14ac:dyDescent="0.2">
      <c r="G105" s="412">
        <v>8.3000000000000007</v>
      </c>
      <c r="H105" s="413"/>
    </row>
    <row r="106" spans="2:8" ht="12.75" x14ac:dyDescent="0.2">
      <c r="G106" s="9">
        <v>5</v>
      </c>
      <c r="H106" s="10">
        <v>0</v>
      </c>
    </row>
    <row r="107" spans="2:8" ht="12.75" x14ac:dyDescent="0.2">
      <c r="G107" s="410">
        <v>0</v>
      </c>
      <c r="H107" s="411"/>
    </row>
    <row r="108" spans="2:8" ht="12.75" x14ac:dyDescent="0.2">
      <c r="G108" s="412">
        <v>8.3000000000000007</v>
      </c>
      <c r="H108" s="413"/>
    </row>
    <row r="109" spans="2:8" ht="12.75" x14ac:dyDescent="0.2">
      <c r="G109" s="9">
        <v>5</v>
      </c>
      <c r="H109" s="10">
        <v>0</v>
      </c>
    </row>
    <row r="110" spans="2:8" ht="12.75" x14ac:dyDescent="0.2">
      <c r="G110" s="410">
        <v>0</v>
      </c>
      <c r="H110" s="411"/>
    </row>
    <row r="111" spans="2:8" ht="12.75" x14ac:dyDescent="0.2">
      <c r="G111" s="412">
        <v>8.3000000000000007</v>
      </c>
      <c r="H111" s="413"/>
    </row>
    <row r="112" spans="2:8" ht="12.75" x14ac:dyDescent="0.2">
      <c r="G112" s="9">
        <v>5</v>
      </c>
      <c r="H112" s="10">
        <v>0</v>
      </c>
    </row>
    <row r="113" spans="7:8" ht="12.75" x14ac:dyDescent="0.2">
      <c r="G113" s="410">
        <v>0</v>
      </c>
      <c r="H113" s="411"/>
    </row>
    <row r="114" spans="7:8" ht="12.75" x14ac:dyDescent="0.2">
      <c r="G114" s="412">
        <v>8.3000000000000007</v>
      </c>
      <c r="H114" s="413"/>
    </row>
    <row r="115" spans="7:8" ht="12.75" x14ac:dyDescent="0.2">
      <c r="G115" s="9">
        <v>5</v>
      </c>
      <c r="H115" s="10">
        <v>0</v>
      </c>
    </row>
    <row r="116" spans="7:8" ht="12.75" x14ac:dyDescent="0.2">
      <c r="G116" s="410">
        <v>0</v>
      </c>
      <c r="H116" s="411"/>
    </row>
    <row r="117" spans="7:8" ht="12.75" x14ac:dyDescent="0.2">
      <c r="G117" s="412" t="e">
        <f>+G118</f>
        <v>#REF!</v>
      </c>
      <c r="H117" s="413"/>
    </row>
    <row r="118" spans="7:8" ht="12.75" x14ac:dyDescent="0.2">
      <c r="G118" s="9" t="e">
        <f>+'POK (2)'!#REF!</f>
        <v>#REF!</v>
      </c>
      <c r="H118" s="10" t="e">
        <f>+G119</f>
        <v>#REF!</v>
      </c>
    </row>
    <row r="119" spans="7:8" ht="12.75" x14ac:dyDescent="0.2">
      <c r="G119" s="410" t="e">
        <f>+G118</f>
        <v>#REF!</v>
      </c>
      <c r="H119" s="411"/>
    </row>
    <row r="120" spans="7:8" ht="12.75" x14ac:dyDescent="0.2">
      <c r="G120" s="412">
        <f>+G121</f>
        <v>0</v>
      </c>
      <c r="H120" s="413"/>
    </row>
    <row r="121" spans="7:8" ht="12.75" x14ac:dyDescent="0.2">
      <c r="G121" s="9">
        <f>+'POK (2)'!M98</f>
        <v>0</v>
      </c>
      <c r="H121" s="10">
        <f>+G121</f>
        <v>0</v>
      </c>
    </row>
    <row r="122" spans="7:8" ht="12.75" x14ac:dyDescent="0.2">
      <c r="G122" s="410">
        <f>+G121</f>
        <v>0</v>
      </c>
      <c r="H122" s="411"/>
    </row>
    <row r="123" spans="7:8" ht="12.75" x14ac:dyDescent="0.2">
      <c r="G123" s="412">
        <v>5</v>
      </c>
      <c r="H123" s="413"/>
    </row>
    <row r="124" spans="7:8" ht="12.75" x14ac:dyDescent="0.2">
      <c r="G124" s="9" t="e">
        <f>+'POK (2)'!#REF!</f>
        <v>#REF!</v>
      </c>
      <c r="H124" s="10">
        <v>0</v>
      </c>
    </row>
    <row r="125" spans="7:8" ht="12.75" x14ac:dyDescent="0.2">
      <c r="G125" s="545">
        <v>0</v>
      </c>
      <c r="H125" s="546"/>
    </row>
    <row r="126" spans="7:8" ht="12.75" x14ac:dyDescent="0.2">
      <c r="G126" s="412">
        <v>5</v>
      </c>
      <c r="H126" s="413"/>
    </row>
    <row r="127" spans="7:8" ht="12.75" x14ac:dyDescent="0.2">
      <c r="G127" s="9">
        <v>5</v>
      </c>
      <c r="H127" s="10">
        <v>0</v>
      </c>
    </row>
    <row r="128" spans="7:8" ht="12.75" x14ac:dyDescent="0.2">
      <c r="G128" s="545">
        <v>0</v>
      </c>
      <c r="H128" s="546"/>
    </row>
    <row r="129" spans="7:8" ht="12.75" x14ac:dyDescent="0.2">
      <c r="G129" s="412">
        <v>5</v>
      </c>
      <c r="H129" s="413"/>
    </row>
    <row r="130" spans="7:8" ht="12.75" x14ac:dyDescent="0.2">
      <c r="G130" s="9" t="e">
        <f>+'POK (2)'!#REF!</f>
        <v>#REF!</v>
      </c>
      <c r="H130" s="10">
        <v>0</v>
      </c>
    </row>
    <row r="131" spans="7:8" ht="12.75" x14ac:dyDescent="0.2">
      <c r="G131" s="545">
        <v>0</v>
      </c>
      <c r="H131" s="546"/>
    </row>
    <row r="132" spans="7:8" ht="12.75" x14ac:dyDescent="0.2">
      <c r="G132" s="412">
        <v>5</v>
      </c>
      <c r="H132" s="413"/>
    </row>
    <row r="133" spans="7:8" ht="12.75" x14ac:dyDescent="0.2">
      <c r="G133" s="9">
        <v>5</v>
      </c>
      <c r="H133" s="10">
        <v>0</v>
      </c>
    </row>
    <row r="134" spans="7:8" ht="12.75" x14ac:dyDescent="0.2">
      <c r="G134" s="545">
        <v>0</v>
      </c>
      <c r="H134" s="546"/>
    </row>
    <row r="135" spans="7:8" ht="12.75" x14ac:dyDescent="0.2">
      <c r="G135" s="412">
        <v>5</v>
      </c>
      <c r="H135" s="413"/>
    </row>
    <row r="136" spans="7:8" ht="12.75" x14ac:dyDescent="0.2">
      <c r="G136" s="9">
        <v>5</v>
      </c>
      <c r="H136" s="10">
        <v>0</v>
      </c>
    </row>
    <row r="137" spans="7:8" ht="12.75" x14ac:dyDescent="0.2">
      <c r="G137" s="410">
        <v>0</v>
      </c>
      <c r="H137" s="411"/>
    </row>
    <row r="138" spans="7:8" ht="12.75" x14ac:dyDescent="0.2">
      <c r="G138" s="412">
        <v>5</v>
      </c>
      <c r="H138" s="413"/>
    </row>
    <row r="139" spans="7:8" ht="12.75" x14ac:dyDescent="0.2">
      <c r="G139" s="9">
        <v>5</v>
      </c>
      <c r="H139" s="10">
        <v>0</v>
      </c>
    </row>
    <row r="140" spans="7:8" ht="12.75" x14ac:dyDescent="0.2">
      <c r="G140" s="410">
        <v>0</v>
      </c>
      <c r="H140" s="411"/>
    </row>
    <row r="141" spans="7:8" ht="12.75" x14ac:dyDescent="0.2">
      <c r="G141" s="412" t="e">
        <f>+G142</f>
        <v>#REF!</v>
      </c>
      <c r="H141" s="413"/>
    </row>
    <row r="142" spans="7:8" ht="12.75" x14ac:dyDescent="0.2">
      <c r="G142" s="9" t="e">
        <f>+'POK (2)'!#REF!</f>
        <v>#REF!</v>
      </c>
      <c r="H142" s="10" t="e">
        <f>+G142</f>
        <v>#REF!</v>
      </c>
    </row>
    <row r="143" spans="7:8" ht="12.75" x14ac:dyDescent="0.2">
      <c r="G143" s="410" t="e">
        <f>+G142</f>
        <v>#REF!</v>
      </c>
      <c r="H143" s="411"/>
    </row>
    <row r="144" spans="7:8" ht="12.75" x14ac:dyDescent="0.2">
      <c r="G144" s="412">
        <v>5</v>
      </c>
      <c r="H144" s="413"/>
    </row>
    <row r="145" spans="7:8" ht="12.75" x14ac:dyDescent="0.2">
      <c r="G145" s="9">
        <v>5</v>
      </c>
      <c r="H145" s="10">
        <v>0</v>
      </c>
    </row>
    <row r="146" spans="7:8" ht="12.75" x14ac:dyDescent="0.2">
      <c r="G146" s="410">
        <v>0</v>
      </c>
      <c r="H146" s="411"/>
    </row>
    <row r="147" spans="7:8" ht="12.75" x14ac:dyDescent="0.2">
      <c r="G147" s="412" t="e">
        <f>+G148</f>
        <v>#REF!</v>
      </c>
      <c r="H147" s="413"/>
    </row>
    <row r="148" spans="7:8" ht="12.75" x14ac:dyDescent="0.2">
      <c r="G148" s="9" t="e">
        <f>+'POK (2)'!#REF!</f>
        <v>#REF!</v>
      </c>
      <c r="H148" s="10" t="e">
        <f>+G148</f>
        <v>#REF!</v>
      </c>
    </row>
    <row r="149" spans="7:8" ht="12.75" x14ac:dyDescent="0.2">
      <c r="G149" s="545" t="e">
        <f>+G148</f>
        <v>#REF!</v>
      </c>
      <c r="H149" s="546"/>
    </row>
    <row r="150" spans="7:8" ht="12.75" x14ac:dyDescent="0.2">
      <c r="G150" s="412">
        <v>5</v>
      </c>
      <c r="H150" s="413"/>
    </row>
    <row r="151" spans="7:8" ht="12.75" x14ac:dyDescent="0.2">
      <c r="G151" s="9">
        <v>5</v>
      </c>
      <c r="H151" s="10">
        <v>0</v>
      </c>
    </row>
    <row r="152" spans="7:8" ht="12.75" x14ac:dyDescent="0.2">
      <c r="G152" s="545">
        <v>0</v>
      </c>
      <c r="H152" s="546"/>
    </row>
    <row r="153" spans="7:8" ht="12.75" x14ac:dyDescent="0.2">
      <c r="G153" s="412">
        <v>5</v>
      </c>
      <c r="H153" s="413"/>
    </row>
    <row r="154" spans="7:8" ht="12.75" x14ac:dyDescent="0.2">
      <c r="G154" s="9" t="e">
        <f>+'POK (2)'!#REF!</f>
        <v>#REF!</v>
      </c>
      <c r="H154" s="10">
        <v>0</v>
      </c>
    </row>
    <row r="155" spans="7:8" ht="12.75" x14ac:dyDescent="0.2">
      <c r="G155" s="545">
        <v>0</v>
      </c>
      <c r="H155" s="546"/>
    </row>
    <row r="156" spans="7:8" ht="12.75" x14ac:dyDescent="0.2">
      <c r="G156" s="412">
        <v>5</v>
      </c>
      <c r="H156" s="413"/>
    </row>
    <row r="157" spans="7:8" ht="12.75" x14ac:dyDescent="0.2">
      <c r="G157" s="9">
        <v>5</v>
      </c>
      <c r="H157" s="10">
        <v>0</v>
      </c>
    </row>
    <row r="158" spans="7:8" ht="12.75" x14ac:dyDescent="0.2">
      <c r="G158" s="545">
        <v>0</v>
      </c>
      <c r="H158" s="546"/>
    </row>
    <row r="159" spans="7:8" ht="12.75" x14ac:dyDescent="0.2">
      <c r="G159" s="412">
        <v>5</v>
      </c>
      <c r="H159" s="413"/>
    </row>
    <row r="160" spans="7:8" ht="12.75" x14ac:dyDescent="0.2">
      <c r="G160" s="9" t="e">
        <f>+'POK (2)'!#REF!</f>
        <v>#REF!</v>
      </c>
      <c r="H160" s="10">
        <v>0</v>
      </c>
    </row>
    <row r="161" spans="7:8" ht="12.75" x14ac:dyDescent="0.2">
      <c r="G161" s="545">
        <v>0</v>
      </c>
      <c r="H161" s="546"/>
    </row>
    <row r="162" spans="7:8" ht="12.75" x14ac:dyDescent="0.2">
      <c r="G162" s="412">
        <v>4</v>
      </c>
      <c r="H162" s="413"/>
    </row>
    <row r="163" spans="7:8" ht="12.75" x14ac:dyDescent="0.2">
      <c r="G163" s="9" t="str">
        <f>'POK (2)'!M106</f>
        <v>0</v>
      </c>
      <c r="H163" s="10" t="str">
        <f>+G164</f>
        <v>0</v>
      </c>
    </row>
    <row r="164" spans="7:8" ht="12.75" x14ac:dyDescent="0.2">
      <c r="G164" s="410" t="str">
        <f>+'POK (2)'!L106</f>
        <v>0</v>
      </c>
      <c r="H164" s="411"/>
    </row>
    <row r="165" spans="7:8" ht="12.75" x14ac:dyDescent="0.2">
      <c r="G165" s="12"/>
      <c r="H165" s="12"/>
    </row>
    <row r="166" spans="7:8" ht="12.75" x14ac:dyDescent="0.2">
      <c r="G166" s="16"/>
      <c r="H166" s="12"/>
    </row>
    <row r="167" spans="7:8" ht="12.75" x14ac:dyDescent="0.2">
      <c r="G167" s="19" t="s">
        <v>85</v>
      </c>
      <c r="H167" s="12"/>
    </row>
    <row r="168" spans="7:8" ht="12.75" x14ac:dyDescent="0.2">
      <c r="G168" s="17"/>
      <c r="H168" s="12"/>
    </row>
    <row r="169" spans="7:8" ht="12.75" x14ac:dyDescent="0.2">
      <c r="G169" s="12"/>
      <c r="H169" s="12"/>
    </row>
    <row r="170" spans="7:8" ht="12.75" x14ac:dyDescent="0.2">
      <c r="G170" s="12"/>
      <c r="H170" s="12"/>
    </row>
    <row r="171" spans="7:8" ht="12.75" x14ac:dyDescent="0.2">
      <c r="G171" s="12"/>
      <c r="H171" s="12"/>
    </row>
    <row r="172" spans="7:8" ht="12.75" x14ac:dyDescent="0.2">
      <c r="G172" s="12"/>
      <c r="H172" s="12"/>
    </row>
    <row r="175" spans="7:8" ht="12.75" x14ac:dyDescent="0.2">
      <c r="G175" s="14"/>
      <c r="H175" s="14"/>
    </row>
    <row r="176" spans="7:8" ht="12.75" x14ac:dyDescent="0.2">
      <c r="G176" s="14"/>
      <c r="H176" s="14"/>
    </row>
    <row r="177" spans="7:8" ht="12.75" x14ac:dyDescent="0.2">
      <c r="G177" s="14"/>
      <c r="H177" s="14"/>
    </row>
    <row r="178" spans="7:8" ht="12.75" x14ac:dyDescent="0.2">
      <c r="G178" s="14"/>
      <c r="H178" s="14"/>
    </row>
    <row r="179" spans="7:8" ht="12.75" x14ac:dyDescent="0.2">
      <c r="G179" s="14"/>
      <c r="H179" s="14"/>
    </row>
    <row r="180" spans="7:8" ht="12.75" x14ac:dyDescent="0.2">
      <c r="G180" s="14"/>
      <c r="H180" s="14"/>
    </row>
  </sheetData>
  <mergeCells count="103">
    <mergeCell ref="G10:H11"/>
    <mergeCell ref="G12:H12"/>
    <mergeCell ref="G14:H14"/>
    <mergeCell ref="G15:H15"/>
    <mergeCell ref="G17:H17"/>
    <mergeCell ref="G18:H18"/>
    <mergeCell ref="G29:H29"/>
    <mergeCell ref="G30:H30"/>
    <mergeCell ref="G32:H32"/>
    <mergeCell ref="G33:H33"/>
    <mergeCell ref="G35:H35"/>
    <mergeCell ref="G36:H36"/>
    <mergeCell ref="G20:H20"/>
    <mergeCell ref="G21:H21"/>
    <mergeCell ref="G23:H23"/>
    <mergeCell ref="G24:H24"/>
    <mergeCell ref="G26:H26"/>
    <mergeCell ref="G27:H27"/>
    <mergeCell ref="G47:H47"/>
    <mergeCell ref="G48:H48"/>
    <mergeCell ref="G50:H50"/>
    <mergeCell ref="G51:H51"/>
    <mergeCell ref="G53:H53"/>
    <mergeCell ref="G54:H54"/>
    <mergeCell ref="G38:H38"/>
    <mergeCell ref="G39:H39"/>
    <mergeCell ref="G41:H41"/>
    <mergeCell ref="G42:H42"/>
    <mergeCell ref="G44:H44"/>
    <mergeCell ref="G45:H45"/>
    <mergeCell ref="G65:H65"/>
    <mergeCell ref="G66:H66"/>
    <mergeCell ref="G68:H68"/>
    <mergeCell ref="G69:H69"/>
    <mergeCell ref="G71:H71"/>
    <mergeCell ref="G72:H72"/>
    <mergeCell ref="G56:H56"/>
    <mergeCell ref="G57:H57"/>
    <mergeCell ref="G59:H59"/>
    <mergeCell ref="G60:H60"/>
    <mergeCell ref="G62:H62"/>
    <mergeCell ref="G63:H63"/>
    <mergeCell ref="G83:H83"/>
    <mergeCell ref="G84:H84"/>
    <mergeCell ref="G86:H86"/>
    <mergeCell ref="G87:H87"/>
    <mergeCell ref="G89:H89"/>
    <mergeCell ref="G90:H90"/>
    <mergeCell ref="G74:H74"/>
    <mergeCell ref="G75:H75"/>
    <mergeCell ref="G77:H77"/>
    <mergeCell ref="G78:H78"/>
    <mergeCell ref="G80:H80"/>
    <mergeCell ref="G81:H81"/>
    <mergeCell ref="G101:H101"/>
    <mergeCell ref="G102:H102"/>
    <mergeCell ref="G104:H104"/>
    <mergeCell ref="G105:H105"/>
    <mergeCell ref="G107:H107"/>
    <mergeCell ref="G108:H108"/>
    <mergeCell ref="G92:H92"/>
    <mergeCell ref="G93:H93"/>
    <mergeCell ref="G95:H95"/>
    <mergeCell ref="G96:H96"/>
    <mergeCell ref="G98:H98"/>
    <mergeCell ref="G99:H99"/>
    <mergeCell ref="G119:H119"/>
    <mergeCell ref="G120:H120"/>
    <mergeCell ref="G122:H122"/>
    <mergeCell ref="G123:H123"/>
    <mergeCell ref="G125:H125"/>
    <mergeCell ref="G126:H126"/>
    <mergeCell ref="G110:H110"/>
    <mergeCell ref="G111:H111"/>
    <mergeCell ref="G113:H113"/>
    <mergeCell ref="G114:H114"/>
    <mergeCell ref="G116:H116"/>
    <mergeCell ref="G117:H117"/>
    <mergeCell ref="G137:H137"/>
    <mergeCell ref="G138:H138"/>
    <mergeCell ref="G140:H140"/>
    <mergeCell ref="G141:H141"/>
    <mergeCell ref="G143:H143"/>
    <mergeCell ref="G144:H144"/>
    <mergeCell ref="G128:H128"/>
    <mergeCell ref="G129:H129"/>
    <mergeCell ref="G131:H131"/>
    <mergeCell ref="G132:H132"/>
    <mergeCell ref="G134:H134"/>
    <mergeCell ref="G135:H135"/>
    <mergeCell ref="G164:H164"/>
    <mergeCell ref="G155:H155"/>
    <mergeCell ref="G156:H156"/>
    <mergeCell ref="G158:H158"/>
    <mergeCell ref="G159:H159"/>
    <mergeCell ref="G161:H161"/>
    <mergeCell ref="G162:H162"/>
    <mergeCell ref="G146:H146"/>
    <mergeCell ref="G147:H147"/>
    <mergeCell ref="G149:H149"/>
    <mergeCell ref="G150:H150"/>
    <mergeCell ref="G152:H152"/>
    <mergeCell ref="G153:H153"/>
  </mergeCells>
  <pageMargins left="0.7" right="0.7" top="0.75" bottom="0.75" header="0.3" footer="0.3"/>
  <pageSetup paperSize="1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6B38-F44F-4A25-B124-38F37BB0C5D1}">
  <dimension ref="A1:Q26"/>
  <sheetViews>
    <sheetView workbookViewId="0">
      <selection activeCell="K31" sqref="K31"/>
    </sheetView>
  </sheetViews>
  <sheetFormatPr defaultRowHeight="12.75" x14ac:dyDescent="0.2"/>
  <cols>
    <col min="1" max="1" width="5.5703125" customWidth="1"/>
    <col min="8" max="11" width="8.7109375" customWidth="1"/>
  </cols>
  <sheetData>
    <row r="1" spans="1:17" x14ac:dyDescent="0.2">
      <c r="A1" s="14" t="s">
        <v>387</v>
      </c>
      <c r="C1" s="29" t="s">
        <v>20</v>
      </c>
      <c r="D1" s="14" t="s">
        <v>149</v>
      </c>
    </row>
    <row r="2" spans="1:17" x14ac:dyDescent="0.2">
      <c r="A2" s="14" t="s">
        <v>18</v>
      </c>
      <c r="C2" s="29" t="s">
        <v>20</v>
      </c>
      <c r="D2" s="73">
        <v>2024</v>
      </c>
    </row>
    <row r="3" spans="1:17" x14ac:dyDescent="0.2">
      <c r="A3" s="14" t="s">
        <v>47</v>
      </c>
      <c r="C3" s="29" t="s">
        <v>20</v>
      </c>
      <c r="D3" s="219" t="s">
        <v>199</v>
      </c>
    </row>
    <row r="5" spans="1:17" x14ac:dyDescent="0.2">
      <c r="A5" s="547" t="s">
        <v>0</v>
      </c>
      <c r="B5" s="548" t="s">
        <v>388</v>
      </c>
      <c r="C5" s="548" t="s">
        <v>389</v>
      </c>
      <c r="D5" s="548" t="s">
        <v>390</v>
      </c>
      <c r="E5" s="548" t="s">
        <v>391</v>
      </c>
      <c r="F5" s="548" t="s">
        <v>392</v>
      </c>
      <c r="G5" s="548" t="s">
        <v>393</v>
      </c>
      <c r="H5" s="547" t="s">
        <v>394</v>
      </c>
      <c r="I5" s="547"/>
      <c r="J5" s="547"/>
      <c r="K5" s="547"/>
      <c r="L5" s="548" t="s">
        <v>395</v>
      </c>
      <c r="M5" s="556" t="s">
        <v>396</v>
      </c>
      <c r="N5" s="548" t="s">
        <v>397</v>
      </c>
      <c r="O5" s="548" t="s">
        <v>398</v>
      </c>
      <c r="P5" s="548" t="s">
        <v>399</v>
      </c>
      <c r="Q5" s="547" t="s">
        <v>28</v>
      </c>
    </row>
    <row r="6" spans="1:17" x14ac:dyDescent="0.2">
      <c r="A6" s="547"/>
      <c r="B6" s="548"/>
      <c r="C6" s="548"/>
      <c r="D6" s="548"/>
      <c r="E6" s="548"/>
      <c r="F6" s="548"/>
      <c r="G6" s="548"/>
      <c r="H6" s="547" t="s">
        <v>400</v>
      </c>
      <c r="I6" s="547" t="s">
        <v>401</v>
      </c>
      <c r="J6" s="554" t="s">
        <v>402</v>
      </c>
      <c r="K6" s="554" t="s">
        <v>403</v>
      </c>
      <c r="L6" s="548"/>
      <c r="M6" s="557"/>
      <c r="N6" s="548"/>
      <c r="O6" s="548"/>
      <c r="P6" s="548"/>
      <c r="Q6" s="547"/>
    </row>
    <row r="7" spans="1:17" ht="44.25" customHeight="1" x14ac:dyDescent="0.2">
      <c r="A7" s="547"/>
      <c r="B7" s="548"/>
      <c r="C7" s="548"/>
      <c r="D7" s="548"/>
      <c r="E7" s="548"/>
      <c r="F7" s="548"/>
      <c r="G7" s="548"/>
      <c r="H7" s="547"/>
      <c r="I7" s="547"/>
      <c r="J7" s="555"/>
      <c r="K7" s="555"/>
      <c r="L7" s="548"/>
      <c r="M7" s="558"/>
      <c r="N7" s="548"/>
      <c r="O7" s="548"/>
      <c r="P7" s="548"/>
      <c r="Q7" s="547"/>
    </row>
    <row r="8" spans="1:17" x14ac:dyDescent="0.2">
      <c r="A8" s="335">
        <v>1</v>
      </c>
      <c r="B8" s="335">
        <v>2</v>
      </c>
      <c r="C8" s="335">
        <v>3</v>
      </c>
      <c r="D8" s="335">
        <v>4</v>
      </c>
      <c r="E8" s="335">
        <v>5</v>
      </c>
      <c r="F8" s="335">
        <v>6</v>
      </c>
      <c r="G8" s="335">
        <v>7</v>
      </c>
      <c r="H8" s="335">
        <v>8</v>
      </c>
      <c r="I8" s="335">
        <v>9</v>
      </c>
      <c r="J8" s="335">
        <v>10</v>
      </c>
      <c r="K8" s="335">
        <v>11</v>
      </c>
      <c r="L8" s="335">
        <v>12</v>
      </c>
      <c r="M8" s="335">
        <v>13</v>
      </c>
      <c r="N8" s="335">
        <v>14</v>
      </c>
      <c r="O8" s="335">
        <v>15</v>
      </c>
      <c r="P8" s="335">
        <v>16</v>
      </c>
      <c r="Q8" s="335">
        <v>17</v>
      </c>
    </row>
    <row r="9" spans="1:17" x14ac:dyDescent="0.2">
      <c r="A9" s="336"/>
      <c r="B9" s="337"/>
      <c r="C9" s="549"/>
      <c r="D9" s="338"/>
      <c r="E9" s="245"/>
      <c r="F9" s="337"/>
      <c r="G9" s="337"/>
      <c r="H9" s="337"/>
      <c r="I9" s="338"/>
      <c r="J9" s="337"/>
      <c r="K9" s="339"/>
      <c r="L9" s="337"/>
      <c r="M9" s="340"/>
      <c r="N9" s="340"/>
      <c r="O9" s="245"/>
      <c r="P9" s="245"/>
      <c r="Q9" s="15"/>
    </row>
    <row r="10" spans="1:17" x14ac:dyDescent="0.2">
      <c r="A10" s="341"/>
      <c r="B10" s="20"/>
      <c r="C10" s="55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x14ac:dyDescent="0.2">
      <c r="A11" s="341"/>
      <c r="B11" s="20"/>
      <c r="C11" s="342"/>
      <c r="D11" s="120"/>
      <c r="E11" s="20"/>
      <c r="F11" s="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x14ac:dyDescent="0.2">
      <c r="A12" s="341"/>
      <c r="B12" s="551" t="s">
        <v>404</v>
      </c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3"/>
    </row>
    <row r="13" spans="1:17" x14ac:dyDescent="0.2">
      <c r="A13" s="341"/>
      <c r="B13" s="551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3"/>
    </row>
    <row r="14" spans="1:17" x14ac:dyDescent="0.2">
      <c r="A14" s="343"/>
      <c r="B14" s="2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7" spans="1:13" x14ac:dyDescent="0.2">
      <c r="B17" s="14" t="s">
        <v>37</v>
      </c>
      <c r="M17" s="14" t="s">
        <v>72</v>
      </c>
    </row>
    <row r="19" spans="1:13" x14ac:dyDescent="0.2">
      <c r="A19" s="344" t="s">
        <v>36</v>
      </c>
      <c r="B19" s="14" t="s">
        <v>405</v>
      </c>
      <c r="M19" s="14" t="s">
        <v>406</v>
      </c>
    </row>
    <row r="20" spans="1:13" x14ac:dyDescent="0.2">
      <c r="B20" s="14" t="s">
        <v>407</v>
      </c>
      <c r="M20" s="14" t="s">
        <v>408</v>
      </c>
    </row>
    <row r="24" spans="1:13" x14ac:dyDescent="0.2">
      <c r="M24" s="207" t="s">
        <v>409</v>
      </c>
    </row>
    <row r="25" spans="1:13" x14ac:dyDescent="0.2">
      <c r="M25" s="14" t="s">
        <v>90</v>
      </c>
    </row>
    <row r="26" spans="1:13" x14ac:dyDescent="0.2">
      <c r="M26" s="14" t="s">
        <v>410</v>
      </c>
    </row>
  </sheetData>
  <mergeCells count="20">
    <mergeCell ref="C9:C10"/>
    <mergeCell ref="B12:Q13"/>
    <mergeCell ref="P5:P7"/>
    <mergeCell ref="Q5:Q7"/>
    <mergeCell ref="H6:H7"/>
    <mergeCell ref="I6:I7"/>
    <mergeCell ref="J6:J7"/>
    <mergeCell ref="K6:K7"/>
    <mergeCell ref="G5:G7"/>
    <mergeCell ref="H5:K5"/>
    <mergeCell ref="L5:L7"/>
    <mergeCell ref="M5:M7"/>
    <mergeCell ref="N5:N7"/>
    <mergeCell ref="O5:O7"/>
    <mergeCell ref="F5:F7"/>
    <mergeCell ref="A5:A7"/>
    <mergeCell ref="B5:B7"/>
    <mergeCell ref="C5:C7"/>
    <mergeCell ref="D5:D7"/>
    <mergeCell ref="E5:E7"/>
  </mergeCells>
  <pageMargins left="0.70866141732283472" right="0.70866141732283472" top="0.74803149606299213" bottom="0.74803149606299213" header="0.31496062992125984" footer="0.31496062992125984"/>
  <pageSetup paperSize="1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Sheet1</vt:lpstr>
      <vt:lpstr>POK</vt:lpstr>
      <vt:lpstr>POK (2)</vt:lpstr>
      <vt:lpstr>POK (3)</vt:lpstr>
      <vt:lpstr>POK (4)</vt:lpstr>
      <vt:lpstr>POK (5)</vt:lpstr>
      <vt:lpstr>Sheet2</vt:lpstr>
      <vt:lpstr>Kemajuan</vt:lpstr>
      <vt:lpstr>'POK (3)'!Print_Area</vt:lpstr>
      <vt:lpstr>'POK (4)'!Print_Area</vt:lpstr>
      <vt:lpstr>'POK (5)'!Print_Area</vt:lpstr>
      <vt:lpstr>'POK (2)'!Print_Titles</vt:lpstr>
      <vt:lpstr>'POK (3)'!Print_Titles</vt:lpstr>
      <vt:lpstr>'POK (4)'!Print_Titles</vt:lpstr>
      <vt:lpstr>'POK (5)'!Print_Titles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2024-02-05T02:37:06Z</cp:lastPrinted>
  <dcterms:created xsi:type="dcterms:W3CDTF">2007-08-27T01:24:03Z</dcterms:created>
  <dcterms:modified xsi:type="dcterms:W3CDTF">2024-02-05T03:14:01Z</dcterms:modified>
</cp:coreProperties>
</file>