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085" tabRatio="500" activeTab="0"/>
  </bookViews>
  <sheets>
    <sheet name="lak final" sheetId="1" r:id="rId1"/>
    <sheet name="dng blud" sheetId="2" state="hidden" r:id="rId2"/>
    <sheet name="draf" sheetId="3" state="hidden" r:id="rId3"/>
    <sheet name="valid" sheetId="4" state="hidden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<sst xmlns="http://schemas.openxmlformats.org/spreadsheetml/2006/main" count="447" uniqueCount="135">
  <si>
    <t>PEMERINTAH KABUPATEN KARANGANYAR</t>
  </si>
  <si>
    <t>LAPORAN ARUS KAS</t>
  </si>
  <si>
    <t>(Dalam Rupiah)</t>
  </si>
  <si>
    <t>URAIAN</t>
  </si>
  <si>
    <t>Arus Kas dari Aktivitas Operasi</t>
  </si>
  <si>
    <t>Arus Kas Masuk</t>
  </si>
  <si>
    <t>Pendapatan Pajak Daerah</t>
  </si>
  <si>
    <t>Hasil Retribusi Daerah</t>
  </si>
  <si>
    <t>Hasil Pengelolaan Kekayaan Daerah yang Dipisahkan</t>
  </si>
  <si>
    <t>Lain-lain Pendapatan Asli Daerah yang Sah</t>
  </si>
  <si>
    <t>Bagi Hasil Pajak/Bagi Hasil Bukan Pajak</t>
  </si>
  <si>
    <t>Dana Alokasi Umum</t>
  </si>
  <si>
    <t>Dana Alokasi Khusus</t>
  </si>
  <si>
    <t>Dana Bagi Hasil Pajak Dari Provinsi dan Pemerintah Daerah Lainnya</t>
  </si>
  <si>
    <t>Dana Penyesuaian dan Otonomi Khusus</t>
  </si>
  <si>
    <t>Bantuan Keuangan Dari Provinsi atau Pemerintah Daerah Lainnya</t>
  </si>
  <si>
    <t>Jumlah Arus Kas Masuk</t>
  </si>
  <si>
    <t>Arus Kas Keluar</t>
  </si>
  <si>
    <t>Belanja Pegawai</t>
  </si>
  <si>
    <t>Belanja Bunga</t>
  </si>
  <si>
    <t>Belanja Hibah</t>
  </si>
  <si>
    <t>Belanja Bantuan Sosial</t>
  </si>
  <si>
    <t>Belanja Bagi Hasil Kepada Provinsi/Kabupaten/Kota dan Pemerintah Desa</t>
  </si>
  <si>
    <t>Belanja Bantuan Keuangan Kepada Provinsi/Kabupaten/Kota dan Pemerintahan Desa</t>
  </si>
  <si>
    <t>Belanja Tidak Terduga</t>
  </si>
  <si>
    <t>Belanja Barang dan Jasa</t>
  </si>
  <si>
    <t>Jumlah Arus Kas Keluar</t>
  </si>
  <si>
    <t>Arus Kas Bersih dari Aktivitas Operasi</t>
  </si>
  <si>
    <t>Arus Kas dari Aktivitas Investasi Non Keuangan</t>
  </si>
  <si>
    <t>Belanja Tanah</t>
  </si>
  <si>
    <t>Belanja Peralatan dan Mesin</t>
  </si>
  <si>
    <t>Belanja Bangunan dan Gedung</t>
  </si>
  <si>
    <t>Belanja Jalan, Irigasi dan Jaringan</t>
  </si>
  <si>
    <t>Belanja Aset Tetap Lainnya</t>
  </si>
  <si>
    <t>Arus Kas Bersih dari Aktivitas Investasi Non Keuangan</t>
  </si>
  <si>
    <t>Arus Kas dari Aktivitas Pembiayaan</t>
  </si>
  <si>
    <t>Penerimaan Kembali Pemberian Pinjaman</t>
  </si>
  <si>
    <t>Penarikan dari Aset Manajemen Unit (AMU) Bank Jateng</t>
  </si>
  <si>
    <t>Sharing Cadangan Tujuan Bank Jateng</t>
  </si>
  <si>
    <t>Penyertaan Modal (Investasi) Pemerintah Daerah</t>
  </si>
  <si>
    <t>Pembayaran Pokok Utang</t>
  </si>
  <si>
    <t>Pemberian Pinjaman Bergulir</t>
  </si>
  <si>
    <t>Arus Kas Bersih dari Aktivitas Pembiayaan</t>
  </si>
  <si>
    <t>Arus Kas dari Aktivitas Non Anggaran</t>
  </si>
  <si>
    <t>Penerimaan Perhitungan Fihak Ketiga (PFK)</t>
  </si>
  <si>
    <t>Pengeluaran Perhitungan Fihak Ketiga (PFK)</t>
  </si>
  <si>
    <t>Arus Kas Bersih dari Aktivitas Non Anggaran</t>
  </si>
  <si>
    <t>Kenaikan / (Penurunan) Bersih Kas Selama Periode</t>
  </si>
  <si>
    <t>Saldo Akhir Kas</t>
  </si>
  <si>
    <t>BUPATI KARANGANYAR</t>
  </si>
  <si>
    <t>Catatan</t>
  </si>
  <si>
    <t>Kas Di Bendahara Pengeluaran</t>
  </si>
  <si>
    <t>Kas Di Badan Layanan Umum Daerah</t>
  </si>
  <si>
    <t>C.1</t>
  </si>
  <si>
    <t>C.1.1</t>
  </si>
  <si>
    <t>C.1.2</t>
  </si>
  <si>
    <t>C.2</t>
  </si>
  <si>
    <t>C.2.1</t>
  </si>
  <si>
    <t>C.2.2</t>
  </si>
  <si>
    <t>C.3</t>
  </si>
  <si>
    <t>C.3.1</t>
  </si>
  <si>
    <t>C.3.2</t>
  </si>
  <si>
    <t>C.4</t>
  </si>
  <si>
    <t>C.5</t>
  </si>
  <si>
    <t>Penjualan Kendaraan Dinas Roda Empat</t>
  </si>
  <si>
    <t>Saldo Sisa UP TA 20x0</t>
  </si>
  <si>
    <t>Saldo Sisa UP TA 20x1</t>
  </si>
  <si>
    <t>Kas Di Bendahara Penerimaan</t>
  </si>
  <si>
    <t>Saldo Akhir Kas di BUD</t>
  </si>
  <si>
    <t>Saldo Awal Kas di BUD</t>
  </si>
  <si>
    <t>LAMPIRAN III</t>
  </si>
  <si>
    <t>PERATURAN DAERAH KEBUPATEN KARANGANYAR</t>
  </si>
  <si>
    <t>NOMOR :</t>
  </si>
  <si>
    <t>TENTANG</t>
  </si>
  <si>
    <t>PERTANGGUNGJAWABAN PELAKSANAAN</t>
  </si>
  <si>
    <t>ANGGARAN PENDAPATAN DAN BELANJA DAERAH</t>
  </si>
  <si>
    <t>TELAH DIKOORDINASIKAN</t>
  </si>
  <si>
    <t>Pejabat</t>
  </si>
  <si>
    <t>Paraf</t>
  </si>
  <si>
    <t>1. Sekretaris Daerah</t>
  </si>
  <si>
    <t>2. Asisten Administrasi</t>
  </si>
  <si>
    <t>3. Kepala DPPKAD</t>
  </si>
  <si>
    <t>Penjualan bahan-bahan bekas bangunan</t>
  </si>
  <si>
    <t>Penjualan Kendaraan Dinas Roda Dua</t>
  </si>
  <si>
    <t>JULIYATMONO</t>
  </si>
  <si>
    <t>Penjualan Aset Daerah Lainnya yg tidak dipisahkan</t>
  </si>
  <si>
    <t>Per 31 Desember 2015 dan 2014</t>
  </si>
  <si>
    <t>Pendapatan Hibah</t>
  </si>
  <si>
    <t>Penjualan Peralatan/Perlengkapan Kantor tidak terpakai</t>
  </si>
  <si>
    <t>Penjualan Hasil Penebangan Pohon</t>
  </si>
  <si>
    <t>Penjualan Lampu Hias Bekas</t>
  </si>
  <si>
    <t>Penjualan Aset Lainnya</t>
  </si>
  <si>
    <t>Saldo Sisa UP TA 2014</t>
  </si>
  <si>
    <t>Pendapatan transfer dari rek. BLUD</t>
  </si>
  <si>
    <t>Pendapatan Lainnya</t>
  </si>
  <si>
    <t>Penerimaan Kembali Investasi Pemerintah Daerah</t>
  </si>
  <si>
    <t>Sisa Saldo Laba dari Bank Jateng</t>
  </si>
  <si>
    <t>Penjualan Jalan, Irigasi dan Jaringan</t>
  </si>
  <si>
    <t>Koreksi silpa tahun lalu</t>
  </si>
  <si>
    <t>Saldo Kas di Bendahara Penerimaan tahun lalu</t>
  </si>
  <si>
    <t>Per 31 Desember 2017 dan 2016</t>
  </si>
  <si>
    <t>Saldo Sisa UP yg disetor tahun 2018</t>
  </si>
  <si>
    <t>Kas Di BOS</t>
  </si>
  <si>
    <t>F.1</t>
  </si>
  <si>
    <t>F.1.1</t>
  </si>
  <si>
    <t>F.1.2</t>
  </si>
  <si>
    <t>F.2</t>
  </si>
  <si>
    <t>F.2.1</t>
  </si>
  <si>
    <t>F.2.2</t>
  </si>
  <si>
    <t>F.3</t>
  </si>
  <si>
    <t>F.3.1</t>
  </si>
  <si>
    <t>F.3.2</t>
  </si>
  <si>
    <t>F.4</t>
  </si>
  <si>
    <t>F.4.1</t>
  </si>
  <si>
    <t>F.4.2</t>
  </si>
  <si>
    <t>F.5</t>
  </si>
  <si>
    <t>F.5.1</t>
  </si>
  <si>
    <t>F.5.2</t>
  </si>
  <si>
    <t>F.5.3</t>
  </si>
  <si>
    <t>F.5.4</t>
  </si>
  <si>
    <t>F.5.5</t>
  </si>
  <si>
    <t>F.5.6</t>
  </si>
  <si>
    <t>F.5.7</t>
  </si>
  <si>
    <t>3. Kepala BKD</t>
  </si>
  <si>
    <t>1.  Asisten Administrasi</t>
  </si>
  <si>
    <t>2. Inspektur</t>
  </si>
  <si>
    <t>4. Kabid Akuntansi</t>
  </si>
  <si>
    <t xml:space="preserve">      </t>
  </si>
  <si>
    <t>Saldo Sisa UP tahun Lalu</t>
  </si>
  <si>
    <t>Catatan Atas Laporan Keuangan merupakan bagian yang tidak terpisahkan dari Laporan Keuangan secara keseluruhan.</t>
  </si>
  <si>
    <t>Pjs. BUPATI KARANGANYAR,</t>
  </si>
  <si>
    <t>PRIJO ANGGORO BUDI RAHARDJO, SH, M.Si</t>
  </si>
  <si>
    <t>Pembina Utama Madya</t>
  </si>
  <si>
    <t>NIP. 19610822 199003 1 005</t>
  </si>
  <si>
    <t>Saldo  BLUD tahun lalu</t>
  </si>
</sst>
</file>

<file path=xl/styles.xml><?xml version="1.0" encoding="utf-8"?>
<styleSheet xmlns="http://schemas.openxmlformats.org/spreadsheetml/2006/main">
  <numFmts count="17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.##0.00_);\(#.##0.00\)"/>
    <numFmt numFmtId="171" formatCode="[$-421]dd\ mmmm\ yyyy"/>
    <numFmt numFmtId="172" formatCode="[$-421]dd\ mmmm\ yyyy;@"/>
  </numFmts>
  <fonts count="64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2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color indexed="9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i/>
      <sz val="8"/>
      <color indexed="8"/>
      <name val="Tahoma"/>
      <family val="2"/>
    </font>
    <font>
      <sz val="10"/>
      <color indexed="9"/>
      <name val="Tahoma"/>
      <family val="2"/>
    </font>
    <font>
      <sz val="6"/>
      <color indexed="8"/>
      <name val="Tahoma"/>
      <family val="2"/>
    </font>
    <font>
      <sz val="12"/>
      <color indexed="8"/>
      <name val="Tahoma"/>
      <family val="2"/>
    </font>
    <font>
      <sz val="8"/>
      <name val="Arial"/>
      <family val="2"/>
    </font>
    <font>
      <b/>
      <sz val="8"/>
      <name val="Tahoma"/>
      <family val="2"/>
    </font>
    <font>
      <b/>
      <sz val="10"/>
      <name val="Tahoma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u val="single"/>
      <sz val="10"/>
      <color indexed="12"/>
      <name val="Arial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ahoma"/>
      <family val="2"/>
    </font>
    <font>
      <b/>
      <sz val="10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18" fillId="0" borderId="0">
      <alignment/>
      <protection/>
    </xf>
    <xf numFmtId="0" fontId="1" fillId="32" borderId="7" applyNumberFormat="0" applyFont="0" applyAlignment="0" applyProtection="0"/>
    <xf numFmtId="0" fontId="55" fillId="27" borderId="8" applyNumberFormat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68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3" fillId="0" borderId="10" xfId="0" applyFont="1" applyFill="1" applyBorder="1" applyAlignment="1">
      <alignment vertical="top"/>
    </xf>
    <xf numFmtId="0" fontId="4" fillId="0" borderId="11" xfId="0" applyFont="1" applyFill="1" applyBorder="1" applyAlignment="1">
      <alignment horizontal="left" vertical="top" wrapText="1" readingOrder="1"/>
    </xf>
    <xf numFmtId="0" fontId="4" fillId="0" borderId="12" xfId="0" applyFont="1" applyFill="1" applyBorder="1" applyAlignment="1">
      <alignment horizontal="left" vertical="top" wrapText="1" readingOrder="1"/>
    </xf>
    <xf numFmtId="0" fontId="4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 readingOrder="1"/>
    </xf>
    <xf numFmtId="0" fontId="3" fillId="0" borderId="10" xfId="0" applyFont="1" applyFill="1" applyBorder="1" applyAlignment="1">
      <alignment horizontal="left" vertical="top" wrapText="1" readingOrder="1"/>
    </xf>
    <xf numFmtId="0" fontId="3" fillId="0" borderId="0" xfId="0" applyFont="1" applyFill="1" applyBorder="1" applyAlignment="1">
      <alignment horizontal="left" vertical="top" wrapText="1" readingOrder="1"/>
    </xf>
    <xf numFmtId="0" fontId="1" fillId="0" borderId="0" xfId="0" applyFont="1" applyFill="1" applyAlignment="1">
      <alignment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vertical="top"/>
    </xf>
    <xf numFmtId="0" fontId="6" fillId="0" borderId="14" xfId="0" applyFont="1" applyFill="1" applyBorder="1" applyAlignment="1">
      <alignment vertical="top"/>
    </xf>
    <xf numFmtId="0" fontId="6" fillId="0" borderId="15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/>
    </xf>
    <xf numFmtId="0" fontId="6" fillId="0" borderId="16" xfId="0" applyFont="1" applyFill="1" applyBorder="1" applyAlignment="1">
      <alignment vertical="top"/>
    </xf>
    <xf numFmtId="0" fontId="6" fillId="0" borderId="17" xfId="0" applyFont="1" applyFill="1" applyBorder="1" applyAlignment="1">
      <alignment vertical="top"/>
    </xf>
    <xf numFmtId="0" fontId="6" fillId="0" borderId="18" xfId="0" applyFont="1" applyFill="1" applyBorder="1" applyAlignment="1">
      <alignment vertical="top"/>
    </xf>
    <xf numFmtId="0" fontId="6" fillId="0" borderId="19" xfId="0" applyFont="1" applyFill="1" applyBorder="1" applyAlignment="1">
      <alignment vertical="top"/>
    </xf>
    <xf numFmtId="0" fontId="3" fillId="0" borderId="20" xfId="0" applyFont="1" applyFill="1" applyBorder="1" applyAlignment="1">
      <alignment horizontal="left" vertical="top" wrapText="1" readingOrder="1"/>
    </xf>
    <xf numFmtId="0" fontId="6" fillId="0" borderId="2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39" fontId="4" fillId="0" borderId="19" xfId="0" applyNumberFormat="1" applyFont="1" applyFill="1" applyBorder="1" applyAlignment="1">
      <alignment horizontal="right" vertical="top"/>
    </xf>
    <xf numFmtId="39" fontId="4" fillId="0" borderId="20" xfId="0" applyNumberFormat="1" applyFont="1" applyFill="1" applyBorder="1" applyAlignment="1">
      <alignment horizontal="right" vertical="top"/>
    </xf>
    <xf numFmtId="0" fontId="6" fillId="0" borderId="11" xfId="0" applyFont="1" applyFill="1" applyBorder="1" applyAlignment="1">
      <alignment vertical="top"/>
    </xf>
    <xf numFmtId="0" fontId="6" fillId="0" borderId="21" xfId="0" applyFont="1" applyFill="1" applyBorder="1" applyAlignment="1">
      <alignment vertical="top"/>
    </xf>
    <xf numFmtId="0" fontId="6" fillId="0" borderId="22" xfId="0" applyFont="1" applyFill="1" applyBorder="1" applyAlignment="1">
      <alignment vertical="top"/>
    </xf>
    <xf numFmtId="0" fontId="6" fillId="0" borderId="23" xfId="0" applyFont="1" applyFill="1" applyBorder="1" applyAlignment="1">
      <alignment vertical="top"/>
    </xf>
    <xf numFmtId="0" fontId="6" fillId="0" borderId="24" xfId="0" applyFont="1" applyFill="1" applyBorder="1" applyAlignment="1">
      <alignment vertical="top"/>
    </xf>
    <xf numFmtId="0" fontId="6" fillId="0" borderId="25" xfId="0" applyFont="1" applyFill="1" applyBorder="1" applyAlignment="1">
      <alignment vertical="top"/>
    </xf>
    <xf numFmtId="0" fontId="6" fillId="0" borderId="13" xfId="0" applyFont="1" applyFill="1" applyBorder="1" applyAlignment="1">
      <alignment vertical="top"/>
    </xf>
    <xf numFmtId="0" fontId="7" fillId="0" borderId="26" xfId="0" applyFont="1" applyFill="1" applyBorder="1" applyAlignment="1">
      <alignment vertical="top"/>
    </xf>
    <xf numFmtId="0" fontId="6" fillId="0" borderId="27" xfId="0" applyFont="1" applyFill="1" applyBorder="1" applyAlignment="1">
      <alignment vertical="top"/>
    </xf>
    <xf numFmtId="0" fontId="6" fillId="0" borderId="28" xfId="0" applyFont="1" applyFill="1" applyBorder="1" applyAlignment="1">
      <alignment vertical="top"/>
    </xf>
    <xf numFmtId="0" fontId="7" fillId="0" borderId="18" xfId="0" applyFont="1" applyFill="1" applyBorder="1" applyAlignment="1">
      <alignment vertical="top"/>
    </xf>
    <xf numFmtId="0" fontId="7" fillId="0" borderId="14" xfId="0" applyFont="1" applyFill="1" applyBorder="1" applyAlignment="1">
      <alignment vertical="top"/>
    </xf>
    <xf numFmtId="0" fontId="3" fillId="0" borderId="13" xfId="0" applyFont="1" applyFill="1" applyBorder="1" applyAlignment="1">
      <alignment horizontal="left" vertical="top" wrapText="1" readingOrder="1"/>
    </xf>
    <xf numFmtId="0" fontId="3" fillId="0" borderId="17" xfId="0" applyFont="1" applyFill="1" applyBorder="1" applyAlignment="1">
      <alignment horizontal="left" vertical="top" wrapText="1" readingOrder="1"/>
    </xf>
    <xf numFmtId="0" fontId="8" fillId="0" borderId="1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 readingOrder="1"/>
    </xf>
    <xf numFmtId="0" fontId="7" fillId="0" borderId="19" xfId="0" applyFont="1" applyFill="1" applyBorder="1" applyAlignment="1">
      <alignment vertical="top"/>
    </xf>
    <xf numFmtId="0" fontId="7" fillId="0" borderId="2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3" fillId="0" borderId="11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vertical="top"/>
    </xf>
    <xf numFmtId="0" fontId="3" fillId="0" borderId="10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left" vertical="top" wrapText="1" readingOrder="1"/>
    </xf>
    <xf numFmtId="0" fontId="4" fillId="0" borderId="0" xfId="0" applyFont="1" applyFill="1" applyAlignment="1">
      <alignment horizontal="right" vertical="top" wrapText="1" readingOrder="1"/>
    </xf>
    <xf numFmtId="0" fontId="11" fillId="0" borderId="0" xfId="0" applyFont="1" applyFill="1" applyAlignment="1">
      <alignment vertical="top"/>
    </xf>
    <xf numFmtId="0" fontId="11" fillId="0" borderId="0" xfId="0" applyFont="1" applyFill="1" applyAlignment="1">
      <alignment horizontal="center" vertical="top" wrapText="1" readingOrder="1"/>
    </xf>
    <xf numFmtId="0" fontId="2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39" fontId="4" fillId="0" borderId="0" xfId="0" applyNumberFormat="1" applyFont="1" applyFill="1" applyBorder="1" applyAlignment="1">
      <alignment horizontal="right" vertical="top"/>
    </xf>
    <xf numFmtId="39" fontId="6" fillId="0" borderId="0" xfId="0" applyNumberFormat="1" applyFont="1" applyFill="1" applyAlignment="1">
      <alignment vertical="top"/>
    </xf>
    <xf numFmtId="0" fontId="9" fillId="0" borderId="19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 wrapText="1"/>
    </xf>
    <xf numFmtId="0" fontId="14" fillId="0" borderId="19" xfId="0" applyFont="1" applyFill="1" applyBorder="1" applyAlignment="1">
      <alignment vertical="top"/>
    </xf>
    <xf numFmtId="0" fontId="4" fillId="0" borderId="20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 readingOrder="1"/>
    </xf>
    <xf numFmtId="39" fontId="7" fillId="0" borderId="0" xfId="0" applyNumberFormat="1" applyFont="1" applyFill="1" applyAlignment="1">
      <alignment vertical="top"/>
    </xf>
    <xf numFmtId="0" fontId="4" fillId="0" borderId="10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vertical="top"/>
    </xf>
    <xf numFmtId="0" fontId="15" fillId="0" borderId="0" xfId="0" applyFont="1" applyFill="1" applyBorder="1" applyAlignment="1">
      <alignment vertical="top"/>
    </xf>
    <xf numFmtId="39" fontId="15" fillId="0" borderId="0" xfId="0" applyNumberFormat="1" applyFont="1" applyFill="1" applyAlignment="1">
      <alignment vertical="top"/>
    </xf>
    <xf numFmtId="0" fontId="15" fillId="0" borderId="0" xfId="0" applyFont="1" applyFill="1" applyBorder="1" applyAlignment="1">
      <alignment vertical="top"/>
    </xf>
    <xf numFmtId="0" fontId="15" fillId="0" borderId="0" xfId="0" applyFont="1" applyFill="1" applyAlignment="1">
      <alignment horizontal="right" vertical="top" wrapText="1" readingOrder="1"/>
    </xf>
    <xf numFmtId="0" fontId="16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59" fillId="0" borderId="0" xfId="0" applyFont="1" applyFill="1" applyBorder="1" applyAlignment="1">
      <alignment vertical="top"/>
    </xf>
    <xf numFmtId="0" fontId="59" fillId="0" borderId="0" xfId="0" applyFont="1" applyFill="1" applyBorder="1" applyAlignment="1">
      <alignment horizontal="right" vertical="top" wrapText="1" readingOrder="1"/>
    </xf>
    <xf numFmtId="4" fontId="60" fillId="33" borderId="0" xfId="0" applyNumberFormat="1" applyFont="1" applyFill="1" applyBorder="1" applyAlignment="1">
      <alignment/>
    </xf>
    <xf numFmtId="0" fontId="60" fillId="33" borderId="0" xfId="57" applyFont="1" applyFill="1" applyBorder="1" applyAlignment="1">
      <alignment horizontal="center"/>
      <protection/>
    </xf>
    <xf numFmtId="0" fontId="60" fillId="0" borderId="0" xfId="0" applyFont="1" applyAlignment="1">
      <alignment vertical="top"/>
    </xf>
    <xf numFmtId="0" fontId="61" fillId="0" borderId="0" xfId="0" applyFont="1" applyAlignment="1">
      <alignment/>
    </xf>
    <xf numFmtId="0" fontId="60" fillId="0" borderId="0" xfId="0" applyFont="1" applyAlignment="1">
      <alignment/>
    </xf>
    <xf numFmtId="0" fontId="60" fillId="33" borderId="0" xfId="0" applyFont="1" applyFill="1" applyAlignment="1">
      <alignment/>
    </xf>
    <xf numFmtId="0" fontId="61" fillId="33" borderId="0" xfId="0" applyFont="1" applyFill="1" applyAlignment="1">
      <alignment/>
    </xf>
    <xf numFmtId="41" fontId="0" fillId="0" borderId="0" xfId="43" applyFont="1" applyFill="1" applyAlignment="1">
      <alignment vertical="top"/>
    </xf>
    <xf numFmtId="41" fontId="11" fillId="0" borderId="0" xfId="43" applyFont="1" applyFill="1" applyAlignment="1">
      <alignment vertical="top"/>
    </xf>
    <xf numFmtId="41" fontId="6" fillId="0" borderId="0" xfId="43" applyFont="1" applyFill="1" applyAlignment="1">
      <alignment vertical="top"/>
    </xf>
    <xf numFmtId="41" fontId="9" fillId="0" borderId="0" xfId="43" applyFont="1" applyFill="1" applyAlignment="1">
      <alignment vertical="top"/>
    </xf>
    <xf numFmtId="0" fontId="62" fillId="0" borderId="0" xfId="0" applyFont="1" applyFill="1" applyAlignment="1">
      <alignment vertical="top"/>
    </xf>
    <xf numFmtId="0" fontId="60" fillId="0" borderId="0" xfId="0" applyFont="1" applyFill="1" applyAlignment="1">
      <alignment vertical="top"/>
    </xf>
    <xf numFmtId="0" fontId="60" fillId="0" borderId="0" xfId="0" applyFont="1" applyFill="1" applyAlignment="1">
      <alignment horizontal="right" vertical="top" wrapText="1" readingOrder="1"/>
    </xf>
    <xf numFmtId="0" fontId="59" fillId="34" borderId="0" xfId="0" applyFont="1" applyFill="1" applyBorder="1" applyAlignment="1">
      <alignment horizontal="center" vertical="top"/>
    </xf>
    <xf numFmtId="0" fontId="59" fillId="0" borderId="0" xfId="0" applyFont="1" applyFill="1" applyBorder="1" applyAlignment="1">
      <alignment horizontal="left" vertical="top" wrapText="1" readingOrder="1"/>
    </xf>
    <xf numFmtId="0" fontId="59" fillId="0" borderId="0" xfId="0" applyFont="1" applyBorder="1" applyAlignment="1">
      <alignment vertical="top" readingOrder="1"/>
    </xf>
    <xf numFmtId="0" fontId="2" fillId="0" borderId="0" xfId="0" applyFont="1" applyFill="1" applyAlignment="1">
      <alignment horizontal="center" vertical="top" wrapText="1" readingOrder="1"/>
    </xf>
    <xf numFmtId="0" fontId="11" fillId="0" borderId="0" xfId="0" applyFont="1" applyFill="1" applyAlignment="1">
      <alignment horizontal="center" vertical="top" wrapText="1" readingOrder="1"/>
    </xf>
    <xf numFmtId="0" fontId="3" fillId="0" borderId="18" xfId="0" applyFont="1" applyFill="1" applyBorder="1" applyAlignment="1">
      <alignment horizontal="center" vertical="top" wrapText="1" readingOrder="1"/>
    </xf>
    <xf numFmtId="0" fontId="3" fillId="0" borderId="13" xfId="0" applyFont="1" applyFill="1" applyBorder="1" applyAlignment="1">
      <alignment horizontal="center" vertical="top" wrapText="1" readingOrder="1"/>
    </xf>
    <xf numFmtId="0" fontId="3" fillId="0" borderId="17" xfId="0" applyFont="1" applyFill="1" applyBorder="1" applyAlignment="1">
      <alignment horizontal="center" vertical="top" wrapText="1" readingOrder="1"/>
    </xf>
    <xf numFmtId="0" fontId="3" fillId="0" borderId="18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vertical="top"/>
    </xf>
    <xf numFmtId="1" fontId="3" fillId="0" borderId="13" xfId="0" applyNumberFormat="1" applyFont="1" applyFill="1" applyBorder="1" applyAlignment="1">
      <alignment horizontal="center" vertical="top"/>
    </xf>
    <xf numFmtId="1" fontId="3" fillId="0" borderId="17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 readingOrder="1"/>
    </xf>
    <xf numFmtId="0" fontId="3" fillId="0" borderId="20" xfId="0" applyFont="1" applyFill="1" applyBorder="1" applyAlignment="1">
      <alignment horizontal="left" vertical="top" wrapText="1" readingOrder="1"/>
    </xf>
    <xf numFmtId="0" fontId="8" fillId="0" borderId="0" xfId="0" applyFont="1" applyFill="1" applyBorder="1" applyAlignment="1">
      <alignment horizontal="left" vertical="top" wrapText="1"/>
    </xf>
    <xf numFmtId="0" fontId="8" fillId="0" borderId="2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39" fontId="4" fillId="0" borderId="19" xfId="0" applyNumberFormat="1" applyFont="1" applyFill="1" applyBorder="1" applyAlignment="1">
      <alignment horizontal="right" vertical="top"/>
    </xf>
    <xf numFmtId="39" fontId="4" fillId="0" borderId="20" xfId="0" applyNumberFormat="1" applyFont="1" applyFill="1" applyBorder="1" applyAlignment="1">
      <alignment horizontal="right" vertical="top"/>
    </xf>
    <xf numFmtId="39" fontId="4" fillId="0" borderId="0" xfId="0" applyNumberFormat="1" applyFont="1" applyFill="1" applyBorder="1" applyAlignment="1">
      <alignment horizontal="right" vertical="top"/>
    </xf>
    <xf numFmtId="39" fontId="4" fillId="0" borderId="24" xfId="0" applyNumberFormat="1" applyFont="1" applyFill="1" applyBorder="1" applyAlignment="1">
      <alignment horizontal="right" vertical="top"/>
    </xf>
    <xf numFmtId="39" fontId="4" fillId="0" borderId="29" xfId="0" applyNumberFormat="1" applyFont="1" applyFill="1" applyBorder="1" applyAlignment="1">
      <alignment horizontal="right" vertical="top"/>
    </xf>
    <xf numFmtId="39" fontId="4" fillId="0" borderId="3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 wrapText="1" readingOrder="1"/>
    </xf>
    <xf numFmtId="0" fontId="8" fillId="0" borderId="20" xfId="0" applyFont="1" applyFill="1" applyBorder="1" applyAlignment="1">
      <alignment horizontal="left" vertical="top" wrapText="1" readingOrder="1"/>
    </xf>
    <xf numFmtId="0" fontId="4" fillId="0" borderId="0" xfId="0" applyFont="1" applyFill="1" applyBorder="1" applyAlignment="1">
      <alignment horizontal="left" vertical="top" wrapText="1" readingOrder="1"/>
    </xf>
    <xf numFmtId="0" fontId="4" fillId="0" borderId="20" xfId="0" applyFont="1" applyFill="1" applyBorder="1" applyAlignment="1">
      <alignment horizontal="left" vertical="top" wrapText="1" readingOrder="1"/>
    </xf>
    <xf numFmtId="39" fontId="4" fillId="0" borderId="25" xfId="0" applyNumberFormat="1" applyFont="1" applyFill="1" applyBorder="1" applyAlignment="1">
      <alignment horizontal="right" vertical="top"/>
    </xf>
    <xf numFmtId="39" fontId="4" fillId="0" borderId="31" xfId="0" applyNumberFormat="1" applyFont="1" applyFill="1" applyBorder="1" applyAlignment="1">
      <alignment horizontal="right" vertical="top"/>
    </xf>
    <xf numFmtId="39" fontId="4" fillId="0" borderId="32" xfId="0" applyNumberFormat="1" applyFont="1" applyFill="1" applyBorder="1" applyAlignment="1">
      <alignment horizontal="right" vertical="top"/>
    </xf>
    <xf numFmtId="39" fontId="3" fillId="0" borderId="26" xfId="0" applyNumberFormat="1" applyFont="1" applyFill="1" applyBorder="1" applyAlignment="1">
      <alignment horizontal="right" vertical="top"/>
    </xf>
    <xf numFmtId="39" fontId="3" fillId="0" borderId="33" xfId="0" applyNumberFormat="1" applyFont="1" applyFill="1" applyBorder="1" applyAlignment="1">
      <alignment horizontal="right" vertical="top"/>
    </xf>
    <xf numFmtId="39" fontId="3" fillId="0" borderId="34" xfId="0" applyNumberFormat="1" applyFont="1" applyFill="1" applyBorder="1" applyAlignment="1">
      <alignment horizontal="right" vertical="top"/>
    </xf>
    <xf numFmtId="39" fontId="4" fillId="0" borderId="27" xfId="0" applyNumberFormat="1" applyFont="1" applyFill="1" applyBorder="1" applyAlignment="1">
      <alignment horizontal="right" vertical="top"/>
    </xf>
    <xf numFmtId="39" fontId="4" fillId="0" borderId="35" xfId="0" applyNumberFormat="1" applyFont="1" applyFill="1" applyBorder="1" applyAlignment="1">
      <alignment horizontal="right" vertical="top"/>
    </xf>
    <xf numFmtId="39" fontId="4" fillId="0" borderId="36" xfId="0" applyNumberFormat="1" applyFont="1" applyFill="1" applyBorder="1" applyAlignment="1">
      <alignment horizontal="right" vertical="top"/>
    </xf>
    <xf numFmtId="0" fontId="0" fillId="0" borderId="20" xfId="0" applyBorder="1" applyAlignment="1">
      <alignment horizontal="right" vertical="top"/>
    </xf>
    <xf numFmtId="39" fontId="4" fillId="0" borderId="28" xfId="0" applyNumberFormat="1" applyFont="1" applyFill="1" applyBorder="1" applyAlignment="1">
      <alignment horizontal="right" vertical="top"/>
    </xf>
    <xf numFmtId="39" fontId="4" fillId="0" borderId="37" xfId="0" applyNumberFormat="1" applyFont="1" applyFill="1" applyBorder="1" applyAlignment="1">
      <alignment horizontal="right" vertical="top"/>
    </xf>
    <xf numFmtId="39" fontId="4" fillId="0" borderId="38" xfId="0" applyNumberFormat="1" applyFont="1" applyFill="1" applyBorder="1" applyAlignment="1">
      <alignment horizontal="right" vertical="top"/>
    </xf>
    <xf numFmtId="39" fontId="3" fillId="0" borderId="19" xfId="0" applyNumberFormat="1" applyFont="1" applyFill="1" applyBorder="1" applyAlignment="1">
      <alignment horizontal="right" vertical="top"/>
    </xf>
    <xf numFmtId="39" fontId="3" fillId="0" borderId="20" xfId="0" applyNumberFormat="1" applyFont="1" applyFill="1" applyBorder="1" applyAlignment="1">
      <alignment horizontal="right" vertical="top"/>
    </xf>
    <xf numFmtId="39" fontId="3" fillId="0" borderId="0" xfId="0" applyNumberFormat="1" applyFont="1" applyFill="1" applyBorder="1" applyAlignment="1">
      <alignment horizontal="right" vertical="top"/>
    </xf>
    <xf numFmtId="0" fontId="3" fillId="0" borderId="15" xfId="0" applyFont="1" applyFill="1" applyBorder="1" applyAlignment="1">
      <alignment horizontal="left" vertical="top" wrapText="1" readingOrder="1"/>
    </xf>
    <xf numFmtId="0" fontId="3" fillId="0" borderId="16" xfId="0" applyFont="1" applyFill="1" applyBorder="1" applyAlignment="1">
      <alignment horizontal="left" vertical="top" wrapText="1" readingOrder="1"/>
    </xf>
    <xf numFmtId="39" fontId="4" fillId="0" borderId="21" xfId="0" applyNumberFormat="1" applyFont="1" applyFill="1" applyBorder="1" applyAlignment="1">
      <alignment horizontal="right" vertical="top"/>
    </xf>
    <xf numFmtId="39" fontId="4" fillId="0" borderId="22" xfId="0" applyNumberFormat="1" applyFont="1" applyFill="1" applyBorder="1" applyAlignment="1">
      <alignment horizontal="right" vertical="top"/>
    </xf>
    <xf numFmtId="39" fontId="4" fillId="0" borderId="23" xfId="0" applyNumberFormat="1" applyFont="1" applyFill="1" applyBorder="1" applyAlignment="1">
      <alignment horizontal="right" vertical="top"/>
    </xf>
    <xf numFmtId="39" fontId="3" fillId="0" borderId="14" xfId="0" applyNumberFormat="1" applyFont="1" applyFill="1" applyBorder="1" applyAlignment="1">
      <alignment horizontal="right" vertical="top"/>
    </xf>
    <xf numFmtId="39" fontId="3" fillId="0" borderId="16" xfId="0" applyNumberFormat="1" applyFont="1" applyFill="1" applyBorder="1" applyAlignment="1">
      <alignment horizontal="right" vertical="top"/>
    </xf>
    <xf numFmtId="39" fontId="3" fillId="0" borderId="15" xfId="0" applyNumberFormat="1" applyFont="1" applyFill="1" applyBorder="1" applyAlignment="1">
      <alignment horizontal="right" vertical="top"/>
    </xf>
    <xf numFmtId="39" fontId="3" fillId="0" borderId="18" xfId="0" applyNumberFormat="1" applyFont="1" applyFill="1" applyBorder="1" applyAlignment="1">
      <alignment horizontal="right" vertical="top"/>
    </xf>
    <xf numFmtId="39" fontId="3" fillId="0" borderId="17" xfId="0" applyNumberFormat="1" applyFont="1" applyFill="1" applyBorder="1" applyAlignment="1">
      <alignment horizontal="right" vertical="top"/>
    </xf>
    <xf numFmtId="39" fontId="3" fillId="0" borderId="13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61" fillId="0" borderId="0" xfId="0" applyFont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20" xfId="0" applyFont="1" applyFill="1" applyBorder="1" applyAlignment="1">
      <alignment horizontal="left" vertical="top" wrapText="1"/>
    </xf>
    <xf numFmtId="39" fontId="13" fillId="0" borderId="19" xfId="0" applyNumberFormat="1" applyFont="1" applyFill="1" applyBorder="1" applyAlignment="1">
      <alignment horizontal="right" vertical="top"/>
    </xf>
    <xf numFmtId="39" fontId="13" fillId="0" borderId="20" xfId="0" applyNumberFormat="1" applyFont="1" applyFill="1" applyBorder="1" applyAlignment="1">
      <alignment horizontal="right" vertical="top"/>
    </xf>
    <xf numFmtId="39" fontId="13" fillId="0" borderId="0" xfId="0" applyNumberFormat="1" applyFont="1" applyFill="1" applyBorder="1" applyAlignment="1">
      <alignment horizontal="right" vertical="top"/>
    </xf>
    <xf numFmtId="0" fontId="15" fillId="0" borderId="0" xfId="0" applyFont="1" applyFill="1" applyAlignment="1">
      <alignment horizontal="left" vertical="top" wrapText="1" readingOrder="1"/>
    </xf>
    <xf numFmtId="0" fontId="59" fillId="34" borderId="0" xfId="0" applyFont="1" applyFill="1" applyBorder="1" applyAlignment="1">
      <alignment horizontal="left" vertical="top"/>
    </xf>
    <xf numFmtId="0" fontId="63" fillId="34" borderId="0" xfId="0" applyFont="1" applyFill="1" applyBorder="1" applyAlignment="1">
      <alignment horizontal="center" vertical="top" wrapText="1"/>
    </xf>
    <xf numFmtId="0" fontId="61" fillId="0" borderId="0" xfId="0" applyFon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9" fillId="34" borderId="0" xfId="0" applyFont="1" applyFill="1" applyBorder="1" applyAlignment="1">
      <alignment horizontal="left" vertical="top"/>
    </xf>
    <xf numFmtId="0" fontId="9" fillId="34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5" fillId="34" borderId="0" xfId="0" applyFont="1" applyFill="1" applyBorder="1" applyAlignment="1">
      <alignment horizontal="center" vertical="top" wrapText="1"/>
    </xf>
    <xf numFmtId="39" fontId="3" fillId="0" borderId="19" xfId="0" applyNumberFormat="1" applyFont="1" applyFill="1" applyBorder="1" applyAlignment="1">
      <alignment horizontal="right" vertical="top"/>
    </xf>
    <xf numFmtId="39" fontId="3" fillId="0" borderId="20" xfId="0" applyNumberFormat="1" applyFont="1" applyFill="1" applyBorder="1" applyAlignment="1">
      <alignment horizontal="right" vertical="top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.a Lampiran LPJ 2007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6</xdr:col>
      <xdr:colOff>57150</xdr:colOff>
      <xdr:row>1</xdr:row>
      <xdr:rowOff>28575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61925"/>
          <a:ext cx="7524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209550</xdr:colOff>
      <xdr:row>6</xdr:row>
      <xdr:rowOff>180975</xdr:rowOff>
    </xdr:to>
    <xdr:pic>
      <xdr:nvPicPr>
        <xdr:cNvPr id="2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61925"/>
          <a:ext cx="9048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</xdr:row>
      <xdr:rowOff>0</xdr:rowOff>
    </xdr:from>
    <xdr:to>
      <xdr:col>6</xdr:col>
      <xdr:colOff>57150</xdr:colOff>
      <xdr:row>13</xdr:row>
      <xdr:rowOff>28575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33475"/>
          <a:ext cx="7524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</xdr:row>
      <xdr:rowOff>0</xdr:rowOff>
    </xdr:from>
    <xdr:to>
      <xdr:col>6</xdr:col>
      <xdr:colOff>209550</xdr:colOff>
      <xdr:row>13</xdr:row>
      <xdr:rowOff>28575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33475"/>
          <a:ext cx="9048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</xdr:row>
      <xdr:rowOff>0</xdr:rowOff>
    </xdr:from>
    <xdr:to>
      <xdr:col>7</xdr:col>
      <xdr:colOff>133350</xdr:colOff>
      <xdr:row>13</xdr:row>
      <xdr:rowOff>28575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33475"/>
          <a:ext cx="11334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7</xdr:col>
      <xdr:colOff>104775</xdr:colOff>
      <xdr:row>13</xdr:row>
      <xdr:rowOff>28575</xdr:rowOff>
    </xdr:to>
    <xdr:pic>
      <xdr:nvPicPr>
        <xdr:cNvPr id="2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33475"/>
          <a:ext cx="11049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V132"/>
  <sheetViews>
    <sheetView tabSelected="1" zoomScaleSheetLayoutView="100" zoomScalePageLayoutView="90" workbookViewId="0" topLeftCell="A68">
      <selection activeCell="M79" sqref="M79"/>
    </sheetView>
  </sheetViews>
  <sheetFormatPr defaultColWidth="6.8515625" defaultRowHeight="12.75"/>
  <cols>
    <col min="1" max="1" width="2.421875" style="12" customWidth="1"/>
    <col min="2" max="4" width="1.7109375" style="12" customWidth="1"/>
    <col min="5" max="5" width="3.8515625" style="12" customWidth="1"/>
    <col min="6" max="6" width="1.421875" style="12" customWidth="1"/>
    <col min="7" max="7" width="4.57421875" style="12" customWidth="1"/>
    <col min="8" max="8" width="37.8515625" style="12" customWidth="1"/>
    <col min="9" max="10" width="1.7109375" style="12" customWidth="1"/>
    <col min="11" max="11" width="7.421875" style="12" bestFit="1" customWidth="1"/>
    <col min="12" max="12" width="1.8515625" style="12" customWidth="1"/>
    <col min="13" max="13" width="19.421875" style="12" customWidth="1"/>
    <col min="14" max="14" width="1.28515625" style="12" customWidth="1"/>
    <col min="15" max="15" width="18.140625" style="12" customWidth="1"/>
    <col min="16" max="16" width="2.28125" style="12" customWidth="1"/>
    <col min="17" max="17" width="6.8515625" style="12" customWidth="1"/>
    <col min="18" max="18" width="12.7109375" style="12" bestFit="1" customWidth="1"/>
    <col min="19" max="19" width="19.8515625" style="12" hidden="1" customWidth="1"/>
    <col min="20" max="21" width="6.8515625" style="12" customWidth="1"/>
    <col min="22" max="22" width="26.57421875" style="85" customWidth="1"/>
    <col min="23" max="16384" width="6.8515625" style="12" customWidth="1"/>
  </cols>
  <sheetData>
    <row r="1" spans="13:22" s="1" customFormat="1" ht="12.75" customHeight="1">
      <c r="M1" s="9"/>
      <c r="V1" s="83"/>
    </row>
    <row r="2" spans="6:22" s="49" customFormat="1" ht="13.5" customHeight="1">
      <c r="F2" s="93" t="s">
        <v>0</v>
      </c>
      <c r="G2" s="93"/>
      <c r="H2" s="93"/>
      <c r="I2" s="93"/>
      <c r="J2" s="93"/>
      <c r="K2" s="93"/>
      <c r="L2" s="93"/>
      <c r="M2" s="93"/>
      <c r="N2" s="93"/>
      <c r="O2" s="93"/>
      <c r="P2" s="93"/>
      <c r="V2" s="84"/>
    </row>
    <row r="3" spans="6:22" s="49" customFormat="1" ht="3" customHeight="1"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V3" s="84"/>
    </row>
    <row r="4" spans="6:22" s="49" customFormat="1" ht="16.5" customHeight="1">
      <c r="F4" s="93" t="s">
        <v>1</v>
      </c>
      <c r="G4" s="93"/>
      <c r="H4" s="93"/>
      <c r="I4" s="93"/>
      <c r="J4" s="93"/>
      <c r="K4" s="93"/>
      <c r="L4" s="93"/>
      <c r="M4" s="93"/>
      <c r="N4" s="93"/>
      <c r="O4" s="93"/>
      <c r="P4" s="93"/>
      <c r="V4" s="84"/>
    </row>
    <row r="5" s="49" customFormat="1" ht="13.5" customHeight="1">
      <c r="V5" s="84"/>
    </row>
    <row r="6" spans="6:22" s="49" customFormat="1" ht="13.5" customHeight="1">
      <c r="F6" s="94" t="s">
        <v>100</v>
      </c>
      <c r="G6" s="94"/>
      <c r="H6" s="94"/>
      <c r="I6" s="94"/>
      <c r="J6" s="94"/>
      <c r="K6" s="94"/>
      <c r="L6" s="94"/>
      <c r="M6" s="94"/>
      <c r="N6" s="94"/>
      <c r="O6" s="94"/>
      <c r="P6" s="94"/>
      <c r="V6" s="84"/>
    </row>
    <row r="7" spans="6:22" s="49" customFormat="1" ht="16.5" customHeight="1">
      <c r="F7" s="94" t="s">
        <v>2</v>
      </c>
      <c r="G7" s="94"/>
      <c r="H7" s="94"/>
      <c r="I7" s="94"/>
      <c r="J7" s="94"/>
      <c r="K7" s="94"/>
      <c r="L7" s="94"/>
      <c r="M7" s="94"/>
      <c r="N7" s="94"/>
      <c r="O7" s="94"/>
      <c r="P7" s="94"/>
      <c r="V7" s="84"/>
    </row>
    <row r="8" spans="6:22" s="49" customFormat="1" ht="10.5" customHeight="1"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V8" s="84"/>
    </row>
    <row r="9" spans="6:22" s="49" customFormat="1" ht="7.5" customHeight="1"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V9" s="84"/>
    </row>
    <row r="10" spans="2:16" ht="8.25" customHeight="1">
      <c r="B10" s="13"/>
      <c r="C10" s="14"/>
      <c r="D10" s="14"/>
      <c r="E10" s="14"/>
      <c r="F10" s="14"/>
      <c r="G10" s="14"/>
      <c r="H10" s="14"/>
      <c r="I10" s="14"/>
      <c r="J10" s="14"/>
      <c r="K10" s="15"/>
      <c r="L10" s="13"/>
      <c r="M10" s="16"/>
      <c r="N10" s="13"/>
      <c r="O10" s="14"/>
      <c r="P10" s="16"/>
    </row>
    <row r="11" spans="2:16" ht="18" customHeight="1">
      <c r="B11" s="95" t="s">
        <v>3</v>
      </c>
      <c r="C11" s="96"/>
      <c r="D11" s="96"/>
      <c r="E11" s="96"/>
      <c r="F11" s="96"/>
      <c r="G11" s="96"/>
      <c r="H11" s="96"/>
      <c r="I11" s="96"/>
      <c r="J11" s="97"/>
      <c r="K11" s="2" t="s">
        <v>50</v>
      </c>
      <c r="L11" s="98">
        <v>2017</v>
      </c>
      <c r="M11" s="99"/>
      <c r="N11" s="18"/>
      <c r="O11" s="100">
        <v>2016</v>
      </c>
      <c r="P11" s="101"/>
    </row>
    <row r="12" spans="2:19" ht="15" customHeight="1">
      <c r="B12" s="13"/>
      <c r="C12" s="14"/>
      <c r="D12" s="14"/>
      <c r="E12" s="14"/>
      <c r="F12" s="14"/>
      <c r="G12" s="14"/>
      <c r="H12" s="14"/>
      <c r="I12" s="14"/>
      <c r="J12" s="16"/>
      <c r="K12" s="15"/>
      <c r="L12" s="13"/>
      <c r="M12" s="16"/>
      <c r="N12" s="13"/>
      <c r="O12" s="14"/>
      <c r="P12" s="16"/>
      <c r="S12" s="12">
        <v>78289406339</v>
      </c>
    </row>
    <row r="13" spans="2:19" ht="15" customHeight="1">
      <c r="B13" s="19"/>
      <c r="C13" s="102" t="s">
        <v>4</v>
      </c>
      <c r="D13" s="102"/>
      <c r="E13" s="102"/>
      <c r="F13" s="102"/>
      <c r="G13" s="102"/>
      <c r="H13" s="102"/>
      <c r="I13" s="102"/>
      <c r="J13" s="103"/>
      <c r="K13" s="3" t="s">
        <v>103</v>
      </c>
      <c r="L13" s="19"/>
      <c r="M13" s="21"/>
      <c r="N13" s="19"/>
      <c r="O13" s="22"/>
      <c r="P13" s="21"/>
      <c r="S13" s="12">
        <v>29920000</v>
      </c>
    </row>
    <row r="14" spans="2:22" ht="15" customHeight="1">
      <c r="B14" s="19"/>
      <c r="C14" s="104" t="s">
        <v>5</v>
      </c>
      <c r="D14" s="104"/>
      <c r="E14" s="104"/>
      <c r="F14" s="104"/>
      <c r="G14" s="104"/>
      <c r="H14" s="104"/>
      <c r="I14" s="104"/>
      <c r="J14" s="105"/>
      <c r="K14" s="3" t="s">
        <v>104</v>
      </c>
      <c r="L14" s="19"/>
      <c r="M14" s="21"/>
      <c r="N14" s="19"/>
      <c r="O14" s="22"/>
      <c r="P14" s="21"/>
      <c r="S14" s="12">
        <f>SUM(S12:S13)</f>
        <v>78319326339</v>
      </c>
      <c r="V14" s="85">
        <v>905928746932</v>
      </c>
    </row>
    <row r="15" spans="2:22" ht="15" customHeight="1">
      <c r="B15" s="19"/>
      <c r="C15" s="22"/>
      <c r="D15" s="106" t="s">
        <v>6</v>
      </c>
      <c r="E15" s="106"/>
      <c r="F15" s="106"/>
      <c r="G15" s="106"/>
      <c r="H15" s="106"/>
      <c r="I15" s="106"/>
      <c r="J15" s="107"/>
      <c r="K15" s="5"/>
      <c r="L15" s="108">
        <v>150746368794</v>
      </c>
      <c r="M15" s="109"/>
      <c r="N15" s="19"/>
      <c r="O15" s="110">
        <v>127624564710</v>
      </c>
      <c r="P15" s="109"/>
      <c r="V15" s="85">
        <v>112449403799</v>
      </c>
    </row>
    <row r="16" spans="2:22" ht="15" customHeight="1">
      <c r="B16" s="19"/>
      <c r="C16" s="22"/>
      <c r="D16" s="106" t="s">
        <v>7</v>
      </c>
      <c r="E16" s="106"/>
      <c r="F16" s="106"/>
      <c r="G16" s="106"/>
      <c r="H16" s="106"/>
      <c r="I16" s="106"/>
      <c r="J16" s="107"/>
      <c r="K16" s="5"/>
      <c r="L16" s="108">
        <f>24068314297-15798950</f>
        <v>24052515347</v>
      </c>
      <c r="M16" s="109"/>
      <c r="N16" s="19"/>
      <c r="O16" s="110">
        <v>25297908468</v>
      </c>
      <c r="P16" s="109"/>
      <c r="V16" s="85">
        <v>8976850000</v>
      </c>
    </row>
    <row r="17" spans="2:22" ht="15" customHeight="1">
      <c r="B17" s="19"/>
      <c r="C17" s="22"/>
      <c r="D17" s="106" t="s">
        <v>8</v>
      </c>
      <c r="E17" s="106"/>
      <c r="F17" s="106"/>
      <c r="G17" s="106"/>
      <c r="H17" s="106"/>
      <c r="I17" s="106"/>
      <c r="J17" s="107"/>
      <c r="K17" s="5"/>
      <c r="L17" s="108">
        <v>11040503610</v>
      </c>
      <c r="M17" s="109"/>
      <c r="N17" s="19"/>
      <c r="O17" s="110">
        <v>8554965219</v>
      </c>
      <c r="P17" s="109"/>
      <c r="V17" s="85">
        <v>15104954000</v>
      </c>
    </row>
    <row r="18" spans="2:22" ht="15" customHeight="1">
      <c r="B18" s="19"/>
      <c r="C18" s="22"/>
      <c r="D18" s="106" t="s">
        <v>9</v>
      </c>
      <c r="E18" s="106"/>
      <c r="F18" s="106"/>
      <c r="G18" s="106"/>
      <c r="H18" s="106"/>
      <c r="I18" s="106"/>
      <c r="J18" s="107"/>
      <c r="K18" s="5"/>
      <c r="L18" s="108">
        <v>229166324669</v>
      </c>
      <c r="M18" s="109"/>
      <c r="N18" s="19"/>
      <c r="O18" s="110">
        <v>58762421817</v>
      </c>
      <c r="P18" s="109"/>
      <c r="V18" s="85">
        <v>319083021156</v>
      </c>
    </row>
    <row r="19" spans="2:22" ht="15" customHeight="1">
      <c r="B19" s="19"/>
      <c r="C19" s="22"/>
      <c r="D19" s="106" t="s">
        <v>10</v>
      </c>
      <c r="E19" s="106"/>
      <c r="F19" s="106"/>
      <c r="G19" s="106"/>
      <c r="H19" s="106"/>
      <c r="I19" s="106"/>
      <c r="J19" s="107"/>
      <c r="K19" s="5"/>
      <c r="L19" s="108">
        <f>37862671805+1570820521</f>
        <v>39433492326</v>
      </c>
      <c r="M19" s="109"/>
      <c r="N19" s="19"/>
      <c r="O19" s="110">
        <v>41236369287</v>
      </c>
      <c r="P19" s="109"/>
      <c r="V19" s="85">
        <v>257004850</v>
      </c>
    </row>
    <row r="20" spans="2:22" ht="15" customHeight="1">
      <c r="B20" s="19"/>
      <c r="C20" s="22"/>
      <c r="D20" s="106" t="s">
        <v>11</v>
      </c>
      <c r="E20" s="106"/>
      <c r="F20" s="106"/>
      <c r="G20" s="106"/>
      <c r="H20" s="106"/>
      <c r="I20" s="106"/>
      <c r="J20" s="107"/>
      <c r="K20" s="5"/>
      <c r="L20" s="108">
        <v>978664650000</v>
      </c>
      <c r="M20" s="109"/>
      <c r="N20" s="19"/>
      <c r="O20" s="110">
        <v>996164049000</v>
      </c>
      <c r="P20" s="109"/>
      <c r="V20" s="85">
        <v>432724327567</v>
      </c>
    </row>
    <row r="21" spans="2:16" ht="15" customHeight="1">
      <c r="B21" s="19"/>
      <c r="C21" s="22"/>
      <c r="D21" s="106" t="s">
        <v>12</v>
      </c>
      <c r="E21" s="106"/>
      <c r="F21" s="106"/>
      <c r="G21" s="106"/>
      <c r="H21" s="106"/>
      <c r="I21" s="106"/>
      <c r="J21" s="107"/>
      <c r="K21" s="5"/>
      <c r="L21" s="108">
        <v>253371946521</v>
      </c>
      <c r="M21" s="109"/>
      <c r="N21" s="19"/>
      <c r="O21" s="110">
        <v>352752915080</v>
      </c>
      <c r="P21" s="109"/>
    </row>
    <row r="22" spans="2:16" ht="15" customHeight="1">
      <c r="B22" s="19"/>
      <c r="C22" s="22"/>
      <c r="D22" s="106" t="s">
        <v>13</v>
      </c>
      <c r="E22" s="106"/>
      <c r="F22" s="106"/>
      <c r="G22" s="106"/>
      <c r="H22" s="106"/>
      <c r="I22" s="106"/>
      <c r="J22" s="107"/>
      <c r="K22" s="5"/>
      <c r="L22" s="108">
        <v>134069516000</v>
      </c>
      <c r="M22" s="109"/>
      <c r="N22" s="19"/>
      <c r="O22" s="110">
        <v>114079018872</v>
      </c>
      <c r="P22" s="109"/>
    </row>
    <row r="23" spans="2:16" ht="15" customHeight="1">
      <c r="B23" s="19"/>
      <c r="C23" s="22"/>
      <c r="D23" s="106" t="s">
        <v>14</v>
      </c>
      <c r="E23" s="106"/>
      <c r="F23" s="106"/>
      <c r="G23" s="106"/>
      <c r="H23" s="106"/>
      <c r="I23" s="106"/>
      <c r="J23" s="107"/>
      <c r="K23" s="5"/>
      <c r="L23" s="108">
        <v>187907233000</v>
      </c>
      <c r="M23" s="109"/>
      <c r="N23" s="19"/>
      <c r="O23" s="110">
        <v>108686344000</v>
      </c>
      <c r="P23" s="109"/>
    </row>
    <row r="24" spans="2:16" ht="15" customHeight="1">
      <c r="B24" s="19"/>
      <c r="C24" s="22"/>
      <c r="D24" s="106" t="s">
        <v>15</v>
      </c>
      <c r="E24" s="106"/>
      <c r="F24" s="106"/>
      <c r="G24" s="106"/>
      <c r="H24" s="106"/>
      <c r="I24" s="106"/>
      <c r="J24" s="107"/>
      <c r="K24" s="5"/>
      <c r="L24" s="108">
        <v>24463332821</v>
      </c>
      <c r="M24" s="109"/>
      <c r="N24" s="19"/>
      <c r="O24" s="110">
        <v>95383800000</v>
      </c>
      <c r="P24" s="109"/>
    </row>
    <row r="25" spans="2:16" ht="15" customHeight="1">
      <c r="B25" s="19"/>
      <c r="C25" s="22"/>
      <c r="D25" s="106" t="s">
        <v>87</v>
      </c>
      <c r="E25" s="106"/>
      <c r="F25" s="106"/>
      <c r="G25" s="106"/>
      <c r="H25" s="106"/>
      <c r="I25" s="106"/>
      <c r="J25" s="107"/>
      <c r="K25" s="5"/>
      <c r="L25" s="108">
        <v>10407571931</v>
      </c>
      <c r="M25" s="109"/>
      <c r="N25" s="19"/>
      <c r="O25" s="110">
        <v>1638105985</v>
      </c>
      <c r="P25" s="109"/>
    </row>
    <row r="26" spans="2:22" ht="15" customHeight="1">
      <c r="B26" s="19"/>
      <c r="C26" s="22"/>
      <c r="D26" s="106" t="s">
        <v>94</v>
      </c>
      <c r="E26" s="106"/>
      <c r="F26" s="106"/>
      <c r="G26" s="106"/>
      <c r="H26" s="106"/>
      <c r="I26" s="106"/>
      <c r="J26" s="107"/>
      <c r="K26" s="5"/>
      <c r="L26" s="111">
        <v>0</v>
      </c>
      <c r="M26" s="112"/>
      <c r="N26" s="19"/>
      <c r="O26" s="113">
        <v>1086662000</v>
      </c>
      <c r="P26" s="112"/>
      <c r="V26" s="85">
        <f>SUM(V14:V25)</f>
        <v>1794524308304</v>
      </c>
    </row>
    <row r="27" spans="2:16" ht="15" customHeight="1">
      <c r="B27" s="19"/>
      <c r="C27" s="22"/>
      <c r="D27" s="22"/>
      <c r="E27" s="22"/>
      <c r="F27" s="22"/>
      <c r="G27" s="22"/>
      <c r="H27" s="22"/>
      <c r="I27" s="22"/>
      <c r="J27" s="21"/>
      <c r="K27" s="25"/>
      <c r="L27" s="26"/>
      <c r="M27" s="27"/>
      <c r="N27" s="26"/>
      <c r="O27" s="28"/>
      <c r="P27" s="27"/>
    </row>
    <row r="28" spans="2:16" ht="15" customHeight="1">
      <c r="B28" s="19"/>
      <c r="C28" s="22"/>
      <c r="D28" s="22"/>
      <c r="E28" s="114" t="s">
        <v>16</v>
      </c>
      <c r="F28" s="114"/>
      <c r="G28" s="114"/>
      <c r="H28" s="114"/>
      <c r="I28" s="114"/>
      <c r="J28" s="115"/>
      <c r="K28" s="3"/>
      <c r="L28" s="111">
        <f>L15+L16+L17+L18+L19+L20+L21+L22+L23+L24+L25+L26</f>
        <v>2043323455019</v>
      </c>
      <c r="M28" s="112"/>
      <c r="N28" s="29"/>
      <c r="O28" s="113">
        <f>O15+O16+O17+O18+O19+O20+O21+O22+O23+O24+O25+O26</f>
        <v>1931267124438</v>
      </c>
      <c r="P28" s="112"/>
    </row>
    <row r="29" spans="2:16" ht="15" customHeight="1">
      <c r="B29" s="19"/>
      <c r="C29" s="104" t="s">
        <v>17</v>
      </c>
      <c r="D29" s="104"/>
      <c r="E29" s="104"/>
      <c r="F29" s="104"/>
      <c r="G29" s="104"/>
      <c r="H29" s="104"/>
      <c r="I29" s="104"/>
      <c r="J29" s="105"/>
      <c r="K29" s="5" t="s">
        <v>105</v>
      </c>
      <c r="L29" s="19"/>
      <c r="M29" s="21"/>
      <c r="N29" s="19"/>
      <c r="O29" s="22"/>
      <c r="P29" s="21"/>
    </row>
    <row r="30" spans="2:16" ht="15" customHeight="1">
      <c r="B30" s="19"/>
      <c r="C30" s="22"/>
      <c r="D30" s="106" t="s">
        <v>18</v>
      </c>
      <c r="E30" s="106"/>
      <c r="F30" s="106"/>
      <c r="G30" s="106"/>
      <c r="H30" s="106"/>
      <c r="I30" s="106"/>
      <c r="J30" s="107"/>
      <c r="K30" s="5"/>
      <c r="L30" s="108">
        <v>885878095132</v>
      </c>
      <c r="M30" s="109"/>
      <c r="N30" s="19"/>
      <c r="O30" s="110">
        <v>1010691616132</v>
      </c>
      <c r="P30" s="109"/>
    </row>
    <row r="31" spans="2:16" ht="15" customHeight="1" hidden="1">
      <c r="B31" s="19"/>
      <c r="C31" s="22"/>
      <c r="D31" s="106" t="s">
        <v>19</v>
      </c>
      <c r="E31" s="106"/>
      <c r="F31" s="106"/>
      <c r="G31" s="106"/>
      <c r="H31" s="106"/>
      <c r="I31" s="106"/>
      <c r="J31" s="107"/>
      <c r="K31" s="5"/>
      <c r="L31" s="108">
        <v>0</v>
      </c>
      <c r="M31" s="109"/>
      <c r="N31" s="19"/>
      <c r="O31" s="110">
        <v>0</v>
      </c>
      <c r="P31" s="109"/>
    </row>
    <row r="32" spans="2:16" ht="15" customHeight="1">
      <c r="B32" s="19"/>
      <c r="C32" s="22"/>
      <c r="D32" s="106" t="s">
        <v>20</v>
      </c>
      <c r="E32" s="106"/>
      <c r="F32" s="106"/>
      <c r="G32" s="106"/>
      <c r="H32" s="106"/>
      <c r="I32" s="106"/>
      <c r="J32" s="107"/>
      <c r="K32" s="5"/>
      <c r="L32" s="108">
        <v>112449403799</v>
      </c>
      <c r="M32" s="109"/>
      <c r="N32" s="19"/>
      <c r="O32" s="110">
        <v>78048118666</v>
      </c>
      <c r="P32" s="109"/>
    </row>
    <row r="33" spans="2:16" ht="15" customHeight="1">
      <c r="B33" s="19"/>
      <c r="C33" s="22"/>
      <c r="D33" s="106" t="s">
        <v>21</v>
      </c>
      <c r="E33" s="106"/>
      <c r="F33" s="106"/>
      <c r="G33" s="106"/>
      <c r="H33" s="106"/>
      <c r="I33" s="106"/>
      <c r="J33" s="107"/>
      <c r="K33" s="5"/>
      <c r="L33" s="108">
        <v>8976850000</v>
      </c>
      <c r="M33" s="109"/>
      <c r="N33" s="19"/>
      <c r="O33" s="110">
        <v>6568000000</v>
      </c>
      <c r="P33" s="109"/>
    </row>
    <row r="34" spans="2:16" ht="15" customHeight="1">
      <c r="B34" s="19"/>
      <c r="C34" s="22"/>
      <c r="D34" s="106" t="s">
        <v>22</v>
      </c>
      <c r="E34" s="106"/>
      <c r="F34" s="106"/>
      <c r="G34" s="106"/>
      <c r="H34" s="106"/>
      <c r="I34" s="106"/>
      <c r="J34" s="107"/>
      <c r="K34" s="5"/>
      <c r="L34" s="108">
        <v>15104954000</v>
      </c>
      <c r="M34" s="109"/>
      <c r="N34" s="19"/>
      <c r="O34" s="110">
        <v>12513788000</v>
      </c>
      <c r="P34" s="109"/>
    </row>
    <row r="35" spans="2:16" ht="23.25" customHeight="1">
      <c r="B35" s="19"/>
      <c r="C35" s="22"/>
      <c r="D35" s="116" t="s">
        <v>23</v>
      </c>
      <c r="E35" s="116"/>
      <c r="F35" s="116"/>
      <c r="G35" s="116"/>
      <c r="H35" s="116"/>
      <c r="I35" s="116"/>
      <c r="J35" s="117"/>
      <c r="K35" s="3"/>
      <c r="L35" s="108">
        <v>319083021156</v>
      </c>
      <c r="M35" s="109"/>
      <c r="N35" s="19"/>
      <c r="O35" s="110">
        <v>255436681969</v>
      </c>
      <c r="P35" s="109"/>
    </row>
    <row r="36" spans="2:16" ht="15" customHeight="1">
      <c r="B36" s="19"/>
      <c r="C36" s="22"/>
      <c r="D36" s="106" t="s">
        <v>24</v>
      </c>
      <c r="E36" s="106"/>
      <c r="F36" s="106"/>
      <c r="G36" s="106"/>
      <c r="H36" s="106"/>
      <c r="I36" s="106"/>
      <c r="J36" s="107"/>
      <c r="K36" s="5"/>
      <c r="L36" s="108">
        <v>257004850</v>
      </c>
      <c r="M36" s="109"/>
      <c r="N36" s="19"/>
      <c r="O36" s="110">
        <v>198205000</v>
      </c>
      <c r="P36" s="109"/>
    </row>
    <row r="37" spans="2:16" ht="15" customHeight="1">
      <c r="B37" s="19"/>
      <c r="C37" s="22"/>
      <c r="D37" s="106" t="s">
        <v>25</v>
      </c>
      <c r="E37" s="106"/>
      <c r="F37" s="106"/>
      <c r="G37" s="106"/>
      <c r="H37" s="106"/>
      <c r="I37" s="106"/>
      <c r="J37" s="107"/>
      <c r="K37" s="5"/>
      <c r="L37" s="108">
        <v>452774979367</v>
      </c>
      <c r="M37" s="109"/>
      <c r="N37" s="19"/>
      <c r="O37" s="110">
        <v>272682182580</v>
      </c>
      <c r="P37" s="109"/>
    </row>
    <row r="38" spans="2:16" ht="15" customHeight="1">
      <c r="B38" s="19"/>
      <c r="C38" s="22"/>
      <c r="D38" s="22"/>
      <c r="E38" s="22"/>
      <c r="F38" s="22"/>
      <c r="G38" s="22"/>
      <c r="H38" s="22"/>
      <c r="I38" s="22"/>
      <c r="J38" s="21"/>
      <c r="K38" s="25"/>
      <c r="L38" s="19"/>
      <c r="M38" s="21"/>
      <c r="N38" s="19"/>
      <c r="O38" s="22"/>
      <c r="P38" s="21"/>
    </row>
    <row r="39" spans="2:16" ht="15" customHeight="1">
      <c r="B39" s="19"/>
      <c r="C39" s="22"/>
      <c r="D39" s="22"/>
      <c r="E39" s="114" t="s">
        <v>26</v>
      </c>
      <c r="F39" s="114"/>
      <c r="G39" s="114"/>
      <c r="H39" s="114"/>
      <c r="I39" s="114"/>
      <c r="J39" s="115"/>
      <c r="K39" s="3"/>
      <c r="L39" s="118">
        <f>L30+L31+L32+L33+L34+L35+L36+L37</f>
        <v>1794524308304</v>
      </c>
      <c r="M39" s="119"/>
      <c r="N39" s="30"/>
      <c r="O39" s="120">
        <f>O30+O31+O32+O33+O34+O35+O36+O37</f>
        <v>1636138592347</v>
      </c>
      <c r="P39" s="119"/>
    </row>
    <row r="40" spans="2:16" ht="15" customHeight="1">
      <c r="B40" s="19"/>
      <c r="C40" s="22"/>
      <c r="D40" s="22"/>
      <c r="E40" s="22"/>
      <c r="F40" s="22"/>
      <c r="G40" s="22"/>
      <c r="H40" s="22"/>
      <c r="I40" s="22"/>
      <c r="J40" s="21"/>
      <c r="K40" s="25"/>
      <c r="L40" s="18"/>
      <c r="M40" s="17"/>
      <c r="N40" s="18"/>
      <c r="O40" s="31"/>
      <c r="P40" s="17"/>
    </row>
    <row r="41" spans="2:16" ht="15" customHeight="1">
      <c r="B41" s="19"/>
      <c r="C41" s="102" t="s">
        <v>27</v>
      </c>
      <c r="D41" s="102"/>
      <c r="E41" s="102"/>
      <c r="F41" s="102"/>
      <c r="G41" s="102"/>
      <c r="H41" s="102"/>
      <c r="I41" s="102"/>
      <c r="J41" s="103"/>
      <c r="K41" s="6"/>
      <c r="L41" s="121">
        <f>L28-L39</f>
        <v>248799146715</v>
      </c>
      <c r="M41" s="122"/>
      <c r="N41" s="32"/>
      <c r="O41" s="123">
        <f>O28-O39</f>
        <v>295128532091</v>
      </c>
      <c r="P41" s="122"/>
    </row>
    <row r="42" spans="2:16" ht="15" customHeight="1">
      <c r="B42" s="19"/>
      <c r="C42" s="8"/>
      <c r="D42" s="8"/>
      <c r="E42" s="8"/>
      <c r="F42" s="8"/>
      <c r="G42" s="8"/>
      <c r="H42" s="8"/>
      <c r="I42" s="8"/>
      <c r="J42" s="20"/>
      <c r="K42" s="6"/>
      <c r="L42" s="19"/>
      <c r="M42" s="21"/>
      <c r="N42" s="19"/>
      <c r="O42" s="22"/>
      <c r="P42" s="21"/>
    </row>
    <row r="43" spans="2:16" ht="15" customHeight="1">
      <c r="B43" s="19"/>
      <c r="C43" s="102" t="s">
        <v>28</v>
      </c>
      <c r="D43" s="102"/>
      <c r="E43" s="102"/>
      <c r="F43" s="102"/>
      <c r="G43" s="102"/>
      <c r="H43" s="102"/>
      <c r="I43" s="102"/>
      <c r="J43" s="103"/>
      <c r="K43" s="3" t="s">
        <v>106</v>
      </c>
      <c r="L43" s="19"/>
      <c r="M43" s="21"/>
      <c r="N43" s="19"/>
      <c r="O43" s="22"/>
      <c r="P43" s="21"/>
    </row>
    <row r="44" spans="2:16" ht="15" customHeight="1">
      <c r="B44" s="19"/>
      <c r="C44" s="104" t="s">
        <v>5</v>
      </c>
      <c r="D44" s="104"/>
      <c r="E44" s="104"/>
      <c r="F44" s="104"/>
      <c r="G44" s="104"/>
      <c r="H44" s="104"/>
      <c r="I44" s="104"/>
      <c r="J44" s="105"/>
      <c r="K44" s="5" t="s">
        <v>107</v>
      </c>
      <c r="L44" s="19"/>
      <c r="M44" s="21"/>
      <c r="N44" s="19"/>
      <c r="O44" s="22"/>
      <c r="P44" s="21"/>
    </row>
    <row r="45" spans="2:19" ht="15" customHeight="1" hidden="1">
      <c r="B45" s="19"/>
      <c r="C45" s="22"/>
      <c r="D45" s="106" t="s">
        <v>82</v>
      </c>
      <c r="E45" s="106"/>
      <c r="F45" s="106"/>
      <c r="G45" s="106"/>
      <c r="H45" s="106"/>
      <c r="I45" s="106"/>
      <c r="J45" s="107"/>
      <c r="K45" s="5"/>
      <c r="L45" s="108">
        <v>0</v>
      </c>
      <c r="M45" s="109"/>
      <c r="N45" s="19"/>
      <c r="O45" s="110">
        <v>0</v>
      </c>
      <c r="P45" s="109"/>
      <c r="S45" s="55"/>
    </row>
    <row r="46" spans="2:16" ht="15" customHeight="1">
      <c r="B46" s="19"/>
      <c r="C46" s="22"/>
      <c r="D46" s="106" t="s">
        <v>83</v>
      </c>
      <c r="E46" s="106"/>
      <c r="F46" s="106"/>
      <c r="G46" s="106"/>
      <c r="H46" s="106"/>
      <c r="I46" s="106"/>
      <c r="J46" s="107"/>
      <c r="K46" s="5"/>
      <c r="L46" s="23"/>
      <c r="M46" s="24">
        <v>0</v>
      </c>
      <c r="N46" s="19"/>
      <c r="O46" s="110">
        <v>17100000</v>
      </c>
      <c r="P46" s="109"/>
    </row>
    <row r="47" spans="2:16" ht="15" customHeight="1">
      <c r="B47" s="19"/>
      <c r="C47" s="22"/>
      <c r="D47" s="106" t="s">
        <v>64</v>
      </c>
      <c r="E47" s="106"/>
      <c r="F47" s="106"/>
      <c r="G47" s="106"/>
      <c r="H47" s="106"/>
      <c r="I47" s="106"/>
      <c r="J47" s="107"/>
      <c r="K47" s="5"/>
      <c r="L47" s="108">
        <v>0</v>
      </c>
      <c r="M47" s="109"/>
      <c r="N47" s="19"/>
      <c r="O47" s="110">
        <v>60200000</v>
      </c>
      <c r="P47" s="109"/>
    </row>
    <row r="48" spans="2:16" ht="15" customHeight="1">
      <c r="B48" s="19"/>
      <c r="C48" s="22"/>
      <c r="D48" s="106" t="s">
        <v>88</v>
      </c>
      <c r="E48" s="106"/>
      <c r="F48" s="106"/>
      <c r="G48" s="106"/>
      <c r="H48" s="106"/>
      <c r="I48" s="106"/>
      <c r="J48" s="107"/>
      <c r="K48" s="5"/>
      <c r="L48" s="108">
        <v>119000000</v>
      </c>
      <c r="M48" s="109"/>
      <c r="N48" s="19"/>
      <c r="O48" s="110">
        <v>36925000</v>
      </c>
      <c r="P48" s="109"/>
    </row>
    <row r="49" spans="2:16" ht="15" customHeight="1" hidden="1">
      <c r="B49" s="19"/>
      <c r="C49" s="22"/>
      <c r="D49" s="106" t="s">
        <v>89</v>
      </c>
      <c r="E49" s="106"/>
      <c r="F49" s="106"/>
      <c r="G49" s="106"/>
      <c r="H49" s="106"/>
      <c r="I49" s="106"/>
      <c r="J49" s="107"/>
      <c r="K49" s="5"/>
      <c r="L49" s="108">
        <v>0</v>
      </c>
      <c r="M49" s="109"/>
      <c r="N49" s="19"/>
      <c r="O49" s="110">
        <v>0</v>
      </c>
      <c r="P49" s="109"/>
    </row>
    <row r="50" spans="2:16" ht="15" customHeight="1" hidden="1">
      <c r="B50" s="19"/>
      <c r="C50" s="22"/>
      <c r="D50" s="106" t="s">
        <v>90</v>
      </c>
      <c r="E50" s="106"/>
      <c r="F50" s="106"/>
      <c r="G50" s="106"/>
      <c r="H50" s="106"/>
      <c r="I50" s="106"/>
      <c r="J50" s="107"/>
      <c r="K50" s="5"/>
      <c r="L50" s="108">
        <v>0</v>
      </c>
      <c r="M50" s="109"/>
      <c r="N50" s="19"/>
      <c r="O50" s="110">
        <v>0</v>
      </c>
      <c r="P50" s="109"/>
    </row>
    <row r="51" spans="2:16" ht="15" customHeight="1">
      <c r="B51" s="19"/>
      <c r="C51" s="22"/>
      <c r="D51" s="106" t="s">
        <v>91</v>
      </c>
      <c r="E51" s="106"/>
      <c r="F51" s="106"/>
      <c r="G51" s="106"/>
      <c r="H51" s="106"/>
      <c r="I51" s="106"/>
      <c r="J51" s="107"/>
      <c r="K51" s="5"/>
      <c r="L51" s="108">
        <v>0</v>
      </c>
      <c r="M51" s="109"/>
      <c r="N51" s="19"/>
      <c r="O51" s="110">
        <v>6600000</v>
      </c>
      <c r="P51" s="109"/>
    </row>
    <row r="52" spans="2:16" ht="15" customHeight="1">
      <c r="B52" s="19"/>
      <c r="C52" s="22"/>
      <c r="D52" s="106" t="s">
        <v>97</v>
      </c>
      <c r="E52" s="106"/>
      <c r="F52" s="106"/>
      <c r="G52" s="106"/>
      <c r="H52" s="106"/>
      <c r="I52" s="106"/>
      <c r="J52" s="107"/>
      <c r="K52" s="5"/>
      <c r="L52" s="23"/>
      <c r="M52" s="24">
        <v>0</v>
      </c>
      <c r="N52" s="19"/>
      <c r="O52" s="110">
        <v>16100000</v>
      </c>
      <c r="P52" s="127"/>
    </row>
    <row r="53" spans="2:16" ht="15" customHeight="1">
      <c r="B53" s="19"/>
      <c r="C53" s="22"/>
      <c r="D53" s="22"/>
      <c r="E53" s="22"/>
      <c r="F53" s="22"/>
      <c r="G53" s="22"/>
      <c r="H53" s="22"/>
      <c r="I53" s="22"/>
      <c r="J53" s="21"/>
      <c r="K53" s="25"/>
      <c r="L53" s="19"/>
      <c r="M53" s="21"/>
      <c r="N53" s="19"/>
      <c r="O53" s="22"/>
      <c r="P53" s="21"/>
    </row>
    <row r="54" spans="2:16" ht="15" customHeight="1">
      <c r="B54" s="19"/>
      <c r="C54" s="22"/>
      <c r="D54" s="22"/>
      <c r="E54" s="114" t="s">
        <v>16</v>
      </c>
      <c r="F54" s="114"/>
      <c r="G54" s="114"/>
      <c r="H54" s="114"/>
      <c r="I54" s="114"/>
      <c r="J54" s="115"/>
      <c r="K54" s="3"/>
      <c r="L54" s="124">
        <f>L45+M46+L47+L48+L49+L50+L51+M52</f>
        <v>119000000</v>
      </c>
      <c r="M54" s="125"/>
      <c r="N54" s="33"/>
      <c r="O54" s="126">
        <f>O45+O46+O47+O48+O50+O51+O52</f>
        <v>136925000</v>
      </c>
      <c r="P54" s="125"/>
    </row>
    <row r="55" spans="2:16" ht="15" customHeight="1">
      <c r="B55" s="19"/>
      <c r="C55" s="104" t="s">
        <v>17</v>
      </c>
      <c r="D55" s="104"/>
      <c r="E55" s="104"/>
      <c r="F55" s="104"/>
      <c r="G55" s="104"/>
      <c r="H55" s="104"/>
      <c r="I55" s="104"/>
      <c r="J55" s="105"/>
      <c r="K55" s="5" t="s">
        <v>108</v>
      </c>
      <c r="L55" s="19"/>
      <c r="M55" s="21"/>
      <c r="N55" s="19"/>
      <c r="O55" s="22"/>
      <c r="P55" s="21"/>
    </row>
    <row r="56" spans="2:16" ht="15" customHeight="1">
      <c r="B56" s="19"/>
      <c r="C56" s="22"/>
      <c r="D56" s="106" t="s">
        <v>29</v>
      </c>
      <c r="E56" s="106"/>
      <c r="F56" s="106"/>
      <c r="G56" s="106"/>
      <c r="H56" s="106"/>
      <c r="I56" s="106"/>
      <c r="J56" s="107"/>
      <c r="K56" s="5"/>
      <c r="L56" s="108">
        <v>11359532950</v>
      </c>
      <c r="M56" s="109"/>
      <c r="N56" s="19"/>
      <c r="O56" s="110">
        <v>2521958560</v>
      </c>
      <c r="P56" s="109"/>
    </row>
    <row r="57" spans="2:16" ht="15" customHeight="1">
      <c r="B57" s="19"/>
      <c r="C57" s="22"/>
      <c r="D57" s="106" t="s">
        <v>30</v>
      </c>
      <c r="E57" s="106"/>
      <c r="F57" s="106"/>
      <c r="G57" s="106"/>
      <c r="H57" s="106"/>
      <c r="I57" s="106"/>
      <c r="J57" s="107"/>
      <c r="K57" s="5"/>
      <c r="L57" s="108">
        <f>57711412595</f>
        <v>57711412595</v>
      </c>
      <c r="M57" s="109"/>
      <c r="N57" s="19"/>
      <c r="O57" s="110">
        <v>36205264729</v>
      </c>
      <c r="P57" s="109"/>
    </row>
    <row r="58" spans="2:16" ht="15" customHeight="1">
      <c r="B58" s="19"/>
      <c r="C58" s="22"/>
      <c r="D58" s="106" t="s">
        <v>31</v>
      </c>
      <c r="E58" s="106"/>
      <c r="F58" s="106"/>
      <c r="G58" s="106"/>
      <c r="H58" s="106"/>
      <c r="I58" s="106"/>
      <c r="J58" s="107"/>
      <c r="K58" s="5"/>
      <c r="L58" s="108">
        <f>44743458131</f>
        <v>44743458131</v>
      </c>
      <c r="M58" s="109"/>
      <c r="N58" s="19"/>
      <c r="O58" s="110">
        <v>162461565580</v>
      </c>
      <c r="P58" s="109"/>
    </row>
    <row r="59" spans="2:16" ht="15" customHeight="1">
      <c r="B59" s="19"/>
      <c r="C59" s="22"/>
      <c r="D59" s="106" t="s">
        <v>32</v>
      </c>
      <c r="E59" s="106"/>
      <c r="F59" s="106"/>
      <c r="G59" s="106"/>
      <c r="H59" s="106"/>
      <c r="I59" s="106"/>
      <c r="J59" s="107"/>
      <c r="K59" s="5"/>
      <c r="L59" s="108">
        <f>126883787410</f>
        <v>126883787410</v>
      </c>
      <c r="M59" s="109"/>
      <c r="N59" s="19"/>
      <c r="O59" s="110">
        <v>158521672398</v>
      </c>
      <c r="P59" s="109"/>
    </row>
    <row r="60" spans="2:16" ht="15" customHeight="1">
      <c r="B60" s="19"/>
      <c r="C60" s="22"/>
      <c r="D60" s="106" t="s">
        <v>33</v>
      </c>
      <c r="E60" s="106"/>
      <c r="F60" s="106"/>
      <c r="G60" s="106"/>
      <c r="H60" s="106"/>
      <c r="I60" s="106"/>
      <c r="J60" s="107"/>
      <c r="K60" s="5"/>
      <c r="L60" s="108">
        <f>31272248715</f>
        <v>31272248715</v>
      </c>
      <c r="M60" s="109"/>
      <c r="N60" s="19"/>
      <c r="O60" s="110">
        <v>16978616053</v>
      </c>
      <c r="P60" s="109"/>
    </row>
    <row r="61" spans="2:16" ht="15" customHeight="1">
      <c r="B61" s="19"/>
      <c r="C61" s="22"/>
      <c r="D61" s="22"/>
      <c r="E61" s="22"/>
      <c r="F61" s="22"/>
      <c r="G61" s="22"/>
      <c r="H61" s="22"/>
      <c r="I61" s="22"/>
      <c r="J61" s="21"/>
      <c r="K61" s="25"/>
      <c r="L61" s="19"/>
      <c r="M61" s="21"/>
      <c r="N61" s="19"/>
      <c r="O61" s="22"/>
      <c r="P61" s="21"/>
    </row>
    <row r="62" spans="2:16" ht="15" customHeight="1">
      <c r="B62" s="19"/>
      <c r="C62" s="22"/>
      <c r="D62" s="22"/>
      <c r="E62" s="114" t="s">
        <v>26</v>
      </c>
      <c r="F62" s="114"/>
      <c r="G62" s="114"/>
      <c r="H62" s="114"/>
      <c r="I62" s="114"/>
      <c r="J62" s="115"/>
      <c r="K62" s="3"/>
      <c r="L62" s="128">
        <f>L56+L57+L58+L59+L60</f>
        <v>271970439801</v>
      </c>
      <c r="M62" s="129"/>
      <c r="N62" s="34"/>
      <c r="O62" s="130">
        <f>O56+O57+O58+O59+O60</f>
        <v>376689077320</v>
      </c>
      <c r="P62" s="129"/>
    </row>
    <row r="63" spans="2:16" ht="15" customHeight="1">
      <c r="B63" s="19"/>
      <c r="C63" s="22"/>
      <c r="D63" s="22"/>
      <c r="E63" s="22"/>
      <c r="F63" s="22"/>
      <c r="G63" s="22"/>
      <c r="H63" s="22"/>
      <c r="I63" s="22"/>
      <c r="J63" s="21"/>
      <c r="K63" s="25"/>
      <c r="L63" s="19"/>
      <c r="M63" s="21"/>
      <c r="N63" s="19"/>
      <c r="O63" s="22"/>
      <c r="P63" s="21"/>
    </row>
    <row r="64" spans="2:16" ht="15" customHeight="1">
      <c r="B64" s="19"/>
      <c r="C64" s="102" t="s">
        <v>34</v>
      </c>
      <c r="D64" s="102"/>
      <c r="E64" s="102"/>
      <c r="F64" s="102"/>
      <c r="G64" s="102"/>
      <c r="H64" s="102"/>
      <c r="I64" s="102"/>
      <c r="J64" s="103"/>
      <c r="K64" s="6"/>
      <c r="L64" s="131">
        <f>L54-L62</f>
        <v>-271851439801</v>
      </c>
      <c r="M64" s="132"/>
      <c r="N64" s="41"/>
      <c r="O64" s="133">
        <f>O54-O62</f>
        <v>-376552152320</v>
      </c>
      <c r="P64" s="132"/>
    </row>
    <row r="65" spans="2:16" ht="15" customHeight="1">
      <c r="B65" s="14"/>
      <c r="C65" s="62"/>
      <c r="D65" s="62"/>
      <c r="E65" s="62"/>
      <c r="F65" s="62"/>
      <c r="G65" s="62"/>
      <c r="H65" s="62"/>
      <c r="I65" s="62"/>
      <c r="J65" s="62"/>
      <c r="K65" s="62"/>
      <c r="L65" s="14"/>
      <c r="M65" s="14"/>
      <c r="N65" s="14"/>
      <c r="O65" s="14"/>
      <c r="P65" s="14"/>
    </row>
    <row r="66" spans="2:16" ht="12" customHeight="1" hidden="1">
      <c r="B66" s="22"/>
      <c r="C66" s="8"/>
      <c r="D66" s="8"/>
      <c r="E66" s="8"/>
      <c r="F66" s="8"/>
      <c r="G66" s="8"/>
      <c r="H66" s="8"/>
      <c r="I66" s="8"/>
      <c r="J66" s="8"/>
      <c r="K66" s="8"/>
      <c r="L66" s="22"/>
      <c r="M66" s="22"/>
      <c r="N66" s="22"/>
      <c r="O66" s="22"/>
      <c r="P66" s="22"/>
    </row>
    <row r="67" spans="2:16" ht="12" customHeight="1">
      <c r="B67" s="22"/>
      <c r="C67" s="8"/>
      <c r="D67" s="8"/>
      <c r="E67" s="8"/>
      <c r="F67" s="8"/>
      <c r="G67" s="8"/>
      <c r="H67" s="8"/>
      <c r="I67" s="8"/>
      <c r="J67" s="8"/>
      <c r="K67" s="8"/>
      <c r="L67" s="22"/>
      <c r="M67" s="22"/>
      <c r="N67" s="22"/>
      <c r="O67" s="22"/>
      <c r="P67" s="22"/>
    </row>
    <row r="68" spans="2:16" ht="12" customHeight="1">
      <c r="B68" s="13"/>
      <c r="C68" s="14"/>
      <c r="D68" s="14"/>
      <c r="E68" s="14"/>
      <c r="F68" s="14"/>
      <c r="G68" s="14"/>
      <c r="H68" s="14"/>
      <c r="I68" s="14"/>
      <c r="J68" s="14"/>
      <c r="K68" s="15"/>
      <c r="L68" s="13"/>
      <c r="M68" s="16"/>
      <c r="N68" s="13"/>
      <c r="O68" s="14"/>
      <c r="P68" s="16"/>
    </row>
    <row r="69" spans="2:16" ht="12" customHeight="1">
      <c r="B69" s="95" t="s">
        <v>3</v>
      </c>
      <c r="C69" s="96"/>
      <c r="D69" s="96"/>
      <c r="E69" s="96"/>
      <c r="F69" s="96"/>
      <c r="G69" s="96"/>
      <c r="H69" s="96"/>
      <c r="I69" s="96"/>
      <c r="J69" s="97"/>
      <c r="K69" s="2" t="s">
        <v>50</v>
      </c>
      <c r="L69" s="98">
        <v>2017</v>
      </c>
      <c r="M69" s="99"/>
      <c r="N69" s="18"/>
      <c r="O69" s="100">
        <v>2016</v>
      </c>
      <c r="P69" s="101"/>
    </row>
    <row r="70" spans="2:16" ht="15" customHeight="1">
      <c r="B70" s="13"/>
      <c r="C70" s="134" t="s">
        <v>35</v>
      </c>
      <c r="D70" s="134"/>
      <c r="E70" s="134"/>
      <c r="F70" s="134"/>
      <c r="G70" s="134"/>
      <c r="H70" s="134"/>
      <c r="I70" s="134"/>
      <c r="J70" s="135"/>
      <c r="K70" s="4" t="s">
        <v>109</v>
      </c>
      <c r="L70" s="13"/>
      <c r="M70" s="16"/>
      <c r="N70" s="13"/>
      <c r="O70" s="14"/>
      <c r="P70" s="16"/>
    </row>
    <row r="71" spans="2:16" ht="15" customHeight="1">
      <c r="B71" s="19"/>
      <c r="C71" s="104" t="s">
        <v>5</v>
      </c>
      <c r="D71" s="104"/>
      <c r="E71" s="104"/>
      <c r="F71" s="104"/>
      <c r="G71" s="104"/>
      <c r="H71" s="104"/>
      <c r="I71" s="104"/>
      <c r="J71" s="105"/>
      <c r="K71" s="5" t="s">
        <v>110</v>
      </c>
      <c r="L71" s="19"/>
      <c r="M71" s="21"/>
      <c r="N71" s="19"/>
      <c r="O71" s="22"/>
      <c r="P71" s="21"/>
    </row>
    <row r="72" spans="2:16" ht="15" customHeight="1">
      <c r="B72" s="19"/>
      <c r="C72" s="22"/>
      <c r="D72" s="106" t="s">
        <v>36</v>
      </c>
      <c r="E72" s="106"/>
      <c r="F72" s="106"/>
      <c r="G72" s="106"/>
      <c r="H72" s="106"/>
      <c r="I72" s="106"/>
      <c r="J72" s="107"/>
      <c r="K72" s="5"/>
      <c r="L72" s="108">
        <v>237525000</v>
      </c>
      <c r="M72" s="109"/>
      <c r="N72" s="19"/>
      <c r="O72" s="110">
        <v>649153402</v>
      </c>
      <c r="P72" s="109"/>
    </row>
    <row r="73" spans="2:16" ht="15" customHeight="1">
      <c r="B73" s="19"/>
      <c r="C73" s="22"/>
      <c r="D73" s="106" t="s">
        <v>95</v>
      </c>
      <c r="E73" s="106"/>
      <c r="F73" s="106"/>
      <c r="G73" s="106"/>
      <c r="H73" s="106"/>
      <c r="I73" s="106"/>
      <c r="J73" s="107"/>
      <c r="K73" s="5"/>
      <c r="L73" s="108">
        <v>0</v>
      </c>
      <c r="M73" s="109"/>
      <c r="N73" s="19"/>
      <c r="O73" s="110">
        <v>35000000</v>
      </c>
      <c r="P73" s="109"/>
    </row>
    <row r="74" spans="2:16" ht="15" customHeight="1">
      <c r="B74" s="19"/>
      <c r="C74" s="22"/>
      <c r="D74" s="106" t="s">
        <v>37</v>
      </c>
      <c r="E74" s="106"/>
      <c r="F74" s="106"/>
      <c r="G74" s="106"/>
      <c r="H74" s="106"/>
      <c r="I74" s="106"/>
      <c r="J74" s="107"/>
      <c r="K74" s="5"/>
      <c r="L74" s="108">
        <v>0</v>
      </c>
      <c r="M74" s="109"/>
      <c r="N74" s="19"/>
      <c r="O74" s="110">
        <v>326000000</v>
      </c>
      <c r="P74" s="109"/>
    </row>
    <row r="75" spans="2:16" ht="15" customHeight="1">
      <c r="B75" s="19"/>
      <c r="C75" s="22"/>
      <c r="D75" s="106" t="s">
        <v>38</v>
      </c>
      <c r="E75" s="106"/>
      <c r="F75" s="106"/>
      <c r="G75" s="106"/>
      <c r="H75" s="106"/>
      <c r="I75" s="106"/>
      <c r="J75" s="107"/>
      <c r="K75" s="5"/>
      <c r="L75" s="108">
        <v>0</v>
      </c>
      <c r="M75" s="109"/>
      <c r="N75" s="19"/>
      <c r="O75" s="110">
        <v>6924000000</v>
      </c>
      <c r="P75" s="109"/>
    </row>
    <row r="76" spans="2:16" ht="15" customHeight="1">
      <c r="B76" s="19"/>
      <c r="C76" s="22"/>
      <c r="D76" s="106" t="s">
        <v>96</v>
      </c>
      <c r="E76" s="106"/>
      <c r="F76" s="106"/>
      <c r="G76" s="106"/>
      <c r="H76" s="106"/>
      <c r="I76" s="106"/>
      <c r="J76" s="107"/>
      <c r="K76" s="5"/>
      <c r="L76" s="108">
        <v>0</v>
      </c>
      <c r="M76" s="109"/>
      <c r="N76" s="19"/>
      <c r="O76" s="110">
        <v>1128000000</v>
      </c>
      <c r="P76" s="109"/>
    </row>
    <row r="77" spans="2:16" ht="15" customHeight="1">
      <c r="B77" s="19"/>
      <c r="C77" s="22"/>
      <c r="D77" s="22"/>
      <c r="E77" s="22"/>
      <c r="F77" s="22"/>
      <c r="G77" s="22"/>
      <c r="H77" s="22"/>
      <c r="I77" s="22"/>
      <c r="J77" s="21"/>
      <c r="K77" s="25"/>
      <c r="L77" s="19"/>
      <c r="M77" s="21"/>
      <c r="N77" s="19"/>
      <c r="O77" s="22"/>
      <c r="P77" s="21"/>
    </row>
    <row r="78" spans="2:16" ht="15" customHeight="1">
      <c r="B78" s="19"/>
      <c r="C78" s="22"/>
      <c r="D78" s="22"/>
      <c r="E78" s="114" t="s">
        <v>16</v>
      </c>
      <c r="F78" s="114"/>
      <c r="G78" s="114"/>
      <c r="H78" s="114"/>
      <c r="I78" s="114"/>
      <c r="J78" s="115"/>
      <c r="K78" s="3"/>
      <c r="L78" s="124">
        <f>L72+L74+L75+L73+L76</f>
        <v>237525000</v>
      </c>
      <c r="M78" s="125"/>
      <c r="N78" s="33"/>
      <c r="O78" s="126">
        <f>O72+O74+O75+O73+O76</f>
        <v>9062153402</v>
      </c>
      <c r="P78" s="125"/>
    </row>
    <row r="79" spans="2:16" ht="15" customHeight="1">
      <c r="B79" s="19"/>
      <c r="C79" s="104" t="s">
        <v>17</v>
      </c>
      <c r="D79" s="104"/>
      <c r="E79" s="104"/>
      <c r="F79" s="104"/>
      <c r="G79" s="104"/>
      <c r="H79" s="104"/>
      <c r="I79" s="104"/>
      <c r="J79" s="105"/>
      <c r="K79" s="5" t="s">
        <v>111</v>
      </c>
      <c r="L79" s="19"/>
      <c r="M79" s="21"/>
      <c r="N79" s="19"/>
      <c r="O79" s="22"/>
      <c r="P79" s="21"/>
    </row>
    <row r="80" spans="2:16" ht="15" customHeight="1">
      <c r="B80" s="19"/>
      <c r="C80" s="22"/>
      <c r="D80" s="106" t="s">
        <v>39</v>
      </c>
      <c r="E80" s="106"/>
      <c r="F80" s="106"/>
      <c r="G80" s="106"/>
      <c r="H80" s="106"/>
      <c r="I80" s="106"/>
      <c r="J80" s="107"/>
      <c r="K80" s="5"/>
      <c r="L80" s="108">
        <v>14000000000</v>
      </c>
      <c r="M80" s="109"/>
      <c r="N80" s="19"/>
      <c r="O80" s="110">
        <v>24935000000</v>
      </c>
      <c r="P80" s="109"/>
    </row>
    <row r="81" spans="2:16" ht="15" customHeight="1">
      <c r="B81" s="19"/>
      <c r="C81" s="22"/>
      <c r="D81" s="106" t="s">
        <v>40</v>
      </c>
      <c r="E81" s="106"/>
      <c r="F81" s="106"/>
      <c r="G81" s="106"/>
      <c r="H81" s="106"/>
      <c r="I81" s="106"/>
      <c r="J81" s="107"/>
      <c r="K81" s="5"/>
      <c r="L81" s="108">
        <v>50423800</v>
      </c>
      <c r="M81" s="109"/>
      <c r="N81" s="19"/>
      <c r="O81" s="110">
        <v>964425900</v>
      </c>
      <c r="P81" s="109"/>
    </row>
    <row r="82" spans="2:16" ht="15" customHeight="1" hidden="1">
      <c r="B82" s="19"/>
      <c r="C82" s="22"/>
      <c r="D82" s="106" t="s">
        <v>41</v>
      </c>
      <c r="E82" s="106"/>
      <c r="F82" s="106"/>
      <c r="G82" s="106"/>
      <c r="H82" s="106"/>
      <c r="I82" s="106"/>
      <c r="J82" s="107"/>
      <c r="K82" s="5"/>
      <c r="L82" s="108">
        <v>0</v>
      </c>
      <c r="M82" s="109"/>
      <c r="N82" s="19"/>
      <c r="O82" s="110">
        <v>0</v>
      </c>
      <c r="P82" s="109"/>
    </row>
    <row r="83" spans="2:16" ht="15" customHeight="1">
      <c r="B83" s="19"/>
      <c r="C83" s="22"/>
      <c r="D83" s="22"/>
      <c r="E83" s="22"/>
      <c r="F83" s="22"/>
      <c r="G83" s="22"/>
      <c r="H83" s="22"/>
      <c r="I83" s="22"/>
      <c r="J83" s="21"/>
      <c r="K83" s="25"/>
      <c r="L83" s="19"/>
      <c r="M83" s="21"/>
      <c r="N83" s="19"/>
      <c r="O83" s="22"/>
      <c r="P83" s="21"/>
    </row>
    <row r="84" spans="2:16" ht="15" customHeight="1">
      <c r="B84" s="19"/>
      <c r="C84" s="22"/>
      <c r="D84" s="22"/>
      <c r="E84" s="114" t="s">
        <v>26</v>
      </c>
      <c r="F84" s="114"/>
      <c r="G84" s="114"/>
      <c r="H84" s="114"/>
      <c r="I84" s="114"/>
      <c r="J84" s="115"/>
      <c r="K84" s="3"/>
      <c r="L84" s="136">
        <f>L80+L81+L82</f>
        <v>14050423800</v>
      </c>
      <c r="M84" s="137"/>
      <c r="N84" s="26"/>
      <c r="O84" s="138">
        <f>O80+O81+O82</f>
        <v>25899425900</v>
      </c>
      <c r="P84" s="137"/>
    </row>
    <row r="85" spans="2:16" ht="15" customHeight="1">
      <c r="B85" s="19"/>
      <c r="C85" s="22"/>
      <c r="D85" s="22"/>
      <c r="E85" s="22"/>
      <c r="F85" s="22"/>
      <c r="G85" s="22"/>
      <c r="H85" s="22"/>
      <c r="I85" s="22"/>
      <c r="J85" s="21"/>
      <c r="K85" s="25"/>
      <c r="L85" s="18"/>
      <c r="M85" s="17"/>
      <c r="N85" s="18"/>
      <c r="O85" s="31"/>
      <c r="P85" s="17"/>
    </row>
    <row r="86" spans="2:16" ht="15" customHeight="1">
      <c r="B86" s="19"/>
      <c r="C86" s="102" t="s">
        <v>42</v>
      </c>
      <c r="D86" s="102"/>
      <c r="E86" s="102"/>
      <c r="F86" s="102"/>
      <c r="G86" s="102"/>
      <c r="H86" s="102"/>
      <c r="I86" s="102"/>
      <c r="J86" s="103"/>
      <c r="K86" s="6"/>
      <c r="L86" s="139">
        <f>L78-L84</f>
        <v>-13812898800</v>
      </c>
      <c r="M86" s="140"/>
      <c r="N86" s="36"/>
      <c r="O86" s="141">
        <f>O78-O84</f>
        <v>-16837272498</v>
      </c>
      <c r="P86" s="140"/>
    </row>
    <row r="87" spans="2:16" ht="15" customHeight="1">
      <c r="B87" s="19"/>
      <c r="C87" s="8"/>
      <c r="D87" s="8"/>
      <c r="E87" s="8"/>
      <c r="F87" s="8"/>
      <c r="G87" s="8"/>
      <c r="H87" s="8"/>
      <c r="I87" s="8"/>
      <c r="J87" s="20"/>
      <c r="K87" s="6"/>
      <c r="L87" s="19"/>
      <c r="M87" s="21"/>
      <c r="N87" s="19"/>
      <c r="O87" s="22"/>
      <c r="P87" s="21"/>
    </row>
    <row r="88" spans="2:16" ht="15" customHeight="1">
      <c r="B88" s="19"/>
      <c r="C88" s="102" t="s">
        <v>43</v>
      </c>
      <c r="D88" s="102"/>
      <c r="E88" s="102"/>
      <c r="F88" s="102"/>
      <c r="G88" s="102"/>
      <c r="H88" s="102"/>
      <c r="I88" s="102"/>
      <c r="J88" s="103"/>
      <c r="K88" s="3" t="s">
        <v>112</v>
      </c>
      <c r="L88" s="19"/>
      <c r="M88" s="21"/>
      <c r="N88" s="19"/>
      <c r="O88" s="22"/>
      <c r="P88" s="21"/>
    </row>
    <row r="89" spans="2:16" ht="15" customHeight="1">
      <c r="B89" s="19"/>
      <c r="C89" s="104" t="s">
        <v>5</v>
      </c>
      <c r="D89" s="104"/>
      <c r="E89" s="104"/>
      <c r="F89" s="104"/>
      <c r="G89" s="104"/>
      <c r="H89" s="104"/>
      <c r="I89" s="104"/>
      <c r="J89" s="105"/>
      <c r="K89" s="5" t="s">
        <v>113</v>
      </c>
      <c r="L89" s="19"/>
      <c r="M89" s="21"/>
      <c r="N89" s="19"/>
      <c r="O89" s="22"/>
      <c r="P89" s="21"/>
    </row>
    <row r="90" spans="2:16" ht="15" customHeight="1">
      <c r="B90" s="19"/>
      <c r="C90" s="22"/>
      <c r="D90" s="106" t="s">
        <v>44</v>
      </c>
      <c r="E90" s="106"/>
      <c r="F90" s="106"/>
      <c r="G90" s="106"/>
      <c r="H90" s="106"/>
      <c r="I90" s="106"/>
      <c r="J90" s="107"/>
      <c r="K90" s="5"/>
      <c r="L90" s="108">
        <v>122102546183</v>
      </c>
      <c r="M90" s="109"/>
      <c r="N90" s="19"/>
      <c r="O90" s="110">
        <v>152906288605</v>
      </c>
      <c r="P90" s="109"/>
    </row>
    <row r="91" spans="2:16" ht="15" customHeight="1">
      <c r="B91" s="19"/>
      <c r="C91" s="22"/>
      <c r="D91" s="106" t="s">
        <v>93</v>
      </c>
      <c r="E91" s="106"/>
      <c r="F91" s="106"/>
      <c r="G91" s="106"/>
      <c r="H91" s="106"/>
      <c r="I91" s="106"/>
      <c r="J91" s="61"/>
      <c r="K91" s="5"/>
      <c r="L91" s="23"/>
      <c r="M91" s="24">
        <v>0</v>
      </c>
      <c r="N91" s="19"/>
      <c r="O91" s="110">
        <v>8000000000</v>
      </c>
      <c r="P91" s="109"/>
    </row>
    <row r="92" spans="2:16" ht="15" customHeight="1">
      <c r="B92" s="19"/>
      <c r="C92" s="22"/>
      <c r="D92" s="106" t="s">
        <v>98</v>
      </c>
      <c r="E92" s="106"/>
      <c r="F92" s="106"/>
      <c r="G92" s="106"/>
      <c r="H92" s="106"/>
      <c r="I92" s="106"/>
      <c r="J92" s="107"/>
      <c r="K92" s="5"/>
      <c r="L92" s="23"/>
      <c r="M92" s="24">
        <v>0</v>
      </c>
      <c r="N92" s="19"/>
      <c r="O92" s="110">
        <v>500</v>
      </c>
      <c r="P92" s="109"/>
    </row>
    <row r="93" spans="2:16" ht="15" customHeight="1">
      <c r="B93" s="19"/>
      <c r="C93" s="22"/>
      <c r="D93" s="106" t="s">
        <v>99</v>
      </c>
      <c r="E93" s="106"/>
      <c r="F93" s="106"/>
      <c r="G93" s="106"/>
      <c r="H93" s="106"/>
      <c r="I93" s="106"/>
      <c r="J93" s="107"/>
      <c r="K93" s="5"/>
      <c r="L93" s="23"/>
      <c r="M93" s="24">
        <v>16375649</v>
      </c>
      <c r="N93" s="19"/>
      <c r="O93" s="110">
        <v>2667250</v>
      </c>
      <c r="P93" s="109"/>
    </row>
    <row r="94" spans="2:16" ht="15" customHeight="1">
      <c r="B94" s="19"/>
      <c r="C94" s="22"/>
      <c r="D94" s="106" t="s">
        <v>128</v>
      </c>
      <c r="E94" s="106"/>
      <c r="F94" s="106"/>
      <c r="G94" s="106"/>
      <c r="H94" s="106"/>
      <c r="I94" s="72"/>
      <c r="J94" s="61"/>
      <c r="K94" s="5"/>
      <c r="L94" s="23"/>
      <c r="M94" s="24">
        <v>9482</v>
      </c>
      <c r="N94" s="19"/>
      <c r="O94" s="110">
        <v>0</v>
      </c>
      <c r="P94" s="109"/>
    </row>
    <row r="95" spans="2:16" ht="15" customHeight="1">
      <c r="B95" s="19"/>
      <c r="C95" s="22"/>
      <c r="D95" s="106" t="s">
        <v>134</v>
      </c>
      <c r="E95" s="157"/>
      <c r="F95" s="157"/>
      <c r="G95" s="157"/>
      <c r="H95" s="157"/>
      <c r="I95" s="157"/>
      <c r="J95" s="158"/>
      <c r="K95" s="5"/>
      <c r="L95" s="23"/>
      <c r="M95" s="24">
        <v>9631523806</v>
      </c>
      <c r="N95" s="19"/>
      <c r="O95" s="110">
        <v>0</v>
      </c>
      <c r="P95" s="127"/>
    </row>
    <row r="96" spans="2:16" ht="15" customHeight="1">
      <c r="B96" s="19"/>
      <c r="C96" s="22"/>
      <c r="D96" s="22"/>
      <c r="E96" s="22"/>
      <c r="F96" s="22"/>
      <c r="G96" s="22"/>
      <c r="H96" s="22"/>
      <c r="I96" s="22"/>
      <c r="J96" s="21"/>
      <c r="K96" s="25"/>
      <c r="L96" s="19"/>
      <c r="M96" s="21"/>
      <c r="N96" s="19"/>
      <c r="O96" s="22"/>
      <c r="P96" s="21"/>
    </row>
    <row r="97" spans="2:18" ht="15" customHeight="1">
      <c r="B97" s="19"/>
      <c r="C97" s="22"/>
      <c r="D97" s="22"/>
      <c r="E97" s="114" t="s">
        <v>16</v>
      </c>
      <c r="F97" s="114"/>
      <c r="G97" s="114"/>
      <c r="H97" s="114"/>
      <c r="I97" s="114"/>
      <c r="J97" s="115"/>
      <c r="K97" s="40"/>
      <c r="L97" s="124">
        <f>L90+M91+M92+M93+M94+M95</f>
        <v>131750455120</v>
      </c>
      <c r="M97" s="125"/>
      <c r="N97" s="33"/>
      <c r="O97" s="126">
        <f>O90++O91+O92+O93+O94+O95</f>
        <v>160908956355</v>
      </c>
      <c r="P97" s="125"/>
      <c r="R97" s="12">
        <v>122118931314</v>
      </c>
    </row>
    <row r="98" spans="2:16" ht="15" customHeight="1">
      <c r="B98" s="19"/>
      <c r="C98" s="104" t="s">
        <v>17</v>
      </c>
      <c r="D98" s="104"/>
      <c r="E98" s="104"/>
      <c r="F98" s="104"/>
      <c r="G98" s="104"/>
      <c r="H98" s="104"/>
      <c r="I98" s="104"/>
      <c r="J98" s="105"/>
      <c r="K98" s="5" t="s">
        <v>114</v>
      </c>
      <c r="L98" s="19"/>
      <c r="M98" s="21"/>
      <c r="N98" s="19"/>
      <c r="O98" s="22"/>
      <c r="P98" s="21"/>
    </row>
    <row r="99" spans="2:16" ht="15" customHeight="1">
      <c r="B99" s="19"/>
      <c r="C99" s="22"/>
      <c r="D99" s="106" t="s">
        <v>45</v>
      </c>
      <c r="E99" s="106"/>
      <c r="F99" s="106"/>
      <c r="G99" s="106"/>
      <c r="H99" s="106"/>
      <c r="I99" s="106"/>
      <c r="J99" s="107"/>
      <c r="K99" s="5"/>
      <c r="L99" s="108">
        <v>122102546183</v>
      </c>
      <c r="M99" s="109"/>
      <c r="N99" s="19"/>
      <c r="O99" s="110">
        <v>152906779513</v>
      </c>
      <c r="P99" s="109"/>
    </row>
    <row r="100" spans="2:16" ht="15" customHeight="1">
      <c r="B100" s="19"/>
      <c r="C100" s="22"/>
      <c r="D100" s="106" t="s">
        <v>101</v>
      </c>
      <c r="E100" s="106"/>
      <c r="F100" s="106"/>
      <c r="G100" s="106"/>
      <c r="H100" s="106"/>
      <c r="I100" s="106"/>
      <c r="J100" s="107"/>
      <c r="K100" s="5"/>
      <c r="L100" s="108">
        <v>0</v>
      </c>
      <c r="M100" s="109"/>
      <c r="N100" s="19"/>
      <c r="O100" s="110">
        <v>9482</v>
      </c>
      <c r="P100" s="109"/>
    </row>
    <row r="101" spans="2:16" ht="15" customHeight="1">
      <c r="B101" s="19"/>
      <c r="C101" s="22"/>
      <c r="D101" s="22"/>
      <c r="E101" s="22"/>
      <c r="F101" s="22"/>
      <c r="G101" s="22"/>
      <c r="H101" s="22"/>
      <c r="I101" s="22"/>
      <c r="J101" s="21"/>
      <c r="K101" s="25"/>
      <c r="L101" s="19"/>
      <c r="M101" s="21"/>
      <c r="N101" s="19"/>
      <c r="O101" s="22"/>
      <c r="P101" s="21"/>
    </row>
    <row r="102" spans="2:16" ht="15" customHeight="1">
      <c r="B102" s="19"/>
      <c r="C102" s="22"/>
      <c r="D102" s="22"/>
      <c r="E102" s="114" t="s">
        <v>26</v>
      </c>
      <c r="F102" s="114"/>
      <c r="G102" s="114"/>
      <c r="H102" s="114"/>
      <c r="I102" s="114"/>
      <c r="J102" s="115"/>
      <c r="K102" s="40"/>
      <c r="L102" s="128">
        <f>L99+L100</f>
        <v>122102546183</v>
      </c>
      <c r="M102" s="129"/>
      <c r="N102" s="34"/>
      <c r="O102" s="130">
        <f>O99+O100</f>
        <v>152906788995</v>
      </c>
      <c r="P102" s="129"/>
    </row>
    <row r="103" spans="2:16" ht="15" customHeight="1">
      <c r="B103" s="19"/>
      <c r="C103" s="22"/>
      <c r="D103" s="22"/>
      <c r="E103" s="22"/>
      <c r="F103" s="22"/>
      <c r="G103" s="22"/>
      <c r="H103" s="22"/>
      <c r="I103" s="22"/>
      <c r="J103" s="21"/>
      <c r="K103" s="25"/>
      <c r="L103" s="19"/>
      <c r="M103" s="21"/>
      <c r="N103" s="19"/>
      <c r="O103" s="22"/>
      <c r="P103" s="21"/>
    </row>
    <row r="104" spans="2:18" ht="15" customHeight="1">
      <c r="B104" s="19"/>
      <c r="C104" s="102" t="s">
        <v>46</v>
      </c>
      <c r="D104" s="102"/>
      <c r="E104" s="102"/>
      <c r="F104" s="102"/>
      <c r="G104" s="102"/>
      <c r="H104" s="102"/>
      <c r="I104" s="102"/>
      <c r="J104" s="103"/>
      <c r="K104" s="6"/>
      <c r="L104" s="142">
        <f>L97-L102</f>
        <v>9647908937</v>
      </c>
      <c r="M104" s="143"/>
      <c r="N104" s="35"/>
      <c r="O104" s="144">
        <f>O97-O102</f>
        <v>8002167360</v>
      </c>
      <c r="P104" s="143"/>
      <c r="R104" s="12">
        <v>16385131</v>
      </c>
    </row>
    <row r="105" spans="2:19" ht="15" customHeight="1">
      <c r="B105" s="19"/>
      <c r="C105" s="8"/>
      <c r="D105" s="8"/>
      <c r="E105" s="8"/>
      <c r="F105" s="8"/>
      <c r="G105" s="8"/>
      <c r="H105" s="8"/>
      <c r="I105" s="8"/>
      <c r="J105" s="20"/>
      <c r="K105" s="6"/>
      <c r="L105" s="41"/>
      <c r="M105" s="42"/>
      <c r="N105" s="41"/>
      <c r="O105" s="43"/>
      <c r="P105" s="42"/>
      <c r="S105" s="55">
        <f>161148328375-L108</f>
        <v>-25796877634</v>
      </c>
    </row>
    <row r="106" spans="2:18" ht="15" customHeight="1">
      <c r="B106" s="19"/>
      <c r="C106" s="22"/>
      <c r="D106" s="145" t="s">
        <v>47</v>
      </c>
      <c r="E106" s="145"/>
      <c r="F106" s="145"/>
      <c r="G106" s="145"/>
      <c r="H106" s="145"/>
      <c r="I106" s="145"/>
      <c r="J106" s="146"/>
      <c r="K106" s="5" t="s">
        <v>115</v>
      </c>
      <c r="L106" s="133">
        <f>L41+L64+L86+L104</f>
        <v>-27217282949</v>
      </c>
      <c r="M106" s="132"/>
      <c r="N106" s="41"/>
      <c r="O106" s="133">
        <f>O41+O64+O86+O104</f>
        <v>-90258725367</v>
      </c>
      <c r="P106" s="132"/>
      <c r="R106" s="12">
        <v>-43038184040</v>
      </c>
    </row>
    <row r="107" spans="2:16" ht="15" customHeight="1">
      <c r="B107" s="19"/>
      <c r="C107" s="22"/>
      <c r="D107" s="145" t="s">
        <v>69</v>
      </c>
      <c r="E107" s="145"/>
      <c r="F107" s="145"/>
      <c r="G107" s="145"/>
      <c r="H107" s="145"/>
      <c r="I107" s="145"/>
      <c r="J107" s="146"/>
      <c r="K107" s="5" t="s">
        <v>116</v>
      </c>
      <c r="L107" s="131">
        <v>214162488958</v>
      </c>
      <c r="M107" s="132"/>
      <c r="N107" s="41"/>
      <c r="O107" s="133">
        <v>304421214325</v>
      </c>
      <c r="P107" s="132"/>
    </row>
    <row r="108" spans="2:18" ht="15" customHeight="1">
      <c r="B108" s="19"/>
      <c r="C108" s="22"/>
      <c r="D108" s="145" t="s">
        <v>68</v>
      </c>
      <c r="E108" s="145"/>
      <c r="F108" s="145"/>
      <c r="G108" s="145"/>
      <c r="H108" s="145"/>
      <c r="I108" s="145"/>
      <c r="J108" s="146"/>
      <c r="K108" s="5" t="s">
        <v>117</v>
      </c>
      <c r="L108" s="131">
        <f>L106+L107</f>
        <v>186945206009</v>
      </c>
      <c r="M108" s="132"/>
      <c r="N108" s="41"/>
      <c r="O108" s="133">
        <f>O106+O107</f>
        <v>214162488958</v>
      </c>
      <c r="P108" s="132"/>
      <c r="R108" s="12">
        <v>171124304918</v>
      </c>
    </row>
    <row r="109" spans="2:16" ht="15" customHeight="1">
      <c r="B109" s="19"/>
      <c r="C109" s="22"/>
      <c r="D109" s="10"/>
      <c r="E109" s="145" t="s">
        <v>67</v>
      </c>
      <c r="F109" s="145"/>
      <c r="G109" s="145"/>
      <c r="H109" s="145"/>
      <c r="I109" s="145"/>
      <c r="J109" s="146"/>
      <c r="K109" s="5" t="s">
        <v>118</v>
      </c>
      <c r="L109" s="131">
        <v>17850950</v>
      </c>
      <c r="M109" s="132"/>
      <c r="N109" s="41"/>
      <c r="O109" s="133">
        <v>16375649</v>
      </c>
      <c r="P109" s="132"/>
    </row>
    <row r="110" spans="2:16" ht="15" customHeight="1">
      <c r="B110" s="19"/>
      <c r="C110" s="22"/>
      <c r="D110" s="10"/>
      <c r="E110" s="145" t="s">
        <v>51</v>
      </c>
      <c r="F110" s="145"/>
      <c r="G110" s="145"/>
      <c r="H110" s="145"/>
      <c r="I110" s="145"/>
      <c r="J110" s="146"/>
      <c r="K110" s="5" t="s">
        <v>119</v>
      </c>
      <c r="L110" s="131">
        <v>67307995</v>
      </c>
      <c r="M110" s="132"/>
      <c r="N110" s="41"/>
      <c r="O110" s="133">
        <v>129422575</v>
      </c>
      <c r="P110" s="132"/>
    </row>
    <row r="111" spans="2:22" s="45" customFormat="1" ht="15" customHeight="1">
      <c r="B111" s="56"/>
      <c r="C111" s="57"/>
      <c r="D111" s="58"/>
      <c r="E111" s="148" t="s">
        <v>52</v>
      </c>
      <c r="F111" s="148"/>
      <c r="G111" s="148"/>
      <c r="H111" s="148"/>
      <c r="I111" s="148"/>
      <c r="J111" s="149"/>
      <c r="K111" s="5" t="s">
        <v>120</v>
      </c>
      <c r="L111" s="150">
        <v>0</v>
      </c>
      <c r="M111" s="151"/>
      <c r="N111" s="60"/>
      <c r="O111" s="152">
        <v>9631523806</v>
      </c>
      <c r="P111" s="151"/>
      <c r="V111" s="86"/>
    </row>
    <row r="112" spans="2:22" s="45" customFormat="1" ht="15" customHeight="1">
      <c r="B112" s="56"/>
      <c r="C112" s="57"/>
      <c r="D112" s="58"/>
      <c r="E112" s="148" t="s">
        <v>102</v>
      </c>
      <c r="F112" s="148"/>
      <c r="G112" s="148"/>
      <c r="H112" s="148"/>
      <c r="I112" s="148"/>
      <c r="J112" s="149"/>
      <c r="K112" s="5" t="s">
        <v>121</v>
      </c>
      <c r="L112" s="150">
        <v>0</v>
      </c>
      <c r="M112" s="151"/>
      <c r="N112" s="60"/>
      <c r="O112" s="152">
        <v>0</v>
      </c>
      <c r="P112" s="151"/>
      <c r="V112" s="86"/>
    </row>
    <row r="113" spans="2:19" ht="15" customHeight="1">
      <c r="B113" s="18"/>
      <c r="C113" s="31"/>
      <c r="D113" s="11"/>
      <c r="E113" s="159" t="s">
        <v>48</v>
      </c>
      <c r="F113" s="159"/>
      <c r="G113" s="159"/>
      <c r="H113" s="159"/>
      <c r="I113" s="159"/>
      <c r="J113" s="160"/>
      <c r="K113" s="64" t="s">
        <v>122</v>
      </c>
      <c r="L113" s="142">
        <f>L108+L109+L110+L111+L112</f>
        <v>187030364954</v>
      </c>
      <c r="M113" s="143"/>
      <c r="N113" s="35"/>
      <c r="O113" s="144">
        <f>O108+O109+O110+O111</f>
        <v>223939810988</v>
      </c>
      <c r="P113" s="143"/>
      <c r="R113" s="12">
        <v>187030364954</v>
      </c>
      <c r="S113" s="55"/>
    </row>
    <row r="114" ht="8.25" customHeight="1"/>
    <row r="115" ht="16.5" customHeight="1">
      <c r="B115" s="12" t="s">
        <v>129</v>
      </c>
    </row>
    <row r="116" spans="7:11" ht="16.5" customHeight="1">
      <c r="G116" s="87"/>
      <c r="H116" s="87"/>
      <c r="I116" s="87"/>
      <c r="J116" s="87"/>
      <c r="K116" s="87"/>
    </row>
    <row r="117" spans="7:19" ht="12.75" customHeight="1">
      <c r="G117" s="90" t="s">
        <v>76</v>
      </c>
      <c r="H117" s="90"/>
      <c r="I117" s="90"/>
      <c r="J117" s="90"/>
      <c r="K117" s="90"/>
      <c r="L117" s="71"/>
      <c r="M117" s="147" t="s">
        <v>130</v>
      </c>
      <c r="N117" s="147"/>
      <c r="O117" s="147"/>
      <c r="P117" s="76"/>
      <c r="S117" s="63">
        <f>184668971274-L113</f>
        <v>-2361393680</v>
      </c>
    </row>
    <row r="118" spans="7:19" ht="19.5" customHeight="1">
      <c r="G118" s="90" t="s">
        <v>77</v>
      </c>
      <c r="H118" s="90"/>
      <c r="I118" s="90"/>
      <c r="J118" s="90" t="s">
        <v>78</v>
      </c>
      <c r="K118" s="90"/>
      <c r="L118" s="70" t="s">
        <v>127</v>
      </c>
      <c r="M118" s="77"/>
      <c r="N118" s="78"/>
      <c r="O118" s="78"/>
      <c r="P118" s="76"/>
      <c r="Q118" s="51"/>
      <c r="S118" s="55">
        <v>2294085685</v>
      </c>
    </row>
    <row r="119" spans="7:19" ht="13.5" customHeight="1">
      <c r="G119" s="154" t="s">
        <v>124</v>
      </c>
      <c r="H119" s="154"/>
      <c r="I119" s="154"/>
      <c r="J119" s="90"/>
      <c r="K119" s="90"/>
      <c r="L119" s="68"/>
      <c r="M119" s="77"/>
      <c r="N119" s="156"/>
      <c r="O119" s="156"/>
      <c r="P119" s="76"/>
      <c r="Q119" s="49"/>
      <c r="S119" s="55"/>
    </row>
    <row r="120" spans="7:19" ht="13.5" customHeight="1">
      <c r="G120" s="154" t="s">
        <v>125</v>
      </c>
      <c r="H120" s="154"/>
      <c r="I120" s="154"/>
      <c r="J120" s="155"/>
      <c r="K120" s="155"/>
      <c r="L120" s="66"/>
      <c r="M120" s="147"/>
      <c r="N120" s="147"/>
      <c r="O120" s="147"/>
      <c r="P120" s="147"/>
      <c r="Q120" s="49"/>
      <c r="S120" s="55">
        <v>67307995</v>
      </c>
    </row>
    <row r="121" spans="7:19" ht="13.5" customHeight="1">
      <c r="G121" s="154" t="s">
        <v>123</v>
      </c>
      <c r="H121" s="154"/>
      <c r="I121" s="154"/>
      <c r="J121" s="90"/>
      <c r="K121" s="90"/>
      <c r="L121" s="66"/>
      <c r="M121" s="79" t="s">
        <v>131</v>
      </c>
      <c r="N121" s="80"/>
      <c r="O121" s="80"/>
      <c r="P121" s="76"/>
      <c r="Q121" s="49"/>
      <c r="S121" s="55">
        <v>-9482</v>
      </c>
    </row>
    <row r="122" spans="7:19" ht="13.5" customHeight="1">
      <c r="G122" s="91" t="s">
        <v>126</v>
      </c>
      <c r="H122" s="92"/>
      <c r="I122" s="74"/>
      <c r="J122" s="74"/>
      <c r="K122" s="75"/>
      <c r="L122" s="70"/>
      <c r="M122" s="79" t="s">
        <v>132</v>
      </c>
      <c r="N122" s="80"/>
      <c r="O122" s="80"/>
      <c r="P122" s="81"/>
      <c r="Q122" s="51"/>
      <c r="S122" s="12">
        <v>17</v>
      </c>
    </row>
    <row r="123" spans="7:16" ht="13.5" customHeight="1">
      <c r="G123" s="91"/>
      <c r="H123" s="92"/>
      <c r="I123" s="74"/>
      <c r="J123" s="74"/>
      <c r="K123" s="75"/>
      <c r="L123" s="66"/>
      <c r="M123" s="82" t="s">
        <v>133</v>
      </c>
      <c r="N123" s="81"/>
      <c r="O123" s="81"/>
      <c r="P123" s="81"/>
    </row>
    <row r="124" spans="2:19" ht="13.5" customHeight="1">
      <c r="B124" s="47"/>
      <c r="C124" s="47"/>
      <c r="D124" s="47"/>
      <c r="E124" s="47"/>
      <c r="F124" s="47"/>
      <c r="G124" s="88"/>
      <c r="H124" s="88"/>
      <c r="I124" s="88"/>
      <c r="J124" s="88"/>
      <c r="K124" s="89"/>
      <c r="L124" s="69"/>
      <c r="M124" s="153"/>
      <c r="N124" s="153"/>
      <c r="O124" s="153"/>
      <c r="P124" s="153"/>
      <c r="S124" s="63">
        <f>S118+S119+S120+S121</f>
        <v>2361384198</v>
      </c>
    </row>
    <row r="125" spans="7:16" ht="13.5" customHeight="1">
      <c r="G125" s="65"/>
      <c r="H125" s="65"/>
      <c r="I125" s="65"/>
      <c r="J125" s="65"/>
      <c r="K125" s="65"/>
      <c r="L125" s="69"/>
      <c r="M125" s="69"/>
      <c r="N125" s="69"/>
      <c r="O125" s="69"/>
      <c r="P125" s="69"/>
    </row>
    <row r="126" spans="7:16" ht="13.5" customHeight="1">
      <c r="G126" s="65"/>
      <c r="H126" s="65"/>
      <c r="I126" s="65"/>
      <c r="J126" s="65"/>
      <c r="K126" s="65"/>
      <c r="L126" s="65"/>
      <c r="M126" s="65"/>
      <c r="N126" s="65"/>
      <c r="O126" s="65"/>
      <c r="P126" s="65"/>
    </row>
    <row r="127" spans="7:16" ht="12.75">
      <c r="G127" s="65"/>
      <c r="H127" s="65"/>
      <c r="I127" s="65"/>
      <c r="J127" s="65"/>
      <c r="K127" s="65"/>
      <c r="L127" s="65"/>
      <c r="M127" s="67"/>
      <c r="N127" s="65"/>
      <c r="O127" s="65"/>
      <c r="P127" s="65"/>
    </row>
    <row r="128" spans="7:19" ht="12.75">
      <c r="G128" s="65"/>
      <c r="H128" s="65"/>
      <c r="I128" s="65"/>
      <c r="J128" s="65"/>
      <c r="K128" s="65"/>
      <c r="L128" s="65"/>
      <c r="M128" s="65"/>
      <c r="N128" s="65"/>
      <c r="O128" s="67"/>
      <c r="P128" s="65"/>
      <c r="S128" s="55">
        <f>S118+S119+S120+S121</f>
        <v>2361384198</v>
      </c>
    </row>
    <row r="129" spans="7:16" ht="12.75">
      <c r="G129" s="65"/>
      <c r="H129" s="65"/>
      <c r="I129" s="65"/>
      <c r="J129" s="65"/>
      <c r="K129" s="65"/>
      <c r="L129" s="65"/>
      <c r="M129" s="65"/>
      <c r="N129" s="65"/>
      <c r="O129" s="67"/>
      <c r="P129" s="65"/>
    </row>
    <row r="130" spans="7:16" ht="12.75">
      <c r="G130" s="65"/>
      <c r="H130" s="65"/>
      <c r="I130" s="65"/>
      <c r="J130" s="65"/>
      <c r="K130" s="65"/>
      <c r="L130" s="65"/>
      <c r="M130" s="65"/>
      <c r="N130" s="65"/>
      <c r="O130" s="65"/>
      <c r="P130" s="65"/>
    </row>
    <row r="131" ht="12.75">
      <c r="S131" s="55">
        <f>S119+S120+S121</f>
        <v>67298513</v>
      </c>
    </row>
    <row r="132" ht="12.75">
      <c r="S132" s="55">
        <f>S117-S131</f>
        <v>-2428692193</v>
      </c>
    </row>
  </sheetData>
  <sheetProtection/>
  <mergeCells count="237">
    <mergeCell ref="D95:J95"/>
    <mergeCell ref="O95:P95"/>
    <mergeCell ref="D94:H94"/>
    <mergeCell ref="O94:P94"/>
    <mergeCell ref="G123:H123"/>
    <mergeCell ref="E113:J113"/>
    <mergeCell ref="L113:M113"/>
    <mergeCell ref="O113:P113"/>
    <mergeCell ref="M117:O117"/>
    <mergeCell ref="E111:J111"/>
    <mergeCell ref="L111:M111"/>
    <mergeCell ref="O111:P111"/>
    <mergeCell ref="M124:P124"/>
    <mergeCell ref="G119:I119"/>
    <mergeCell ref="J119:K119"/>
    <mergeCell ref="G120:I120"/>
    <mergeCell ref="J120:K120"/>
    <mergeCell ref="G121:I121"/>
    <mergeCell ref="J121:K121"/>
    <mergeCell ref="N119:O119"/>
    <mergeCell ref="M120:P120"/>
    <mergeCell ref="E112:J112"/>
    <mergeCell ref="L112:M112"/>
    <mergeCell ref="O112:P112"/>
    <mergeCell ref="G117:K117"/>
    <mergeCell ref="E109:J109"/>
    <mergeCell ref="L109:M109"/>
    <mergeCell ref="O109:P109"/>
    <mergeCell ref="E110:J110"/>
    <mergeCell ref="L110:M110"/>
    <mergeCell ref="O110:P110"/>
    <mergeCell ref="D107:J107"/>
    <mergeCell ref="L107:M107"/>
    <mergeCell ref="O107:P107"/>
    <mergeCell ref="D108:J108"/>
    <mergeCell ref="L108:M108"/>
    <mergeCell ref="O108:P108"/>
    <mergeCell ref="C104:J104"/>
    <mergeCell ref="L104:M104"/>
    <mergeCell ref="O104:P104"/>
    <mergeCell ref="D106:J106"/>
    <mergeCell ref="L106:M106"/>
    <mergeCell ref="O106:P106"/>
    <mergeCell ref="D100:J100"/>
    <mergeCell ref="L100:M100"/>
    <mergeCell ref="O100:P100"/>
    <mergeCell ref="E102:J102"/>
    <mergeCell ref="L102:M102"/>
    <mergeCell ref="O102:P102"/>
    <mergeCell ref="E97:J97"/>
    <mergeCell ref="L97:M97"/>
    <mergeCell ref="O97:P97"/>
    <mergeCell ref="C98:J98"/>
    <mergeCell ref="D99:J99"/>
    <mergeCell ref="L99:M99"/>
    <mergeCell ref="O99:P99"/>
    <mergeCell ref="D91:I91"/>
    <mergeCell ref="O91:P91"/>
    <mergeCell ref="D92:J92"/>
    <mergeCell ref="O92:P92"/>
    <mergeCell ref="D93:J93"/>
    <mergeCell ref="O93:P93"/>
    <mergeCell ref="C86:J86"/>
    <mergeCell ref="L86:M86"/>
    <mergeCell ref="O86:P86"/>
    <mergeCell ref="C88:J88"/>
    <mergeCell ref="C89:J89"/>
    <mergeCell ref="D90:J90"/>
    <mergeCell ref="L90:M90"/>
    <mergeCell ref="O90:P90"/>
    <mergeCell ref="D82:J82"/>
    <mergeCell ref="L82:M82"/>
    <mergeCell ref="O82:P82"/>
    <mergeCell ref="E84:J84"/>
    <mergeCell ref="L84:M84"/>
    <mergeCell ref="O84:P84"/>
    <mergeCell ref="C79:J79"/>
    <mergeCell ref="D80:J80"/>
    <mergeCell ref="L80:M80"/>
    <mergeCell ref="O80:P80"/>
    <mergeCell ref="D81:J81"/>
    <mergeCell ref="L81:M81"/>
    <mergeCell ref="O81:P81"/>
    <mergeCell ref="D76:J76"/>
    <mergeCell ref="L76:M76"/>
    <mergeCell ref="O76:P76"/>
    <mergeCell ref="E78:J78"/>
    <mergeCell ref="L78:M78"/>
    <mergeCell ref="O78:P78"/>
    <mergeCell ref="D74:J74"/>
    <mergeCell ref="L74:M74"/>
    <mergeCell ref="O74:P74"/>
    <mergeCell ref="D75:J75"/>
    <mergeCell ref="L75:M75"/>
    <mergeCell ref="O75:P75"/>
    <mergeCell ref="C70:J70"/>
    <mergeCell ref="C71:J71"/>
    <mergeCell ref="D72:J72"/>
    <mergeCell ref="L72:M72"/>
    <mergeCell ref="O72:P72"/>
    <mergeCell ref="D73:J73"/>
    <mergeCell ref="L73:M73"/>
    <mergeCell ref="O73:P73"/>
    <mergeCell ref="C64:J64"/>
    <mergeCell ref="L64:M64"/>
    <mergeCell ref="O64:P64"/>
    <mergeCell ref="B69:J69"/>
    <mergeCell ref="L69:M69"/>
    <mergeCell ref="O69:P69"/>
    <mergeCell ref="D60:J60"/>
    <mergeCell ref="L60:M60"/>
    <mergeCell ref="O60:P60"/>
    <mergeCell ref="E62:J62"/>
    <mergeCell ref="L62:M62"/>
    <mergeCell ref="O62:P62"/>
    <mergeCell ref="D58:J58"/>
    <mergeCell ref="L58:M58"/>
    <mergeCell ref="O58:P58"/>
    <mergeCell ref="D59:J59"/>
    <mergeCell ref="L59:M59"/>
    <mergeCell ref="O59:P59"/>
    <mergeCell ref="C55:J55"/>
    <mergeCell ref="D56:J56"/>
    <mergeCell ref="L56:M56"/>
    <mergeCell ref="O56:P56"/>
    <mergeCell ref="D57:J57"/>
    <mergeCell ref="L57:M57"/>
    <mergeCell ref="O57:P57"/>
    <mergeCell ref="D51:J51"/>
    <mergeCell ref="L51:M51"/>
    <mergeCell ref="O51:P51"/>
    <mergeCell ref="D52:J52"/>
    <mergeCell ref="E54:J54"/>
    <mergeCell ref="L54:M54"/>
    <mergeCell ref="O54:P54"/>
    <mergeCell ref="O52:P52"/>
    <mergeCell ref="D49:J49"/>
    <mergeCell ref="L49:M49"/>
    <mergeCell ref="O49:P49"/>
    <mergeCell ref="D50:J50"/>
    <mergeCell ref="L50:M50"/>
    <mergeCell ref="O50:P50"/>
    <mergeCell ref="D46:J46"/>
    <mergeCell ref="O46:P46"/>
    <mergeCell ref="D47:J47"/>
    <mergeCell ref="L47:M47"/>
    <mergeCell ref="O47:P47"/>
    <mergeCell ref="D48:J48"/>
    <mergeCell ref="L48:M48"/>
    <mergeCell ref="O48:P48"/>
    <mergeCell ref="C41:J41"/>
    <mergeCell ref="L41:M41"/>
    <mergeCell ref="O41:P41"/>
    <mergeCell ref="C43:J43"/>
    <mergeCell ref="C44:J44"/>
    <mergeCell ref="D45:J45"/>
    <mergeCell ref="L45:M45"/>
    <mergeCell ref="O45:P45"/>
    <mergeCell ref="D37:J37"/>
    <mergeCell ref="L37:M37"/>
    <mergeCell ref="O37:P37"/>
    <mergeCell ref="E39:J39"/>
    <mergeCell ref="L39:M39"/>
    <mergeCell ref="O39:P39"/>
    <mergeCell ref="D35:J35"/>
    <mergeCell ref="L35:M35"/>
    <mergeCell ref="O35:P35"/>
    <mergeCell ref="D36:J36"/>
    <mergeCell ref="L36:M36"/>
    <mergeCell ref="O36:P36"/>
    <mergeCell ref="D33:J33"/>
    <mergeCell ref="L33:M33"/>
    <mergeCell ref="O33:P33"/>
    <mergeCell ref="D34:J34"/>
    <mergeCell ref="L34:M34"/>
    <mergeCell ref="O34:P34"/>
    <mergeCell ref="D31:J31"/>
    <mergeCell ref="L31:M31"/>
    <mergeCell ref="O31:P31"/>
    <mergeCell ref="D32:J32"/>
    <mergeCell ref="L32:M32"/>
    <mergeCell ref="O32:P32"/>
    <mergeCell ref="E28:J28"/>
    <mergeCell ref="L28:M28"/>
    <mergeCell ref="O28:P28"/>
    <mergeCell ref="C29:J29"/>
    <mergeCell ref="D30:J30"/>
    <mergeCell ref="L30:M30"/>
    <mergeCell ref="O30:P30"/>
    <mergeCell ref="D25:J25"/>
    <mergeCell ref="L25:M25"/>
    <mergeCell ref="O25:P25"/>
    <mergeCell ref="D26:J26"/>
    <mergeCell ref="L26:M26"/>
    <mergeCell ref="O26:P26"/>
    <mergeCell ref="D23:J23"/>
    <mergeCell ref="L23:M23"/>
    <mergeCell ref="O23:P23"/>
    <mergeCell ref="D24:J24"/>
    <mergeCell ref="L24:M24"/>
    <mergeCell ref="O24:P24"/>
    <mergeCell ref="D21:J21"/>
    <mergeCell ref="L21:M21"/>
    <mergeCell ref="O21:P21"/>
    <mergeCell ref="D22:J22"/>
    <mergeCell ref="L22:M22"/>
    <mergeCell ref="O22:P22"/>
    <mergeCell ref="D19:J19"/>
    <mergeCell ref="L19:M19"/>
    <mergeCell ref="O19:P19"/>
    <mergeCell ref="D20:J20"/>
    <mergeCell ref="L20:M20"/>
    <mergeCell ref="O20:P20"/>
    <mergeCell ref="D17:J17"/>
    <mergeCell ref="L17:M17"/>
    <mergeCell ref="O17:P17"/>
    <mergeCell ref="D18:J18"/>
    <mergeCell ref="L18:M18"/>
    <mergeCell ref="O18:P18"/>
    <mergeCell ref="C13:J13"/>
    <mergeCell ref="C14:J14"/>
    <mergeCell ref="D15:J15"/>
    <mergeCell ref="L15:M15"/>
    <mergeCell ref="O15:P15"/>
    <mergeCell ref="D16:J16"/>
    <mergeCell ref="L16:M16"/>
    <mergeCell ref="O16:P16"/>
    <mergeCell ref="G118:I118"/>
    <mergeCell ref="J118:K118"/>
    <mergeCell ref="G122:H122"/>
    <mergeCell ref="F2:P3"/>
    <mergeCell ref="F4:P4"/>
    <mergeCell ref="F6:P6"/>
    <mergeCell ref="F7:P7"/>
    <mergeCell ref="B11:J11"/>
    <mergeCell ref="L11:M11"/>
    <mergeCell ref="O11:P11"/>
  </mergeCells>
  <printOptions horizontalCentered="1"/>
  <pageMargins left="0.5118110236220472" right="0.11811023622047245" top="0.62" bottom="0.21" header="0.64" footer="0.32"/>
  <pageSetup horizontalDpi="600" verticalDpi="600" orientation="portrait" paperSize="9" scale="80" r:id="rId2"/>
  <rowBreaks count="1" manualBreakCount="1">
    <brk id="6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127"/>
  <sheetViews>
    <sheetView zoomScalePageLayoutView="0" workbookViewId="0" topLeftCell="A43">
      <selection activeCell="D101" sqref="D101:J101"/>
    </sheetView>
  </sheetViews>
  <sheetFormatPr defaultColWidth="6.8515625" defaultRowHeight="12.75"/>
  <cols>
    <col min="1" max="1" width="2.421875" style="12" customWidth="1"/>
    <col min="2" max="4" width="1.7109375" style="12" customWidth="1"/>
    <col min="5" max="5" width="3.8515625" style="12" customWidth="1"/>
    <col min="6" max="6" width="1.421875" style="12" customWidth="1"/>
    <col min="7" max="7" width="4.57421875" style="12" customWidth="1"/>
    <col min="8" max="8" width="37.8515625" style="12" customWidth="1"/>
    <col min="9" max="10" width="1.7109375" style="12" customWidth="1"/>
    <col min="11" max="11" width="7.421875" style="12" bestFit="1" customWidth="1"/>
    <col min="12" max="12" width="5.00390625" style="12" customWidth="1"/>
    <col min="13" max="13" width="17.7109375" style="12" customWidth="1"/>
    <col min="14" max="14" width="1.1484375" style="12" customWidth="1"/>
    <col min="15" max="15" width="17.7109375" style="12" customWidth="1"/>
    <col min="16" max="16" width="1.1484375" style="12" customWidth="1"/>
    <col min="17" max="18" width="6.8515625" style="12" customWidth="1"/>
    <col min="19" max="19" width="19.8515625" style="12" bestFit="1" customWidth="1"/>
    <col min="20" max="16384" width="6.8515625" style="12" customWidth="1"/>
  </cols>
  <sheetData>
    <row r="1" spans="12:13" s="1" customFormat="1" ht="12.75" customHeight="1">
      <c r="L1" s="1" t="s">
        <v>70</v>
      </c>
      <c r="M1" s="9"/>
    </row>
    <row r="2" spans="12:13" s="1" customFormat="1" ht="12.75" customHeight="1">
      <c r="L2" s="1" t="s">
        <v>71</v>
      </c>
      <c r="M2" s="9"/>
    </row>
    <row r="3" spans="12:13" s="1" customFormat="1" ht="12.75" customHeight="1">
      <c r="L3" s="1" t="s">
        <v>72</v>
      </c>
      <c r="M3" s="9"/>
    </row>
    <row r="4" spans="12:13" s="1" customFormat="1" ht="12.75" customHeight="1">
      <c r="L4" s="1" t="s">
        <v>73</v>
      </c>
      <c r="M4" s="9"/>
    </row>
    <row r="5" spans="12:13" s="1" customFormat="1" ht="12.75" customHeight="1">
      <c r="L5" s="1" t="s">
        <v>74</v>
      </c>
      <c r="M5" s="9"/>
    </row>
    <row r="6" spans="12:13" s="1" customFormat="1" ht="12.75" customHeight="1">
      <c r="L6" s="1" t="s">
        <v>75</v>
      </c>
      <c r="M6" s="9"/>
    </row>
    <row r="7" s="1" customFormat="1" ht="12.75" customHeight="1">
      <c r="M7" s="9"/>
    </row>
    <row r="8" spans="6:16" s="49" customFormat="1" ht="13.5" customHeight="1">
      <c r="F8" s="93" t="s">
        <v>0</v>
      </c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6:16" s="49" customFormat="1" ht="3" customHeight="1"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</row>
    <row r="10" spans="6:16" s="49" customFormat="1" ht="16.5" customHeight="1">
      <c r="F10" s="93" t="s">
        <v>1</v>
      </c>
      <c r="G10" s="93"/>
      <c r="H10" s="93"/>
      <c r="I10" s="93"/>
      <c r="J10" s="93"/>
      <c r="K10" s="93"/>
      <c r="L10" s="93"/>
      <c r="M10" s="93"/>
      <c r="N10" s="93"/>
      <c r="O10" s="93"/>
      <c r="P10" s="93"/>
    </row>
    <row r="11" s="49" customFormat="1" ht="13.5" customHeight="1"/>
    <row r="12" spans="6:16" s="49" customFormat="1" ht="13.5" customHeight="1">
      <c r="F12" s="94" t="s">
        <v>86</v>
      </c>
      <c r="G12" s="94"/>
      <c r="H12" s="94"/>
      <c r="I12" s="94"/>
      <c r="J12" s="94"/>
      <c r="K12" s="94"/>
      <c r="L12" s="94"/>
      <c r="M12" s="94"/>
      <c r="N12" s="94"/>
      <c r="O12" s="94"/>
      <c r="P12" s="94"/>
    </row>
    <row r="13" spans="6:16" s="49" customFormat="1" ht="16.5" customHeight="1">
      <c r="F13" s="94" t="s">
        <v>2</v>
      </c>
      <c r="G13" s="94"/>
      <c r="H13" s="94"/>
      <c r="I13" s="94"/>
      <c r="J13" s="94"/>
      <c r="K13" s="94"/>
      <c r="L13" s="94"/>
      <c r="M13" s="94"/>
      <c r="N13" s="94"/>
      <c r="O13" s="94"/>
      <c r="P13" s="94"/>
    </row>
    <row r="14" spans="6:16" s="49" customFormat="1" ht="16.5" customHeight="1"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</row>
    <row r="15" spans="6:16" s="49" customFormat="1" ht="7.5" customHeight="1"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</row>
    <row r="16" spans="2:16" ht="8.25" customHeight="1">
      <c r="B16" s="13"/>
      <c r="C16" s="14"/>
      <c r="D16" s="14"/>
      <c r="E16" s="14"/>
      <c r="F16" s="14"/>
      <c r="G16" s="14"/>
      <c r="H16" s="14"/>
      <c r="I16" s="14"/>
      <c r="J16" s="14"/>
      <c r="K16" s="15"/>
      <c r="L16" s="13"/>
      <c r="M16" s="16"/>
      <c r="N16" s="13"/>
      <c r="O16" s="14"/>
      <c r="P16" s="16"/>
    </row>
    <row r="17" spans="2:16" ht="18" customHeight="1">
      <c r="B17" s="95" t="s">
        <v>3</v>
      </c>
      <c r="C17" s="96"/>
      <c r="D17" s="96"/>
      <c r="E17" s="96"/>
      <c r="F17" s="96"/>
      <c r="G17" s="96"/>
      <c r="H17" s="96"/>
      <c r="I17" s="96"/>
      <c r="J17" s="97"/>
      <c r="K17" s="2" t="s">
        <v>50</v>
      </c>
      <c r="L17" s="98">
        <v>2015</v>
      </c>
      <c r="M17" s="99"/>
      <c r="N17" s="18"/>
      <c r="O17" s="100">
        <v>2014</v>
      </c>
      <c r="P17" s="101"/>
    </row>
    <row r="18" spans="2:16" ht="15" customHeight="1">
      <c r="B18" s="13"/>
      <c r="C18" s="14"/>
      <c r="D18" s="14"/>
      <c r="E18" s="14"/>
      <c r="F18" s="14"/>
      <c r="G18" s="14"/>
      <c r="H18" s="14"/>
      <c r="I18" s="14"/>
      <c r="J18" s="16"/>
      <c r="K18" s="15"/>
      <c r="L18" s="13"/>
      <c r="M18" s="16"/>
      <c r="N18" s="13"/>
      <c r="O18" s="14"/>
      <c r="P18" s="16"/>
    </row>
    <row r="19" spans="2:16" ht="15" customHeight="1">
      <c r="B19" s="19"/>
      <c r="C19" s="102" t="s">
        <v>4</v>
      </c>
      <c r="D19" s="102"/>
      <c r="E19" s="102"/>
      <c r="F19" s="102"/>
      <c r="G19" s="102"/>
      <c r="H19" s="102"/>
      <c r="I19" s="102"/>
      <c r="J19" s="103"/>
      <c r="K19" s="3" t="s">
        <v>53</v>
      </c>
      <c r="L19" s="19"/>
      <c r="M19" s="21"/>
      <c r="N19" s="19"/>
      <c r="O19" s="22"/>
      <c r="P19" s="21"/>
    </row>
    <row r="20" spans="2:16" ht="15" customHeight="1">
      <c r="B20" s="19"/>
      <c r="C20" s="104" t="s">
        <v>5</v>
      </c>
      <c r="D20" s="104"/>
      <c r="E20" s="104"/>
      <c r="F20" s="104"/>
      <c r="G20" s="104"/>
      <c r="H20" s="104"/>
      <c r="I20" s="104"/>
      <c r="J20" s="105"/>
      <c r="K20" s="3" t="s">
        <v>54</v>
      </c>
      <c r="L20" s="19"/>
      <c r="M20" s="21"/>
      <c r="N20" s="19"/>
      <c r="O20" s="22"/>
      <c r="P20" s="21"/>
    </row>
    <row r="21" spans="2:16" ht="15" customHeight="1">
      <c r="B21" s="19"/>
      <c r="C21" s="22"/>
      <c r="D21" s="106" t="s">
        <v>6</v>
      </c>
      <c r="E21" s="106"/>
      <c r="F21" s="106"/>
      <c r="G21" s="106"/>
      <c r="H21" s="106"/>
      <c r="I21" s="106"/>
      <c r="J21" s="107"/>
      <c r="K21" s="5"/>
      <c r="L21" s="108">
        <v>106487360800</v>
      </c>
      <c r="M21" s="109"/>
      <c r="N21" s="19"/>
      <c r="O21" s="110">
        <v>86152370887</v>
      </c>
      <c r="P21" s="109"/>
    </row>
    <row r="22" spans="2:16" ht="15" customHeight="1">
      <c r="B22" s="19"/>
      <c r="C22" s="22"/>
      <c r="D22" s="106" t="s">
        <v>7</v>
      </c>
      <c r="E22" s="106"/>
      <c r="F22" s="106"/>
      <c r="G22" s="106"/>
      <c r="H22" s="106"/>
      <c r="I22" s="106"/>
      <c r="J22" s="107"/>
      <c r="K22" s="5"/>
      <c r="L22" s="108">
        <v>22138485725</v>
      </c>
      <c r="M22" s="109"/>
      <c r="N22" s="19"/>
      <c r="O22" s="110">
        <v>28717727165</v>
      </c>
      <c r="P22" s="109"/>
    </row>
    <row r="23" spans="2:16" ht="15" customHeight="1">
      <c r="B23" s="19"/>
      <c r="C23" s="22"/>
      <c r="D23" s="106" t="s">
        <v>8</v>
      </c>
      <c r="E23" s="106"/>
      <c r="F23" s="106"/>
      <c r="G23" s="106"/>
      <c r="H23" s="106"/>
      <c r="I23" s="106"/>
      <c r="J23" s="107"/>
      <c r="K23" s="5"/>
      <c r="L23" s="108">
        <v>7816593359</v>
      </c>
      <c r="M23" s="109"/>
      <c r="N23" s="19"/>
      <c r="O23" s="110">
        <v>7696875835</v>
      </c>
      <c r="P23" s="109"/>
    </row>
    <row r="24" spans="2:16" ht="15" customHeight="1">
      <c r="B24" s="19"/>
      <c r="C24" s="22"/>
      <c r="D24" s="106" t="s">
        <v>9</v>
      </c>
      <c r="E24" s="106"/>
      <c r="F24" s="106"/>
      <c r="G24" s="106"/>
      <c r="H24" s="106"/>
      <c r="I24" s="106"/>
      <c r="J24" s="107"/>
      <c r="K24" s="5"/>
      <c r="L24" s="108">
        <f>119000442616-582926000</f>
        <v>118417516616</v>
      </c>
      <c r="M24" s="109"/>
      <c r="N24" s="19"/>
      <c r="O24" s="110">
        <v>41036357611</v>
      </c>
      <c r="P24" s="109"/>
    </row>
    <row r="25" spans="2:16" ht="15" customHeight="1">
      <c r="B25" s="19"/>
      <c r="C25" s="22"/>
      <c r="D25" s="106" t="s">
        <v>10</v>
      </c>
      <c r="E25" s="106"/>
      <c r="F25" s="106"/>
      <c r="G25" s="106"/>
      <c r="H25" s="106"/>
      <c r="I25" s="106"/>
      <c r="J25" s="107"/>
      <c r="K25" s="5"/>
      <c r="L25" s="108">
        <v>27243362616</v>
      </c>
      <c r="M25" s="109"/>
      <c r="N25" s="19"/>
      <c r="O25" s="110">
        <v>28588768444</v>
      </c>
      <c r="P25" s="109"/>
    </row>
    <row r="26" spans="2:16" ht="15" customHeight="1">
      <c r="B26" s="19"/>
      <c r="C26" s="22"/>
      <c r="D26" s="106" t="s">
        <v>11</v>
      </c>
      <c r="E26" s="106"/>
      <c r="F26" s="106"/>
      <c r="G26" s="106"/>
      <c r="H26" s="106"/>
      <c r="I26" s="106"/>
      <c r="J26" s="107"/>
      <c r="K26" s="5"/>
      <c r="L26" s="108">
        <v>906446527000</v>
      </c>
      <c r="M26" s="109"/>
      <c r="N26" s="19"/>
      <c r="O26" s="110">
        <v>870001752000</v>
      </c>
      <c r="P26" s="109"/>
    </row>
    <row r="27" spans="2:16" ht="15" customHeight="1">
      <c r="B27" s="19"/>
      <c r="C27" s="22"/>
      <c r="D27" s="106" t="s">
        <v>12</v>
      </c>
      <c r="E27" s="106"/>
      <c r="F27" s="106"/>
      <c r="G27" s="106"/>
      <c r="H27" s="106"/>
      <c r="I27" s="106"/>
      <c r="J27" s="107"/>
      <c r="K27" s="5"/>
      <c r="L27" s="108">
        <v>98090620000</v>
      </c>
      <c r="M27" s="109"/>
      <c r="N27" s="19"/>
      <c r="O27" s="110">
        <v>57238710000</v>
      </c>
      <c r="P27" s="109"/>
    </row>
    <row r="28" spans="2:16" ht="15" customHeight="1">
      <c r="B28" s="19"/>
      <c r="C28" s="22"/>
      <c r="D28" s="106" t="s">
        <v>13</v>
      </c>
      <c r="E28" s="106"/>
      <c r="F28" s="106"/>
      <c r="G28" s="106"/>
      <c r="H28" s="106"/>
      <c r="I28" s="106"/>
      <c r="J28" s="107"/>
      <c r="K28" s="5"/>
      <c r="L28" s="108">
        <v>114267398520</v>
      </c>
      <c r="M28" s="109"/>
      <c r="N28" s="19"/>
      <c r="O28" s="110">
        <v>90677243467</v>
      </c>
      <c r="P28" s="109"/>
    </row>
    <row r="29" spans="2:16" ht="15" customHeight="1">
      <c r="B29" s="19"/>
      <c r="C29" s="22"/>
      <c r="D29" s="106" t="s">
        <v>14</v>
      </c>
      <c r="E29" s="106"/>
      <c r="F29" s="106"/>
      <c r="G29" s="106"/>
      <c r="H29" s="106"/>
      <c r="I29" s="106"/>
      <c r="J29" s="107"/>
      <c r="K29" s="5"/>
      <c r="L29" s="108">
        <v>350325837000</v>
      </c>
      <c r="M29" s="109"/>
      <c r="N29" s="19"/>
      <c r="O29" s="110">
        <v>273624235000</v>
      </c>
      <c r="P29" s="109"/>
    </row>
    <row r="30" spans="2:16" ht="15" customHeight="1">
      <c r="B30" s="19"/>
      <c r="C30" s="22"/>
      <c r="D30" s="106" t="s">
        <v>15</v>
      </c>
      <c r="E30" s="106"/>
      <c r="F30" s="106"/>
      <c r="G30" s="106"/>
      <c r="H30" s="106"/>
      <c r="I30" s="106"/>
      <c r="J30" s="107"/>
      <c r="K30" s="5"/>
      <c r="L30" s="108">
        <v>76158528000</v>
      </c>
      <c r="M30" s="109"/>
      <c r="N30" s="19"/>
      <c r="O30" s="110">
        <v>80088820000</v>
      </c>
      <c r="P30" s="109"/>
    </row>
    <row r="31" spans="2:16" ht="15" customHeight="1">
      <c r="B31" s="19"/>
      <c r="C31" s="22"/>
      <c r="D31" s="106" t="s">
        <v>87</v>
      </c>
      <c r="E31" s="106"/>
      <c r="F31" s="106"/>
      <c r="G31" s="106"/>
      <c r="H31" s="106"/>
      <c r="I31" s="106"/>
      <c r="J31" s="107"/>
      <c r="K31" s="5"/>
      <c r="L31" s="108">
        <v>6231557955</v>
      </c>
      <c r="M31" s="109"/>
      <c r="N31" s="19"/>
      <c r="O31" s="110">
        <v>731418615</v>
      </c>
      <c r="P31" s="109"/>
    </row>
    <row r="32" spans="2:16" ht="15" customHeight="1">
      <c r="B32" s="19"/>
      <c r="C32" s="22"/>
      <c r="D32" s="22"/>
      <c r="E32" s="22"/>
      <c r="F32" s="22"/>
      <c r="G32" s="22"/>
      <c r="H32" s="22"/>
      <c r="I32" s="22"/>
      <c r="J32" s="21"/>
      <c r="K32" s="25"/>
      <c r="L32" s="26"/>
      <c r="M32" s="27"/>
      <c r="N32" s="26"/>
      <c r="O32" s="28"/>
      <c r="P32" s="27"/>
    </row>
    <row r="33" spans="2:16" ht="15" customHeight="1">
      <c r="B33" s="19"/>
      <c r="C33" s="22"/>
      <c r="D33" s="22"/>
      <c r="E33" s="114" t="s">
        <v>16</v>
      </c>
      <c r="F33" s="114"/>
      <c r="G33" s="114"/>
      <c r="H33" s="114"/>
      <c r="I33" s="114"/>
      <c r="J33" s="115"/>
      <c r="K33" s="3"/>
      <c r="L33" s="111">
        <f>L21+L22+L23+L24+L25+L26+L27+L28+L29+L31+L30</f>
        <v>1833623787591</v>
      </c>
      <c r="M33" s="112"/>
      <c r="N33" s="29"/>
      <c r="O33" s="111">
        <f>O21+O22+O23+O24+O25+O26+O27+O28+O29+O31+O30</f>
        <v>1564554279024</v>
      </c>
      <c r="P33" s="112"/>
    </row>
    <row r="34" spans="2:16" ht="15" customHeight="1">
      <c r="B34" s="19"/>
      <c r="C34" s="104" t="s">
        <v>17</v>
      </c>
      <c r="D34" s="104"/>
      <c r="E34" s="104"/>
      <c r="F34" s="104"/>
      <c r="G34" s="104"/>
      <c r="H34" s="104"/>
      <c r="I34" s="104"/>
      <c r="J34" s="105"/>
      <c r="K34" s="5" t="s">
        <v>55</v>
      </c>
      <c r="L34" s="19"/>
      <c r="M34" s="21"/>
      <c r="N34" s="19"/>
      <c r="O34" s="22"/>
      <c r="P34" s="21"/>
    </row>
    <row r="35" spans="2:16" ht="15" customHeight="1">
      <c r="B35" s="19"/>
      <c r="C35" s="22"/>
      <c r="D35" s="106" t="s">
        <v>18</v>
      </c>
      <c r="E35" s="106"/>
      <c r="F35" s="106"/>
      <c r="G35" s="106"/>
      <c r="H35" s="106"/>
      <c r="I35" s="106"/>
      <c r="J35" s="107"/>
      <c r="K35" s="5"/>
      <c r="L35" s="108">
        <f>960798860266</f>
        <v>960798860266</v>
      </c>
      <c r="M35" s="109"/>
      <c r="N35" s="19"/>
      <c r="O35" s="110">
        <v>930365691707</v>
      </c>
      <c r="P35" s="109"/>
    </row>
    <row r="36" spans="2:16" ht="15" customHeight="1">
      <c r="B36" s="19"/>
      <c r="C36" s="22"/>
      <c r="D36" s="106" t="s">
        <v>19</v>
      </c>
      <c r="E36" s="106"/>
      <c r="F36" s="106"/>
      <c r="G36" s="106"/>
      <c r="H36" s="106"/>
      <c r="I36" s="106"/>
      <c r="J36" s="107"/>
      <c r="K36" s="5"/>
      <c r="L36" s="108">
        <v>0</v>
      </c>
      <c r="M36" s="109"/>
      <c r="N36" s="19"/>
      <c r="O36" s="110">
        <v>0</v>
      </c>
      <c r="P36" s="109"/>
    </row>
    <row r="37" spans="2:16" ht="15" customHeight="1">
      <c r="B37" s="19"/>
      <c r="C37" s="22"/>
      <c r="D37" s="106" t="s">
        <v>20</v>
      </c>
      <c r="E37" s="106"/>
      <c r="F37" s="106"/>
      <c r="G37" s="106"/>
      <c r="H37" s="106"/>
      <c r="I37" s="106"/>
      <c r="J37" s="107"/>
      <c r="K37" s="5"/>
      <c r="L37" s="108">
        <v>32245755000</v>
      </c>
      <c r="M37" s="109"/>
      <c r="N37" s="19"/>
      <c r="O37" s="110">
        <v>109717676750</v>
      </c>
      <c r="P37" s="109"/>
    </row>
    <row r="38" spans="2:16" ht="15" customHeight="1">
      <c r="B38" s="19"/>
      <c r="C38" s="22"/>
      <c r="D38" s="106" t="s">
        <v>21</v>
      </c>
      <c r="E38" s="106"/>
      <c r="F38" s="106"/>
      <c r="G38" s="106"/>
      <c r="H38" s="106"/>
      <c r="I38" s="106"/>
      <c r="J38" s="107"/>
      <c r="K38" s="5"/>
      <c r="L38" s="108">
        <v>9459237500</v>
      </c>
      <c r="M38" s="109"/>
      <c r="N38" s="19"/>
      <c r="O38" s="110">
        <v>9366000000</v>
      </c>
      <c r="P38" s="109"/>
    </row>
    <row r="39" spans="2:16" ht="15" customHeight="1">
      <c r="B39" s="19"/>
      <c r="C39" s="22"/>
      <c r="D39" s="106" t="s">
        <v>22</v>
      </c>
      <c r="E39" s="106"/>
      <c r="F39" s="106"/>
      <c r="G39" s="106"/>
      <c r="H39" s="106"/>
      <c r="I39" s="106"/>
      <c r="J39" s="107"/>
      <c r="K39" s="5"/>
      <c r="L39" s="108">
        <v>5000000000</v>
      </c>
      <c r="M39" s="109"/>
      <c r="N39" s="19"/>
      <c r="O39" s="110">
        <v>1999822000</v>
      </c>
      <c r="P39" s="109"/>
    </row>
    <row r="40" spans="2:16" ht="15" customHeight="1">
      <c r="B40" s="19"/>
      <c r="C40" s="22"/>
      <c r="D40" s="116" t="s">
        <v>23</v>
      </c>
      <c r="E40" s="116"/>
      <c r="F40" s="116"/>
      <c r="G40" s="116"/>
      <c r="H40" s="116"/>
      <c r="I40" s="116"/>
      <c r="J40" s="117"/>
      <c r="K40" s="3"/>
      <c r="L40" s="108">
        <v>122995400071</v>
      </c>
      <c r="M40" s="109"/>
      <c r="N40" s="19"/>
      <c r="O40" s="110">
        <v>63419705921</v>
      </c>
      <c r="P40" s="109"/>
    </row>
    <row r="41" spans="2:16" ht="15" customHeight="1">
      <c r="B41" s="19"/>
      <c r="C41" s="22"/>
      <c r="D41" s="106" t="s">
        <v>24</v>
      </c>
      <c r="E41" s="106"/>
      <c r="F41" s="106"/>
      <c r="G41" s="106"/>
      <c r="H41" s="106"/>
      <c r="I41" s="106"/>
      <c r="J41" s="107"/>
      <c r="K41" s="5"/>
      <c r="L41" s="108">
        <v>0</v>
      </c>
      <c r="M41" s="109"/>
      <c r="N41" s="19"/>
      <c r="O41" s="110">
        <v>101470000</v>
      </c>
      <c r="P41" s="109"/>
    </row>
    <row r="42" spans="2:16" ht="15" customHeight="1">
      <c r="B42" s="19"/>
      <c r="C42" s="22"/>
      <c r="D42" s="106" t="s">
        <v>25</v>
      </c>
      <c r="E42" s="106"/>
      <c r="F42" s="106"/>
      <c r="G42" s="106"/>
      <c r="H42" s="106"/>
      <c r="I42" s="106"/>
      <c r="J42" s="107"/>
      <c r="K42" s="5"/>
      <c r="L42" s="108">
        <f>404705625526</f>
        <v>404705625526</v>
      </c>
      <c r="M42" s="109"/>
      <c r="N42" s="19"/>
      <c r="O42" s="110">
        <v>232544807106</v>
      </c>
      <c r="P42" s="109"/>
    </row>
    <row r="43" spans="2:16" ht="15" customHeight="1">
      <c r="B43" s="19"/>
      <c r="C43" s="22"/>
      <c r="D43" s="22"/>
      <c r="E43" s="22"/>
      <c r="F43" s="22"/>
      <c r="G43" s="22"/>
      <c r="H43" s="22"/>
      <c r="I43" s="22"/>
      <c r="J43" s="21"/>
      <c r="K43" s="25"/>
      <c r="L43" s="19"/>
      <c r="M43" s="21"/>
      <c r="N43" s="19"/>
      <c r="O43" s="22"/>
      <c r="P43" s="21"/>
    </row>
    <row r="44" spans="2:16" ht="15" customHeight="1">
      <c r="B44" s="19"/>
      <c r="C44" s="22"/>
      <c r="D44" s="22"/>
      <c r="E44" s="114" t="s">
        <v>26</v>
      </c>
      <c r="F44" s="114"/>
      <c r="G44" s="114"/>
      <c r="H44" s="114"/>
      <c r="I44" s="114"/>
      <c r="J44" s="115"/>
      <c r="K44" s="3"/>
      <c r="L44" s="118">
        <f>L35+L36+L37+L38+L39+L40+L41+L42</f>
        <v>1535204878363</v>
      </c>
      <c r="M44" s="119"/>
      <c r="N44" s="30"/>
      <c r="O44" s="120">
        <f>O35+O36+O37+O38+O39+O40+O41+O42</f>
        <v>1347515173484</v>
      </c>
      <c r="P44" s="119"/>
    </row>
    <row r="45" spans="2:16" ht="15" customHeight="1">
      <c r="B45" s="19"/>
      <c r="C45" s="22"/>
      <c r="D45" s="22"/>
      <c r="E45" s="22"/>
      <c r="F45" s="22"/>
      <c r="G45" s="22"/>
      <c r="H45" s="22"/>
      <c r="I45" s="22"/>
      <c r="J45" s="21"/>
      <c r="K45" s="25"/>
      <c r="L45" s="18"/>
      <c r="M45" s="17"/>
      <c r="N45" s="18"/>
      <c r="O45" s="31"/>
      <c r="P45" s="17"/>
    </row>
    <row r="46" spans="2:16" ht="15" customHeight="1">
      <c r="B46" s="19"/>
      <c r="C46" s="102" t="s">
        <v>27</v>
      </c>
      <c r="D46" s="102"/>
      <c r="E46" s="102"/>
      <c r="F46" s="102"/>
      <c r="G46" s="102"/>
      <c r="H46" s="102"/>
      <c r="I46" s="102"/>
      <c r="J46" s="103"/>
      <c r="K46" s="6"/>
      <c r="L46" s="121">
        <f>L33-L44</f>
        <v>298418909228</v>
      </c>
      <c r="M46" s="122"/>
      <c r="N46" s="32"/>
      <c r="O46" s="123">
        <f>O33-O44</f>
        <v>217039105540</v>
      </c>
      <c r="P46" s="122"/>
    </row>
    <row r="47" spans="2:16" ht="15" customHeight="1">
      <c r="B47" s="19"/>
      <c r="C47" s="8"/>
      <c r="D47" s="8"/>
      <c r="E47" s="8"/>
      <c r="F47" s="8"/>
      <c r="G47" s="8"/>
      <c r="H47" s="8"/>
      <c r="I47" s="8"/>
      <c r="J47" s="20"/>
      <c r="K47" s="6"/>
      <c r="L47" s="19"/>
      <c r="M47" s="21"/>
      <c r="N47" s="19"/>
      <c r="O47" s="22"/>
      <c r="P47" s="21"/>
    </row>
    <row r="48" spans="2:16" ht="15" customHeight="1">
      <c r="B48" s="19"/>
      <c r="C48" s="102" t="s">
        <v>28</v>
      </c>
      <c r="D48" s="102"/>
      <c r="E48" s="102"/>
      <c r="F48" s="102"/>
      <c r="G48" s="102"/>
      <c r="H48" s="102"/>
      <c r="I48" s="102"/>
      <c r="J48" s="103"/>
      <c r="K48" s="3" t="s">
        <v>56</v>
      </c>
      <c r="L48" s="19"/>
      <c r="M48" s="21"/>
      <c r="N48" s="19"/>
      <c r="O48" s="22"/>
      <c r="P48" s="21"/>
    </row>
    <row r="49" spans="2:16" ht="15" customHeight="1">
      <c r="B49" s="19"/>
      <c r="C49" s="104" t="s">
        <v>5</v>
      </c>
      <c r="D49" s="104"/>
      <c r="E49" s="104"/>
      <c r="F49" s="104"/>
      <c r="G49" s="104"/>
      <c r="H49" s="104"/>
      <c r="I49" s="104"/>
      <c r="J49" s="105"/>
      <c r="K49" s="5" t="s">
        <v>57</v>
      </c>
      <c r="L49" s="19"/>
      <c r="M49" s="21"/>
      <c r="N49" s="19"/>
      <c r="O49" s="22"/>
      <c r="P49" s="21"/>
    </row>
    <row r="50" spans="2:19" ht="15" customHeight="1">
      <c r="B50" s="19"/>
      <c r="C50" s="22"/>
      <c r="D50" s="106" t="s">
        <v>82</v>
      </c>
      <c r="E50" s="106"/>
      <c r="F50" s="106"/>
      <c r="G50" s="106"/>
      <c r="H50" s="106"/>
      <c r="I50" s="106"/>
      <c r="J50" s="107"/>
      <c r="K50" s="5"/>
      <c r="L50" s="108">
        <v>182926000</v>
      </c>
      <c r="M50" s="109"/>
      <c r="N50" s="19"/>
      <c r="O50" s="110">
        <v>103750000</v>
      </c>
      <c r="P50" s="109"/>
      <c r="S50" s="55"/>
    </row>
    <row r="51" spans="2:16" ht="15" customHeight="1">
      <c r="B51" s="19"/>
      <c r="C51" s="22"/>
      <c r="D51" s="106" t="s">
        <v>83</v>
      </c>
      <c r="E51" s="106"/>
      <c r="F51" s="106"/>
      <c r="G51" s="106"/>
      <c r="H51" s="106"/>
      <c r="I51" s="106"/>
      <c r="J51" s="107"/>
      <c r="K51" s="5"/>
      <c r="L51" s="23"/>
      <c r="M51" s="24">
        <v>119550000</v>
      </c>
      <c r="N51" s="19"/>
      <c r="O51" s="110">
        <v>0</v>
      </c>
      <c r="P51" s="109"/>
    </row>
    <row r="52" spans="2:16" ht="15" customHeight="1">
      <c r="B52" s="19"/>
      <c r="C52" s="22"/>
      <c r="D52" s="106" t="s">
        <v>64</v>
      </c>
      <c r="E52" s="106"/>
      <c r="F52" s="106"/>
      <c r="G52" s="106"/>
      <c r="H52" s="106"/>
      <c r="I52" s="106"/>
      <c r="J52" s="107"/>
      <c r="K52" s="5"/>
      <c r="L52" s="108">
        <v>183500000</v>
      </c>
      <c r="M52" s="109"/>
      <c r="N52" s="19"/>
      <c r="O52" s="110">
        <v>0</v>
      </c>
      <c r="P52" s="109"/>
    </row>
    <row r="53" spans="2:16" ht="15" customHeight="1">
      <c r="B53" s="19"/>
      <c r="C53" s="22"/>
      <c r="D53" s="106" t="s">
        <v>88</v>
      </c>
      <c r="E53" s="106"/>
      <c r="F53" s="106"/>
      <c r="G53" s="106"/>
      <c r="H53" s="106"/>
      <c r="I53" s="106"/>
      <c r="J53" s="107"/>
      <c r="K53" s="5"/>
      <c r="L53" s="108">
        <v>46325000</v>
      </c>
      <c r="M53" s="109"/>
      <c r="N53" s="19"/>
      <c r="O53" s="110">
        <v>0</v>
      </c>
      <c r="P53" s="109"/>
    </row>
    <row r="54" spans="2:16" ht="15" customHeight="1">
      <c r="B54" s="19"/>
      <c r="C54" s="22"/>
      <c r="D54" s="106" t="s">
        <v>89</v>
      </c>
      <c r="E54" s="106"/>
      <c r="F54" s="106"/>
      <c r="G54" s="106"/>
      <c r="H54" s="106"/>
      <c r="I54" s="106"/>
      <c r="J54" s="107"/>
      <c r="K54" s="5"/>
      <c r="L54" s="108">
        <v>2200000</v>
      </c>
      <c r="M54" s="109"/>
      <c r="N54" s="19"/>
      <c r="O54" s="110">
        <v>0</v>
      </c>
      <c r="P54" s="109"/>
    </row>
    <row r="55" spans="2:16" ht="15" customHeight="1">
      <c r="B55" s="19"/>
      <c r="C55" s="22"/>
      <c r="D55" s="106" t="s">
        <v>90</v>
      </c>
      <c r="E55" s="106"/>
      <c r="F55" s="106"/>
      <c r="G55" s="106"/>
      <c r="H55" s="106"/>
      <c r="I55" s="106"/>
      <c r="J55" s="107"/>
      <c r="K55" s="5"/>
      <c r="L55" s="108">
        <v>39400000</v>
      </c>
      <c r="M55" s="109"/>
      <c r="N55" s="19"/>
      <c r="O55" s="110">
        <v>0</v>
      </c>
      <c r="P55" s="109"/>
    </row>
    <row r="56" spans="2:16" ht="15" customHeight="1">
      <c r="B56" s="19"/>
      <c r="C56" s="22"/>
      <c r="D56" s="106" t="s">
        <v>91</v>
      </c>
      <c r="E56" s="106"/>
      <c r="F56" s="106"/>
      <c r="G56" s="106"/>
      <c r="H56" s="106"/>
      <c r="I56" s="106"/>
      <c r="J56" s="107"/>
      <c r="K56" s="5"/>
      <c r="L56" s="108">
        <v>9025000</v>
      </c>
      <c r="M56" s="109"/>
      <c r="N56" s="19"/>
      <c r="O56" s="110">
        <v>0</v>
      </c>
      <c r="P56" s="109"/>
    </row>
    <row r="57" spans="2:16" ht="15" customHeight="1">
      <c r="B57" s="19"/>
      <c r="C57" s="22"/>
      <c r="D57" s="106" t="s">
        <v>85</v>
      </c>
      <c r="E57" s="106"/>
      <c r="F57" s="106"/>
      <c r="G57" s="106"/>
      <c r="H57" s="106"/>
      <c r="I57" s="106"/>
      <c r="J57" s="107"/>
      <c r="K57" s="5"/>
      <c r="L57" s="23"/>
      <c r="M57" s="24">
        <v>0</v>
      </c>
      <c r="N57" s="19"/>
      <c r="O57" s="54">
        <v>50000000</v>
      </c>
      <c r="P57" s="24"/>
    </row>
    <row r="58" spans="2:16" ht="15" customHeight="1">
      <c r="B58" s="19"/>
      <c r="C58" s="22"/>
      <c r="D58" s="22"/>
      <c r="E58" s="22"/>
      <c r="F58" s="22"/>
      <c r="G58" s="22"/>
      <c r="H58" s="22"/>
      <c r="I58" s="22"/>
      <c r="J58" s="21"/>
      <c r="K58" s="25"/>
      <c r="L58" s="19"/>
      <c r="M58" s="21"/>
      <c r="N58" s="19"/>
      <c r="O58" s="22"/>
      <c r="P58" s="21"/>
    </row>
    <row r="59" spans="2:16" ht="15" customHeight="1">
      <c r="B59" s="19"/>
      <c r="C59" s="22"/>
      <c r="D59" s="22"/>
      <c r="E59" s="114" t="s">
        <v>16</v>
      </c>
      <c r="F59" s="114"/>
      <c r="G59" s="114"/>
      <c r="H59" s="114"/>
      <c r="I59" s="114"/>
      <c r="J59" s="115"/>
      <c r="K59" s="3"/>
      <c r="L59" s="124">
        <f>L50+M51+L52+L53+L54+L55+L56+M57</f>
        <v>582926000</v>
      </c>
      <c r="M59" s="125"/>
      <c r="N59" s="33"/>
      <c r="O59" s="124">
        <f>O50+P51+O52+O53+O54+O55+O56+P57</f>
        <v>103750000</v>
      </c>
      <c r="P59" s="125"/>
    </row>
    <row r="60" spans="2:16" ht="15" customHeight="1">
      <c r="B60" s="19"/>
      <c r="C60" s="104" t="s">
        <v>17</v>
      </c>
      <c r="D60" s="104"/>
      <c r="E60" s="104"/>
      <c r="F60" s="104"/>
      <c r="G60" s="104"/>
      <c r="H60" s="104"/>
      <c r="I60" s="104"/>
      <c r="J60" s="105"/>
      <c r="K60" s="5" t="s">
        <v>58</v>
      </c>
      <c r="L60" s="19"/>
      <c r="M60" s="21"/>
      <c r="N60" s="19"/>
      <c r="O60" s="22"/>
      <c r="P60" s="21"/>
    </row>
    <row r="61" spans="2:16" ht="15" customHeight="1">
      <c r="B61" s="19"/>
      <c r="C61" s="22"/>
      <c r="D61" s="106" t="s">
        <v>29</v>
      </c>
      <c r="E61" s="106"/>
      <c r="F61" s="106"/>
      <c r="G61" s="106"/>
      <c r="H61" s="106"/>
      <c r="I61" s="106"/>
      <c r="J61" s="107"/>
      <c r="K61" s="5"/>
      <c r="L61" s="108">
        <v>6230459090</v>
      </c>
      <c r="M61" s="109"/>
      <c r="N61" s="19"/>
      <c r="O61" s="110">
        <v>84607950</v>
      </c>
      <c r="P61" s="109"/>
    </row>
    <row r="62" spans="2:16" ht="15" customHeight="1">
      <c r="B62" s="19"/>
      <c r="C62" s="22"/>
      <c r="D62" s="106" t="s">
        <v>30</v>
      </c>
      <c r="E62" s="106"/>
      <c r="F62" s="106"/>
      <c r="G62" s="106"/>
      <c r="H62" s="106"/>
      <c r="I62" s="106"/>
      <c r="J62" s="107"/>
      <c r="K62" s="5"/>
      <c r="L62" s="108">
        <f>50684409644</f>
        <v>50684409644</v>
      </c>
      <c r="M62" s="109"/>
      <c r="N62" s="19"/>
      <c r="O62" s="110">
        <v>44673314424</v>
      </c>
      <c r="P62" s="109"/>
    </row>
    <row r="63" spans="2:16" ht="15" customHeight="1">
      <c r="B63" s="19"/>
      <c r="C63" s="22"/>
      <c r="D63" s="106" t="s">
        <v>31</v>
      </c>
      <c r="E63" s="106"/>
      <c r="F63" s="106"/>
      <c r="G63" s="106"/>
      <c r="H63" s="106"/>
      <c r="I63" s="106"/>
      <c r="J63" s="107"/>
      <c r="K63" s="5"/>
      <c r="L63" s="108">
        <f>75107026886</f>
        <v>75107026886</v>
      </c>
      <c r="M63" s="109"/>
      <c r="N63" s="19"/>
      <c r="O63" s="110">
        <v>56757525300</v>
      </c>
      <c r="P63" s="109"/>
    </row>
    <row r="64" spans="2:16" ht="15" customHeight="1">
      <c r="B64" s="19"/>
      <c r="C64" s="22"/>
      <c r="D64" s="106" t="s">
        <v>32</v>
      </c>
      <c r="E64" s="106"/>
      <c r="F64" s="106"/>
      <c r="G64" s="106"/>
      <c r="H64" s="106"/>
      <c r="I64" s="106"/>
      <c r="J64" s="107"/>
      <c r="K64" s="5"/>
      <c r="L64" s="108">
        <v>97432497938</v>
      </c>
      <c r="M64" s="109"/>
      <c r="N64" s="19"/>
      <c r="O64" s="110">
        <v>105557092255</v>
      </c>
      <c r="P64" s="109"/>
    </row>
    <row r="65" spans="2:16" ht="15" customHeight="1">
      <c r="B65" s="19"/>
      <c r="C65" s="22"/>
      <c r="D65" s="106" t="s">
        <v>33</v>
      </c>
      <c r="E65" s="106"/>
      <c r="F65" s="106"/>
      <c r="G65" s="106"/>
      <c r="H65" s="106"/>
      <c r="I65" s="106"/>
      <c r="J65" s="107"/>
      <c r="K65" s="5"/>
      <c r="L65" s="108">
        <f>12198407773</f>
        <v>12198407773</v>
      </c>
      <c r="M65" s="109"/>
      <c r="N65" s="19"/>
      <c r="O65" s="110">
        <v>11344079362</v>
      </c>
      <c r="P65" s="109"/>
    </row>
    <row r="66" spans="2:16" ht="15" customHeight="1">
      <c r="B66" s="19"/>
      <c r="C66" s="22"/>
      <c r="D66" s="22"/>
      <c r="E66" s="22"/>
      <c r="F66" s="22"/>
      <c r="G66" s="22"/>
      <c r="H66" s="22"/>
      <c r="I66" s="22"/>
      <c r="J66" s="21"/>
      <c r="K66" s="25"/>
      <c r="L66" s="19"/>
      <c r="M66" s="21"/>
      <c r="N66" s="19"/>
      <c r="O66" s="22"/>
      <c r="P66" s="21"/>
    </row>
    <row r="67" spans="2:16" ht="15" customHeight="1">
      <c r="B67" s="19"/>
      <c r="C67" s="22"/>
      <c r="D67" s="22"/>
      <c r="E67" s="114" t="s">
        <v>26</v>
      </c>
      <c r="F67" s="114"/>
      <c r="G67" s="114"/>
      <c r="H67" s="114"/>
      <c r="I67" s="114"/>
      <c r="J67" s="115"/>
      <c r="K67" s="3"/>
      <c r="L67" s="128">
        <f>L61+L62+L63+L64+L65</f>
        <v>241652801331</v>
      </c>
      <c r="M67" s="129"/>
      <c r="N67" s="34"/>
      <c r="O67" s="130">
        <f>O61+O62+O63+O64+O65</f>
        <v>218416619291</v>
      </c>
      <c r="P67" s="129"/>
    </row>
    <row r="68" spans="2:16" ht="15" customHeight="1">
      <c r="B68" s="19"/>
      <c r="C68" s="22"/>
      <c r="D68" s="22"/>
      <c r="E68" s="22"/>
      <c r="F68" s="22"/>
      <c r="G68" s="22"/>
      <c r="H68" s="22"/>
      <c r="I68" s="22"/>
      <c r="J68" s="21"/>
      <c r="K68" s="25"/>
      <c r="L68" s="19"/>
      <c r="M68" s="21"/>
      <c r="N68" s="19"/>
      <c r="O68" s="22"/>
      <c r="P68" s="21"/>
    </row>
    <row r="69" spans="2:16" ht="15" customHeight="1">
      <c r="B69" s="19"/>
      <c r="C69" s="102" t="s">
        <v>34</v>
      </c>
      <c r="D69" s="102"/>
      <c r="E69" s="102"/>
      <c r="F69" s="102"/>
      <c r="G69" s="102"/>
      <c r="H69" s="102"/>
      <c r="I69" s="102"/>
      <c r="J69" s="103"/>
      <c r="K69" s="6"/>
      <c r="L69" s="142">
        <f>L59-L67</f>
        <v>-241069875331</v>
      </c>
      <c r="M69" s="143"/>
      <c r="N69" s="35"/>
      <c r="O69" s="142">
        <f>O59-O67</f>
        <v>-218312869291</v>
      </c>
      <c r="P69" s="143"/>
    </row>
    <row r="70" spans="2:16" ht="15" customHeight="1">
      <c r="B70" s="18"/>
      <c r="C70" s="37"/>
      <c r="D70" s="37"/>
      <c r="E70" s="37"/>
      <c r="F70" s="37"/>
      <c r="G70" s="37"/>
      <c r="H70" s="37"/>
      <c r="I70" s="37"/>
      <c r="J70" s="38"/>
      <c r="K70" s="7"/>
      <c r="L70" s="18"/>
      <c r="M70" s="17"/>
      <c r="N70" s="18"/>
      <c r="O70" s="31"/>
      <c r="P70" s="17"/>
    </row>
    <row r="71" spans="2:16" ht="12" customHeight="1" hidden="1">
      <c r="B71" s="22"/>
      <c r="C71" s="8"/>
      <c r="D71" s="8"/>
      <c r="E71" s="8"/>
      <c r="F71" s="8"/>
      <c r="G71" s="8"/>
      <c r="H71" s="8"/>
      <c r="I71" s="8"/>
      <c r="J71" s="8"/>
      <c r="K71" s="8"/>
      <c r="L71" s="22"/>
      <c r="M71" s="22"/>
      <c r="N71" s="22"/>
      <c r="O71" s="22"/>
      <c r="P71" s="22"/>
    </row>
    <row r="72" spans="2:16" ht="12" customHeight="1">
      <c r="B72" s="22"/>
      <c r="C72" s="8"/>
      <c r="D72" s="8"/>
      <c r="E72" s="8"/>
      <c r="F72" s="8"/>
      <c r="G72" s="8"/>
      <c r="H72" s="8"/>
      <c r="I72" s="8"/>
      <c r="J72" s="8"/>
      <c r="K72" s="8"/>
      <c r="L72" s="22"/>
      <c r="M72" s="22"/>
      <c r="N72" s="22"/>
      <c r="O72" s="22"/>
      <c r="P72" s="22"/>
    </row>
    <row r="73" spans="2:16" ht="12" customHeight="1">
      <c r="B73" s="22"/>
      <c r="C73" s="8"/>
      <c r="D73" s="8"/>
      <c r="E73" s="8"/>
      <c r="F73" s="8"/>
      <c r="G73" s="8"/>
      <c r="H73" s="8"/>
      <c r="I73" s="8"/>
      <c r="J73" s="8"/>
      <c r="K73" s="8"/>
      <c r="L73" s="22"/>
      <c r="M73" s="22"/>
      <c r="N73" s="22"/>
      <c r="O73" s="22"/>
      <c r="P73" s="22"/>
    </row>
    <row r="74" spans="2:16" ht="12" customHeight="1">
      <c r="B74" s="22"/>
      <c r="C74" s="8"/>
      <c r="D74" s="8"/>
      <c r="E74" s="8"/>
      <c r="F74" s="8"/>
      <c r="G74" s="8"/>
      <c r="H74" s="8"/>
      <c r="I74" s="8"/>
      <c r="J74" s="8"/>
      <c r="K74" s="8"/>
      <c r="L74" s="22"/>
      <c r="M74" s="22"/>
      <c r="N74" s="22"/>
      <c r="O74" s="22"/>
      <c r="P74" s="22"/>
    </row>
    <row r="75" spans="2:16" ht="12" customHeight="1">
      <c r="B75" s="13"/>
      <c r="C75" s="14"/>
      <c r="D75" s="14"/>
      <c r="E75" s="14"/>
      <c r="F75" s="14"/>
      <c r="G75" s="14"/>
      <c r="H75" s="14"/>
      <c r="I75" s="14"/>
      <c r="J75" s="14"/>
      <c r="K75" s="15"/>
      <c r="L75" s="13"/>
      <c r="M75" s="16"/>
      <c r="N75" s="13"/>
      <c r="O75" s="14"/>
      <c r="P75" s="16"/>
    </row>
    <row r="76" spans="2:16" ht="12" customHeight="1">
      <c r="B76" s="95" t="s">
        <v>3</v>
      </c>
      <c r="C76" s="96"/>
      <c r="D76" s="96"/>
      <c r="E76" s="96"/>
      <c r="F76" s="96"/>
      <c r="G76" s="96"/>
      <c r="H76" s="96"/>
      <c r="I76" s="96"/>
      <c r="J76" s="97"/>
      <c r="K76" s="2" t="s">
        <v>50</v>
      </c>
      <c r="L76" s="98">
        <v>2015</v>
      </c>
      <c r="M76" s="99"/>
      <c r="N76" s="18"/>
      <c r="O76" s="100">
        <v>2014</v>
      </c>
      <c r="P76" s="101"/>
    </row>
    <row r="77" spans="2:16" ht="15" customHeight="1">
      <c r="B77" s="13"/>
      <c r="C77" s="134" t="s">
        <v>35</v>
      </c>
      <c r="D77" s="134"/>
      <c r="E77" s="134"/>
      <c r="F77" s="134"/>
      <c r="G77" s="134"/>
      <c r="H77" s="134"/>
      <c r="I77" s="134"/>
      <c r="J77" s="135"/>
      <c r="K77" s="4" t="s">
        <v>59</v>
      </c>
      <c r="L77" s="13"/>
      <c r="M77" s="16"/>
      <c r="N77" s="13"/>
      <c r="O77" s="14"/>
      <c r="P77" s="16"/>
    </row>
    <row r="78" spans="2:16" ht="15" customHeight="1">
      <c r="B78" s="19"/>
      <c r="C78" s="104" t="s">
        <v>5</v>
      </c>
      <c r="D78" s="104"/>
      <c r="E78" s="104"/>
      <c r="F78" s="104"/>
      <c r="G78" s="104"/>
      <c r="H78" s="104"/>
      <c r="I78" s="104"/>
      <c r="J78" s="105"/>
      <c r="K78" s="5" t="s">
        <v>60</v>
      </c>
      <c r="L78" s="19"/>
      <c r="M78" s="21"/>
      <c r="N78" s="19"/>
      <c r="O78" s="22"/>
      <c r="P78" s="21"/>
    </row>
    <row r="79" spans="2:16" ht="15" customHeight="1">
      <c r="B79" s="19"/>
      <c r="C79" s="22"/>
      <c r="D79" s="106" t="s">
        <v>36</v>
      </c>
      <c r="E79" s="106"/>
      <c r="F79" s="106"/>
      <c r="G79" s="106"/>
      <c r="H79" s="106"/>
      <c r="I79" s="106"/>
      <c r="J79" s="107"/>
      <c r="K79" s="5"/>
      <c r="L79" s="108">
        <v>1025509329</v>
      </c>
      <c r="M79" s="109"/>
      <c r="N79" s="19"/>
      <c r="O79" s="110">
        <v>4360491400</v>
      </c>
      <c r="P79" s="109"/>
    </row>
    <row r="80" spans="2:16" ht="15" customHeight="1">
      <c r="B80" s="19"/>
      <c r="C80" s="22"/>
      <c r="D80" s="106" t="s">
        <v>37</v>
      </c>
      <c r="E80" s="106"/>
      <c r="F80" s="106"/>
      <c r="G80" s="106"/>
      <c r="H80" s="106"/>
      <c r="I80" s="106"/>
      <c r="J80" s="107"/>
      <c r="K80" s="5"/>
      <c r="L80" s="108">
        <v>0</v>
      </c>
      <c r="M80" s="109"/>
      <c r="N80" s="19"/>
      <c r="O80" s="110">
        <v>0</v>
      </c>
      <c r="P80" s="109"/>
    </row>
    <row r="81" spans="2:16" ht="15" customHeight="1">
      <c r="B81" s="19"/>
      <c r="C81" s="22"/>
      <c r="D81" s="106" t="s">
        <v>38</v>
      </c>
      <c r="E81" s="106"/>
      <c r="F81" s="106"/>
      <c r="G81" s="106"/>
      <c r="H81" s="106"/>
      <c r="I81" s="106"/>
      <c r="J81" s="107"/>
      <c r="K81" s="5"/>
      <c r="L81" s="108">
        <v>0</v>
      </c>
      <c r="M81" s="109"/>
      <c r="N81" s="19"/>
      <c r="O81" s="110">
        <v>0</v>
      </c>
      <c r="P81" s="109"/>
    </row>
    <row r="82" spans="2:16" ht="15" customHeight="1">
      <c r="B82" s="19"/>
      <c r="C82" s="22"/>
      <c r="D82" s="22"/>
      <c r="E82" s="22"/>
      <c r="F82" s="22"/>
      <c r="G82" s="22"/>
      <c r="H82" s="22"/>
      <c r="I82" s="22"/>
      <c r="J82" s="21"/>
      <c r="K82" s="25"/>
      <c r="L82" s="19"/>
      <c r="M82" s="21"/>
      <c r="N82" s="19"/>
      <c r="O82" s="22"/>
      <c r="P82" s="21"/>
    </row>
    <row r="83" spans="2:16" ht="15" customHeight="1">
      <c r="B83" s="19"/>
      <c r="C83" s="22"/>
      <c r="D83" s="22"/>
      <c r="E83" s="114" t="s">
        <v>16</v>
      </c>
      <c r="F83" s="114"/>
      <c r="G83" s="114"/>
      <c r="H83" s="114"/>
      <c r="I83" s="114"/>
      <c r="J83" s="115"/>
      <c r="K83" s="3"/>
      <c r="L83" s="124">
        <f>L79+L80+L81</f>
        <v>1025509329</v>
      </c>
      <c r="M83" s="125"/>
      <c r="N83" s="33"/>
      <c r="O83" s="126">
        <f>O79+O80+O81</f>
        <v>4360491400</v>
      </c>
      <c r="P83" s="125"/>
    </row>
    <row r="84" spans="2:16" ht="15" customHeight="1">
      <c r="B84" s="19"/>
      <c r="C84" s="104" t="s">
        <v>17</v>
      </c>
      <c r="D84" s="104"/>
      <c r="E84" s="104"/>
      <c r="F84" s="104"/>
      <c r="G84" s="104"/>
      <c r="H84" s="104"/>
      <c r="I84" s="104"/>
      <c r="J84" s="105"/>
      <c r="K84" s="5" t="s">
        <v>61</v>
      </c>
      <c r="L84" s="19"/>
      <c r="M84" s="21"/>
      <c r="N84" s="19"/>
      <c r="O84" s="22"/>
      <c r="P84" s="21"/>
    </row>
    <row r="85" spans="2:16" ht="15" customHeight="1">
      <c r="B85" s="19"/>
      <c r="C85" s="22"/>
      <c r="D85" s="106" t="s">
        <v>39</v>
      </c>
      <c r="E85" s="106"/>
      <c r="F85" s="106"/>
      <c r="G85" s="106"/>
      <c r="H85" s="106"/>
      <c r="I85" s="106"/>
      <c r="J85" s="107"/>
      <c r="K85" s="5"/>
      <c r="L85" s="108">
        <v>6500000000</v>
      </c>
      <c r="M85" s="109"/>
      <c r="N85" s="19"/>
      <c r="O85" s="110">
        <v>6741000000</v>
      </c>
      <c r="P85" s="109"/>
    </row>
    <row r="86" spans="2:16" ht="15" customHeight="1">
      <c r="B86" s="19"/>
      <c r="C86" s="22"/>
      <c r="D86" s="106" t="s">
        <v>40</v>
      </c>
      <c r="E86" s="106"/>
      <c r="F86" s="106"/>
      <c r="G86" s="106"/>
      <c r="H86" s="106"/>
      <c r="I86" s="106"/>
      <c r="J86" s="107"/>
      <c r="K86" s="5"/>
      <c r="L86" s="108">
        <v>0</v>
      </c>
      <c r="M86" s="109"/>
      <c r="N86" s="19"/>
      <c r="O86" s="110">
        <v>250000000</v>
      </c>
      <c r="P86" s="109"/>
    </row>
    <row r="87" spans="2:16" ht="15" customHeight="1">
      <c r="B87" s="19"/>
      <c r="C87" s="22"/>
      <c r="D87" s="106" t="s">
        <v>41</v>
      </c>
      <c r="E87" s="106"/>
      <c r="F87" s="106"/>
      <c r="G87" s="106"/>
      <c r="H87" s="106"/>
      <c r="I87" s="106"/>
      <c r="J87" s="107"/>
      <c r="K87" s="5"/>
      <c r="L87" s="108">
        <v>0</v>
      </c>
      <c r="M87" s="109"/>
      <c r="N87" s="19"/>
      <c r="O87" s="110">
        <v>0</v>
      </c>
      <c r="P87" s="109"/>
    </row>
    <row r="88" spans="2:16" ht="15" customHeight="1">
      <c r="B88" s="19"/>
      <c r="C88" s="22"/>
      <c r="D88" s="22"/>
      <c r="E88" s="22"/>
      <c r="F88" s="22"/>
      <c r="G88" s="22"/>
      <c r="H88" s="22"/>
      <c r="I88" s="22"/>
      <c r="J88" s="21"/>
      <c r="K88" s="25"/>
      <c r="L88" s="19"/>
      <c r="M88" s="21"/>
      <c r="N88" s="19"/>
      <c r="O88" s="22"/>
      <c r="P88" s="21"/>
    </row>
    <row r="89" spans="2:16" ht="15" customHeight="1">
      <c r="B89" s="19"/>
      <c r="C89" s="22"/>
      <c r="D89" s="22"/>
      <c r="E89" s="114" t="s">
        <v>26</v>
      </c>
      <c r="F89" s="114"/>
      <c r="G89" s="114"/>
      <c r="H89" s="114"/>
      <c r="I89" s="114"/>
      <c r="J89" s="115"/>
      <c r="K89" s="3"/>
      <c r="L89" s="136">
        <f>L85+L86+L87</f>
        <v>6500000000</v>
      </c>
      <c r="M89" s="137"/>
      <c r="N89" s="26"/>
      <c r="O89" s="138">
        <f>O85+O86+O87</f>
        <v>6991000000</v>
      </c>
      <c r="P89" s="137"/>
    </row>
    <row r="90" spans="2:16" ht="15" customHeight="1">
      <c r="B90" s="19"/>
      <c r="C90" s="22"/>
      <c r="D90" s="22"/>
      <c r="E90" s="22"/>
      <c r="F90" s="22"/>
      <c r="G90" s="22"/>
      <c r="H90" s="22"/>
      <c r="I90" s="22"/>
      <c r="J90" s="21"/>
      <c r="K90" s="25"/>
      <c r="L90" s="18"/>
      <c r="M90" s="17"/>
      <c r="N90" s="18"/>
      <c r="O90" s="31"/>
      <c r="P90" s="17"/>
    </row>
    <row r="91" spans="2:16" ht="15" customHeight="1">
      <c r="B91" s="19"/>
      <c r="C91" s="102" t="s">
        <v>42</v>
      </c>
      <c r="D91" s="102"/>
      <c r="E91" s="102"/>
      <c r="F91" s="102"/>
      <c r="G91" s="102"/>
      <c r="H91" s="102"/>
      <c r="I91" s="102"/>
      <c r="J91" s="103"/>
      <c r="K91" s="6"/>
      <c r="L91" s="139">
        <f>L83-L89</f>
        <v>-5474490671</v>
      </c>
      <c r="M91" s="140"/>
      <c r="N91" s="36"/>
      <c r="O91" s="141">
        <f>O83-O89</f>
        <v>-2630508600</v>
      </c>
      <c r="P91" s="140"/>
    </row>
    <row r="92" spans="2:16" ht="15" customHeight="1">
      <c r="B92" s="19"/>
      <c r="C92" s="8"/>
      <c r="D92" s="8"/>
      <c r="E92" s="8"/>
      <c r="F92" s="8"/>
      <c r="G92" s="8"/>
      <c r="H92" s="8"/>
      <c r="I92" s="8"/>
      <c r="J92" s="20"/>
      <c r="K92" s="6"/>
      <c r="L92" s="19"/>
      <c r="M92" s="21"/>
      <c r="N92" s="19"/>
      <c r="O92" s="22"/>
      <c r="P92" s="21"/>
    </row>
    <row r="93" spans="2:16" ht="15" customHeight="1">
      <c r="B93" s="19"/>
      <c r="C93" s="102" t="s">
        <v>43</v>
      </c>
      <c r="D93" s="102"/>
      <c r="E93" s="102"/>
      <c r="F93" s="102"/>
      <c r="G93" s="102"/>
      <c r="H93" s="102"/>
      <c r="I93" s="102"/>
      <c r="J93" s="103"/>
      <c r="K93" s="3" t="s">
        <v>62</v>
      </c>
      <c r="L93" s="19"/>
      <c r="M93" s="21"/>
      <c r="N93" s="19"/>
      <c r="O93" s="22"/>
      <c r="P93" s="21"/>
    </row>
    <row r="94" spans="2:16" ht="15" customHeight="1">
      <c r="B94" s="19"/>
      <c r="C94" s="104" t="s">
        <v>5</v>
      </c>
      <c r="D94" s="104"/>
      <c r="E94" s="104"/>
      <c r="F94" s="104"/>
      <c r="G94" s="104"/>
      <c r="H94" s="104"/>
      <c r="I94" s="104"/>
      <c r="J94" s="105"/>
      <c r="K94" s="39"/>
      <c r="L94" s="19"/>
      <c r="M94" s="21"/>
      <c r="N94" s="19"/>
      <c r="O94" s="22"/>
      <c r="P94" s="21"/>
    </row>
    <row r="95" spans="2:16" ht="15" customHeight="1">
      <c r="B95" s="19"/>
      <c r="C95" s="22"/>
      <c r="D95" s="106" t="s">
        <v>44</v>
      </c>
      <c r="E95" s="106"/>
      <c r="F95" s="106"/>
      <c r="G95" s="106"/>
      <c r="H95" s="106"/>
      <c r="I95" s="106"/>
      <c r="J95" s="107"/>
      <c r="K95" s="5"/>
      <c r="L95" s="108">
        <v>148835556983</v>
      </c>
      <c r="M95" s="109"/>
      <c r="N95" s="19"/>
      <c r="O95" s="110">
        <v>76502953276</v>
      </c>
      <c r="P95" s="109"/>
    </row>
    <row r="96" spans="2:16" ht="15" customHeight="1">
      <c r="B96" s="19"/>
      <c r="C96" s="22"/>
      <c r="D96" s="106" t="s">
        <v>65</v>
      </c>
      <c r="E96" s="106"/>
      <c r="F96" s="106"/>
      <c r="G96" s="106"/>
      <c r="H96" s="106"/>
      <c r="I96" s="106"/>
      <c r="J96" s="107"/>
      <c r="K96" s="5"/>
      <c r="L96" s="108">
        <v>0</v>
      </c>
      <c r="M96" s="109"/>
      <c r="N96" s="19"/>
      <c r="O96" s="110">
        <v>0</v>
      </c>
      <c r="P96" s="109"/>
    </row>
    <row r="97" spans="2:16" ht="15" customHeight="1">
      <c r="B97" s="19"/>
      <c r="C97" s="22"/>
      <c r="D97" s="22"/>
      <c r="E97" s="22"/>
      <c r="F97" s="22"/>
      <c r="G97" s="22"/>
      <c r="H97" s="22"/>
      <c r="I97" s="22"/>
      <c r="J97" s="21"/>
      <c r="K97" s="25"/>
      <c r="L97" s="19"/>
      <c r="M97" s="21"/>
      <c r="N97" s="19"/>
      <c r="O97" s="22"/>
      <c r="P97" s="21"/>
    </row>
    <row r="98" spans="2:16" ht="15" customHeight="1">
      <c r="B98" s="19"/>
      <c r="C98" s="22"/>
      <c r="D98" s="22"/>
      <c r="E98" s="114" t="s">
        <v>16</v>
      </c>
      <c r="F98" s="114"/>
      <c r="G98" s="114"/>
      <c r="H98" s="114"/>
      <c r="I98" s="114"/>
      <c r="J98" s="115"/>
      <c r="K98" s="40"/>
      <c r="L98" s="124">
        <f>L95+L96</f>
        <v>148835556983</v>
      </c>
      <c r="M98" s="125"/>
      <c r="N98" s="33"/>
      <c r="O98" s="126">
        <f>O95+O96</f>
        <v>76502953276</v>
      </c>
      <c r="P98" s="125"/>
    </row>
    <row r="99" spans="2:16" ht="15" customHeight="1">
      <c r="B99" s="19"/>
      <c r="C99" s="104" t="s">
        <v>17</v>
      </c>
      <c r="D99" s="104"/>
      <c r="E99" s="104"/>
      <c r="F99" s="104"/>
      <c r="G99" s="104"/>
      <c r="H99" s="104"/>
      <c r="I99" s="104"/>
      <c r="J99" s="105"/>
      <c r="K99" s="39"/>
      <c r="L99" s="19"/>
      <c r="M99" s="21"/>
      <c r="N99" s="19"/>
      <c r="O99" s="22"/>
      <c r="P99" s="21"/>
    </row>
    <row r="100" spans="2:16" ht="15" customHeight="1">
      <c r="B100" s="19"/>
      <c r="C100" s="22"/>
      <c r="D100" s="106" t="s">
        <v>45</v>
      </c>
      <c r="E100" s="106"/>
      <c r="F100" s="106"/>
      <c r="G100" s="106"/>
      <c r="H100" s="106"/>
      <c r="I100" s="106"/>
      <c r="J100" s="107"/>
      <c r="K100" s="5"/>
      <c r="L100" s="108">
        <v>148835066075</v>
      </c>
      <c r="M100" s="109"/>
      <c r="N100" s="19"/>
      <c r="O100" s="110">
        <v>76502953276</v>
      </c>
      <c r="P100" s="109"/>
    </row>
    <row r="101" spans="2:16" ht="15" customHeight="1">
      <c r="B101" s="19"/>
      <c r="C101" s="22"/>
      <c r="D101" s="106" t="s">
        <v>66</v>
      </c>
      <c r="E101" s="106"/>
      <c r="F101" s="106"/>
      <c r="G101" s="106"/>
      <c r="H101" s="106"/>
      <c r="I101" s="106"/>
      <c r="J101" s="107"/>
      <c r="K101" s="5"/>
      <c r="L101" s="108">
        <v>0</v>
      </c>
      <c r="M101" s="109"/>
      <c r="N101" s="19"/>
      <c r="O101" s="110">
        <v>0</v>
      </c>
      <c r="P101" s="109"/>
    </row>
    <row r="102" spans="2:16" ht="15" customHeight="1">
      <c r="B102" s="19"/>
      <c r="C102" s="22"/>
      <c r="D102" s="22"/>
      <c r="E102" s="22"/>
      <c r="F102" s="22"/>
      <c r="G102" s="22"/>
      <c r="H102" s="22"/>
      <c r="I102" s="22"/>
      <c r="J102" s="21"/>
      <c r="K102" s="25"/>
      <c r="L102" s="19"/>
      <c r="M102" s="21"/>
      <c r="N102" s="19"/>
      <c r="O102" s="22"/>
      <c r="P102" s="21"/>
    </row>
    <row r="103" spans="2:16" ht="15" customHeight="1">
      <c r="B103" s="19"/>
      <c r="C103" s="22"/>
      <c r="D103" s="22"/>
      <c r="E103" s="114" t="s">
        <v>26</v>
      </c>
      <c r="F103" s="114"/>
      <c r="G103" s="114"/>
      <c r="H103" s="114"/>
      <c r="I103" s="114"/>
      <c r="J103" s="115"/>
      <c r="K103" s="40"/>
      <c r="L103" s="128">
        <f>L100+L101</f>
        <v>148835066075</v>
      </c>
      <c r="M103" s="129"/>
      <c r="N103" s="34"/>
      <c r="O103" s="130">
        <f>O100+O101</f>
        <v>76502953276</v>
      </c>
      <c r="P103" s="129"/>
    </row>
    <row r="104" spans="2:16" ht="15" customHeight="1">
      <c r="B104" s="19"/>
      <c r="C104" s="22"/>
      <c r="D104" s="22"/>
      <c r="E104" s="22"/>
      <c r="F104" s="22"/>
      <c r="G104" s="22"/>
      <c r="H104" s="22"/>
      <c r="I104" s="22"/>
      <c r="J104" s="21"/>
      <c r="K104" s="25"/>
      <c r="L104" s="19"/>
      <c r="M104" s="21"/>
      <c r="N104" s="19"/>
      <c r="O104" s="22"/>
      <c r="P104" s="21"/>
    </row>
    <row r="105" spans="2:16" ht="15" customHeight="1">
      <c r="B105" s="19"/>
      <c r="C105" s="102" t="s">
        <v>46</v>
      </c>
      <c r="D105" s="102"/>
      <c r="E105" s="102"/>
      <c r="F105" s="102"/>
      <c r="G105" s="102"/>
      <c r="H105" s="102"/>
      <c r="I105" s="102"/>
      <c r="J105" s="103"/>
      <c r="K105" s="6"/>
      <c r="L105" s="142">
        <f>L98-L103</f>
        <v>490908</v>
      </c>
      <c r="M105" s="143"/>
      <c r="N105" s="35"/>
      <c r="O105" s="144">
        <f>O98-O103</f>
        <v>0</v>
      </c>
      <c r="P105" s="143"/>
    </row>
    <row r="106" spans="2:16" ht="15" customHeight="1">
      <c r="B106" s="19"/>
      <c r="C106" s="8"/>
      <c r="D106" s="8"/>
      <c r="E106" s="8"/>
      <c r="F106" s="8"/>
      <c r="G106" s="8"/>
      <c r="H106" s="8"/>
      <c r="I106" s="8"/>
      <c r="J106" s="20"/>
      <c r="K106" s="6"/>
      <c r="L106" s="41"/>
      <c r="M106" s="42"/>
      <c r="N106" s="41"/>
      <c r="O106" s="43"/>
      <c r="P106" s="42"/>
    </row>
    <row r="107" spans="2:16" ht="15" customHeight="1">
      <c r="B107" s="19"/>
      <c r="C107" s="22"/>
      <c r="D107" s="145" t="s">
        <v>47</v>
      </c>
      <c r="E107" s="145"/>
      <c r="F107" s="145"/>
      <c r="G107" s="145"/>
      <c r="H107" s="145"/>
      <c r="I107" s="145"/>
      <c r="J107" s="146"/>
      <c r="K107" s="5" t="s">
        <v>63</v>
      </c>
      <c r="L107" s="166">
        <f>L46+L69+L91+L105</f>
        <v>51875034134</v>
      </c>
      <c r="M107" s="167"/>
      <c r="N107" s="41"/>
      <c r="O107" s="133">
        <f>O46+O69+O91+O105</f>
        <v>-3904272351</v>
      </c>
      <c r="P107" s="132"/>
    </row>
    <row r="108" spans="2:16" ht="15" customHeight="1">
      <c r="B108" s="19"/>
      <c r="C108" s="22"/>
      <c r="D108" s="145" t="s">
        <v>69</v>
      </c>
      <c r="E108" s="145"/>
      <c r="F108" s="145"/>
      <c r="G108" s="145"/>
      <c r="H108" s="145"/>
      <c r="I108" s="145"/>
      <c r="J108" s="146"/>
      <c r="K108" s="44"/>
      <c r="L108" s="131">
        <v>248005271737</v>
      </c>
      <c r="M108" s="132"/>
      <c r="N108" s="41"/>
      <c r="O108" s="133">
        <v>251859544088</v>
      </c>
      <c r="P108" s="132"/>
    </row>
    <row r="109" spans="2:16" ht="15" customHeight="1">
      <c r="B109" s="19"/>
      <c r="C109" s="22"/>
      <c r="D109" s="145" t="s">
        <v>68</v>
      </c>
      <c r="E109" s="145"/>
      <c r="F109" s="145"/>
      <c r="G109" s="145"/>
      <c r="H109" s="145"/>
      <c r="I109" s="145"/>
      <c r="J109" s="146"/>
      <c r="K109" s="44"/>
      <c r="L109" s="131">
        <f>L107+L108</f>
        <v>299880305871</v>
      </c>
      <c r="M109" s="132"/>
      <c r="N109" s="41"/>
      <c r="O109" s="133">
        <f>O107+O108</f>
        <v>247955271737</v>
      </c>
      <c r="P109" s="132"/>
    </row>
    <row r="110" spans="2:16" ht="15" customHeight="1">
      <c r="B110" s="19"/>
      <c r="C110" s="22"/>
      <c r="D110" s="10"/>
      <c r="E110" s="145" t="s">
        <v>67</v>
      </c>
      <c r="F110" s="145"/>
      <c r="G110" s="145"/>
      <c r="H110" s="145"/>
      <c r="I110" s="145"/>
      <c r="J110" s="146"/>
      <c r="K110" s="44"/>
      <c r="L110" s="131">
        <v>0</v>
      </c>
      <c r="M110" s="132"/>
      <c r="N110" s="41"/>
      <c r="O110" s="133">
        <v>0</v>
      </c>
      <c r="P110" s="132"/>
    </row>
    <row r="111" spans="2:16" ht="15" customHeight="1">
      <c r="B111" s="19"/>
      <c r="C111" s="22"/>
      <c r="D111" s="10"/>
      <c r="E111" s="145" t="s">
        <v>51</v>
      </c>
      <c r="F111" s="145"/>
      <c r="G111" s="145"/>
      <c r="H111" s="145"/>
      <c r="I111" s="145"/>
      <c r="J111" s="146"/>
      <c r="K111" s="44"/>
      <c r="L111" s="131">
        <v>0</v>
      </c>
      <c r="M111" s="132"/>
      <c r="N111" s="41"/>
      <c r="O111" s="133">
        <v>70791711</v>
      </c>
      <c r="P111" s="132"/>
    </row>
    <row r="112" spans="2:16" s="45" customFormat="1" ht="15" customHeight="1">
      <c r="B112" s="56"/>
      <c r="C112" s="57"/>
      <c r="D112" s="58"/>
      <c r="E112" s="148" t="s">
        <v>52</v>
      </c>
      <c r="F112" s="148"/>
      <c r="G112" s="148"/>
      <c r="H112" s="148"/>
      <c r="I112" s="148"/>
      <c r="J112" s="149"/>
      <c r="K112" s="59"/>
      <c r="L112" s="150">
        <v>0</v>
      </c>
      <c r="M112" s="151"/>
      <c r="N112" s="60"/>
      <c r="O112" s="152">
        <v>13824324069</v>
      </c>
      <c r="P112" s="151"/>
    </row>
    <row r="113" spans="2:16" ht="15" customHeight="1">
      <c r="B113" s="18"/>
      <c r="C113" s="31"/>
      <c r="D113" s="11"/>
      <c r="E113" s="159" t="s">
        <v>48</v>
      </c>
      <c r="F113" s="159"/>
      <c r="G113" s="159"/>
      <c r="H113" s="159"/>
      <c r="I113" s="159"/>
      <c r="J113" s="160"/>
      <c r="K113" s="46"/>
      <c r="L113" s="142">
        <f>L109+L110+L111+L112</f>
        <v>299880305871</v>
      </c>
      <c r="M113" s="143"/>
      <c r="N113" s="35"/>
      <c r="O113" s="144">
        <f>O109+O110+O111+O112</f>
        <v>261850387517</v>
      </c>
      <c r="P113" s="143"/>
    </row>
    <row r="114" ht="18" customHeight="1"/>
    <row r="115" spans="9:16" ht="19.5" customHeight="1">
      <c r="I115" s="106"/>
      <c r="J115" s="106"/>
      <c r="K115" s="106"/>
      <c r="L115" s="106"/>
      <c r="M115" s="106"/>
      <c r="N115" s="106"/>
      <c r="O115" s="106"/>
      <c r="P115" s="106"/>
    </row>
    <row r="116" spans="7:17" ht="19.5" customHeight="1">
      <c r="G116" s="162" t="s">
        <v>76</v>
      </c>
      <c r="H116" s="162"/>
      <c r="I116" s="162"/>
      <c r="J116" s="162"/>
      <c r="K116" s="162"/>
      <c r="L116" s="164" t="s">
        <v>49</v>
      </c>
      <c r="M116" s="164"/>
      <c r="N116" s="164"/>
      <c r="O116" s="164"/>
      <c r="P116" s="51"/>
      <c r="Q116" s="51"/>
    </row>
    <row r="117" spans="7:17" ht="19.5" customHeight="1">
      <c r="G117" s="162" t="s">
        <v>77</v>
      </c>
      <c r="H117" s="162"/>
      <c r="I117" s="162"/>
      <c r="J117" s="162" t="s">
        <v>78</v>
      </c>
      <c r="K117" s="162"/>
      <c r="L117" s="52"/>
      <c r="M117" s="52"/>
      <c r="N117" s="52"/>
      <c r="O117" s="52"/>
      <c r="P117" s="52"/>
      <c r="Q117" s="49"/>
    </row>
    <row r="118" spans="7:17" ht="19.5" customHeight="1">
      <c r="G118" s="161" t="s">
        <v>79</v>
      </c>
      <c r="H118" s="161"/>
      <c r="I118" s="161"/>
      <c r="J118" s="162"/>
      <c r="K118" s="162"/>
      <c r="L118" s="53"/>
      <c r="M118" s="53"/>
      <c r="N118" s="53"/>
      <c r="O118" s="53"/>
      <c r="P118" s="53"/>
      <c r="Q118" s="49"/>
    </row>
    <row r="119" spans="7:17" ht="19.5" customHeight="1">
      <c r="G119" s="161" t="s">
        <v>80</v>
      </c>
      <c r="H119" s="161"/>
      <c r="I119" s="161"/>
      <c r="J119" s="165"/>
      <c r="K119" s="165"/>
      <c r="L119" s="53"/>
      <c r="M119" s="53"/>
      <c r="N119" s="53"/>
      <c r="O119" s="53"/>
      <c r="P119" s="53"/>
      <c r="Q119" s="49"/>
    </row>
    <row r="120" spans="7:17" ht="19.5" customHeight="1">
      <c r="G120" s="161" t="s">
        <v>81</v>
      </c>
      <c r="H120" s="161"/>
      <c r="I120" s="161"/>
      <c r="J120" s="162"/>
      <c r="K120" s="162"/>
      <c r="L120" s="163" t="s">
        <v>84</v>
      </c>
      <c r="M120" s="164"/>
      <c r="N120" s="164"/>
      <c r="O120" s="164"/>
      <c r="P120" s="51"/>
      <c r="Q120" s="51"/>
    </row>
    <row r="121" spans="7:16" ht="19.5" customHeight="1">
      <c r="G121" s="47"/>
      <c r="K121" s="48"/>
      <c r="L121" s="22"/>
      <c r="M121" s="22"/>
      <c r="N121" s="22"/>
      <c r="O121" s="22"/>
      <c r="P121" s="22"/>
    </row>
    <row r="122" spans="2:16" ht="9.75" customHeight="1">
      <c r="B122" s="47"/>
      <c r="C122" s="47"/>
      <c r="D122" s="47"/>
      <c r="E122" s="47"/>
      <c r="F122" s="47"/>
      <c r="K122" s="48"/>
      <c r="L122" s="48"/>
      <c r="M122" s="48"/>
      <c r="N122" s="48"/>
      <c r="O122" s="48"/>
      <c r="P122" s="48"/>
    </row>
    <row r="123" spans="12:16" ht="3" customHeight="1">
      <c r="L123" s="48"/>
      <c r="M123" s="48"/>
      <c r="N123" s="48"/>
      <c r="O123" s="48"/>
      <c r="P123" s="48"/>
    </row>
    <row r="124" ht="6.75" customHeight="1"/>
    <row r="126" ht="12.75">
      <c r="O126" s="55"/>
    </row>
    <row r="127" ht="12.75">
      <c r="O127" s="55"/>
    </row>
  </sheetData>
  <sheetProtection/>
  <mergeCells count="214">
    <mergeCell ref="F8:P9"/>
    <mergeCell ref="F10:P10"/>
    <mergeCell ref="F12:P12"/>
    <mergeCell ref="F13:P13"/>
    <mergeCell ref="C20:J20"/>
    <mergeCell ref="D21:J21"/>
    <mergeCell ref="L21:M21"/>
    <mergeCell ref="O21:P21"/>
    <mergeCell ref="B17:J17"/>
    <mergeCell ref="L17:M17"/>
    <mergeCell ref="O17:P17"/>
    <mergeCell ref="C19:J19"/>
    <mergeCell ref="D22:J22"/>
    <mergeCell ref="L22:M22"/>
    <mergeCell ref="O22:P22"/>
    <mergeCell ref="D23:J23"/>
    <mergeCell ref="L23:M23"/>
    <mergeCell ref="O23:P23"/>
    <mergeCell ref="D24:J24"/>
    <mergeCell ref="L24:M24"/>
    <mergeCell ref="O24:P24"/>
    <mergeCell ref="D25:J25"/>
    <mergeCell ref="L25:M25"/>
    <mergeCell ref="O25:P25"/>
    <mergeCell ref="D26:J26"/>
    <mergeCell ref="L26:M26"/>
    <mergeCell ref="O26:P26"/>
    <mergeCell ref="D27:J27"/>
    <mergeCell ref="L27:M27"/>
    <mergeCell ref="O27:P27"/>
    <mergeCell ref="D28:J28"/>
    <mergeCell ref="L28:M28"/>
    <mergeCell ref="O28:P28"/>
    <mergeCell ref="D29:J29"/>
    <mergeCell ref="L29:M29"/>
    <mergeCell ref="O29:P29"/>
    <mergeCell ref="E33:J33"/>
    <mergeCell ref="L33:M33"/>
    <mergeCell ref="O33:P33"/>
    <mergeCell ref="C34:J34"/>
    <mergeCell ref="D30:J30"/>
    <mergeCell ref="L30:M30"/>
    <mergeCell ref="O30:P30"/>
    <mergeCell ref="D31:J31"/>
    <mergeCell ref="L31:M31"/>
    <mergeCell ref="O31:P31"/>
    <mergeCell ref="D35:J35"/>
    <mergeCell ref="L35:M35"/>
    <mergeCell ref="O35:P35"/>
    <mergeCell ref="D36:J36"/>
    <mergeCell ref="L36:M36"/>
    <mergeCell ref="O36:P36"/>
    <mergeCell ref="D37:J37"/>
    <mergeCell ref="L37:M37"/>
    <mergeCell ref="O37:P37"/>
    <mergeCell ref="D38:J38"/>
    <mergeCell ref="L38:M38"/>
    <mergeCell ref="O38:P38"/>
    <mergeCell ref="D39:J39"/>
    <mergeCell ref="L39:M39"/>
    <mergeCell ref="O39:P39"/>
    <mergeCell ref="D40:J40"/>
    <mergeCell ref="L40:M40"/>
    <mergeCell ref="O40:P40"/>
    <mergeCell ref="O44:P44"/>
    <mergeCell ref="C46:J46"/>
    <mergeCell ref="L46:M46"/>
    <mergeCell ref="O46:P46"/>
    <mergeCell ref="D41:J41"/>
    <mergeCell ref="L41:M41"/>
    <mergeCell ref="O41:P41"/>
    <mergeCell ref="D42:J42"/>
    <mergeCell ref="L42:M42"/>
    <mergeCell ref="O42:P42"/>
    <mergeCell ref="C48:J48"/>
    <mergeCell ref="C49:J49"/>
    <mergeCell ref="D50:J50"/>
    <mergeCell ref="L50:M50"/>
    <mergeCell ref="E44:J44"/>
    <mergeCell ref="L44:M44"/>
    <mergeCell ref="O50:P50"/>
    <mergeCell ref="D51:J51"/>
    <mergeCell ref="O51:P51"/>
    <mergeCell ref="D52:J52"/>
    <mergeCell ref="L52:M52"/>
    <mergeCell ref="O52:P52"/>
    <mergeCell ref="D53:J53"/>
    <mergeCell ref="L53:M53"/>
    <mergeCell ref="O53:P53"/>
    <mergeCell ref="D54:J54"/>
    <mergeCell ref="L54:M54"/>
    <mergeCell ref="O54:P54"/>
    <mergeCell ref="D55:J55"/>
    <mergeCell ref="L55:M55"/>
    <mergeCell ref="O55:P55"/>
    <mergeCell ref="D56:J56"/>
    <mergeCell ref="L56:M56"/>
    <mergeCell ref="O56:P56"/>
    <mergeCell ref="C60:J60"/>
    <mergeCell ref="D61:J61"/>
    <mergeCell ref="L61:M61"/>
    <mergeCell ref="O61:P61"/>
    <mergeCell ref="D57:J57"/>
    <mergeCell ref="E59:J59"/>
    <mergeCell ref="L59:M59"/>
    <mergeCell ref="O59:P59"/>
    <mergeCell ref="D62:J62"/>
    <mergeCell ref="L62:M62"/>
    <mergeCell ref="O62:P62"/>
    <mergeCell ref="D63:J63"/>
    <mergeCell ref="L63:M63"/>
    <mergeCell ref="O63:P63"/>
    <mergeCell ref="D64:J64"/>
    <mergeCell ref="L64:M64"/>
    <mergeCell ref="O64:P64"/>
    <mergeCell ref="D65:J65"/>
    <mergeCell ref="L65:M65"/>
    <mergeCell ref="O65:P65"/>
    <mergeCell ref="E67:J67"/>
    <mergeCell ref="L67:M67"/>
    <mergeCell ref="O67:P67"/>
    <mergeCell ref="C69:J69"/>
    <mergeCell ref="L69:M69"/>
    <mergeCell ref="O69:P69"/>
    <mergeCell ref="C78:J78"/>
    <mergeCell ref="D79:J79"/>
    <mergeCell ref="L79:M79"/>
    <mergeCell ref="O79:P79"/>
    <mergeCell ref="B76:J76"/>
    <mergeCell ref="L76:M76"/>
    <mergeCell ref="O76:P76"/>
    <mergeCell ref="C77:J77"/>
    <mergeCell ref="E83:J83"/>
    <mergeCell ref="L83:M83"/>
    <mergeCell ref="O83:P83"/>
    <mergeCell ref="C84:J84"/>
    <mergeCell ref="D80:J80"/>
    <mergeCell ref="L80:M80"/>
    <mergeCell ref="O80:P80"/>
    <mergeCell ref="D81:J81"/>
    <mergeCell ref="L81:M81"/>
    <mergeCell ref="O81:P81"/>
    <mergeCell ref="D85:J85"/>
    <mergeCell ref="L85:M85"/>
    <mergeCell ref="O85:P85"/>
    <mergeCell ref="D86:J86"/>
    <mergeCell ref="L86:M86"/>
    <mergeCell ref="O86:P86"/>
    <mergeCell ref="D87:J87"/>
    <mergeCell ref="L87:M87"/>
    <mergeCell ref="O87:P87"/>
    <mergeCell ref="E89:J89"/>
    <mergeCell ref="L89:M89"/>
    <mergeCell ref="O89:P89"/>
    <mergeCell ref="C94:J94"/>
    <mergeCell ref="D95:J95"/>
    <mergeCell ref="L95:M95"/>
    <mergeCell ref="O95:P95"/>
    <mergeCell ref="C91:J91"/>
    <mergeCell ref="L91:M91"/>
    <mergeCell ref="O91:P91"/>
    <mergeCell ref="C93:J93"/>
    <mergeCell ref="C99:J99"/>
    <mergeCell ref="D100:J100"/>
    <mergeCell ref="L100:M100"/>
    <mergeCell ref="O100:P100"/>
    <mergeCell ref="D96:J96"/>
    <mergeCell ref="L96:M96"/>
    <mergeCell ref="O96:P96"/>
    <mergeCell ref="E98:J98"/>
    <mergeCell ref="L98:M98"/>
    <mergeCell ref="O98:P98"/>
    <mergeCell ref="D101:J101"/>
    <mergeCell ref="L101:M101"/>
    <mergeCell ref="O101:P101"/>
    <mergeCell ref="E103:J103"/>
    <mergeCell ref="L103:M103"/>
    <mergeCell ref="O103:P103"/>
    <mergeCell ref="C105:J105"/>
    <mergeCell ref="L105:M105"/>
    <mergeCell ref="O105:P105"/>
    <mergeCell ref="D107:J107"/>
    <mergeCell ref="L107:M107"/>
    <mergeCell ref="O107:P107"/>
    <mergeCell ref="D108:J108"/>
    <mergeCell ref="L108:M108"/>
    <mergeCell ref="O108:P108"/>
    <mergeCell ref="D109:J109"/>
    <mergeCell ref="L109:M109"/>
    <mergeCell ref="O109:P109"/>
    <mergeCell ref="O113:P113"/>
    <mergeCell ref="E110:J110"/>
    <mergeCell ref="L110:M110"/>
    <mergeCell ref="O110:P110"/>
    <mergeCell ref="E111:J111"/>
    <mergeCell ref="L111:M111"/>
    <mergeCell ref="O111:P111"/>
    <mergeCell ref="I115:P115"/>
    <mergeCell ref="G116:K116"/>
    <mergeCell ref="L116:O116"/>
    <mergeCell ref="G117:I117"/>
    <mergeCell ref="J117:K117"/>
    <mergeCell ref="E112:J112"/>
    <mergeCell ref="L112:M112"/>
    <mergeCell ref="O112:P112"/>
    <mergeCell ref="E113:J113"/>
    <mergeCell ref="L113:M113"/>
    <mergeCell ref="G120:I120"/>
    <mergeCell ref="J120:K120"/>
    <mergeCell ref="L120:O120"/>
    <mergeCell ref="G118:I118"/>
    <mergeCell ref="J118:K118"/>
    <mergeCell ref="G119:I119"/>
    <mergeCell ref="J119:K119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S128"/>
  <sheetViews>
    <sheetView zoomScalePageLayoutView="0" workbookViewId="0" topLeftCell="C1">
      <selection activeCell="D26" sqref="D26:J26"/>
    </sheetView>
  </sheetViews>
  <sheetFormatPr defaultColWidth="6.8515625" defaultRowHeight="12.75"/>
  <cols>
    <col min="1" max="1" width="2.421875" style="12" customWidth="1"/>
    <col min="2" max="4" width="1.7109375" style="12" customWidth="1"/>
    <col min="5" max="5" width="3.8515625" style="12" customWidth="1"/>
    <col min="6" max="6" width="1.421875" style="12" customWidth="1"/>
    <col min="7" max="7" width="4.57421875" style="12" customWidth="1"/>
    <col min="8" max="8" width="37.8515625" style="12" customWidth="1"/>
    <col min="9" max="10" width="1.7109375" style="12" customWidth="1"/>
    <col min="11" max="11" width="7.421875" style="12" bestFit="1" customWidth="1"/>
    <col min="12" max="12" width="5.00390625" style="12" customWidth="1"/>
    <col min="13" max="13" width="17.7109375" style="12" customWidth="1"/>
    <col min="14" max="14" width="1.1484375" style="12" customWidth="1"/>
    <col min="15" max="15" width="17.7109375" style="12" customWidth="1"/>
    <col min="16" max="16" width="1.1484375" style="12" customWidth="1"/>
    <col min="17" max="18" width="6.8515625" style="12" customWidth="1"/>
    <col min="19" max="19" width="19.8515625" style="12" bestFit="1" customWidth="1"/>
    <col min="20" max="16384" width="6.8515625" style="12" customWidth="1"/>
  </cols>
  <sheetData>
    <row r="1" spans="12:13" s="1" customFormat="1" ht="12.75" customHeight="1">
      <c r="L1" s="1" t="s">
        <v>70</v>
      </c>
      <c r="M1" s="9"/>
    </row>
    <row r="2" spans="12:13" s="1" customFormat="1" ht="12.75" customHeight="1">
      <c r="L2" s="1" t="s">
        <v>71</v>
      </c>
      <c r="M2" s="9"/>
    </row>
    <row r="3" spans="12:13" s="1" customFormat="1" ht="12.75" customHeight="1">
      <c r="L3" s="1" t="s">
        <v>72</v>
      </c>
      <c r="M3" s="9"/>
    </row>
    <row r="4" spans="12:13" s="1" customFormat="1" ht="12.75" customHeight="1">
      <c r="L4" s="1" t="s">
        <v>73</v>
      </c>
      <c r="M4" s="9"/>
    </row>
    <row r="5" spans="12:13" s="1" customFormat="1" ht="12.75" customHeight="1">
      <c r="L5" s="1" t="s">
        <v>74</v>
      </c>
      <c r="M5" s="9"/>
    </row>
    <row r="6" spans="12:13" s="1" customFormat="1" ht="12.75" customHeight="1">
      <c r="L6" s="1" t="s">
        <v>75</v>
      </c>
      <c r="M6" s="9"/>
    </row>
    <row r="7" s="1" customFormat="1" ht="12.75" customHeight="1">
      <c r="M7" s="9"/>
    </row>
    <row r="8" spans="6:16" s="49" customFormat="1" ht="13.5" customHeight="1">
      <c r="F8" s="93" t="s">
        <v>0</v>
      </c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6:16" s="49" customFormat="1" ht="3" customHeight="1"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</row>
    <row r="10" spans="6:16" s="49" customFormat="1" ht="16.5" customHeight="1">
      <c r="F10" s="93" t="s">
        <v>1</v>
      </c>
      <c r="G10" s="93"/>
      <c r="H10" s="93"/>
      <c r="I10" s="93"/>
      <c r="J10" s="93"/>
      <c r="K10" s="93"/>
      <c r="L10" s="93"/>
      <c r="M10" s="93"/>
      <c r="N10" s="93"/>
      <c r="O10" s="93"/>
      <c r="P10" s="93"/>
    </row>
    <row r="11" s="49" customFormat="1" ht="13.5" customHeight="1"/>
    <row r="12" spans="6:16" s="49" customFormat="1" ht="13.5" customHeight="1">
      <c r="F12" s="94" t="s">
        <v>86</v>
      </c>
      <c r="G12" s="94"/>
      <c r="H12" s="94"/>
      <c r="I12" s="94"/>
      <c r="J12" s="94"/>
      <c r="K12" s="94"/>
      <c r="L12" s="94"/>
      <c r="M12" s="94"/>
      <c r="N12" s="94"/>
      <c r="O12" s="94"/>
      <c r="P12" s="94"/>
    </row>
    <row r="13" spans="6:16" s="49" customFormat="1" ht="16.5" customHeight="1">
      <c r="F13" s="94" t="s">
        <v>2</v>
      </c>
      <c r="G13" s="94"/>
      <c r="H13" s="94"/>
      <c r="I13" s="94"/>
      <c r="J13" s="94"/>
      <c r="K13" s="94"/>
      <c r="L13" s="94"/>
      <c r="M13" s="94"/>
      <c r="N13" s="94"/>
      <c r="O13" s="94"/>
      <c r="P13" s="94"/>
    </row>
    <row r="14" spans="6:16" s="49" customFormat="1" ht="16.5" customHeight="1"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</row>
    <row r="15" spans="6:16" s="49" customFormat="1" ht="7.5" customHeight="1"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</row>
    <row r="16" spans="2:16" ht="8.25" customHeight="1">
      <c r="B16" s="13"/>
      <c r="C16" s="14"/>
      <c r="D16" s="14"/>
      <c r="E16" s="14"/>
      <c r="F16" s="14"/>
      <c r="G16" s="14"/>
      <c r="H16" s="14"/>
      <c r="I16" s="14"/>
      <c r="J16" s="14"/>
      <c r="K16" s="15"/>
      <c r="L16" s="13"/>
      <c r="M16" s="16"/>
      <c r="N16" s="13"/>
      <c r="O16" s="14"/>
      <c r="P16" s="16"/>
    </row>
    <row r="17" spans="2:16" ht="18" customHeight="1">
      <c r="B17" s="95" t="s">
        <v>3</v>
      </c>
      <c r="C17" s="96"/>
      <c r="D17" s="96"/>
      <c r="E17" s="96"/>
      <c r="F17" s="96"/>
      <c r="G17" s="96"/>
      <c r="H17" s="96"/>
      <c r="I17" s="96"/>
      <c r="J17" s="97"/>
      <c r="K17" s="2" t="s">
        <v>50</v>
      </c>
      <c r="L17" s="98">
        <v>2015</v>
      </c>
      <c r="M17" s="99"/>
      <c r="N17" s="18"/>
      <c r="O17" s="100">
        <v>2014</v>
      </c>
      <c r="P17" s="101"/>
    </row>
    <row r="18" spans="2:16" ht="15" customHeight="1">
      <c r="B18" s="13"/>
      <c r="C18" s="14"/>
      <c r="D18" s="14"/>
      <c r="E18" s="14"/>
      <c r="F18" s="14"/>
      <c r="G18" s="14"/>
      <c r="H18" s="14"/>
      <c r="I18" s="14"/>
      <c r="J18" s="16"/>
      <c r="K18" s="15"/>
      <c r="L18" s="13"/>
      <c r="M18" s="16"/>
      <c r="N18" s="13"/>
      <c r="O18" s="14"/>
      <c r="P18" s="16"/>
    </row>
    <row r="19" spans="2:16" ht="15" customHeight="1">
      <c r="B19" s="19"/>
      <c r="C19" s="102" t="s">
        <v>4</v>
      </c>
      <c r="D19" s="102"/>
      <c r="E19" s="102"/>
      <c r="F19" s="102"/>
      <c r="G19" s="102"/>
      <c r="H19" s="102"/>
      <c r="I19" s="102"/>
      <c r="J19" s="103"/>
      <c r="K19" s="3" t="s">
        <v>53</v>
      </c>
      <c r="L19" s="19"/>
      <c r="M19" s="21"/>
      <c r="N19" s="19"/>
      <c r="O19" s="22"/>
      <c r="P19" s="21"/>
    </row>
    <row r="20" spans="2:16" ht="15" customHeight="1">
      <c r="B20" s="19"/>
      <c r="C20" s="104" t="s">
        <v>5</v>
      </c>
      <c r="D20" s="104"/>
      <c r="E20" s="104"/>
      <c r="F20" s="104"/>
      <c r="G20" s="104"/>
      <c r="H20" s="104"/>
      <c r="I20" s="104"/>
      <c r="J20" s="105"/>
      <c r="K20" s="3" t="s">
        <v>54</v>
      </c>
      <c r="L20" s="19"/>
      <c r="M20" s="21"/>
      <c r="N20" s="19"/>
      <c r="O20" s="22"/>
      <c r="P20" s="21"/>
    </row>
    <row r="21" spans="2:16" ht="15" customHeight="1">
      <c r="B21" s="19"/>
      <c r="C21" s="22"/>
      <c r="D21" s="106" t="s">
        <v>6</v>
      </c>
      <c r="E21" s="106"/>
      <c r="F21" s="106"/>
      <c r="G21" s="106"/>
      <c r="H21" s="106"/>
      <c r="I21" s="106"/>
      <c r="J21" s="107"/>
      <c r="K21" s="5"/>
      <c r="L21" s="108">
        <v>106487360800</v>
      </c>
      <c r="M21" s="109"/>
      <c r="N21" s="19"/>
      <c r="O21" s="110">
        <v>86152370887</v>
      </c>
      <c r="P21" s="109"/>
    </row>
    <row r="22" spans="2:16" ht="15" customHeight="1">
      <c r="B22" s="19"/>
      <c r="C22" s="22"/>
      <c r="D22" s="106" t="s">
        <v>7</v>
      </c>
      <c r="E22" s="106"/>
      <c r="F22" s="106"/>
      <c r="G22" s="106"/>
      <c r="H22" s="106"/>
      <c r="I22" s="106"/>
      <c r="J22" s="107"/>
      <c r="K22" s="5"/>
      <c r="L22" s="108">
        <v>22138485725</v>
      </c>
      <c r="M22" s="109"/>
      <c r="N22" s="19"/>
      <c r="O22" s="110">
        <v>28717727165</v>
      </c>
      <c r="P22" s="109"/>
    </row>
    <row r="23" spans="2:16" ht="15" customHeight="1">
      <c r="B23" s="19"/>
      <c r="C23" s="22"/>
      <c r="D23" s="106" t="s">
        <v>8</v>
      </c>
      <c r="E23" s="106"/>
      <c r="F23" s="106"/>
      <c r="G23" s="106"/>
      <c r="H23" s="106"/>
      <c r="I23" s="106"/>
      <c r="J23" s="107"/>
      <c r="K23" s="5"/>
      <c r="L23" s="108">
        <v>7816593359</v>
      </c>
      <c r="M23" s="109"/>
      <c r="N23" s="19"/>
      <c r="O23" s="110">
        <v>7696875835</v>
      </c>
      <c r="P23" s="109"/>
    </row>
    <row r="24" spans="2:16" ht="15" customHeight="1">
      <c r="B24" s="19"/>
      <c r="C24" s="22"/>
      <c r="D24" s="106" t="s">
        <v>9</v>
      </c>
      <c r="E24" s="106"/>
      <c r="F24" s="106"/>
      <c r="G24" s="106"/>
      <c r="H24" s="106"/>
      <c r="I24" s="106"/>
      <c r="J24" s="107"/>
      <c r="K24" s="5"/>
      <c r="L24" s="108">
        <f>119000442616-582926000-62446765245</f>
        <v>55970751371</v>
      </c>
      <c r="M24" s="109"/>
      <c r="N24" s="19"/>
      <c r="O24" s="110">
        <v>41036357611</v>
      </c>
      <c r="P24" s="109"/>
    </row>
    <row r="25" spans="2:16" ht="15" customHeight="1">
      <c r="B25" s="19"/>
      <c r="C25" s="22"/>
      <c r="D25" s="106" t="s">
        <v>10</v>
      </c>
      <c r="E25" s="106"/>
      <c r="F25" s="106"/>
      <c r="G25" s="106"/>
      <c r="H25" s="106"/>
      <c r="I25" s="106"/>
      <c r="J25" s="107"/>
      <c r="K25" s="5"/>
      <c r="L25" s="108">
        <v>27243362616</v>
      </c>
      <c r="M25" s="109"/>
      <c r="N25" s="19"/>
      <c r="O25" s="110">
        <v>28588768444</v>
      </c>
      <c r="P25" s="109"/>
    </row>
    <row r="26" spans="2:16" ht="15" customHeight="1">
      <c r="B26" s="19"/>
      <c r="C26" s="22"/>
      <c r="D26" s="106" t="s">
        <v>11</v>
      </c>
      <c r="E26" s="106"/>
      <c r="F26" s="106"/>
      <c r="G26" s="106"/>
      <c r="H26" s="106"/>
      <c r="I26" s="106"/>
      <c r="J26" s="107"/>
      <c r="K26" s="5"/>
      <c r="L26" s="108">
        <v>906446527000</v>
      </c>
      <c r="M26" s="109"/>
      <c r="N26" s="19"/>
      <c r="O26" s="110">
        <v>870001752000</v>
      </c>
      <c r="P26" s="109"/>
    </row>
    <row r="27" spans="2:16" ht="15" customHeight="1">
      <c r="B27" s="19"/>
      <c r="C27" s="22"/>
      <c r="D27" s="106" t="s">
        <v>12</v>
      </c>
      <c r="E27" s="106"/>
      <c r="F27" s="106"/>
      <c r="G27" s="106"/>
      <c r="H27" s="106"/>
      <c r="I27" s="106"/>
      <c r="J27" s="107"/>
      <c r="K27" s="5"/>
      <c r="L27" s="108">
        <v>98090620000</v>
      </c>
      <c r="M27" s="109"/>
      <c r="N27" s="19"/>
      <c r="O27" s="110">
        <v>57238710000</v>
      </c>
      <c r="P27" s="109"/>
    </row>
    <row r="28" spans="2:16" ht="15" customHeight="1">
      <c r="B28" s="19"/>
      <c r="C28" s="22"/>
      <c r="D28" s="106" t="s">
        <v>13</v>
      </c>
      <c r="E28" s="106"/>
      <c r="F28" s="106"/>
      <c r="G28" s="106"/>
      <c r="H28" s="106"/>
      <c r="I28" s="106"/>
      <c r="J28" s="107"/>
      <c r="K28" s="5"/>
      <c r="L28" s="108">
        <v>114267398520</v>
      </c>
      <c r="M28" s="109"/>
      <c r="N28" s="19"/>
      <c r="O28" s="110">
        <v>90677243467</v>
      </c>
      <c r="P28" s="109"/>
    </row>
    <row r="29" spans="2:16" ht="15" customHeight="1">
      <c r="B29" s="19"/>
      <c r="C29" s="22"/>
      <c r="D29" s="106" t="s">
        <v>14</v>
      </c>
      <c r="E29" s="106"/>
      <c r="F29" s="106"/>
      <c r="G29" s="106"/>
      <c r="H29" s="106"/>
      <c r="I29" s="106"/>
      <c r="J29" s="107"/>
      <c r="K29" s="5"/>
      <c r="L29" s="108">
        <v>350325837000</v>
      </c>
      <c r="M29" s="109"/>
      <c r="N29" s="19"/>
      <c r="O29" s="110">
        <v>273624235000</v>
      </c>
      <c r="P29" s="109"/>
    </row>
    <row r="30" spans="2:16" ht="15" customHeight="1">
      <c r="B30" s="19"/>
      <c r="C30" s="22"/>
      <c r="D30" s="106" t="s">
        <v>15</v>
      </c>
      <c r="E30" s="106"/>
      <c r="F30" s="106"/>
      <c r="G30" s="106"/>
      <c r="H30" s="106"/>
      <c r="I30" s="106"/>
      <c r="J30" s="107"/>
      <c r="K30" s="5"/>
      <c r="L30" s="108">
        <v>76158528000</v>
      </c>
      <c r="M30" s="109"/>
      <c r="N30" s="19"/>
      <c r="O30" s="110">
        <v>80088820000</v>
      </c>
      <c r="P30" s="109"/>
    </row>
    <row r="31" spans="2:16" ht="15" customHeight="1">
      <c r="B31" s="19"/>
      <c r="C31" s="22"/>
      <c r="D31" s="106" t="s">
        <v>87</v>
      </c>
      <c r="E31" s="106"/>
      <c r="F31" s="106"/>
      <c r="G31" s="106"/>
      <c r="H31" s="106"/>
      <c r="I31" s="106"/>
      <c r="J31" s="107"/>
      <c r="K31" s="5"/>
      <c r="L31" s="108">
        <v>6231557955</v>
      </c>
      <c r="M31" s="109"/>
      <c r="N31" s="19"/>
      <c r="O31" s="110">
        <v>731418615</v>
      </c>
      <c r="P31" s="109"/>
    </row>
    <row r="32" spans="2:16" ht="15" customHeight="1">
      <c r="B32" s="19"/>
      <c r="C32" s="22"/>
      <c r="D32" s="22"/>
      <c r="E32" s="22"/>
      <c r="F32" s="22"/>
      <c r="G32" s="22"/>
      <c r="H32" s="22"/>
      <c r="I32" s="22"/>
      <c r="J32" s="21"/>
      <c r="K32" s="25"/>
      <c r="L32" s="26"/>
      <c r="M32" s="27"/>
      <c r="N32" s="26"/>
      <c r="O32" s="28"/>
      <c r="P32" s="27"/>
    </row>
    <row r="33" spans="2:16" ht="15" customHeight="1">
      <c r="B33" s="19"/>
      <c r="C33" s="22"/>
      <c r="D33" s="22"/>
      <c r="E33" s="114" t="s">
        <v>16</v>
      </c>
      <c r="F33" s="114"/>
      <c r="G33" s="114"/>
      <c r="H33" s="114"/>
      <c r="I33" s="114"/>
      <c r="J33" s="115"/>
      <c r="K33" s="3"/>
      <c r="L33" s="111">
        <f>L21+L22+L23+L24+L25+L26+L27+L28+L29+L30+L31</f>
        <v>1771177022346</v>
      </c>
      <c r="M33" s="112"/>
      <c r="N33" s="29"/>
      <c r="O33" s="113">
        <f>O21+O22+O23+O24+O25+O26+O27+O28+O29+O30+O31</f>
        <v>1564554279024</v>
      </c>
      <c r="P33" s="112"/>
    </row>
    <row r="34" spans="2:16" ht="15" customHeight="1">
      <c r="B34" s="19"/>
      <c r="C34" s="104" t="s">
        <v>17</v>
      </c>
      <c r="D34" s="104"/>
      <c r="E34" s="104"/>
      <c r="F34" s="104"/>
      <c r="G34" s="104"/>
      <c r="H34" s="104"/>
      <c r="I34" s="104"/>
      <c r="J34" s="105"/>
      <c r="K34" s="5" t="s">
        <v>55</v>
      </c>
      <c r="L34" s="19"/>
      <c r="M34" s="21"/>
      <c r="N34" s="19"/>
      <c r="O34" s="22"/>
      <c r="P34" s="21"/>
    </row>
    <row r="35" spans="2:16" ht="15" customHeight="1">
      <c r="B35" s="19"/>
      <c r="C35" s="22"/>
      <c r="D35" s="106" t="s">
        <v>18</v>
      </c>
      <c r="E35" s="106"/>
      <c r="F35" s="106"/>
      <c r="G35" s="106"/>
      <c r="H35" s="106"/>
      <c r="I35" s="106"/>
      <c r="J35" s="107"/>
      <c r="K35" s="5"/>
      <c r="L35" s="108">
        <f>960798860266-1713160000</f>
        <v>959085700266</v>
      </c>
      <c r="M35" s="109"/>
      <c r="N35" s="19"/>
      <c r="O35" s="110">
        <v>930365691707</v>
      </c>
      <c r="P35" s="109"/>
    </row>
    <row r="36" spans="2:16" ht="15" customHeight="1">
      <c r="B36" s="19"/>
      <c r="C36" s="22"/>
      <c r="D36" s="106" t="s">
        <v>19</v>
      </c>
      <c r="E36" s="106"/>
      <c r="F36" s="106"/>
      <c r="G36" s="106"/>
      <c r="H36" s="106"/>
      <c r="I36" s="106"/>
      <c r="J36" s="107"/>
      <c r="K36" s="5"/>
      <c r="L36" s="108">
        <v>0</v>
      </c>
      <c r="M36" s="109"/>
      <c r="N36" s="19"/>
      <c r="O36" s="110">
        <v>0</v>
      </c>
      <c r="P36" s="109"/>
    </row>
    <row r="37" spans="2:16" ht="15" customHeight="1">
      <c r="B37" s="19"/>
      <c r="C37" s="22"/>
      <c r="D37" s="106" t="s">
        <v>20</v>
      </c>
      <c r="E37" s="106"/>
      <c r="F37" s="106"/>
      <c r="G37" s="106"/>
      <c r="H37" s="106"/>
      <c r="I37" s="106"/>
      <c r="J37" s="107"/>
      <c r="K37" s="5"/>
      <c r="L37" s="108">
        <v>32245755000</v>
      </c>
      <c r="M37" s="109"/>
      <c r="N37" s="19"/>
      <c r="O37" s="110">
        <v>109717676750</v>
      </c>
      <c r="P37" s="109"/>
    </row>
    <row r="38" spans="2:16" ht="15" customHeight="1">
      <c r="B38" s="19"/>
      <c r="C38" s="22"/>
      <c r="D38" s="106" t="s">
        <v>21</v>
      </c>
      <c r="E38" s="106"/>
      <c r="F38" s="106"/>
      <c r="G38" s="106"/>
      <c r="H38" s="106"/>
      <c r="I38" s="106"/>
      <c r="J38" s="107"/>
      <c r="K38" s="5"/>
      <c r="L38" s="108">
        <v>9459237500</v>
      </c>
      <c r="M38" s="109"/>
      <c r="N38" s="19"/>
      <c r="O38" s="110">
        <v>9366000000</v>
      </c>
      <c r="P38" s="109"/>
    </row>
    <row r="39" spans="2:16" ht="15" customHeight="1">
      <c r="B39" s="19"/>
      <c r="C39" s="22"/>
      <c r="D39" s="106" t="s">
        <v>22</v>
      </c>
      <c r="E39" s="106"/>
      <c r="F39" s="106"/>
      <c r="G39" s="106"/>
      <c r="H39" s="106"/>
      <c r="I39" s="106"/>
      <c r="J39" s="107"/>
      <c r="K39" s="5"/>
      <c r="L39" s="108">
        <v>5000000000</v>
      </c>
      <c r="M39" s="109"/>
      <c r="N39" s="19"/>
      <c r="O39" s="110">
        <v>1999822000</v>
      </c>
      <c r="P39" s="109"/>
    </row>
    <row r="40" spans="2:16" ht="15" customHeight="1">
      <c r="B40" s="19"/>
      <c r="C40" s="22"/>
      <c r="D40" s="116" t="s">
        <v>23</v>
      </c>
      <c r="E40" s="116"/>
      <c r="F40" s="116"/>
      <c r="G40" s="116"/>
      <c r="H40" s="116"/>
      <c r="I40" s="116"/>
      <c r="J40" s="117"/>
      <c r="K40" s="3"/>
      <c r="L40" s="108">
        <v>122081924040</v>
      </c>
      <c r="M40" s="109"/>
      <c r="N40" s="19"/>
      <c r="O40" s="110">
        <v>63419705921</v>
      </c>
      <c r="P40" s="109"/>
    </row>
    <row r="41" spans="2:16" ht="15" customHeight="1">
      <c r="B41" s="19"/>
      <c r="C41" s="22"/>
      <c r="D41" s="106" t="s">
        <v>24</v>
      </c>
      <c r="E41" s="106"/>
      <c r="F41" s="106"/>
      <c r="G41" s="106"/>
      <c r="H41" s="106"/>
      <c r="I41" s="106"/>
      <c r="J41" s="107"/>
      <c r="K41" s="5"/>
      <c r="L41" s="108">
        <v>0</v>
      </c>
      <c r="M41" s="109"/>
      <c r="N41" s="19"/>
      <c r="O41" s="110">
        <v>101470000</v>
      </c>
      <c r="P41" s="109"/>
    </row>
    <row r="42" spans="2:16" ht="15" customHeight="1">
      <c r="B42" s="19"/>
      <c r="C42" s="22"/>
      <c r="D42" s="106" t="s">
        <v>25</v>
      </c>
      <c r="E42" s="106"/>
      <c r="F42" s="106"/>
      <c r="G42" s="106"/>
      <c r="H42" s="106"/>
      <c r="I42" s="106"/>
      <c r="J42" s="107"/>
      <c r="K42" s="5"/>
      <c r="L42" s="108">
        <f>404705625526-51356885092</f>
        <v>353348740434</v>
      </c>
      <c r="M42" s="109"/>
      <c r="N42" s="19"/>
      <c r="O42" s="110">
        <v>232544807106</v>
      </c>
      <c r="P42" s="109"/>
    </row>
    <row r="43" spans="2:16" ht="15" customHeight="1">
      <c r="B43" s="19"/>
      <c r="C43" s="22"/>
      <c r="D43" s="22"/>
      <c r="E43" s="22"/>
      <c r="F43" s="22"/>
      <c r="G43" s="22"/>
      <c r="H43" s="22"/>
      <c r="I43" s="22"/>
      <c r="J43" s="21"/>
      <c r="K43" s="25"/>
      <c r="L43" s="19"/>
      <c r="M43" s="21"/>
      <c r="N43" s="19"/>
      <c r="O43" s="22"/>
      <c r="P43" s="21"/>
    </row>
    <row r="44" spans="2:16" ht="15" customHeight="1">
      <c r="B44" s="19"/>
      <c r="C44" s="22"/>
      <c r="D44" s="22"/>
      <c r="E44" s="114" t="s">
        <v>26</v>
      </c>
      <c r="F44" s="114"/>
      <c r="G44" s="114"/>
      <c r="H44" s="114"/>
      <c r="I44" s="114"/>
      <c r="J44" s="115"/>
      <c r="K44" s="3"/>
      <c r="L44" s="118">
        <f>L35+L36+L37+L38+L39+L40+L41+L42</f>
        <v>1481221357240</v>
      </c>
      <c r="M44" s="119"/>
      <c r="N44" s="30"/>
      <c r="O44" s="120">
        <f>O35+O36+O37+O38+O39+O40+O41+O42</f>
        <v>1347515173484</v>
      </c>
      <c r="P44" s="119"/>
    </row>
    <row r="45" spans="2:16" ht="15" customHeight="1">
      <c r="B45" s="19"/>
      <c r="C45" s="22"/>
      <c r="D45" s="22"/>
      <c r="E45" s="22"/>
      <c r="F45" s="22"/>
      <c r="G45" s="22"/>
      <c r="H45" s="22"/>
      <c r="I45" s="22"/>
      <c r="J45" s="21"/>
      <c r="K45" s="25"/>
      <c r="L45" s="18"/>
      <c r="M45" s="17"/>
      <c r="N45" s="18"/>
      <c r="O45" s="31"/>
      <c r="P45" s="17"/>
    </row>
    <row r="46" spans="2:16" ht="15" customHeight="1">
      <c r="B46" s="19"/>
      <c r="C46" s="102" t="s">
        <v>27</v>
      </c>
      <c r="D46" s="102"/>
      <c r="E46" s="102"/>
      <c r="F46" s="102"/>
      <c r="G46" s="102"/>
      <c r="H46" s="102"/>
      <c r="I46" s="102"/>
      <c r="J46" s="103"/>
      <c r="K46" s="6"/>
      <c r="L46" s="121">
        <f>L33-L44</f>
        <v>289955665106</v>
      </c>
      <c r="M46" s="122"/>
      <c r="N46" s="32"/>
      <c r="O46" s="123">
        <f>O33-O44</f>
        <v>217039105540</v>
      </c>
      <c r="P46" s="122"/>
    </row>
    <row r="47" spans="2:16" ht="15" customHeight="1">
      <c r="B47" s="19"/>
      <c r="C47" s="8"/>
      <c r="D47" s="8"/>
      <c r="E47" s="8"/>
      <c r="F47" s="8"/>
      <c r="G47" s="8"/>
      <c r="H47" s="8"/>
      <c r="I47" s="8"/>
      <c r="J47" s="20"/>
      <c r="K47" s="6"/>
      <c r="L47" s="19"/>
      <c r="M47" s="21"/>
      <c r="N47" s="19"/>
      <c r="O47" s="22"/>
      <c r="P47" s="21"/>
    </row>
    <row r="48" spans="2:16" ht="15" customHeight="1">
      <c r="B48" s="19"/>
      <c r="C48" s="102" t="s">
        <v>28</v>
      </c>
      <c r="D48" s="102"/>
      <c r="E48" s="102"/>
      <c r="F48" s="102"/>
      <c r="G48" s="102"/>
      <c r="H48" s="102"/>
      <c r="I48" s="102"/>
      <c r="J48" s="103"/>
      <c r="K48" s="3" t="s">
        <v>56</v>
      </c>
      <c r="L48" s="19"/>
      <c r="M48" s="21"/>
      <c r="N48" s="19"/>
      <c r="O48" s="22"/>
      <c r="P48" s="21"/>
    </row>
    <row r="49" spans="2:16" ht="15" customHeight="1">
      <c r="B49" s="19"/>
      <c r="C49" s="104" t="s">
        <v>5</v>
      </c>
      <c r="D49" s="104"/>
      <c r="E49" s="104"/>
      <c r="F49" s="104"/>
      <c r="G49" s="104"/>
      <c r="H49" s="104"/>
      <c r="I49" s="104"/>
      <c r="J49" s="105"/>
      <c r="K49" s="5" t="s">
        <v>57</v>
      </c>
      <c r="L49" s="19"/>
      <c r="M49" s="21"/>
      <c r="N49" s="19"/>
      <c r="O49" s="22"/>
      <c r="P49" s="21"/>
    </row>
    <row r="50" spans="2:19" ht="15" customHeight="1">
      <c r="B50" s="19"/>
      <c r="C50" s="22"/>
      <c r="D50" s="106" t="s">
        <v>82</v>
      </c>
      <c r="E50" s="106"/>
      <c r="F50" s="106"/>
      <c r="G50" s="106"/>
      <c r="H50" s="106"/>
      <c r="I50" s="106"/>
      <c r="J50" s="107"/>
      <c r="K50" s="5"/>
      <c r="L50" s="108">
        <v>182926000</v>
      </c>
      <c r="M50" s="109"/>
      <c r="N50" s="19"/>
      <c r="O50" s="110">
        <v>103750000</v>
      </c>
      <c r="P50" s="109"/>
      <c r="S50" s="55"/>
    </row>
    <row r="51" spans="2:16" ht="15" customHeight="1">
      <c r="B51" s="19"/>
      <c r="C51" s="22"/>
      <c r="D51" s="106" t="s">
        <v>83</v>
      </c>
      <c r="E51" s="106"/>
      <c r="F51" s="106"/>
      <c r="G51" s="106"/>
      <c r="H51" s="106"/>
      <c r="I51" s="106"/>
      <c r="J51" s="107"/>
      <c r="K51" s="5"/>
      <c r="L51" s="23"/>
      <c r="M51" s="24">
        <v>119550000</v>
      </c>
      <c r="N51" s="19"/>
      <c r="O51" s="110">
        <v>0</v>
      </c>
      <c r="P51" s="109"/>
    </row>
    <row r="52" spans="2:16" ht="15" customHeight="1">
      <c r="B52" s="19"/>
      <c r="C52" s="22"/>
      <c r="D52" s="106" t="s">
        <v>64</v>
      </c>
      <c r="E52" s="106"/>
      <c r="F52" s="106"/>
      <c r="G52" s="106"/>
      <c r="H52" s="106"/>
      <c r="I52" s="106"/>
      <c r="J52" s="107"/>
      <c r="K52" s="5"/>
      <c r="L52" s="108">
        <v>183500000</v>
      </c>
      <c r="M52" s="109"/>
      <c r="N52" s="19"/>
      <c r="O52" s="110">
        <v>0</v>
      </c>
      <c r="P52" s="109"/>
    </row>
    <row r="53" spans="2:16" ht="15" customHeight="1">
      <c r="B53" s="19"/>
      <c r="C53" s="22"/>
      <c r="D53" s="106" t="s">
        <v>88</v>
      </c>
      <c r="E53" s="106"/>
      <c r="F53" s="106"/>
      <c r="G53" s="106"/>
      <c r="H53" s="106"/>
      <c r="I53" s="106"/>
      <c r="J53" s="107"/>
      <c r="K53" s="5"/>
      <c r="L53" s="108">
        <v>46325000</v>
      </c>
      <c r="M53" s="109"/>
      <c r="N53" s="19"/>
      <c r="O53" s="110">
        <v>0</v>
      </c>
      <c r="P53" s="109"/>
    </row>
    <row r="54" spans="2:16" ht="15" customHeight="1">
      <c r="B54" s="19"/>
      <c r="C54" s="22"/>
      <c r="D54" s="106" t="s">
        <v>89</v>
      </c>
      <c r="E54" s="106"/>
      <c r="F54" s="106"/>
      <c r="G54" s="106"/>
      <c r="H54" s="106"/>
      <c r="I54" s="106"/>
      <c r="J54" s="107"/>
      <c r="K54" s="5"/>
      <c r="L54" s="108">
        <v>2200000</v>
      </c>
      <c r="M54" s="109"/>
      <c r="N54" s="19"/>
      <c r="O54" s="110">
        <v>0</v>
      </c>
      <c r="P54" s="109"/>
    </row>
    <row r="55" spans="2:16" ht="15" customHeight="1">
      <c r="B55" s="19"/>
      <c r="C55" s="22"/>
      <c r="D55" s="106" t="s">
        <v>90</v>
      </c>
      <c r="E55" s="106"/>
      <c r="F55" s="106"/>
      <c r="G55" s="106"/>
      <c r="H55" s="106"/>
      <c r="I55" s="106"/>
      <c r="J55" s="107"/>
      <c r="K55" s="5"/>
      <c r="L55" s="108">
        <v>39400000</v>
      </c>
      <c r="M55" s="109"/>
      <c r="N55" s="19"/>
      <c r="O55" s="110">
        <v>0</v>
      </c>
      <c r="P55" s="109"/>
    </row>
    <row r="56" spans="2:16" ht="15" customHeight="1">
      <c r="B56" s="19"/>
      <c r="C56" s="22"/>
      <c r="D56" s="106" t="s">
        <v>91</v>
      </c>
      <c r="E56" s="106"/>
      <c r="F56" s="106"/>
      <c r="G56" s="106"/>
      <c r="H56" s="106"/>
      <c r="I56" s="106"/>
      <c r="J56" s="107"/>
      <c r="K56" s="5"/>
      <c r="L56" s="108">
        <v>9025000</v>
      </c>
      <c r="M56" s="109"/>
      <c r="N56" s="19"/>
      <c r="O56" s="110">
        <v>0</v>
      </c>
      <c r="P56" s="109"/>
    </row>
    <row r="57" spans="2:16" ht="15" customHeight="1">
      <c r="B57" s="19"/>
      <c r="C57" s="22"/>
      <c r="D57" s="106" t="s">
        <v>85</v>
      </c>
      <c r="E57" s="106"/>
      <c r="F57" s="106"/>
      <c r="G57" s="106"/>
      <c r="H57" s="106"/>
      <c r="I57" s="106"/>
      <c r="J57" s="107"/>
      <c r="K57" s="5"/>
      <c r="L57" s="23"/>
      <c r="M57" s="24">
        <v>0</v>
      </c>
      <c r="N57" s="19"/>
      <c r="O57" s="54">
        <v>50000000</v>
      </c>
      <c r="P57" s="24"/>
    </row>
    <row r="58" spans="2:16" ht="15" customHeight="1">
      <c r="B58" s="19"/>
      <c r="C58" s="22"/>
      <c r="D58" s="22"/>
      <c r="E58" s="22"/>
      <c r="F58" s="22"/>
      <c r="G58" s="22"/>
      <c r="H58" s="22"/>
      <c r="I58" s="22"/>
      <c r="J58" s="21"/>
      <c r="K58" s="25"/>
      <c r="L58" s="19"/>
      <c r="M58" s="21"/>
      <c r="N58" s="19"/>
      <c r="O58" s="22"/>
      <c r="P58" s="21"/>
    </row>
    <row r="59" spans="2:16" ht="15" customHeight="1">
      <c r="B59" s="19"/>
      <c r="C59" s="22"/>
      <c r="D59" s="22"/>
      <c r="E59" s="114" t="s">
        <v>16</v>
      </c>
      <c r="F59" s="114"/>
      <c r="G59" s="114"/>
      <c r="H59" s="114"/>
      <c r="I59" s="114"/>
      <c r="J59" s="115"/>
      <c r="K59" s="3"/>
      <c r="L59" s="124">
        <f>L50+M51+L52+L53+L54+L55+L56+M57</f>
        <v>582926000</v>
      </c>
      <c r="M59" s="125"/>
      <c r="N59" s="33"/>
      <c r="O59" s="126">
        <f>O50+O51+O52+O53+O55+O56+O57</f>
        <v>153750000</v>
      </c>
      <c r="P59" s="125"/>
    </row>
    <row r="60" spans="2:16" ht="15" customHeight="1">
      <c r="B60" s="19"/>
      <c r="C60" s="104" t="s">
        <v>17</v>
      </c>
      <c r="D60" s="104"/>
      <c r="E60" s="104"/>
      <c r="F60" s="104"/>
      <c r="G60" s="104"/>
      <c r="H60" s="104"/>
      <c r="I60" s="104"/>
      <c r="J60" s="105"/>
      <c r="K60" s="5" t="s">
        <v>58</v>
      </c>
      <c r="L60" s="19"/>
      <c r="M60" s="21"/>
      <c r="N60" s="19"/>
      <c r="O60" s="22"/>
      <c r="P60" s="21"/>
    </row>
    <row r="61" spans="2:16" ht="15" customHeight="1">
      <c r="B61" s="19"/>
      <c r="C61" s="22"/>
      <c r="D61" s="106" t="s">
        <v>29</v>
      </c>
      <c r="E61" s="106"/>
      <c r="F61" s="106"/>
      <c r="G61" s="106"/>
      <c r="H61" s="106"/>
      <c r="I61" s="106"/>
      <c r="J61" s="107"/>
      <c r="K61" s="5"/>
      <c r="L61" s="108">
        <v>6230459090</v>
      </c>
      <c r="M61" s="109"/>
      <c r="N61" s="19"/>
      <c r="O61" s="110">
        <v>84607950</v>
      </c>
      <c r="P61" s="109"/>
    </row>
    <row r="62" spans="2:16" ht="15" customHeight="1">
      <c r="B62" s="19"/>
      <c r="C62" s="22"/>
      <c r="D62" s="106" t="s">
        <v>30</v>
      </c>
      <c r="E62" s="106"/>
      <c r="F62" s="106"/>
      <c r="G62" s="106"/>
      <c r="H62" s="106"/>
      <c r="I62" s="106"/>
      <c r="J62" s="107"/>
      <c r="K62" s="5"/>
      <c r="L62" s="108">
        <f>50684409644-2153731476</f>
        <v>48530678168</v>
      </c>
      <c r="M62" s="109"/>
      <c r="N62" s="19"/>
      <c r="O62" s="110">
        <v>44673314424</v>
      </c>
      <c r="P62" s="109"/>
    </row>
    <row r="63" spans="2:16" ht="15" customHeight="1">
      <c r="B63" s="19"/>
      <c r="C63" s="22"/>
      <c r="D63" s="106" t="s">
        <v>31</v>
      </c>
      <c r="E63" s="106"/>
      <c r="F63" s="106"/>
      <c r="G63" s="106"/>
      <c r="H63" s="106"/>
      <c r="I63" s="106"/>
      <c r="J63" s="107"/>
      <c r="K63" s="5"/>
      <c r="L63" s="108">
        <f>75107026886-848426000</f>
        <v>74258600886</v>
      </c>
      <c r="M63" s="109"/>
      <c r="N63" s="19"/>
      <c r="O63" s="110">
        <v>56757525300</v>
      </c>
      <c r="P63" s="109"/>
    </row>
    <row r="64" spans="2:16" ht="15" customHeight="1">
      <c r="B64" s="19"/>
      <c r="C64" s="22"/>
      <c r="D64" s="106" t="s">
        <v>32</v>
      </c>
      <c r="E64" s="106"/>
      <c r="F64" s="106"/>
      <c r="G64" s="106"/>
      <c r="H64" s="106"/>
      <c r="I64" s="106"/>
      <c r="J64" s="107"/>
      <c r="K64" s="5"/>
      <c r="L64" s="108">
        <v>97432497938</v>
      </c>
      <c r="M64" s="109"/>
      <c r="N64" s="19"/>
      <c r="O64" s="110">
        <v>105557092255</v>
      </c>
      <c r="P64" s="109"/>
    </row>
    <row r="65" spans="2:16" ht="15" customHeight="1">
      <c r="B65" s="19"/>
      <c r="C65" s="22"/>
      <c r="D65" s="106" t="s">
        <v>33</v>
      </c>
      <c r="E65" s="106"/>
      <c r="F65" s="106"/>
      <c r="G65" s="106"/>
      <c r="H65" s="106"/>
      <c r="I65" s="106"/>
      <c r="J65" s="107"/>
      <c r="K65" s="5"/>
      <c r="L65" s="108">
        <f>12198407773-1995100</f>
        <v>12196412673</v>
      </c>
      <c r="M65" s="109"/>
      <c r="N65" s="19"/>
      <c r="O65" s="110">
        <v>11344079362</v>
      </c>
      <c r="P65" s="109"/>
    </row>
    <row r="66" spans="2:16" ht="15" customHeight="1">
      <c r="B66" s="19"/>
      <c r="C66" s="22"/>
      <c r="D66" s="22"/>
      <c r="E66" s="22"/>
      <c r="F66" s="22"/>
      <c r="G66" s="22"/>
      <c r="H66" s="22"/>
      <c r="I66" s="22"/>
      <c r="J66" s="21"/>
      <c r="K66" s="25"/>
      <c r="L66" s="19"/>
      <c r="M66" s="21"/>
      <c r="N66" s="19"/>
      <c r="O66" s="22"/>
      <c r="P66" s="21"/>
    </row>
    <row r="67" spans="2:16" ht="15" customHeight="1">
      <c r="B67" s="19"/>
      <c r="C67" s="22"/>
      <c r="D67" s="22"/>
      <c r="E67" s="114" t="s">
        <v>26</v>
      </c>
      <c r="F67" s="114"/>
      <c r="G67" s="114"/>
      <c r="H67" s="114"/>
      <c r="I67" s="114"/>
      <c r="J67" s="115"/>
      <c r="K67" s="3"/>
      <c r="L67" s="128">
        <f>L61+L62+L63+L64+L65</f>
        <v>238648648755</v>
      </c>
      <c r="M67" s="129"/>
      <c r="N67" s="34"/>
      <c r="O67" s="130">
        <f>O61+O62+O63+O64+O65</f>
        <v>218416619291</v>
      </c>
      <c r="P67" s="129"/>
    </row>
    <row r="68" spans="2:16" ht="15" customHeight="1">
      <c r="B68" s="19"/>
      <c r="C68" s="22"/>
      <c r="D68" s="22"/>
      <c r="E68" s="22"/>
      <c r="F68" s="22"/>
      <c r="G68" s="22"/>
      <c r="H68" s="22"/>
      <c r="I68" s="22"/>
      <c r="J68" s="21"/>
      <c r="K68" s="25"/>
      <c r="L68" s="19"/>
      <c r="M68" s="21"/>
      <c r="N68" s="19"/>
      <c r="O68" s="22"/>
      <c r="P68" s="21"/>
    </row>
    <row r="69" spans="2:16" ht="15" customHeight="1">
      <c r="B69" s="19"/>
      <c r="C69" s="102" t="s">
        <v>34</v>
      </c>
      <c r="D69" s="102"/>
      <c r="E69" s="102"/>
      <c r="F69" s="102"/>
      <c r="G69" s="102"/>
      <c r="H69" s="102"/>
      <c r="I69" s="102"/>
      <c r="J69" s="103"/>
      <c r="K69" s="6"/>
      <c r="L69" s="142">
        <f>L59-L67</f>
        <v>-238065722755</v>
      </c>
      <c r="M69" s="143"/>
      <c r="N69" s="35"/>
      <c r="O69" s="144">
        <f>O59-O67</f>
        <v>-218262869291</v>
      </c>
      <c r="P69" s="143"/>
    </row>
    <row r="70" spans="2:16" ht="15" customHeight="1">
      <c r="B70" s="18"/>
      <c r="C70" s="37"/>
      <c r="D70" s="37"/>
      <c r="E70" s="37"/>
      <c r="F70" s="37"/>
      <c r="G70" s="37"/>
      <c r="H70" s="37"/>
      <c r="I70" s="37"/>
      <c r="J70" s="38"/>
      <c r="K70" s="7"/>
      <c r="L70" s="18"/>
      <c r="M70" s="17"/>
      <c r="N70" s="18"/>
      <c r="O70" s="31"/>
      <c r="P70" s="17"/>
    </row>
    <row r="71" spans="2:16" ht="12" customHeight="1" hidden="1">
      <c r="B71" s="22"/>
      <c r="C71" s="8"/>
      <c r="D71" s="8"/>
      <c r="E71" s="8"/>
      <c r="F71" s="8"/>
      <c r="G71" s="8"/>
      <c r="H71" s="8"/>
      <c r="I71" s="8"/>
      <c r="J71" s="8"/>
      <c r="K71" s="8"/>
      <c r="L71" s="22"/>
      <c r="M71" s="22"/>
      <c r="N71" s="22"/>
      <c r="O71" s="22"/>
      <c r="P71" s="22"/>
    </row>
    <row r="72" spans="2:16" ht="12" customHeight="1">
      <c r="B72" s="22"/>
      <c r="C72" s="8"/>
      <c r="D72" s="8"/>
      <c r="E72" s="8"/>
      <c r="F72" s="8"/>
      <c r="G72" s="8"/>
      <c r="H72" s="8"/>
      <c r="I72" s="8"/>
      <c r="J72" s="8"/>
      <c r="K72" s="8"/>
      <c r="L72" s="22"/>
      <c r="M72" s="22"/>
      <c r="N72" s="22"/>
      <c r="O72" s="22"/>
      <c r="P72" s="22"/>
    </row>
    <row r="73" spans="2:16" ht="12" customHeight="1">
      <c r="B73" s="22"/>
      <c r="C73" s="8"/>
      <c r="D73" s="8"/>
      <c r="E73" s="8"/>
      <c r="F73" s="8"/>
      <c r="G73" s="8"/>
      <c r="H73" s="8"/>
      <c r="I73" s="8"/>
      <c r="J73" s="8"/>
      <c r="K73" s="8"/>
      <c r="L73" s="22"/>
      <c r="M73" s="22"/>
      <c r="N73" s="22"/>
      <c r="O73" s="22"/>
      <c r="P73" s="22"/>
    </row>
    <row r="74" spans="2:16" ht="12" customHeight="1">
      <c r="B74" s="22"/>
      <c r="C74" s="8"/>
      <c r="D74" s="8"/>
      <c r="E74" s="8"/>
      <c r="F74" s="8"/>
      <c r="G74" s="8"/>
      <c r="H74" s="8"/>
      <c r="I74" s="8"/>
      <c r="J74" s="8"/>
      <c r="K74" s="8"/>
      <c r="L74" s="22"/>
      <c r="M74" s="22"/>
      <c r="N74" s="22"/>
      <c r="O74" s="22"/>
      <c r="P74" s="22"/>
    </row>
    <row r="75" spans="2:16" ht="12" customHeight="1">
      <c r="B75" s="13"/>
      <c r="C75" s="14"/>
      <c r="D75" s="14"/>
      <c r="E75" s="14"/>
      <c r="F75" s="14"/>
      <c r="G75" s="14"/>
      <c r="H75" s="14"/>
      <c r="I75" s="14"/>
      <c r="J75" s="14"/>
      <c r="K75" s="15"/>
      <c r="L75" s="13"/>
      <c r="M75" s="16"/>
      <c r="N75" s="13"/>
      <c r="O75" s="14"/>
      <c r="P75" s="16"/>
    </row>
    <row r="76" spans="2:16" ht="12" customHeight="1">
      <c r="B76" s="95" t="s">
        <v>3</v>
      </c>
      <c r="C76" s="96"/>
      <c r="D76" s="96"/>
      <c r="E76" s="96"/>
      <c r="F76" s="96"/>
      <c r="G76" s="96"/>
      <c r="H76" s="96"/>
      <c r="I76" s="96"/>
      <c r="J76" s="97"/>
      <c r="K76" s="2" t="s">
        <v>50</v>
      </c>
      <c r="L76" s="98">
        <v>2015</v>
      </c>
      <c r="M76" s="99"/>
      <c r="N76" s="18"/>
      <c r="O76" s="100">
        <v>2014</v>
      </c>
      <c r="P76" s="101"/>
    </row>
    <row r="77" spans="2:16" ht="15" customHeight="1">
      <c r="B77" s="13"/>
      <c r="C77" s="134" t="s">
        <v>35</v>
      </c>
      <c r="D77" s="134"/>
      <c r="E77" s="134"/>
      <c r="F77" s="134"/>
      <c r="G77" s="134"/>
      <c r="H77" s="134"/>
      <c r="I77" s="134"/>
      <c r="J77" s="135"/>
      <c r="K77" s="4" t="s">
        <v>59</v>
      </c>
      <c r="L77" s="13"/>
      <c r="M77" s="16"/>
      <c r="N77" s="13"/>
      <c r="O77" s="14"/>
      <c r="P77" s="16"/>
    </row>
    <row r="78" spans="2:16" ht="15" customHeight="1">
      <c r="B78" s="19"/>
      <c r="C78" s="104" t="s">
        <v>5</v>
      </c>
      <c r="D78" s="104"/>
      <c r="E78" s="104"/>
      <c r="F78" s="104"/>
      <c r="G78" s="104"/>
      <c r="H78" s="104"/>
      <c r="I78" s="104"/>
      <c r="J78" s="105"/>
      <c r="K78" s="5" t="s">
        <v>60</v>
      </c>
      <c r="L78" s="19"/>
      <c r="M78" s="21"/>
      <c r="N78" s="19"/>
      <c r="O78" s="22"/>
      <c r="P78" s="21"/>
    </row>
    <row r="79" spans="2:16" ht="15" customHeight="1">
      <c r="B79" s="19"/>
      <c r="C79" s="22"/>
      <c r="D79" s="106" t="s">
        <v>36</v>
      </c>
      <c r="E79" s="106"/>
      <c r="F79" s="106"/>
      <c r="G79" s="106"/>
      <c r="H79" s="106"/>
      <c r="I79" s="106"/>
      <c r="J79" s="107"/>
      <c r="K79" s="5"/>
      <c r="L79" s="108">
        <v>1025509329</v>
      </c>
      <c r="M79" s="109"/>
      <c r="N79" s="19"/>
      <c r="O79" s="110">
        <v>4360491400</v>
      </c>
      <c r="P79" s="109"/>
    </row>
    <row r="80" spans="2:16" ht="15" customHeight="1">
      <c r="B80" s="19"/>
      <c r="C80" s="22"/>
      <c r="D80" s="106" t="s">
        <v>37</v>
      </c>
      <c r="E80" s="106"/>
      <c r="F80" s="106"/>
      <c r="G80" s="106"/>
      <c r="H80" s="106"/>
      <c r="I80" s="106"/>
      <c r="J80" s="107"/>
      <c r="K80" s="5"/>
      <c r="L80" s="108">
        <v>0</v>
      </c>
      <c r="M80" s="109"/>
      <c r="N80" s="19"/>
      <c r="O80" s="110">
        <v>0</v>
      </c>
      <c r="P80" s="109"/>
    </row>
    <row r="81" spans="2:16" ht="15" customHeight="1">
      <c r="B81" s="19"/>
      <c r="C81" s="22"/>
      <c r="D81" s="106" t="s">
        <v>38</v>
      </c>
      <c r="E81" s="106"/>
      <c r="F81" s="106"/>
      <c r="G81" s="106"/>
      <c r="H81" s="106"/>
      <c r="I81" s="106"/>
      <c r="J81" s="107"/>
      <c r="K81" s="5"/>
      <c r="L81" s="108">
        <v>0</v>
      </c>
      <c r="M81" s="109"/>
      <c r="N81" s="19"/>
      <c r="O81" s="110">
        <v>0</v>
      </c>
      <c r="P81" s="109"/>
    </row>
    <row r="82" spans="2:16" ht="15" customHeight="1">
      <c r="B82" s="19"/>
      <c r="C82" s="22"/>
      <c r="D82" s="22"/>
      <c r="E82" s="22"/>
      <c r="F82" s="22"/>
      <c r="G82" s="22"/>
      <c r="H82" s="22"/>
      <c r="I82" s="22"/>
      <c r="J82" s="21"/>
      <c r="K82" s="25"/>
      <c r="L82" s="19"/>
      <c r="M82" s="21"/>
      <c r="N82" s="19"/>
      <c r="O82" s="22"/>
      <c r="P82" s="21"/>
    </row>
    <row r="83" spans="2:16" ht="15" customHeight="1">
      <c r="B83" s="19"/>
      <c r="C83" s="22"/>
      <c r="D83" s="22"/>
      <c r="E83" s="114" t="s">
        <v>16</v>
      </c>
      <c r="F83" s="114"/>
      <c r="G83" s="114"/>
      <c r="H83" s="114"/>
      <c r="I83" s="114"/>
      <c r="J83" s="115"/>
      <c r="K83" s="3"/>
      <c r="L83" s="124">
        <f>L79+L80+L81</f>
        <v>1025509329</v>
      </c>
      <c r="M83" s="125"/>
      <c r="N83" s="33"/>
      <c r="O83" s="126">
        <f>O79+O80+O81</f>
        <v>4360491400</v>
      </c>
      <c r="P83" s="125"/>
    </row>
    <row r="84" spans="2:16" ht="15" customHeight="1">
      <c r="B84" s="19"/>
      <c r="C84" s="104" t="s">
        <v>17</v>
      </c>
      <c r="D84" s="104"/>
      <c r="E84" s="104"/>
      <c r="F84" s="104"/>
      <c r="G84" s="104"/>
      <c r="H84" s="104"/>
      <c r="I84" s="104"/>
      <c r="J84" s="105"/>
      <c r="K84" s="5" t="s">
        <v>61</v>
      </c>
      <c r="L84" s="19"/>
      <c r="M84" s="21"/>
      <c r="N84" s="19"/>
      <c r="O84" s="22"/>
      <c r="P84" s="21"/>
    </row>
    <row r="85" spans="2:16" ht="15" customHeight="1">
      <c r="B85" s="19"/>
      <c r="C85" s="22"/>
      <c r="D85" s="106" t="s">
        <v>39</v>
      </c>
      <c r="E85" s="106"/>
      <c r="F85" s="106"/>
      <c r="G85" s="106"/>
      <c r="H85" s="106"/>
      <c r="I85" s="106"/>
      <c r="J85" s="107"/>
      <c r="K85" s="5"/>
      <c r="L85" s="108">
        <v>6500000000</v>
      </c>
      <c r="M85" s="109"/>
      <c r="N85" s="19"/>
      <c r="O85" s="110">
        <v>6741000000</v>
      </c>
      <c r="P85" s="109"/>
    </row>
    <row r="86" spans="2:16" ht="15" customHeight="1">
      <c r="B86" s="19"/>
      <c r="C86" s="22"/>
      <c r="D86" s="106" t="s">
        <v>40</v>
      </c>
      <c r="E86" s="106"/>
      <c r="F86" s="106"/>
      <c r="G86" s="106"/>
      <c r="H86" s="106"/>
      <c r="I86" s="106"/>
      <c r="J86" s="107"/>
      <c r="K86" s="5"/>
      <c r="L86" s="108">
        <v>0</v>
      </c>
      <c r="M86" s="109"/>
      <c r="N86" s="19"/>
      <c r="O86" s="110">
        <v>250000000</v>
      </c>
      <c r="P86" s="109"/>
    </row>
    <row r="87" spans="2:16" ht="15" customHeight="1">
      <c r="B87" s="19"/>
      <c r="C87" s="22"/>
      <c r="D87" s="106" t="s">
        <v>41</v>
      </c>
      <c r="E87" s="106"/>
      <c r="F87" s="106"/>
      <c r="G87" s="106"/>
      <c r="H87" s="106"/>
      <c r="I87" s="106"/>
      <c r="J87" s="107"/>
      <c r="K87" s="5"/>
      <c r="L87" s="108">
        <v>0</v>
      </c>
      <c r="M87" s="109"/>
      <c r="N87" s="19"/>
      <c r="O87" s="110">
        <v>0</v>
      </c>
      <c r="P87" s="109"/>
    </row>
    <row r="88" spans="2:16" ht="15" customHeight="1">
      <c r="B88" s="19"/>
      <c r="C88" s="22"/>
      <c r="D88" s="22"/>
      <c r="E88" s="22"/>
      <c r="F88" s="22"/>
      <c r="G88" s="22"/>
      <c r="H88" s="22"/>
      <c r="I88" s="22"/>
      <c r="J88" s="21"/>
      <c r="K88" s="25"/>
      <c r="L88" s="19"/>
      <c r="M88" s="21"/>
      <c r="N88" s="19"/>
      <c r="O88" s="22"/>
      <c r="P88" s="21"/>
    </row>
    <row r="89" spans="2:16" ht="15" customHeight="1">
      <c r="B89" s="19"/>
      <c r="C89" s="22"/>
      <c r="D89" s="22"/>
      <c r="E89" s="114" t="s">
        <v>26</v>
      </c>
      <c r="F89" s="114"/>
      <c r="G89" s="114"/>
      <c r="H89" s="114"/>
      <c r="I89" s="114"/>
      <c r="J89" s="115"/>
      <c r="K89" s="3"/>
      <c r="L89" s="136">
        <f>L85+L86+L87</f>
        <v>6500000000</v>
      </c>
      <c r="M89" s="137"/>
      <c r="N89" s="26"/>
      <c r="O89" s="138">
        <f>O85+O86+O87</f>
        <v>6991000000</v>
      </c>
      <c r="P89" s="137"/>
    </row>
    <row r="90" spans="2:16" ht="15" customHeight="1">
      <c r="B90" s="19"/>
      <c r="C90" s="22"/>
      <c r="D90" s="22"/>
      <c r="E90" s="22"/>
      <c r="F90" s="22"/>
      <c r="G90" s="22"/>
      <c r="H90" s="22"/>
      <c r="I90" s="22"/>
      <c r="J90" s="21"/>
      <c r="K90" s="25"/>
      <c r="L90" s="18"/>
      <c r="M90" s="17"/>
      <c r="N90" s="18"/>
      <c r="O90" s="31"/>
      <c r="P90" s="17"/>
    </row>
    <row r="91" spans="2:16" ht="15" customHeight="1">
      <c r="B91" s="19"/>
      <c r="C91" s="102" t="s">
        <v>42</v>
      </c>
      <c r="D91" s="102"/>
      <c r="E91" s="102"/>
      <c r="F91" s="102"/>
      <c r="G91" s="102"/>
      <c r="H91" s="102"/>
      <c r="I91" s="102"/>
      <c r="J91" s="103"/>
      <c r="K91" s="6"/>
      <c r="L91" s="139">
        <f>L83-L89</f>
        <v>-5474490671</v>
      </c>
      <c r="M91" s="140"/>
      <c r="N91" s="36"/>
      <c r="O91" s="141">
        <f>O83-O89</f>
        <v>-2630508600</v>
      </c>
      <c r="P91" s="140"/>
    </row>
    <row r="92" spans="2:16" ht="15" customHeight="1">
      <c r="B92" s="19"/>
      <c r="C92" s="8"/>
      <c r="D92" s="8"/>
      <c r="E92" s="8"/>
      <c r="F92" s="8"/>
      <c r="G92" s="8"/>
      <c r="H92" s="8"/>
      <c r="I92" s="8"/>
      <c r="J92" s="20"/>
      <c r="K92" s="6"/>
      <c r="L92" s="19"/>
      <c r="M92" s="21"/>
      <c r="N92" s="19"/>
      <c r="O92" s="22"/>
      <c r="P92" s="21"/>
    </row>
    <row r="93" spans="2:16" ht="15" customHeight="1">
      <c r="B93" s="19"/>
      <c r="C93" s="102" t="s">
        <v>43</v>
      </c>
      <c r="D93" s="102"/>
      <c r="E93" s="102"/>
      <c r="F93" s="102"/>
      <c r="G93" s="102"/>
      <c r="H93" s="102"/>
      <c r="I93" s="102"/>
      <c r="J93" s="103"/>
      <c r="K93" s="3" t="s">
        <v>62</v>
      </c>
      <c r="L93" s="19"/>
      <c r="M93" s="21"/>
      <c r="N93" s="19"/>
      <c r="O93" s="22"/>
      <c r="P93" s="21"/>
    </row>
    <row r="94" spans="2:16" ht="15" customHeight="1">
      <c r="B94" s="19"/>
      <c r="C94" s="104" t="s">
        <v>5</v>
      </c>
      <c r="D94" s="104"/>
      <c r="E94" s="104"/>
      <c r="F94" s="104"/>
      <c r="G94" s="104"/>
      <c r="H94" s="104"/>
      <c r="I94" s="104"/>
      <c r="J94" s="105"/>
      <c r="K94" s="39"/>
      <c r="L94" s="19"/>
      <c r="M94" s="21"/>
      <c r="N94" s="19"/>
      <c r="O94" s="22"/>
      <c r="P94" s="21"/>
    </row>
    <row r="95" spans="2:16" ht="15" customHeight="1">
      <c r="B95" s="19"/>
      <c r="C95" s="22"/>
      <c r="D95" s="106" t="s">
        <v>44</v>
      </c>
      <c r="E95" s="106"/>
      <c r="F95" s="106"/>
      <c r="G95" s="106"/>
      <c r="H95" s="106"/>
      <c r="I95" s="106"/>
      <c r="J95" s="107"/>
      <c r="K95" s="5"/>
      <c r="L95" s="108">
        <v>148835556983</v>
      </c>
      <c r="M95" s="109"/>
      <c r="N95" s="19"/>
      <c r="O95" s="110">
        <v>76502953276</v>
      </c>
      <c r="P95" s="109"/>
    </row>
    <row r="96" spans="2:16" ht="15" customHeight="1">
      <c r="B96" s="19"/>
      <c r="C96" s="22"/>
      <c r="D96" s="106" t="s">
        <v>93</v>
      </c>
      <c r="E96" s="106"/>
      <c r="F96" s="106"/>
      <c r="G96" s="106"/>
      <c r="H96" s="106"/>
      <c r="I96" s="106"/>
      <c r="J96" s="61"/>
      <c r="K96" s="5"/>
      <c r="L96" s="23"/>
      <c r="M96" s="24">
        <v>10000000000</v>
      </c>
      <c r="N96" s="19"/>
      <c r="O96" s="54">
        <v>0</v>
      </c>
      <c r="P96" s="24"/>
    </row>
    <row r="97" spans="2:16" ht="15" customHeight="1">
      <c r="B97" s="19"/>
      <c r="C97" s="22"/>
      <c r="D97" s="106" t="s">
        <v>92</v>
      </c>
      <c r="E97" s="106"/>
      <c r="F97" s="106"/>
      <c r="G97" s="106"/>
      <c r="H97" s="106"/>
      <c r="I97" s="106"/>
      <c r="J97" s="107"/>
      <c r="K97" s="5"/>
      <c r="L97" s="108">
        <v>0</v>
      </c>
      <c r="M97" s="109"/>
      <c r="N97" s="19"/>
      <c r="O97" s="110">
        <v>0</v>
      </c>
      <c r="P97" s="109"/>
    </row>
    <row r="98" spans="2:16" ht="15" customHeight="1">
      <c r="B98" s="19"/>
      <c r="C98" s="22"/>
      <c r="D98" s="22"/>
      <c r="E98" s="22"/>
      <c r="F98" s="22"/>
      <c r="G98" s="22"/>
      <c r="H98" s="22"/>
      <c r="I98" s="22"/>
      <c r="J98" s="21"/>
      <c r="K98" s="25"/>
      <c r="L98" s="19"/>
      <c r="M98" s="21"/>
      <c r="N98" s="19"/>
      <c r="O98" s="22"/>
      <c r="P98" s="21"/>
    </row>
    <row r="99" spans="2:16" ht="15" customHeight="1">
      <c r="B99" s="19"/>
      <c r="C99" s="22"/>
      <c r="D99" s="22"/>
      <c r="E99" s="114" t="s">
        <v>16</v>
      </c>
      <c r="F99" s="114"/>
      <c r="G99" s="114"/>
      <c r="H99" s="114"/>
      <c r="I99" s="114"/>
      <c r="J99" s="115"/>
      <c r="K99" s="40"/>
      <c r="L99" s="124">
        <f>L95+M96+L97</f>
        <v>158835556983</v>
      </c>
      <c r="M99" s="125"/>
      <c r="N99" s="33"/>
      <c r="O99" s="126">
        <f>O95+P96+O97</f>
        <v>76502953276</v>
      </c>
      <c r="P99" s="125"/>
    </row>
    <row r="100" spans="2:16" ht="15" customHeight="1">
      <c r="B100" s="19"/>
      <c r="C100" s="104" t="s">
        <v>17</v>
      </c>
      <c r="D100" s="104"/>
      <c r="E100" s="104"/>
      <c r="F100" s="104"/>
      <c r="G100" s="104"/>
      <c r="H100" s="104"/>
      <c r="I100" s="104"/>
      <c r="J100" s="105"/>
      <c r="K100" s="39"/>
      <c r="L100" s="19"/>
      <c r="M100" s="21"/>
      <c r="N100" s="19"/>
      <c r="O100" s="22"/>
      <c r="P100" s="21"/>
    </row>
    <row r="101" spans="2:16" ht="15" customHeight="1">
      <c r="B101" s="19"/>
      <c r="C101" s="22"/>
      <c r="D101" s="106" t="s">
        <v>45</v>
      </c>
      <c r="E101" s="106"/>
      <c r="F101" s="106"/>
      <c r="G101" s="106"/>
      <c r="H101" s="106"/>
      <c r="I101" s="106"/>
      <c r="J101" s="107"/>
      <c r="K101" s="5"/>
      <c r="L101" s="108">
        <v>148835066075</v>
      </c>
      <c r="M101" s="109"/>
      <c r="N101" s="19"/>
      <c r="O101" s="110">
        <v>76502953276</v>
      </c>
      <c r="P101" s="109"/>
    </row>
    <row r="102" spans="2:16" ht="15" customHeight="1">
      <c r="B102" s="19"/>
      <c r="C102" s="22"/>
      <c r="D102" s="106" t="s">
        <v>66</v>
      </c>
      <c r="E102" s="106"/>
      <c r="F102" s="106"/>
      <c r="G102" s="106"/>
      <c r="H102" s="106"/>
      <c r="I102" s="106"/>
      <c r="J102" s="107"/>
      <c r="K102" s="5"/>
      <c r="L102" s="108"/>
      <c r="M102" s="109"/>
      <c r="N102" s="19"/>
      <c r="O102" s="110">
        <v>0</v>
      </c>
      <c r="P102" s="109"/>
    </row>
    <row r="103" spans="2:16" ht="15" customHeight="1">
      <c r="B103" s="19"/>
      <c r="C103" s="22"/>
      <c r="D103" s="22"/>
      <c r="E103" s="22"/>
      <c r="F103" s="22"/>
      <c r="G103" s="22"/>
      <c r="H103" s="22"/>
      <c r="I103" s="22"/>
      <c r="J103" s="21"/>
      <c r="K103" s="25"/>
      <c r="L103" s="19"/>
      <c r="M103" s="21"/>
      <c r="N103" s="19"/>
      <c r="O103" s="22"/>
      <c r="P103" s="21"/>
    </row>
    <row r="104" spans="2:16" ht="15" customHeight="1">
      <c r="B104" s="19"/>
      <c r="C104" s="22"/>
      <c r="D104" s="22"/>
      <c r="E104" s="114" t="s">
        <v>26</v>
      </c>
      <c r="F104" s="114"/>
      <c r="G104" s="114"/>
      <c r="H104" s="114"/>
      <c r="I104" s="114"/>
      <c r="J104" s="115"/>
      <c r="K104" s="40"/>
      <c r="L104" s="128">
        <f>L101+L102</f>
        <v>148835066075</v>
      </c>
      <c r="M104" s="129"/>
      <c r="N104" s="34"/>
      <c r="O104" s="130">
        <f>O101+O102</f>
        <v>76502953276</v>
      </c>
      <c r="P104" s="129"/>
    </row>
    <row r="105" spans="2:16" ht="15" customHeight="1">
      <c r="B105" s="19"/>
      <c r="C105" s="22"/>
      <c r="D105" s="22"/>
      <c r="E105" s="22"/>
      <c r="F105" s="22"/>
      <c r="G105" s="22"/>
      <c r="H105" s="22"/>
      <c r="I105" s="22"/>
      <c r="J105" s="21"/>
      <c r="K105" s="25"/>
      <c r="L105" s="19"/>
      <c r="M105" s="21"/>
      <c r="N105" s="19"/>
      <c r="O105" s="22"/>
      <c r="P105" s="21"/>
    </row>
    <row r="106" spans="2:16" ht="15" customHeight="1">
      <c r="B106" s="19"/>
      <c r="C106" s="102" t="s">
        <v>46</v>
      </c>
      <c r="D106" s="102"/>
      <c r="E106" s="102"/>
      <c r="F106" s="102"/>
      <c r="G106" s="102"/>
      <c r="H106" s="102"/>
      <c r="I106" s="102"/>
      <c r="J106" s="103"/>
      <c r="K106" s="6"/>
      <c r="L106" s="142">
        <f>L99-L104</f>
        <v>10000490908</v>
      </c>
      <c r="M106" s="143"/>
      <c r="N106" s="35"/>
      <c r="O106" s="144">
        <f>O99-O104</f>
        <v>0</v>
      </c>
      <c r="P106" s="143"/>
    </row>
    <row r="107" spans="2:16" ht="15" customHeight="1">
      <c r="B107" s="19"/>
      <c r="C107" s="8"/>
      <c r="D107" s="8"/>
      <c r="E107" s="8"/>
      <c r="F107" s="8"/>
      <c r="G107" s="8"/>
      <c r="H107" s="8"/>
      <c r="I107" s="8"/>
      <c r="J107" s="20"/>
      <c r="K107" s="6"/>
      <c r="L107" s="41"/>
      <c r="M107" s="42"/>
      <c r="N107" s="41"/>
      <c r="O107" s="43"/>
      <c r="P107" s="42"/>
    </row>
    <row r="108" spans="2:16" ht="15" customHeight="1">
      <c r="B108" s="19"/>
      <c r="C108" s="22"/>
      <c r="D108" s="145" t="s">
        <v>47</v>
      </c>
      <c r="E108" s="145"/>
      <c r="F108" s="145"/>
      <c r="G108" s="145"/>
      <c r="H108" s="145"/>
      <c r="I108" s="145"/>
      <c r="J108" s="146"/>
      <c r="K108" s="5" t="s">
        <v>63</v>
      </c>
      <c r="L108" s="166">
        <f>L46+L69+L91+L106</f>
        <v>56415942588</v>
      </c>
      <c r="M108" s="167"/>
      <c r="N108" s="41"/>
      <c r="O108" s="133">
        <f>O46+O69+O91+O106</f>
        <v>-3854272351</v>
      </c>
      <c r="P108" s="132"/>
    </row>
    <row r="109" spans="2:16" ht="15" customHeight="1">
      <c r="B109" s="19"/>
      <c r="C109" s="22"/>
      <c r="D109" s="145" t="s">
        <v>69</v>
      </c>
      <c r="E109" s="145"/>
      <c r="F109" s="145"/>
      <c r="G109" s="145"/>
      <c r="H109" s="145"/>
      <c r="I109" s="145"/>
      <c r="J109" s="146"/>
      <c r="K109" s="44"/>
      <c r="L109" s="131">
        <v>248005271737</v>
      </c>
      <c r="M109" s="132"/>
      <c r="N109" s="41"/>
      <c r="O109" s="133">
        <v>251859544088</v>
      </c>
      <c r="P109" s="132"/>
    </row>
    <row r="110" spans="2:16" ht="15" customHeight="1">
      <c r="B110" s="19"/>
      <c r="C110" s="22"/>
      <c r="D110" s="145" t="s">
        <v>68</v>
      </c>
      <c r="E110" s="145"/>
      <c r="F110" s="145"/>
      <c r="G110" s="145"/>
      <c r="H110" s="145"/>
      <c r="I110" s="145"/>
      <c r="J110" s="146"/>
      <c r="K110" s="44"/>
      <c r="L110" s="131">
        <f>L108+L109</f>
        <v>304421214325</v>
      </c>
      <c r="M110" s="132"/>
      <c r="N110" s="41"/>
      <c r="O110" s="133">
        <f>O108+O109</f>
        <v>248005271737</v>
      </c>
      <c r="P110" s="132"/>
    </row>
    <row r="111" spans="2:16" ht="15" customHeight="1">
      <c r="B111" s="19"/>
      <c r="C111" s="22"/>
      <c r="D111" s="10"/>
      <c r="E111" s="145" t="s">
        <v>67</v>
      </c>
      <c r="F111" s="145"/>
      <c r="G111" s="145"/>
      <c r="H111" s="145"/>
      <c r="I111" s="145"/>
      <c r="J111" s="146"/>
      <c r="K111" s="44"/>
      <c r="L111" s="131">
        <v>0</v>
      </c>
      <c r="M111" s="132"/>
      <c r="N111" s="41"/>
      <c r="O111" s="133">
        <v>0</v>
      </c>
      <c r="P111" s="132"/>
    </row>
    <row r="112" spans="2:16" ht="15" customHeight="1">
      <c r="B112" s="19"/>
      <c r="C112" s="22"/>
      <c r="D112" s="10"/>
      <c r="E112" s="145" t="s">
        <v>51</v>
      </c>
      <c r="F112" s="145"/>
      <c r="G112" s="145"/>
      <c r="H112" s="145"/>
      <c r="I112" s="145"/>
      <c r="J112" s="146"/>
      <c r="K112" s="44"/>
      <c r="L112" s="131">
        <v>77556816</v>
      </c>
      <c r="M112" s="132"/>
      <c r="N112" s="41"/>
      <c r="O112" s="133">
        <v>70791711</v>
      </c>
      <c r="P112" s="133"/>
    </row>
    <row r="113" spans="2:16" s="45" customFormat="1" ht="15" customHeight="1">
      <c r="B113" s="56"/>
      <c r="C113" s="57"/>
      <c r="D113" s="58"/>
      <c r="E113" s="148" t="s">
        <v>52</v>
      </c>
      <c r="F113" s="148"/>
      <c r="G113" s="148"/>
      <c r="H113" s="148"/>
      <c r="I113" s="148"/>
      <c r="J113" s="149"/>
      <c r="K113" s="59"/>
      <c r="L113" s="150">
        <v>10196891646</v>
      </c>
      <c r="M113" s="151"/>
      <c r="N113" s="60"/>
      <c r="O113" s="152">
        <v>13824324069</v>
      </c>
      <c r="P113" s="151"/>
    </row>
    <row r="114" spans="2:16" ht="15" customHeight="1">
      <c r="B114" s="18"/>
      <c r="C114" s="31"/>
      <c r="D114" s="11"/>
      <c r="E114" s="159" t="s">
        <v>48</v>
      </c>
      <c r="F114" s="159"/>
      <c r="G114" s="159"/>
      <c r="H114" s="159"/>
      <c r="I114" s="159"/>
      <c r="J114" s="160"/>
      <c r="K114" s="46"/>
      <c r="L114" s="142">
        <f>L110+L111+L112+L113</f>
        <v>314695662787</v>
      </c>
      <c r="M114" s="143"/>
      <c r="N114" s="35"/>
      <c r="O114" s="144">
        <f>O110+O111+O112+O113</f>
        <v>261900387517</v>
      </c>
      <c r="P114" s="143"/>
    </row>
    <row r="115" ht="18" customHeight="1"/>
    <row r="116" spans="9:16" ht="19.5" customHeight="1">
      <c r="I116" s="106"/>
      <c r="J116" s="106"/>
      <c r="K116" s="106"/>
      <c r="L116" s="106"/>
      <c r="M116" s="106"/>
      <c r="N116" s="106"/>
      <c r="O116" s="106"/>
      <c r="P116" s="106"/>
    </row>
    <row r="117" spans="7:17" ht="19.5" customHeight="1">
      <c r="G117" s="162" t="s">
        <v>76</v>
      </c>
      <c r="H117" s="162"/>
      <c r="I117" s="162"/>
      <c r="J117" s="162"/>
      <c r="K117" s="162"/>
      <c r="L117" s="164" t="s">
        <v>49</v>
      </c>
      <c r="M117" s="164"/>
      <c r="N117" s="164"/>
      <c r="O117" s="164"/>
      <c r="P117" s="51"/>
      <c r="Q117" s="51"/>
    </row>
    <row r="118" spans="7:17" ht="19.5" customHeight="1">
      <c r="G118" s="162" t="s">
        <v>77</v>
      </c>
      <c r="H118" s="162"/>
      <c r="I118" s="162"/>
      <c r="J118" s="162" t="s">
        <v>78</v>
      </c>
      <c r="K118" s="162"/>
      <c r="L118" s="52"/>
      <c r="M118" s="52"/>
      <c r="N118" s="52"/>
      <c r="O118" s="52"/>
      <c r="P118" s="52"/>
      <c r="Q118" s="49"/>
    </row>
    <row r="119" spans="7:17" ht="19.5" customHeight="1">
      <c r="G119" s="161" t="s">
        <v>79</v>
      </c>
      <c r="H119" s="161"/>
      <c r="I119" s="161"/>
      <c r="J119" s="162"/>
      <c r="K119" s="162"/>
      <c r="L119" s="53"/>
      <c r="M119" s="53"/>
      <c r="N119" s="53"/>
      <c r="O119" s="53"/>
      <c r="P119" s="53"/>
      <c r="Q119" s="49"/>
    </row>
    <row r="120" spans="7:17" ht="19.5" customHeight="1">
      <c r="G120" s="161" t="s">
        <v>80</v>
      </c>
      <c r="H120" s="161"/>
      <c r="I120" s="161"/>
      <c r="J120" s="165"/>
      <c r="K120" s="165"/>
      <c r="L120" s="53"/>
      <c r="M120" s="53"/>
      <c r="N120" s="53"/>
      <c r="O120" s="53"/>
      <c r="P120" s="53"/>
      <c r="Q120" s="49"/>
    </row>
    <row r="121" spans="7:17" ht="19.5" customHeight="1">
      <c r="G121" s="161" t="s">
        <v>81</v>
      </c>
      <c r="H121" s="161"/>
      <c r="I121" s="161"/>
      <c r="J121" s="162"/>
      <c r="K121" s="162"/>
      <c r="L121" s="163" t="s">
        <v>84</v>
      </c>
      <c r="M121" s="164"/>
      <c r="N121" s="164"/>
      <c r="O121" s="164"/>
      <c r="P121" s="51"/>
      <c r="Q121" s="51"/>
    </row>
    <row r="122" spans="7:16" ht="19.5" customHeight="1">
      <c r="G122" s="47"/>
      <c r="K122" s="48"/>
      <c r="L122" s="22"/>
      <c r="M122" s="22"/>
      <c r="N122" s="22"/>
      <c r="O122" s="22"/>
      <c r="P122" s="22"/>
    </row>
    <row r="123" spans="2:16" ht="9.75" customHeight="1">
      <c r="B123" s="47"/>
      <c r="C123" s="47"/>
      <c r="D123" s="47"/>
      <c r="E123" s="47"/>
      <c r="F123" s="47"/>
      <c r="K123" s="48"/>
      <c r="L123" s="48"/>
      <c r="M123" s="48"/>
      <c r="N123" s="48"/>
      <c r="O123" s="48"/>
      <c r="P123" s="48"/>
    </row>
    <row r="124" spans="12:16" ht="3" customHeight="1">
      <c r="L124" s="48"/>
      <c r="M124" s="48"/>
      <c r="N124" s="48"/>
      <c r="O124" s="48"/>
      <c r="P124" s="48"/>
    </row>
    <row r="125" ht="6.75" customHeight="1"/>
    <row r="127" ht="12.75">
      <c r="O127" s="55"/>
    </row>
    <row r="128" ht="12.75">
      <c r="O128" s="55"/>
    </row>
  </sheetData>
  <sheetProtection/>
  <mergeCells count="215">
    <mergeCell ref="O22:P22"/>
    <mergeCell ref="C19:J19"/>
    <mergeCell ref="C20:J20"/>
    <mergeCell ref="F8:P9"/>
    <mergeCell ref="F10:P10"/>
    <mergeCell ref="F12:P12"/>
    <mergeCell ref="F13:P13"/>
    <mergeCell ref="B17:J17"/>
    <mergeCell ref="L17:M17"/>
    <mergeCell ref="O17:P17"/>
    <mergeCell ref="L26:M26"/>
    <mergeCell ref="O26:P26"/>
    <mergeCell ref="O21:P21"/>
    <mergeCell ref="D22:J22"/>
    <mergeCell ref="O23:P23"/>
    <mergeCell ref="D21:J21"/>
    <mergeCell ref="L21:M21"/>
    <mergeCell ref="D23:J23"/>
    <mergeCell ref="L23:M23"/>
    <mergeCell ref="L22:M22"/>
    <mergeCell ref="D24:J24"/>
    <mergeCell ref="L24:M24"/>
    <mergeCell ref="O24:P24"/>
    <mergeCell ref="D27:J27"/>
    <mergeCell ref="L27:M27"/>
    <mergeCell ref="O27:P27"/>
    <mergeCell ref="D25:J25"/>
    <mergeCell ref="L25:M25"/>
    <mergeCell ref="O25:P25"/>
    <mergeCell ref="D26:J26"/>
    <mergeCell ref="D28:J28"/>
    <mergeCell ref="L28:M28"/>
    <mergeCell ref="O28:P28"/>
    <mergeCell ref="D29:J29"/>
    <mergeCell ref="L29:M29"/>
    <mergeCell ref="O29:P29"/>
    <mergeCell ref="D31:J31"/>
    <mergeCell ref="L31:M31"/>
    <mergeCell ref="O31:P31"/>
    <mergeCell ref="D30:J30"/>
    <mergeCell ref="L30:M30"/>
    <mergeCell ref="O30:P30"/>
    <mergeCell ref="L33:M33"/>
    <mergeCell ref="O33:P33"/>
    <mergeCell ref="C34:J34"/>
    <mergeCell ref="D36:J36"/>
    <mergeCell ref="L36:M36"/>
    <mergeCell ref="O36:P36"/>
    <mergeCell ref="D35:J35"/>
    <mergeCell ref="L35:M35"/>
    <mergeCell ref="O35:P35"/>
    <mergeCell ref="E33:J33"/>
    <mergeCell ref="D37:J37"/>
    <mergeCell ref="L37:M37"/>
    <mergeCell ref="O37:P37"/>
    <mergeCell ref="D38:J38"/>
    <mergeCell ref="L38:M38"/>
    <mergeCell ref="O38:P38"/>
    <mergeCell ref="D39:J39"/>
    <mergeCell ref="L39:M39"/>
    <mergeCell ref="O39:P39"/>
    <mergeCell ref="D40:J40"/>
    <mergeCell ref="L40:M40"/>
    <mergeCell ref="O40:P40"/>
    <mergeCell ref="D41:J41"/>
    <mergeCell ref="L41:M41"/>
    <mergeCell ref="O41:P41"/>
    <mergeCell ref="D42:J42"/>
    <mergeCell ref="L42:M42"/>
    <mergeCell ref="O42:P42"/>
    <mergeCell ref="E44:J44"/>
    <mergeCell ref="L44:M44"/>
    <mergeCell ref="O44:P44"/>
    <mergeCell ref="O59:P59"/>
    <mergeCell ref="C46:J46"/>
    <mergeCell ref="L46:M46"/>
    <mergeCell ref="O46:P46"/>
    <mergeCell ref="C48:J48"/>
    <mergeCell ref="C49:J49"/>
    <mergeCell ref="D50:J50"/>
    <mergeCell ref="L50:M50"/>
    <mergeCell ref="O50:P50"/>
    <mergeCell ref="D62:J62"/>
    <mergeCell ref="L62:M62"/>
    <mergeCell ref="O62:P62"/>
    <mergeCell ref="D51:J51"/>
    <mergeCell ref="O51:P51"/>
    <mergeCell ref="D52:J52"/>
    <mergeCell ref="L52:M52"/>
    <mergeCell ref="O52:P52"/>
    <mergeCell ref="O61:P61"/>
    <mergeCell ref="D63:J63"/>
    <mergeCell ref="L63:M63"/>
    <mergeCell ref="O63:P63"/>
    <mergeCell ref="E59:J59"/>
    <mergeCell ref="L59:M59"/>
    <mergeCell ref="C60:J60"/>
    <mergeCell ref="D61:J61"/>
    <mergeCell ref="L61:M61"/>
    <mergeCell ref="D64:J64"/>
    <mergeCell ref="L64:M64"/>
    <mergeCell ref="O64:P64"/>
    <mergeCell ref="D65:J65"/>
    <mergeCell ref="L65:M65"/>
    <mergeCell ref="O65:P65"/>
    <mergeCell ref="O80:P80"/>
    <mergeCell ref="C69:J69"/>
    <mergeCell ref="L69:M69"/>
    <mergeCell ref="O69:P69"/>
    <mergeCell ref="C77:J77"/>
    <mergeCell ref="B76:J76"/>
    <mergeCell ref="L76:M76"/>
    <mergeCell ref="O76:P76"/>
    <mergeCell ref="C84:J84"/>
    <mergeCell ref="C78:J78"/>
    <mergeCell ref="E67:J67"/>
    <mergeCell ref="L67:M67"/>
    <mergeCell ref="O67:P67"/>
    <mergeCell ref="D79:J79"/>
    <mergeCell ref="L79:M79"/>
    <mergeCell ref="O79:P79"/>
    <mergeCell ref="D80:J80"/>
    <mergeCell ref="L80:M80"/>
    <mergeCell ref="D81:J81"/>
    <mergeCell ref="L81:M81"/>
    <mergeCell ref="O81:P81"/>
    <mergeCell ref="E83:J83"/>
    <mergeCell ref="L83:M83"/>
    <mergeCell ref="O83:P83"/>
    <mergeCell ref="D85:J85"/>
    <mergeCell ref="L85:M85"/>
    <mergeCell ref="O85:P85"/>
    <mergeCell ref="D87:J87"/>
    <mergeCell ref="L87:M87"/>
    <mergeCell ref="O87:P87"/>
    <mergeCell ref="D86:J86"/>
    <mergeCell ref="L86:M86"/>
    <mergeCell ref="O86:P86"/>
    <mergeCell ref="E89:J89"/>
    <mergeCell ref="L89:M89"/>
    <mergeCell ref="O89:P89"/>
    <mergeCell ref="C94:J94"/>
    <mergeCell ref="D95:J95"/>
    <mergeCell ref="L95:M95"/>
    <mergeCell ref="O95:P95"/>
    <mergeCell ref="C91:J91"/>
    <mergeCell ref="L91:M91"/>
    <mergeCell ref="O91:P91"/>
    <mergeCell ref="C93:J93"/>
    <mergeCell ref="C100:J100"/>
    <mergeCell ref="L97:M97"/>
    <mergeCell ref="O97:P97"/>
    <mergeCell ref="E99:J99"/>
    <mergeCell ref="L99:M99"/>
    <mergeCell ref="O99:P99"/>
    <mergeCell ref="D97:J97"/>
    <mergeCell ref="D96:I96"/>
    <mergeCell ref="D102:J102"/>
    <mergeCell ref="L102:M102"/>
    <mergeCell ref="O102:P102"/>
    <mergeCell ref="D101:J101"/>
    <mergeCell ref="L101:M101"/>
    <mergeCell ref="O101:P101"/>
    <mergeCell ref="L108:M108"/>
    <mergeCell ref="O108:P108"/>
    <mergeCell ref="L106:M106"/>
    <mergeCell ref="E104:J104"/>
    <mergeCell ref="L104:M104"/>
    <mergeCell ref="O104:P104"/>
    <mergeCell ref="J118:K118"/>
    <mergeCell ref="E112:J112"/>
    <mergeCell ref="L112:M112"/>
    <mergeCell ref="O112:P112"/>
    <mergeCell ref="E113:J113"/>
    <mergeCell ref="L113:M113"/>
    <mergeCell ref="O113:P113"/>
    <mergeCell ref="E114:J114"/>
    <mergeCell ref="L114:M114"/>
    <mergeCell ref="O114:P114"/>
    <mergeCell ref="G121:I121"/>
    <mergeCell ref="J121:K121"/>
    <mergeCell ref="L117:O117"/>
    <mergeCell ref="L121:O121"/>
    <mergeCell ref="G119:I119"/>
    <mergeCell ref="J119:K119"/>
    <mergeCell ref="G120:I120"/>
    <mergeCell ref="J120:K120"/>
    <mergeCell ref="G118:I118"/>
    <mergeCell ref="G117:K117"/>
    <mergeCell ref="I116:P116"/>
    <mergeCell ref="D57:J57"/>
    <mergeCell ref="E111:J111"/>
    <mergeCell ref="L111:M111"/>
    <mergeCell ref="D109:J109"/>
    <mergeCell ref="L109:M109"/>
    <mergeCell ref="C106:J106"/>
    <mergeCell ref="O111:P111"/>
    <mergeCell ref="O109:P109"/>
    <mergeCell ref="D110:J110"/>
    <mergeCell ref="D53:J53"/>
    <mergeCell ref="L53:M53"/>
    <mergeCell ref="O53:P53"/>
    <mergeCell ref="D54:J54"/>
    <mergeCell ref="L54:M54"/>
    <mergeCell ref="O54:P54"/>
    <mergeCell ref="L110:M110"/>
    <mergeCell ref="O110:P110"/>
    <mergeCell ref="O106:P106"/>
    <mergeCell ref="D55:J55"/>
    <mergeCell ref="L55:M55"/>
    <mergeCell ref="O55:P55"/>
    <mergeCell ref="D56:J56"/>
    <mergeCell ref="L56:M56"/>
    <mergeCell ref="O56:P56"/>
    <mergeCell ref="D108:J108"/>
  </mergeCells>
  <printOptions/>
  <pageMargins left="0.5905511811023623" right="0.11811023622047245" top="1.8503937007874016" bottom="0.35433070866141736" header="0.5118110236220472" footer="0.1968503937007874"/>
  <pageSetup horizontalDpi="600" verticalDpi="600" orientation="portrait" paperSize="5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S131"/>
  <sheetViews>
    <sheetView zoomScalePageLayoutView="0" workbookViewId="0" topLeftCell="A109">
      <selection activeCell="L63" sqref="L63:M63"/>
    </sheetView>
  </sheetViews>
  <sheetFormatPr defaultColWidth="6.8515625" defaultRowHeight="12.75"/>
  <cols>
    <col min="1" max="1" width="2.421875" style="12" customWidth="1"/>
    <col min="2" max="4" width="1.7109375" style="12" customWidth="1"/>
    <col min="5" max="5" width="3.8515625" style="12" customWidth="1"/>
    <col min="6" max="6" width="1.421875" style="12" customWidth="1"/>
    <col min="7" max="7" width="4.57421875" style="12" customWidth="1"/>
    <col min="8" max="8" width="37.8515625" style="12" customWidth="1"/>
    <col min="9" max="10" width="1.7109375" style="12" customWidth="1"/>
    <col min="11" max="11" width="7.421875" style="12" bestFit="1" customWidth="1"/>
    <col min="12" max="12" width="5.00390625" style="12" customWidth="1"/>
    <col min="13" max="13" width="17.7109375" style="12" customWidth="1"/>
    <col min="14" max="14" width="1.1484375" style="12" customWidth="1"/>
    <col min="15" max="15" width="17.7109375" style="12" customWidth="1"/>
    <col min="16" max="16" width="1.1484375" style="12" customWidth="1"/>
    <col min="17" max="18" width="6.8515625" style="12" customWidth="1"/>
    <col min="19" max="19" width="19.8515625" style="12" bestFit="1" customWidth="1"/>
    <col min="20" max="16384" width="6.8515625" style="12" customWidth="1"/>
  </cols>
  <sheetData>
    <row r="1" spans="12:13" s="1" customFormat="1" ht="12.75" customHeight="1">
      <c r="L1" s="1" t="s">
        <v>70</v>
      </c>
      <c r="M1" s="9"/>
    </row>
    <row r="2" spans="12:13" s="1" customFormat="1" ht="12.75" customHeight="1">
      <c r="L2" s="1" t="s">
        <v>71</v>
      </c>
      <c r="M2" s="9"/>
    </row>
    <row r="3" spans="12:13" s="1" customFormat="1" ht="12.75" customHeight="1">
      <c r="L3" s="1" t="s">
        <v>72</v>
      </c>
      <c r="M3" s="9"/>
    </row>
    <row r="4" spans="12:13" s="1" customFormat="1" ht="12.75" customHeight="1">
      <c r="L4" s="1" t="s">
        <v>73</v>
      </c>
      <c r="M4" s="9"/>
    </row>
    <row r="5" spans="12:13" s="1" customFormat="1" ht="12.75" customHeight="1">
      <c r="L5" s="1" t="s">
        <v>74</v>
      </c>
      <c r="M5" s="9"/>
    </row>
    <row r="6" spans="12:13" s="1" customFormat="1" ht="12.75" customHeight="1">
      <c r="L6" s="1" t="s">
        <v>75</v>
      </c>
      <c r="M6" s="9"/>
    </row>
    <row r="7" s="1" customFormat="1" ht="12.75" customHeight="1">
      <c r="M7" s="9"/>
    </row>
    <row r="8" spans="6:16" s="49" customFormat="1" ht="13.5" customHeight="1">
      <c r="F8" s="93" t="s">
        <v>0</v>
      </c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6:16" s="49" customFormat="1" ht="3" customHeight="1"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</row>
    <row r="10" spans="6:16" s="49" customFormat="1" ht="16.5" customHeight="1">
      <c r="F10" s="93" t="s">
        <v>1</v>
      </c>
      <c r="G10" s="93"/>
      <c r="H10" s="93"/>
      <c r="I10" s="93"/>
      <c r="J10" s="93"/>
      <c r="K10" s="93"/>
      <c r="L10" s="93"/>
      <c r="M10" s="93"/>
      <c r="N10" s="93"/>
      <c r="O10" s="93"/>
      <c r="P10" s="93"/>
    </row>
    <row r="11" s="49" customFormat="1" ht="13.5" customHeight="1"/>
    <row r="12" spans="6:16" s="49" customFormat="1" ht="13.5" customHeight="1">
      <c r="F12" s="94" t="s">
        <v>100</v>
      </c>
      <c r="G12" s="94"/>
      <c r="H12" s="94"/>
      <c r="I12" s="94"/>
      <c r="J12" s="94"/>
      <c r="K12" s="94"/>
      <c r="L12" s="94"/>
      <c r="M12" s="94"/>
      <c r="N12" s="94"/>
      <c r="O12" s="94"/>
      <c r="P12" s="94"/>
    </row>
    <row r="13" spans="6:16" s="49" customFormat="1" ht="16.5" customHeight="1">
      <c r="F13" s="94" t="s">
        <v>2</v>
      </c>
      <c r="G13" s="94"/>
      <c r="H13" s="94"/>
      <c r="I13" s="94"/>
      <c r="J13" s="94"/>
      <c r="K13" s="94"/>
      <c r="L13" s="94"/>
      <c r="M13" s="94"/>
      <c r="N13" s="94"/>
      <c r="O13" s="94"/>
      <c r="P13" s="94"/>
    </row>
    <row r="14" spans="6:16" s="49" customFormat="1" ht="10.5" customHeight="1"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</row>
    <row r="15" spans="6:16" s="49" customFormat="1" ht="7.5" customHeight="1"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</row>
    <row r="16" spans="2:16" ht="8.25" customHeight="1">
      <c r="B16" s="13"/>
      <c r="C16" s="14"/>
      <c r="D16" s="14"/>
      <c r="E16" s="14"/>
      <c r="F16" s="14"/>
      <c r="G16" s="14"/>
      <c r="H16" s="14"/>
      <c r="I16" s="14"/>
      <c r="J16" s="14"/>
      <c r="K16" s="15"/>
      <c r="L16" s="13"/>
      <c r="M16" s="16"/>
      <c r="N16" s="13"/>
      <c r="O16" s="14"/>
      <c r="P16" s="16"/>
    </row>
    <row r="17" spans="2:16" ht="18" customHeight="1">
      <c r="B17" s="95" t="s">
        <v>3</v>
      </c>
      <c r="C17" s="96"/>
      <c r="D17" s="96"/>
      <c r="E17" s="96"/>
      <c r="F17" s="96"/>
      <c r="G17" s="96"/>
      <c r="H17" s="96"/>
      <c r="I17" s="96"/>
      <c r="J17" s="97"/>
      <c r="K17" s="2" t="s">
        <v>50</v>
      </c>
      <c r="L17" s="98">
        <v>2017</v>
      </c>
      <c r="M17" s="99"/>
      <c r="N17" s="18"/>
      <c r="O17" s="100">
        <v>2016</v>
      </c>
      <c r="P17" s="101"/>
    </row>
    <row r="18" spans="2:16" ht="15" customHeight="1">
      <c r="B18" s="13"/>
      <c r="C18" s="14"/>
      <c r="D18" s="14"/>
      <c r="E18" s="14"/>
      <c r="F18" s="14"/>
      <c r="G18" s="14"/>
      <c r="H18" s="14"/>
      <c r="I18" s="14"/>
      <c r="J18" s="16"/>
      <c r="K18" s="15"/>
      <c r="L18" s="13"/>
      <c r="M18" s="16"/>
      <c r="N18" s="13"/>
      <c r="O18" s="14"/>
      <c r="P18" s="16"/>
    </row>
    <row r="19" spans="2:16" ht="15" customHeight="1">
      <c r="B19" s="19"/>
      <c r="C19" s="102" t="s">
        <v>4</v>
      </c>
      <c r="D19" s="102"/>
      <c r="E19" s="102"/>
      <c r="F19" s="102"/>
      <c r="G19" s="102"/>
      <c r="H19" s="102"/>
      <c r="I19" s="102"/>
      <c r="J19" s="103"/>
      <c r="K19" s="3" t="s">
        <v>53</v>
      </c>
      <c r="L19" s="19"/>
      <c r="M19" s="21"/>
      <c r="N19" s="19"/>
      <c r="O19" s="22"/>
      <c r="P19" s="21"/>
    </row>
    <row r="20" spans="2:16" ht="15" customHeight="1">
      <c r="B20" s="19"/>
      <c r="C20" s="104" t="s">
        <v>5</v>
      </c>
      <c r="D20" s="104"/>
      <c r="E20" s="104"/>
      <c r="F20" s="104"/>
      <c r="G20" s="104"/>
      <c r="H20" s="104"/>
      <c r="I20" s="104"/>
      <c r="J20" s="105"/>
      <c r="K20" s="3" t="s">
        <v>54</v>
      </c>
      <c r="L20" s="19"/>
      <c r="M20" s="21"/>
      <c r="N20" s="19"/>
      <c r="O20" s="22"/>
      <c r="P20" s="21"/>
    </row>
    <row r="21" spans="2:16" ht="15" customHeight="1">
      <c r="B21" s="19"/>
      <c r="C21" s="22"/>
      <c r="D21" s="106" t="s">
        <v>6</v>
      </c>
      <c r="E21" s="106"/>
      <c r="F21" s="106"/>
      <c r="G21" s="106"/>
      <c r="H21" s="106"/>
      <c r="I21" s="106"/>
      <c r="J21" s="107"/>
      <c r="K21" s="5"/>
      <c r="L21" s="108">
        <v>150746368794</v>
      </c>
      <c r="M21" s="109"/>
      <c r="N21" s="19"/>
      <c r="O21" s="110">
        <v>127624564710</v>
      </c>
      <c r="P21" s="109"/>
    </row>
    <row r="22" spans="2:16" ht="15" customHeight="1">
      <c r="B22" s="19"/>
      <c r="C22" s="22"/>
      <c r="D22" s="106" t="s">
        <v>7</v>
      </c>
      <c r="E22" s="106"/>
      <c r="F22" s="106"/>
      <c r="G22" s="106"/>
      <c r="H22" s="106"/>
      <c r="I22" s="106"/>
      <c r="J22" s="107"/>
      <c r="K22" s="5"/>
      <c r="L22" s="108">
        <f>24068314297-15798950</f>
        <v>24052515347</v>
      </c>
      <c r="M22" s="109"/>
      <c r="N22" s="19"/>
      <c r="O22" s="110">
        <v>25297908468</v>
      </c>
      <c r="P22" s="109"/>
    </row>
    <row r="23" spans="2:16" ht="15" customHeight="1">
      <c r="B23" s="19"/>
      <c r="C23" s="22"/>
      <c r="D23" s="106" t="s">
        <v>8</v>
      </c>
      <c r="E23" s="106"/>
      <c r="F23" s="106"/>
      <c r="G23" s="106"/>
      <c r="H23" s="106"/>
      <c r="I23" s="106"/>
      <c r="J23" s="107"/>
      <c r="K23" s="5"/>
      <c r="L23" s="108">
        <v>11040503610</v>
      </c>
      <c r="M23" s="109"/>
      <c r="N23" s="19"/>
      <c r="O23" s="110">
        <v>8554965219</v>
      </c>
      <c r="P23" s="109"/>
    </row>
    <row r="24" spans="2:16" ht="15" customHeight="1">
      <c r="B24" s="19"/>
      <c r="C24" s="22"/>
      <c r="D24" s="106" t="s">
        <v>9</v>
      </c>
      <c r="E24" s="106"/>
      <c r="F24" s="106"/>
      <c r="G24" s="106"/>
      <c r="H24" s="106"/>
      <c r="I24" s="106"/>
      <c r="J24" s="107"/>
      <c r="K24" s="5"/>
      <c r="L24" s="108">
        <f>227009373454-90200540914-119000000</f>
        <v>136689832540</v>
      </c>
      <c r="M24" s="109"/>
      <c r="N24" s="19"/>
      <c r="O24" s="110">
        <v>58762421817</v>
      </c>
      <c r="P24" s="109"/>
    </row>
    <row r="25" spans="2:16" ht="15" customHeight="1">
      <c r="B25" s="19"/>
      <c r="C25" s="22"/>
      <c r="D25" s="106" t="s">
        <v>10</v>
      </c>
      <c r="E25" s="106"/>
      <c r="F25" s="106"/>
      <c r="G25" s="106"/>
      <c r="H25" s="106"/>
      <c r="I25" s="106"/>
      <c r="J25" s="107"/>
      <c r="K25" s="5"/>
      <c r="L25" s="108">
        <f>37862671805+1570820521</f>
        <v>39433492326</v>
      </c>
      <c r="M25" s="109"/>
      <c r="N25" s="19"/>
      <c r="O25" s="110">
        <v>41236369287</v>
      </c>
      <c r="P25" s="109"/>
    </row>
    <row r="26" spans="2:16" ht="15" customHeight="1">
      <c r="B26" s="19"/>
      <c r="C26" s="22"/>
      <c r="D26" s="106" t="s">
        <v>11</v>
      </c>
      <c r="E26" s="106"/>
      <c r="F26" s="106"/>
      <c r="G26" s="106"/>
      <c r="H26" s="106"/>
      <c r="I26" s="106"/>
      <c r="J26" s="107"/>
      <c r="K26" s="5"/>
      <c r="L26" s="108">
        <v>978664650000</v>
      </c>
      <c r="M26" s="109"/>
      <c r="N26" s="19"/>
      <c r="O26" s="110">
        <v>996164049000</v>
      </c>
      <c r="P26" s="109"/>
    </row>
    <row r="27" spans="2:16" ht="15" customHeight="1">
      <c r="B27" s="19"/>
      <c r="C27" s="22"/>
      <c r="D27" s="106" t="s">
        <v>12</v>
      </c>
      <c r="E27" s="106"/>
      <c r="F27" s="106"/>
      <c r="G27" s="106"/>
      <c r="H27" s="106"/>
      <c r="I27" s="106"/>
      <c r="J27" s="107"/>
      <c r="K27" s="5"/>
      <c r="L27" s="108">
        <v>253371946521</v>
      </c>
      <c r="M27" s="109"/>
      <c r="N27" s="19"/>
      <c r="O27" s="110">
        <v>352752915080</v>
      </c>
      <c r="P27" s="109"/>
    </row>
    <row r="28" spans="2:16" ht="15" customHeight="1">
      <c r="B28" s="19"/>
      <c r="C28" s="22"/>
      <c r="D28" s="106" t="s">
        <v>13</v>
      </c>
      <c r="E28" s="106"/>
      <c r="F28" s="106"/>
      <c r="G28" s="106"/>
      <c r="H28" s="106"/>
      <c r="I28" s="106"/>
      <c r="J28" s="107"/>
      <c r="K28" s="5"/>
      <c r="L28" s="108">
        <v>134069516000</v>
      </c>
      <c r="M28" s="109"/>
      <c r="N28" s="19"/>
      <c r="O28" s="110">
        <v>114079018872</v>
      </c>
      <c r="P28" s="109"/>
    </row>
    <row r="29" spans="2:16" ht="15" customHeight="1">
      <c r="B29" s="19"/>
      <c r="C29" s="22"/>
      <c r="D29" s="106" t="s">
        <v>14</v>
      </c>
      <c r="E29" s="106"/>
      <c r="F29" s="106"/>
      <c r="G29" s="106"/>
      <c r="H29" s="106"/>
      <c r="I29" s="106"/>
      <c r="J29" s="107"/>
      <c r="K29" s="5"/>
      <c r="L29" s="108">
        <v>187907233000</v>
      </c>
      <c r="M29" s="109"/>
      <c r="N29" s="19"/>
      <c r="O29" s="110">
        <v>108686344000</v>
      </c>
      <c r="P29" s="109"/>
    </row>
    <row r="30" spans="2:16" ht="15" customHeight="1">
      <c r="B30" s="19"/>
      <c r="C30" s="22"/>
      <c r="D30" s="106" t="s">
        <v>15</v>
      </c>
      <c r="E30" s="106"/>
      <c r="F30" s="106"/>
      <c r="G30" s="106"/>
      <c r="H30" s="106"/>
      <c r="I30" s="106"/>
      <c r="J30" s="107"/>
      <c r="K30" s="5"/>
      <c r="L30" s="108">
        <v>24463332821</v>
      </c>
      <c r="M30" s="109"/>
      <c r="N30" s="19"/>
      <c r="O30" s="110">
        <v>95383800000</v>
      </c>
      <c r="P30" s="109"/>
    </row>
    <row r="31" spans="2:16" ht="15" customHeight="1">
      <c r="B31" s="19"/>
      <c r="C31" s="22"/>
      <c r="D31" s="106" t="s">
        <v>87</v>
      </c>
      <c r="E31" s="106"/>
      <c r="F31" s="106"/>
      <c r="G31" s="106"/>
      <c r="H31" s="106"/>
      <c r="I31" s="106"/>
      <c r="J31" s="107"/>
      <c r="K31" s="5"/>
      <c r="L31" s="108">
        <v>10407571931</v>
      </c>
      <c r="M31" s="109"/>
      <c r="N31" s="19"/>
      <c r="O31" s="110">
        <v>1638105985</v>
      </c>
      <c r="P31" s="109"/>
    </row>
    <row r="32" spans="2:16" ht="15" customHeight="1">
      <c r="B32" s="19"/>
      <c r="C32" s="22"/>
      <c r="D32" s="106" t="s">
        <v>94</v>
      </c>
      <c r="E32" s="106"/>
      <c r="F32" s="106"/>
      <c r="G32" s="106"/>
      <c r="H32" s="106"/>
      <c r="I32" s="106"/>
      <c r="J32" s="107"/>
      <c r="K32" s="5"/>
      <c r="L32" s="111">
        <v>0</v>
      </c>
      <c r="M32" s="112"/>
      <c r="N32" s="19"/>
      <c r="O32" s="113">
        <v>1086662000</v>
      </c>
      <c r="P32" s="112"/>
    </row>
    <row r="33" spans="2:16" ht="15" customHeight="1">
      <c r="B33" s="19"/>
      <c r="C33" s="22"/>
      <c r="D33" s="22"/>
      <c r="E33" s="22"/>
      <c r="F33" s="22"/>
      <c r="G33" s="22"/>
      <c r="H33" s="22"/>
      <c r="I33" s="22"/>
      <c r="J33" s="21"/>
      <c r="K33" s="25"/>
      <c r="L33" s="26"/>
      <c r="M33" s="27"/>
      <c r="N33" s="26"/>
      <c r="O33" s="28"/>
      <c r="P33" s="27"/>
    </row>
    <row r="34" spans="2:16" ht="15" customHeight="1">
      <c r="B34" s="19"/>
      <c r="C34" s="22"/>
      <c r="D34" s="22"/>
      <c r="E34" s="114" t="s">
        <v>16</v>
      </c>
      <c r="F34" s="114"/>
      <c r="G34" s="114"/>
      <c r="H34" s="114"/>
      <c r="I34" s="114"/>
      <c r="J34" s="115"/>
      <c r="K34" s="3"/>
      <c r="L34" s="111">
        <f>L21+L22+L23+L24+L25+L26+L27+L28+L29+L30+L31+L32</f>
        <v>1950846962890</v>
      </c>
      <c r="M34" s="112"/>
      <c r="N34" s="29"/>
      <c r="O34" s="113">
        <f>O21+O22+O23+O24+O25+O26+O27+O28+O29+O30+O31+O32</f>
        <v>1931267124438</v>
      </c>
      <c r="P34" s="112"/>
    </row>
    <row r="35" spans="2:16" ht="15" customHeight="1">
      <c r="B35" s="19"/>
      <c r="C35" s="104" t="s">
        <v>17</v>
      </c>
      <c r="D35" s="104"/>
      <c r="E35" s="104"/>
      <c r="F35" s="104"/>
      <c r="G35" s="104"/>
      <c r="H35" s="104"/>
      <c r="I35" s="104"/>
      <c r="J35" s="105"/>
      <c r="K35" s="5" t="s">
        <v>55</v>
      </c>
      <c r="L35" s="19"/>
      <c r="M35" s="21"/>
      <c r="N35" s="19"/>
      <c r="O35" s="22"/>
      <c r="P35" s="21"/>
    </row>
    <row r="36" spans="2:16" ht="15" customHeight="1">
      <c r="B36" s="19"/>
      <c r="C36" s="22"/>
      <c r="D36" s="106" t="s">
        <v>18</v>
      </c>
      <c r="E36" s="106"/>
      <c r="F36" s="106"/>
      <c r="G36" s="106"/>
      <c r="H36" s="106"/>
      <c r="I36" s="106"/>
      <c r="J36" s="107"/>
      <c r="K36" s="5"/>
      <c r="L36" s="108">
        <f>885878095132-3007020393</f>
        <v>882871074739</v>
      </c>
      <c r="M36" s="109"/>
      <c r="N36" s="19"/>
      <c r="O36" s="110">
        <v>1010691616132</v>
      </c>
      <c r="P36" s="109"/>
    </row>
    <row r="37" spans="2:16" ht="15" customHeight="1">
      <c r="B37" s="19"/>
      <c r="C37" s="22"/>
      <c r="D37" s="106" t="s">
        <v>19</v>
      </c>
      <c r="E37" s="106"/>
      <c r="F37" s="106"/>
      <c r="G37" s="106"/>
      <c r="H37" s="106"/>
      <c r="I37" s="106"/>
      <c r="J37" s="107"/>
      <c r="K37" s="5"/>
      <c r="L37" s="108">
        <v>0</v>
      </c>
      <c r="M37" s="109"/>
      <c r="N37" s="19"/>
      <c r="O37" s="110">
        <v>0</v>
      </c>
      <c r="P37" s="109"/>
    </row>
    <row r="38" spans="2:16" ht="15" customHeight="1">
      <c r="B38" s="19"/>
      <c r="C38" s="22"/>
      <c r="D38" s="106" t="s">
        <v>20</v>
      </c>
      <c r="E38" s="106"/>
      <c r="F38" s="106"/>
      <c r="G38" s="106"/>
      <c r="H38" s="106"/>
      <c r="I38" s="106"/>
      <c r="J38" s="107"/>
      <c r="K38" s="5"/>
      <c r="L38" s="108">
        <v>112449403799</v>
      </c>
      <c r="M38" s="109"/>
      <c r="N38" s="19"/>
      <c r="O38" s="110">
        <v>78048118666</v>
      </c>
      <c r="P38" s="109"/>
    </row>
    <row r="39" spans="2:16" ht="15" customHeight="1">
      <c r="B39" s="19"/>
      <c r="C39" s="22"/>
      <c r="D39" s="106" t="s">
        <v>21</v>
      </c>
      <c r="E39" s="106"/>
      <c r="F39" s="106"/>
      <c r="G39" s="106"/>
      <c r="H39" s="106"/>
      <c r="I39" s="106"/>
      <c r="J39" s="107"/>
      <c r="K39" s="5"/>
      <c r="L39" s="108">
        <v>8976850000</v>
      </c>
      <c r="M39" s="109"/>
      <c r="N39" s="19"/>
      <c r="O39" s="110">
        <v>6568000000</v>
      </c>
      <c r="P39" s="109"/>
    </row>
    <row r="40" spans="2:16" ht="15" customHeight="1">
      <c r="B40" s="19"/>
      <c r="C40" s="22"/>
      <c r="D40" s="106" t="s">
        <v>22</v>
      </c>
      <c r="E40" s="106"/>
      <c r="F40" s="106"/>
      <c r="G40" s="106"/>
      <c r="H40" s="106"/>
      <c r="I40" s="106"/>
      <c r="J40" s="107"/>
      <c r="K40" s="5"/>
      <c r="L40" s="108">
        <v>15104954000</v>
      </c>
      <c r="M40" s="109"/>
      <c r="N40" s="19"/>
      <c r="O40" s="110">
        <v>12513788000</v>
      </c>
      <c r="P40" s="109"/>
    </row>
    <row r="41" spans="2:16" ht="15" customHeight="1">
      <c r="B41" s="19"/>
      <c r="C41" s="22"/>
      <c r="D41" s="116" t="s">
        <v>23</v>
      </c>
      <c r="E41" s="116"/>
      <c r="F41" s="116"/>
      <c r="G41" s="116"/>
      <c r="H41" s="116"/>
      <c r="I41" s="116"/>
      <c r="J41" s="117"/>
      <c r="K41" s="3"/>
      <c r="L41" s="108">
        <v>319083021156</v>
      </c>
      <c r="M41" s="109"/>
      <c r="N41" s="19"/>
      <c r="O41" s="110">
        <v>255436681969</v>
      </c>
      <c r="P41" s="109"/>
    </row>
    <row r="42" spans="2:16" ht="15" customHeight="1">
      <c r="B42" s="19"/>
      <c r="C42" s="22"/>
      <c r="D42" s="106" t="s">
        <v>24</v>
      </c>
      <c r="E42" s="106"/>
      <c r="F42" s="106"/>
      <c r="G42" s="106"/>
      <c r="H42" s="106"/>
      <c r="I42" s="106"/>
      <c r="J42" s="107"/>
      <c r="K42" s="5"/>
      <c r="L42" s="108">
        <v>257004850</v>
      </c>
      <c r="M42" s="109"/>
      <c r="N42" s="19"/>
      <c r="O42" s="110">
        <v>198205000</v>
      </c>
      <c r="P42" s="109"/>
    </row>
    <row r="43" spans="2:16" ht="15" customHeight="1">
      <c r="B43" s="19"/>
      <c r="C43" s="22"/>
      <c r="D43" s="106" t="s">
        <v>25</v>
      </c>
      <c r="E43" s="106"/>
      <c r="F43" s="106"/>
      <c r="G43" s="106"/>
      <c r="H43" s="106"/>
      <c r="I43" s="106"/>
      <c r="J43" s="107"/>
      <c r="K43" s="5"/>
      <c r="L43" s="108">
        <f>452804899367-72674076247</f>
        <v>380130823120</v>
      </c>
      <c r="M43" s="109"/>
      <c r="N43" s="19"/>
      <c r="O43" s="110">
        <v>272682182580</v>
      </c>
      <c r="P43" s="109"/>
    </row>
    <row r="44" spans="2:16" ht="15" customHeight="1">
      <c r="B44" s="19"/>
      <c r="C44" s="22"/>
      <c r="D44" s="22"/>
      <c r="E44" s="22"/>
      <c r="F44" s="22"/>
      <c r="G44" s="22"/>
      <c r="H44" s="22"/>
      <c r="I44" s="22"/>
      <c r="J44" s="21"/>
      <c r="K44" s="25"/>
      <c r="L44" s="19"/>
      <c r="M44" s="21"/>
      <c r="N44" s="19"/>
      <c r="O44" s="22"/>
      <c r="P44" s="21"/>
    </row>
    <row r="45" spans="2:16" ht="15" customHeight="1">
      <c r="B45" s="19"/>
      <c r="C45" s="22"/>
      <c r="D45" s="22"/>
      <c r="E45" s="114" t="s">
        <v>26</v>
      </c>
      <c r="F45" s="114"/>
      <c r="G45" s="114"/>
      <c r="H45" s="114"/>
      <c r="I45" s="114"/>
      <c r="J45" s="115"/>
      <c r="K45" s="3"/>
      <c r="L45" s="118">
        <f>L36+L37+L38+L39+L40+L41+L42+L43</f>
        <v>1718873131664</v>
      </c>
      <c r="M45" s="119"/>
      <c r="N45" s="30"/>
      <c r="O45" s="120">
        <f>O36+O37+O38+O39+O40+O41+O42+O43</f>
        <v>1636138592347</v>
      </c>
      <c r="P45" s="119"/>
    </row>
    <row r="46" spans="2:16" ht="15" customHeight="1">
      <c r="B46" s="19"/>
      <c r="C46" s="22"/>
      <c r="D46" s="22"/>
      <c r="E46" s="22"/>
      <c r="F46" s="22"/>
      <c r="G46" s="22"/>
      <c r="H46" s="22"/>
      <c r="I46" s="22"/>
      <c r="J46" s="21"/>
      <c r="K46" s="25"/>
      <c r="L46" s="18"/>
      <c r="M46" s="17"/>
      <c r="N46" s="18"/>
      <c r="O46" s="31"/>
      <c r="P46" s="17"/>
    </row>
    <row r="47" spans="2:16" ht="15" customHeight="1">
      <c r="B47" s="19"/>
      <c r="C47" s="102" t="s">
        <v>27</v>
      </c>
      <c r="D47" s="102"/>
      <c r="E47" s="102"/>
      <c r="F47" s="102"/>
      <c r="G47" s="102"/>
      <c r="H47" s="102"/>
      <c r="I47" s="102"/>
      <c r="J47" s="103"/>
      <c r="K47" s="6"/>
      <c r="L47" s="121">
        <f>L34-L45</f>
        <v>231973831226</v>
      </c>
      <c r="M47" s="122"/>
      <c r="N47" s="32"/>
      <c r="O47" s="123">
        <f>O34-O45</f>
        <v>295128532091</v>
      </c>
      <c r="P47" s="122"/>
    </row>
    <row r="48" spans="2:16" ht="15" customHeight="1">
      <c r="B48" s="19"/>
      <c r="C48" s="8"/>
      <c r="D48" s="8"/>
      <c r="E48" s="8"/>
      <c r="F48" s="8"/>
      <c r="G48" s="8"/>
      <c r="H48" s="8"/>
      <c r="I48" s="8"/>
      <c r="J48" s="20"/>
      <c r="K48" s="6"/>
      <c r="L48" s="19"/>
      <c r="M48" s="21"/>
      <c r="N48" s="19"/>
      <c r="O48" s="22"/>
      <c r="P48" s="21"/>
    </row>
    <row r="49" spans="2:16" ht="15" customHeight="1">
      <c r="B49" s="19"/>
      <c r="C49" s="102" t="s">
        <v>28</v>
      </c>
      <c r="D49" s="102"/>
      <c r="E49" s="102"/>
      <c r="F49" s="102"/>
      <c r="G49" s="102"/>
      <c r="H49" s="102"/>
      <c r="I49" s="102"/>
      <c r="J49" s="103"/>
      <c r="K49" s="3" t="s">
        <v>56</v>
      </c>
      <c r="L49" s="19"/>
      <c r="M49" s="21"/>
      <c r="N49" s="19"/>
      <c r="O49" s="22"/>
      <c r="P49" s="21"/>
    </row>
    <row r="50" spans="2:16" ht="15" customHeight="1">
      <c r="B50" s="19"/>
      <c r="C50" s="104" t="s">
        <v>5</v>
      </c>
      <c r="D50" s="104"/>
      <c r="E50" s="104"/>
      <c r="F50" s="104"/>
      <c r="G50" s="104"/>
      <c r="H50" s="104"/>
      <c r="I50" s="104"/>
      <c r="J50" s="105"/>
      <c r="K50" s="5" t="s">
        <v>57</v>
      </c>
      <c r="L50" s="19"/>
      <c r="M50" s="21"/>
      <c r="N50" s="19"/>
      <c r="O50" s="22"/>
      <c r="P50" s="21"/>
    </row>
    <row r="51" spans="2:19" ht="15" customHeight="1">
      <c r="B51" s="19"/>
      <c r="C51" s="22"/>
      <c r="D51" s="106" t="s">
        <v>82</v>
      </c>
      <c r="E51" s="106"/>
      <c r="F51" s="106"/>
      <c r="G51" s="106"/>
      <c r="H51" s="106"/>
      <c r="I51" s="106"/>
      <c r="J51" s="107"/>
      <c r="K51" s="5"/>
      <c r="L51" s="108">
        <v>0</v>
      </c>
      <c r="M51" s="109"/>
      <c r="N51" s="19"/>
      <c r="O51" s="110">
        <v>0</v>
      </c>
      <c r="P51" s="109"/>
      <c r="S51" s="55"/>
    </row>
    <row r="52" spans="2:16" ht="15" customHeight="1">
      <c r="B52" s="19"/>
      <c r="C52" s="22"/>
      <c r="D52" s="106" t="s">
        <v>83</v>
      </c>
      <c r="E52" s="106"/>
      <c r="F52" s="106"/>
      <c r="G52" s="106"/>
      <c r="H52" s="106"/>
      <c r="I52" s="106"/>
      <c r="J52" s="107"/>
      <c r="K52" s="5"/>
      <c r="L52" s="23"/>
      <c r="M52" s="24">
        <v>0</v>
      </c>
      <c r="N52" s="19"/>
      <c r="O52" s="110">
        <v>17100000</v>
      </c>
      <c r="P52" s="109"/>
    </row>
    <row r="53" spans="2:16" ht="15" customHeight="1">
      <c r="B53" s="19"/>
      <c r="C53" s="22"/>
      <c r="D53" s="106" t="s">
        <v>64</v>
      </c>
      <c r="E53" s="106"/>
      <c r="F53" s="106"/>
      <c r="G53" s="106"/>
      <c r="H53" s="106"/>
      <c r="I53" s="106"/>
      <c r="J53" s="107"/>
      <c r="K53" s="5"/>
      <c r="L53" s="108">
        <v>0</v>
      </c>
      <c r="M53" s="109"/>
      <c r="N53" s="19"/>
      <c r="O53" s="110">
        <v>60200000</v>
      </c>
      <c r="P53" s="109"/>
    </row>
    <row r="54" spans="2:16" ht="15" customHeight="1">
      <c r="B54" s="19"/>
      <c r="C54" s="22"/>
      <c r="D54" s="106" t="s">
        <v>88</v>
      </c>
      <c r="E54" s="106"/>
      <c r="F54" s="106"/>
      <c r="G54" s="106"/>
      <c r="H54" s="106"/>
      <c r="I54" s="106"/>
      <c r="J54" s="107"/>
      <c r="K54" s="5"/>
      <c r="L54" s="108">
        <v>119000000</v>
      </c>
      <c r="M54" s="109"/>
      <c r="N54" s="19"/>
      <c r="O54" s="110">
        <v>36925000</v>
      </c>
      <c r="P54" s="109"/>
    </row>
    <row r="55" spans="2:16" ht="15" customHeight="1">
      <c r="B55" s="19"/>
      <c r="C55" s="22"/>
      <c r="D55" s="106" t="s">
        <v>89</v>
      </c>
      <c r="E55" s="106"/>
      <c r="F55" s="106"/>
      <c r="G55" s="106"/>
      <c r="H55" s="106"/>
      <c r="I55" s="106"/>
      <c r="J55" s="107"/>
      <c r="K55" s="5"/>
      <c r="L55" s="108">
        <v>0</v>
      </c>
      <c r="M55" s="109"/>
      <c r="N55" s="19"/>
      <c r="O55" s="110">
        <v>0</v>
      </c>
      <c r="P55" s="109"/>
    </row>
    <row r="56" spans="2:16" ht="15" customHeight="1">
      <c r="B56" s="19"/>
      <c r="C56" s="22"/>
      <c r="D56" s="106" t="s">
        <v>90</v>
      </c>
      <c r="E56" s="106"/>
      <c r="F56" s="106"/>
      <c r="G56" s="106"/>
      <c r="H56" s="106"/>
      <c r="I56" s="106"/>
      <c r="J56" s="107"/>
      <c r="K56" s="5"/>
      <c r="L56" s="108">
        <v>0</v>
      </c>
      <c r="M56" s="109"/>
      <c r="N56" s="19"/>
      <c r="O56" s="110">
        <v>0</v>
      </c>
      <c r="P56" s="109"/>
    </row>
    <row r="57" spans="2:16" ht="15" customHeight="1">
      <c r="B57" s="19"/>
      <c r="C57" s="22"/>
      <c r="D57" s="106" t="s">
        <v>91</v>
      </c>
      <c r="E57" s="106"/>
      <c r="F57" s="106"/>
      <c r="G57" s="106"/>
      <c r="H57" s="106"/>
      <c r="I57" s="106"/>
      <c r="J57" s="107"/>
      <c r="K57" s="5"/>
      <c r="L57" s="108">
        <v>0</v>
      </c>
      <c r="M57" s="109"/>
      <c r="N57" s="19"/>
      <c r="O57" s="110">
        <v>6600000</v>
      </c>
      <c r="P57" s="109"/>
    </row>
    <row r="58" spans="2:16" ht="15" customHeight="1">
      <c r="B58" s="19"/>
      <c r="C58" s="22"/>
      <c r="D58" s="106" t="s">
        <v>97</v>
      </c>
      <c r="E58" s="106"/>
      <c r="F58" s="106"/>
      <c r="G58" s="106"/>
      <c r="H58" s="106"/>
      <c r="I58" s="106"/>
      <c r="J58" s="107"/>
      <c r="K58" s="5"/>
      <c r="L58" s="23"/>
      <c r="M58" s="24">
        <v>0</v>
      </c>
      <c r="N58" s="19"/>
      <c r="O58" s="54">
        <v>16100000</v>
      </c>
      <c r="P58" s="24"/>
    </row>
    <row r="59" spans="2:16" ht="15" customHeight="1">
      <c r="B59" s="19"/>
      <c r="C59" s="22"/>
      <c r="D59" s="22"/>
      <c r="E59" s="22"/>
      <c r="F59" s="22"/>
      <c r="G59" s="22"/>
      <c r="H59" s="22"/>
      <c r="I59" s="22"/>
      <c r="J59" s="21"/>
      <c r="K59" s="25"/>
      <c r="L59" s="19"/>
      <c r="M59" s="21"/>
      <c r="N59" s="19"/>
      <c r="O59" s="22"/>
      <c r="P59" s="21"/>
    </row>
    <row r="60" spans="2:16" ht="15" customHeight="1">
      <c r="B60" s="19"/>
      <c r="C60" s="22"/>
      <c r="D60" s="22"/>
      <c r="E60" s="114" t="s">
        <v>16</v>
      </c>
      <c r="F60" s="114"/>
      <c r="G60" s="114"/>
      <c r="H60" s="114"/>
      <c r="I60" s="114"/>
      <c r="J60" s="115"/>
      <c r="K60" s="3"/>
      <c r="L60" s="124">
        <f>L51+M52+L53+L54+L55+L56+L57+M58</f>
        <v>119000000</v>
      </c>
      <c r="M60" s="125"/>
      <c r="N60" s="33"/>
      <c r="O60" s="126">
        <f>O51+O52+O53+O54+O56+O57+O58</f>
        <v>136925000</v>
      </c>
      <c r="P60" s="125"/>
    </row>
    <row r="61" spans="2:16" ht="15" customHeight="1">
      <c r="B61" s="19"/>
      <c r="C61" s="104" t="s">
        <v>17</v>
      </c>
      <c r="D61" s="104"/>
      <c r="E61" s="104"/>
      <c r="F61" s="104"/>
      <c r="G61" s="104"/>
      <c r="H61" s="104"/>
      <c r="I61" s="104"/>
      <c r="J61" s="105"/>
      <c r="K61" s="5" t="s">
        <v>58</v>
      </c>
      <c r="L61" s="19"/>
      <c r="M61" s="21"/>
      <c r="N61" s="19"/>
      <c r="O61" s="22"/>
      <c r="P61" s="21"/>
    </row>
    <row r="62" spans="2:16" ht="15" customHeight="1">
      <c r="B62" s="19"/>
      <c r="C62" s="22"/>
      <c r="D62" s="106" t="s">
        <v>29</v>
      </c>
      <c r="E62" s="106"/>
      <c r="F62" s="106"/>
      <c r="G62" s="106"/>
      <c r="H62" s="106"/>
      <c r="I62" s="106"/>
      <c r="J62" s="107"/>
      <c r="K62" s="5"/>
      <c r="L62" s="108">
        <v>11359532950</v>
      </c>
      <c r="M62" s="109"/>
      <c r="N62" s="19"/>
      <c r="O62" s="110">
        <v>2521958560</v>
      </c>
      <c r="P62" s="109"/>
    </row>
    <row r="63" spans="2:16" ht="15" customHeight="1">
      <c r="B63" s="19"/>
      <c r="C63" s="22"/>
      <c r="D63" s="106" t="s">
        <v>30</v>
      </c>
      <c r="E63" s="106"/>
      <c r="F63" s="106"/>
      <c r="G63" s="106"/>
      <c r="H63" s="106"/>
      <c r="I63" s="106"/>
      <c r="J63" s="107"/>
      <c r="K63" s="5"/>
      <c r="L63" s="108">
        <f>57711412595-6427359126</f>
        <v>51284053469</v>
      </c>
      <c r="M63" s="109"/>
      <c r="N63" s="19"/>
      <c r="O63" s="110">
        <v>36205264729</v>
      </c>
      <c r="P63" s="109"/>
    </row>
    <row r="64" spans="2:16" ht="15" customHeight="1">
      <c r="B64" s="19"/>
      <c r="C64" s="22"/>
      <c r="D64" s="106" t="s">
        <v>31</v>
      </c>
      <c r="E64" s="106"/>
      <c r="F64" s="106"/>
      <c r="G64" s="106"/>
      <c r="H64" s="106"/>
      <c r="I64" s="106"/>
      <c r="J64" s="107"/>
      <c r="K64" s="5"/>
      <c r="L64" s="108">
        <f>44743458131-3673727000</f>
        <v>41069731131</v>
      </c>
      <c r="M64" s="109"/>
      <c r="N64" s="19"/>
      <c r="O64" s="110">
        <v>162461565580</v>
      </c>
      <c r="P64" s="109"/>
    </row>
    <row r="65" spans="2:16" ht="15" customHeight="1">
      <c r="B65" s="19"/>
      <c r="C65" s="22"/>
      <c r="D65" s="106" t="s">
        <v>32</v>
      </c>
      <c r="E65" s="106"/>
      <c r="F65" s="106"/>
      <c r="G65" s="106"/>
      <c r="H65" s="106"/>
      <c r="I65" s="106"/>
      <c r="J65" s="107"/>
      <c r="K65" s="5"/>
      <c r="L65" s="108">
        <f>126883787410</f>
        <v>126883787410</v>
      </c>
      <c r="M65" s="109"/>
      <c r="N65" s="19"/>
      <c r="O65" s="110">
        <v>158521672398</v>
      </c>
      <c r="P65" s="109"/>
    </row>
    <row r="66" spans="2:16" ht="15" customHeight="1">
      <c r="B66" s="19"/>
      <c r="C66" s="22"/>
      <c r="D66" s="106" t="s">
        <v>33</v>
      </c>
      <c r="E66" s="106"/>
      <c r="F66" s="106"/>
      <c r="G66" s="106"/>
      <c r="H66" s="106"/>
      <c r="I66" s="106"/>
      <c r="J66" s="107"/>
      <c r="K66" s="5"/>
      <c r="L66" s="108">
        <f>31272248715</f>
        <v>31272248715</v>
      </c>
      <c r="M66" s="109"/>
      <c r="N66" s="19"/>
      <c r="O66" s="110">
        <v>16978616053</v>
      </c>
      <c r="P66" s="109"/>
    </row>
    <row r="67" spans="2:16" ht="15" customHeight="1">
      <c r="B67" s="19"/>
      <c r="C67" s="22"/>
      <c r="D67" s="22"/>
      <c r="E67" s="22"/>
      <c r="F67" s="22"/>
      <c r="G67" s="22"/>
      <c r="H67" s="22"/>
      <c r="I67" s="22"/>
      <c r="J67" s="21"/>
      <c r="K67" s="25"/>
      <c r="L67" s="19"/>
      <c r="M67" s="21"/>
      <c r="N67" s="19"/>
      <c r="O67" s="22"/>
      <c r="P67" s="21"/>
    </row>
    <row r="68" spans="2:16" ht="15" customHeight="1">
      <c r="B68" s="19"/>
      <c r="C68" s="22"/>
      <c r="D68" s="22"/>
      <c r="E68" s="114" t="s">
        <v>26</v>
      </c>
      <c r="F68" s="114"/>
      <c r="G68" s="114"/>
      <c r="H68" s="114"/>
      <c r="I68" s="114"/>
      <c r="J68" s="115"/>
      <c r="K68" s="3"/>
      <c r="L68" s="128">
        <f>L62+L63+L64+L65+L66</f>
        <v>261869353675</v>
      </c>
      <c r="M68" s="129"/>
      <c r="N68" s="34"/>
      <c r="O68" s="130">
        <f>O62+O63+O64+O65+O66</f>
        <v>376689077320</v>
      </c>
      <c r="P68" s="129"/>
    </row>
    <row r="69" spans="2:16" ht="15" customHeight="1">
      <c r="B69" s="19"/>
      <c r="C69" s="22"/>
      <c r="D69" s="22"/>
      <c r="E69" s="22"/>
      <c r="F69" s="22"/>
      <c r="G69" s="22"/>
      <c r="H69" s="22"/>
      <c r="I69" s="22"/>
      <c r="J69" s="21"/>
      <c r="K69" s="25"/>
      <c r="L69" s="19"/>
      <c r="M69" s="21"/>
      <c r="N69" s="19"/>
      <c r="O69" s="22"/>
      <c r="P69" s="21"/>
    </row>
    <row r="70" spans="2:16" ht="15" customHeight="1">
      <c r="B70" s="19"/>
      <c r="C70" s="102" t="s">
        <v>34</v>
      </c>
      <c r="D70" s="102"/>
      <c r="E70" s="102"/>
      <c r="F70" s="102"/>
      <c r="G70" s="102"/>
      <c r="H70" s="102"/>
      <c r="I70" s="102"/>
      <c r="J70" s="103"/>
      <c r="K70" s="6"/>
      <c r="L70" s="131">
        <f>L60-L68</f>
        <v>-261750353675</v>
      </c>
      <c r="M70" s="132"/>
      <c r="N70" s="41"/>
      <c r="O70" s="133">
        <f>O60-O68</f>
        <v>-376552152320</v>
      </c>
      <c r="P70" s="132"/>
    </row>
    <row r="71" spans="2:16" ht="15" customHeight="1">
      <c r="B71" s="14"/>
      <c r="C71" s="62"/>
      <c r="D71" s="62"/>
      <c r="E71" s="62"/>
      <c r="F71" s="62"/>
      <c r="G71" s="62"/>
      <c r="H71" s="62"/>
      <c r="I71" s="62"/>
      <c r="J71" s="62"/>
      <c r="K71" s="62"/>
      <c r="L71" s="14"/>
      <c r="M71" s="14"/>
      <c r="N71" s="14"/>
      <c r="O71" s="14"/>
      <c r="P71" s="14"/>
    </row>
    <row r="72" spans="2:16" ht="12" customHeight="1" hidden="1">
      <c r="B72" s="22"/>
      <c r="C72" s="8"/>
      <c r="D72" s="8"/>
      <c r="E72" s="8"/>
      <c r="F72" s="8"/>
      <c r="G72" s="8"/>
      <c r="H72" s="8"/>
      <c r="I72" s="8"/>
      <c r="J72" s="8"/>
      <c r="K72" s="8"/>
      <c r="L72" s="22"/>
      <c r="M72" s="22"/>
      <c r="N72" s="22"/>
      <c r="O72" s="22"/>
      <c r="P72" s="22"/>
    </row>
    <row r="73" spans="2:16" ht="12" customHeight="1">
      <c r="B73" s="22"/>
      <c r="C73" s="8"/>
      <c r="D73" s="8"/>
      <c r="E73" s="8"/>
      <c r="F73" s="8"/>
      <c r="G73" s="8"/>
      <c r="H73" s="8"/>
      <c r="I73" s="8"/>
      <c r="J73" s="8"/>
      <c r="K73" s="8"/>
      <c r="L73" s="22"/>
      <c r="M73" s="22"/>
      <c r="N73" s="22"/>
      <c r="O73" s="22"/>
      <c r="P73" s="22"/>
    </row>
    <row r="74" spans="2:16" ht="12" customHeight="1">
      <c r="B74" s="13"/>
      <c r="C74" s="14"/>
      <c r="D74" s="14"/>
      <c r="E74" s="14"/>
      <c r="F74" s="14"/>
      <c r="G74" s="14"/>
      <c r="H74" s="14"/>
      <c r="I74" s="14"/>
      <c r="J74" s="14"/>
      <c r="K74" s="15"/>
      <c r="L74" s="13"/>
      <c r="M74" s="16"/>
      <c r="N74" s="13"/>
      <c r="O74" s="14"/>
      <c r="P74" s="16"/>
    </row>
    <row r="75" spans="2:16" ht="12" customHeight="1">
      <c r="B75" s="95" t="s">
        <v>3</v>
      </c>
      <c r="C75" s="96"/>
      <c r="D75" s="96"/>
      <c r="E75" s="96"/>
      <c r="F75" s="96"/>
      <c r="G75" s="96"/>
      <c r="H75" s="96"/>
      <c r="I75" s="96"/>
      <c r="J75" s="97"/>
      <c r="K75" s="2" t="s">
        <v>50</v>
      </c>
      <c r="L75" s="98">
        <v>2017</v>
      </c>
      <c r="M75" s="99"/>
      <c r="N75" s="18"/>
      <c r="O75" s="100">
        <v>2016</v>
      </c>
      <c r="P75" s="101"/>
    </row>
    <row r="76" spans="2:16" ht="15" customHeight="1">
      <c r="B76" s="13"/>
      <c r="C76" s="134" t="s">
        <v>35</v>
      </c>
      <c r="D76" s="134"/>
      <c r="E76" s="134"/>
      <c r="F76" s="134"/>
      <c r="G76" s="134"/>
      <c r="H76" s="134"/>
      <c r="I76" s="134"/>
      <c r="J76" s="135"/>
      <c r="K76" s="4" t="s">
        <v>59</v>
      </c>
      <c r="L76" s="13"/>
      <c r="M76" s="16"/>
      <c r="N76" s="13"/>
      <c r="O76" s="14"/>
      <c r="P76" s="16"/>
    </row>
    <row r="77" spans="2:16" ht="15" customHeight="1">
      <c r="B77" s="19"/>
      <c r="C77" s="104" t="s">
        <v>5</v>
      </c>
      <c r="D77" s="104"/>
      <c r="E77" s="104"/>
      <c r="F77" s="104"/>
      <c r="G77" s="104"/>
      <c r="H77" s="104"/>
      <c r="I77" s="104"/>
      <c r="J77" s="105"/>
      <c r="K77" s="5" t="s">
        <v>60</v>
      </c>
      <c r="L77" s="19"/>
      <c r="M77" s="21"/>
      <c r="N77" s="19"/>
      <c r="O77" s="22"/>
      <c r="P77" s="21"/>
    </row>
    <row r="78" spans="2:16" ht="15" customHeight="1">
      <c r="B78" s="19"/>
      <c r="C78" s="22"/>
      <c r="D78" s="106" t="s">
        <v>36</v>
      </c>
      <c r="E78" s="106"/>
      <c r="F78" s="106"/>
      <c r="G78" s="106"/>
      <c r="H78" s="106"/>
      <c r="I78" s="106"/>
      <c r="J78" s="107"/>
      <c r="K78" s="5"/>
      <c r="L78" s="108">
        <v>237525000</v>
      </c>
      <c r="M78" s="109"/>
      <c r="N78" s="19"/>
      <c r="O78" s="110">
        <v>649153402</v>
      </c>
      <c r="P78" s="109"/>
    </row>
    <row r="79" spans="2:16" ht="15" customHeight="1">
      <c r="B79" s="19"/>
      <c r="C79" s="22"/>
      <c r="D79" s="106" t="s">
        <v>95</v>
      </c>
      <c r="E79" s="106"/>
      <c r="F79" s="106"/>
      <c r="G79" s="106"/>
      <c r="H79" s="106"/>
      <c r="I79" s="106"/>
      <c r="J79" s="107"/>
      <c r="K79" s="5"/>
      <c r="L79" s="108">
        <v>0</v>
      </c>
      <c r="M79" s="109"/>
      <c r="N79" s="19"/>
      <c r="O79" s="110">
        <v>35000000</v>
      </c>
      <c r="P79" s="109"/>
    </row>
    <row r="80" spans="2:16" ht="15" customHeight="1">
      <c r="B80" s="19"/>
      <c r="C80" s="22"/>
      <c r="D80" s="106" t="s">
        <v>37</v>
      </c>
      <c r="E80" s="106"/>
      <c r="F80" s="106"/>
      <c r="G80" s="106"/>
      <c r="H80" s="106"/>
      <c r="I80" s="106"/>
      <c r="J80" s="107"/>
      <c r="K80" s="5"/>
      <c r="L80" s="108">
        <v>0</v>
      </c>
      <c r="M80" s="109"/>
      <c r="N80" s="19"/>
      <c r="O80" s="110">
        <v>326000000</v>
      </c>
      <c r="P80" s="109"/>
    </row>
    <row r="81" spans="2:16" ht="15" customHeight="1">
      <c r="B81" s="19"/>
      <c r="C81" s="22"/>
      <c r="D81" s="106" t="s">
        <v>38</v>
      </c>
      <c r="E81" s="106"/>
      <c r="F81" s="106"/>
      <c r="G81" s="106"/>
      <c r="H81" s="106"/>
      <c r="I81" s="106"/>
      <c r="J81" s="107"/>
      <c r="K81" s="5"/>
      <c r="L81" s="108">
        <v>0</v>
      </c>
      <c r="M81" s="109"/>
      <c r="N81" s="19"/>
      <c r="O81" s="110">
        <v>6924000000</v>
      </c>
      <c r="P81" s="109"/>
    </row>
    <row r="82" spans="2:16" ht="15" customHeight="1">
      <c r="B82" s="19"/>
      <c r="C82" s="22"/>
      <c r="D82" s="106" t="s">
        <v>96</v>
      </c>
      <c r="E82" s="106"/>
      <c r="F82" s="106"/>
      <c r="G82" s="106"/>
      <c r="H82" s="106"/>
      <c r="I82" s="106"/>
      <c r="J82" s="107"/>
      <c r="K82" s="5"/>
      <c r="L82" s="108">
        <v>0</v>
      </c>
      <c r="M82" s="109"/>
      <c r="N82" s="19"/>
      <c r="O82" s="110">
        <v>1128000000</v>
      </c>
      <c r="P82" s="109"/>
    </row>
    <row r="83" spans="2:16" ht="15" customHeight="1">
      <c r="B83" s="19"/>
      <c r="C83" s="22"/>
      <c r="D83" s="22"/>
      <c r="E83" s="22"/>
      <c r="F83" s="22"/>
      <c r="G83" s="22"/>
      <c r="H83" s="22"/>
      <c r="I83" s="22"/>
      <c r="J83" s="21"/>
      <c r="K83" s="25"/>
      <c r="L83" s="19"/>
      <c r="M83" s="21"/>
      <c r="N83" s="19"/>
      <c r="O83" s="22"/>
      <c r="P83" s="21"/>
    </row>
    <row r="84" spans="2:16" ht="15" customHeight="1">
      <c r="B84" s="19"/>
      <c r="C84" s="22"/>
      <c r="D84" s="22"/>
      <c r="E84" s="114" t="s">
        <v>16</v>
      </c>
      <c r="F84" s="114"/>
      <c r="G84" s="114"/>
      <c r="H84" s="114"/>
      <c r="I84" s="114"/>
      <c r="J84" s="115"/>
      <c r="K84" s="3"/>
      <c r="L84" s="124">
        <f>L78+L80+L81+L79+L82</f>
        <v>237525000</v>
      </c>
      <c r="M84" s="125"/>
      <c r="N84" s="33"/>
      <c r="O84" s="126">
        <f>O78+O80+O81+O79+O82</f>
        <v>9062153402</v>
      </c>
      <c r="P84" s="125"/>
    </row>
    <row r="85" spans="2:16" ht="15" customHeight="1">
      <c r="B85" s="19"/>
      <c r="C85" s="104" t="s">
        <v>17</v>
      </c>
      <c r="D85" s="104"/>
      <c r="E85" s="104"/>
      <c r="F85" s="104"/>
      <c r="G85" s="104"/>
      <c r="H85" s="104"/>
      <c r="I85" s="104"/>
      <c r="J85" s="105"/>
      <c r="K85" s="5" t="s">
        <v>61</v>
      </c>
      <c r="L85" s="19"/>
      <c r="M85" s="21"/>
      <c r="N85" s="19"/>
      <c r="O85" s="22"/>
      <c r="P85" s="21"/>
    </row>
    <row r="86" spans="2:16" ht="15" customHeight="1">
      <c r="B86" s="19"/>
      <c r="C86" s="22"/>
      <c r="D86" s="106" t="s">
        <v>39</v>
      </c>
      <c r="E86" s="106"/>
      <c r="F86" s="106"/>
      <c r="G86" s="106"/>
      <c r="H86" s="106"/>
      <c r="I86" s="106"/>
      <c r="J86" s="107"/>
      <c r="K86" s="5"/>
      <c r="L86" s="108">
        <v>14000000000</v>
      </c>
      <c r="M86" s="109"/>
      <c r="N86" s="19"/>
      <c r="O86" s="110">
        <v>24935000000</v>
      </c>
      <c r="P86" s="109"/>
    </row>
    <row r="87" spans="2:16" ht="15" customHeight="1">
      <c r="B87" s="19"/>
      <c r="C87" s="22"/>
      <c r="D87" s="106" t="s">
        <v>40</v>
      </c>
      <c r="E87" s="106"/>
      <c r="F87" s="106"/>
      <c r="G87" s="106"/>
      <c r="H87" s="106"/>
      <c r="I87" s="106"/>
      <c r="J87" s="107"/>
      <c r="K87" s="5"/>
      <c r="L87" s="108">
        <v>50423800</v>
      </c>
      <c r="M87" s="109"/>
      <c r="N87" s="19"/>
      <c r="O87" s="110">
        <v>964425900</v>
      </c>
      <c r="P87" s="109"/>
    </row>
    <row r="88" spans="2:16" ht="15" customHeight="1">
      <c r="B88" s="19"/>
      <c r="C88" s="22"/>
      <c r="D88" s="106" t="s">
        <v>41</v>
      </c>
      <c r="E88" s="106"/>
      <c r="F88" s="106"/>
      <c r="G88" s="106"/>
      <c r="H88" s="106"/>
      <c r="I88" s="106"/>
      <c r="J88" s="107"/>
      <c r="K88" s="5"/>
      <c r="L88" s="108">
        <v>0</v>
      </c>
      <c r="M88" s="109"/>
      <c r="N88" s="19"/>
      <c r="O88" s="110">
        <v>0</v>
      </c>
      <c r="P88" s="109"/>
    </row>
    <row r="89" spans="2:16" ht="15" customHeight="1">
      <c r="B89" s="19"/>
      <c r="C89" s="22"/>
      <c r="D89" s="22"/>
      <c r="E89" s="22"/>
      <c r="F89" s="22"/>
      <c r="G89" s="22"/>
      <c r="H89" s="22"/>
      <c r="I89" s="22"/>
      <c r="J89" s="21"/>
      <c r="K89" s="25"/>
      <c r="L89" s="19"/>
      <c r="M89" s="21"/>
      <c r="N89" s="19"/>
      <c r="O89" s="22"/>
      <c r="P89" s="21"/>
    </row>
    <row r="90" spans="2:16" ht="15" customHeight="1">
      <c r="B90" s="19"/>
      <c r="C90" s="22"/>
      <c r="D90" s="22"/>
      <c r="E90" s="114" t="s">
        <v>26</v>
      </c>
      <c r="F90" s="114"/>
      <c r="G90" s="114"/>
      <c r="H90" s="114"/>
      <c r="I90" s="114"/>
      <c r="J90" s="115"/>
      <c r="K90" s="3"/>
      <c r="L90" s="136">
        <f>L86+L87+L88</f>
        <v>14050423800</v>
      </c>
      <c r="M90" s="137"/>
      <c r="N90" s="26"/>
      <c r="O90" s="138">
        <f>O86+O87+O88</f>
        <v>25899425900</v>
      </c>
      <c r="P90" s="137"/>
    </row>
    <row r="91" spans="2:16" ht="15" customHeight="1">
      <c r="B91" s="19"/>
      <c r="C91" s="22"/>
      <c r="D91" s="22"/>
      <c r="E91" s="22"/>
      <c r="F91" s="22"/>
      <c r="G91" s="22"/>
      <c r="H91" s="22"/>
      <c r="I91" s="22"/>
      <c r="J91" s="21"/>
      <c r="K91" s="25"/>
      <c r="L91" s="18"/>
      <c r="M91" s="17"/>
      <c r="N91" s="18"/>
      <c r="O91" s="31"/>
      <c r="P91" s="17"/>
    </row>
    <row r="92" spans="2:16" ht="15" customHeight="1">
      <c r="B92" s="19"/>
      <c r="C92" s="102" t="s">
        <v>42</v>
      </c>
      <c r="D92" s="102"/>
      <c r="E92" s="102"/>
      <c r="F92" s="102"/>
      <c r="G92" s="102"/>
      <c r="H92" s="102"/>
      <c r="I92" s="102"/>
      <c r="J92" s="103"/>
      <c r="K92" s="6"/>
      <c r="L92" s="139">
        <f>L84-L90</f>
        <v>-13812898800</v>
      </c>
      <c r="M92" s="140"/>
      <c r="N92" s="36"/>
      <c r="O92" s="141">
        <f>O84-O90</f>
        <v>-16837272498</v>
      </c>
      <c r="P92" s="140"/>
    </row>
    <row r="93" spans="2:16" ht="15" customHeight="1">
      <c r="B93" s="19"/>
      <c r="C93" s="8"/>
      <c r="D93" s="8"/>
      <c r="E93" s="8"/>
      <c r="F93" s="8"/>
      <c r="G93" s="8"/>
      <c r="H93" s="8"/>
      <c r="I93" s="8"/>
      <c r="J93" s="20"/>
      <c r="K93" s="6"/>
      <c r="L93" s="19"/>
      <c r="M93" s="21"/>
      <c r="N93" s="19"/>
      <c r="O93" s="22"/>
      <c r="P93" s="21"/>
    </row>
    <row r="94" spans="2:16" ht="15" customHeight="1">
      <c r="B94" s="19"/>
      <c r="C94" s="102" t="s">
        <v>43</v>
      </c>
      <c r="D94" s="102"/>
      <c r="E94" s="102"/>
      <c r="F94" s="102"/>
      <c r="G94" s="102"/>
      <c r="H94" s="102"/>
      <c r="I94" s="102"/>
      <c r="J94" s="103"/>
      <c r="K94" s="3" t="s">
        <v>62</v>
      </c>
      <c r="L94" s="19"/>
      <c r="M94" s="21"/>
      <c r="N94" s="19"/>
      <c r="O94" s="22"/>
      <c r="P94" s="21"/>
    </row>
    <row r="95" spans="2:16" ht="15" customHeight="1">
      <c r="B95" s="19"/>
      <c r="C95" s="104" t="s">
        <v>5</v>
      </c>
      <c r="D95" s="104"/>
      <c r="E95" s="104"/>
      <c r="F95" s="104"/>
      <c r="G95" s="104"/>
      <c r="H95" s="104"/>
      <c r="I95" s="104"/>
      <c r="J95" s="105"/>
      <c r="K95" s="39"/>
      <c r="L95" s="19"/>
      <c r="M95" s="21"/>
      <c r="N95" s="19"/>
      <c r="O95" s="22"/>
      <c r="P95" s="21"/>
    </row>
    <row r="96" spans="2:16" ht="15" customHeight="1">
      <c r="B96" s="19"/>
      <c r="C96" s="22"/>
      <c r="D96" s="106" t="s">
        <v>44</v>
      </c>
      <c r="E96" s="106"/>
      <c r="F96" s="106"/>
      <c r="G96" s="106"/>
      <c r="H96" s="106"/>
      <c r="I96" s="106"/>
      <c r="J96" s="107"/>
      <c r="K96" s="5"/>
      <c r="L96" s="108">
        <v>122102546183</v>
      </c>
      <c r="M96" s="109"/>
      <c r="N96" s="19"/>
      <c r="O96" s="110">
        <v>152906288605</v>
      </c>
      <c r="P96" s="109"/>
    </row>
    <row r="97" spans="2:16" ht="15" customHeight="1">
      <c r="B97" s="19"/>
      <c r="C97" s="22"/>
      <c r="D97" s="106" t="s">
        <v>93</v>
      </c>
      <c r="E97" s="106"/>
      <c r="F97" s="106"/>
      <c r="G97" s="106"/>
      <c r="H97" s="106"/>
      <c r="I97" s="106"/>
      <c r="J97" s="61"/>
      <c r="K97" s="5"/>
      <c r="L97" s="23"/>
      <c r="M97" s="24">
        <v>0</v>
      </c>
      <c r="N97" s="19"/>
      <c r="O97" s="110">
        <v>8000000000</v>
      </c>
      <c r="P97" s="109"/>
    </row>
    <row r="98" spans="2:16" ht="15" customHeight="1">
      <c r="B98" s="19"/>
      <c r="C98" s="22"/>
      <c r="D98" s="106" t="s">
        <v>98</v>
      </c>
      <c r="E98" s="106"/>
      <c r="F98" s="106"/>
      <c r="G98" s="106"/>
      <c r="H98" s="106"/>
      <c r="I98" s="106"/>
      <c r="J98" s="107"/>
      <c r="K98" s="5"/>
      <c r="L98" s="23"/>
      <c r="M98" s="24">
        <v>0</v>
      </c>
      <c r="N98" s="19"/>
      <c r="O98" s="110">
        <v>500</v>
      </c>
      <c r="P98" s="109"/>
    </row>
    <row r="99" spans="2:16" ht="15" customHeight="1">
      <c r="B99" s="19"/>
      <c r="C99" s="22"/>
      <c r="D99" s="106" t="s">
        <v>99</v>
      </c>
      <c r="E99" s="106"/>
      <c r="F99" s="106"/>
      <c r="G99" s="106"/>
      <c r="H99" s="106"/>
      <c r="I99" s="106"/>
      <c r="J99" s="107"/>
      <c r="K99" s="5"/>
      <c r="L99" s="23"/>
      <c r="M99" s="24">
        <v>16375649</v>
      </c>
      <c r="N99" s="19"/>
      <c r="O99" s="110">
        <v>2667250</v>
      </c>
      <c r="P99" s="109"/>
    </row>
    <row r="100" spans="2:16" ht="15" customHeight="1">
      <c r="B100" s="19"/>
      <c r="C100" s="22"/>
      <c r="D100" s="22"/>
      <c r="E100" s="22"/>
      <c r="F100" s="22"/>
      <c r="G100" s="22"/>
      <c r="H100" s="22"/>
      <c r="I100" s="22"/>
      <c r="J100" s="21"/>
      <c r="K100" s="25"/>
      <c r="L100" s="19"/>
      <c r="M100" s="21"/>
      <c r="N100" s="19"/>
      <c r="O100" s="22"/>
      <c r="P100" s="21"/>
    </row>
    <row r="101" spans="2:16" ht="15" customHeight="1">
      <c r="B101" s="19"/>
      <c r="C101" s="22"/>
      <c r="D101" s="22"/>
      <c r="E101" s="114" t="s">
        <v>16</v>
      </c>
      <c r="F101" s="114"/>
      <c r="G101" s="114"/>
      <c r="H101" s="114"/>
      <c r="I101" s="114"/>
      <c r="J101" s="115"/>
      <c r="K101" s="40"/>
      <c r="L101" s="124">
        <f>L96+M97+M98+M99</f>
        <v>122118921832</v>
      </c>
      <c r="M101" s="125"/>
      <c r="N101" s="33"/>
      <c r="O101" s="126">
        <f>O96++O97+O98+O99</f>
        <v>160908956355</v>
      </c>
      <c r="P101" s="125"/>
    </row>
    <row r="102" spans="2:16" ht="15" customHeight="1">
      <c r="B102" s="19"/>
      <c r="C102" s="104" t="s">
        <v>17</v>
      </c>
      <c r="D102" s="104"/>
      <c r="E102" s="104"/>
      <c r="F102" s="104"/>
      <c r="G102" s="104"/>
      <c r="H102" s="104"/>
      <c r="I102" s="104"/>
      <c r="J102" s="105"/>
      <c r="K102" s="39"/>
      <c r="L102" s="19"/>
      <c r="M102" s="21"/>
      <c r="N102" s="19"/>
      <c r="O102" s="22"/>
      <c r="P102" s="21"/>
    </row>
    <row r="103" spans="2:16" ht="15" customHeight="1">
      <c r="B103" s="19"/>
      <c r="C103" s="22"/>
      <c r="D103" s="106" t="s">
        <v>45</v>
      </c>
      <c r="E103" s="106"/>
      <c r="F103" s="106"/>
      <c r="G103" s="106"/>
      <c r="H103" s="106"/>
      <c r="I103" s="106"/>
      <c r="J103" s="107"/>
      <c r="K103" s="5"/>
      <c r="L103" s="108">
        <v>122102546183</v>
      </c>
      <c r="M103" s="109"/>
      <c r="N103" s="19"/>
      <c r="O103" s="110">
        <v>152906779513</v>
      </c>
      <c r="P103" s="109"/>
    </row>
    <row r="104" spans="2:16" ht="15" customHeight="1">
      <c r="B104" s="19"/>
      <c r="C104" s="22"/>
      <c r="D104" s="106" t="s">
        <v>101</v>
      </c>
      <c r="E104" s="106"/>
      <c r="F104" s="106"/>
      <c r="G104" s="106"/>
      <c r="H104" s="106"/>
      <c r="I104" s="106"/>
      <c r="J104" s="107"/>
      <c r="K104" s="5"/>
      <c r="L104" s="108">
        <v>0</v>
      </c>
      <c r="M104" s="109"/>
      <c r="N104" s="19"/>
      <c r="O104" s="110">
        <v>9482</v>
      </c>
      <c r="P104" s="109"/>
    </row>
    <row r="105" spans="2:16" ht="15" customHeight="1">
      <c r="B105" s="19"/>
      <c r="C105" s="22"/>
      <c r="D105" s="22"/>
      <c r="E105" s="22"/>
      <c r="F105" s="22"/>
      <c r="G105" s="22"/>
      <c r="H105" s="22"/>
      <c r="I105" s="22"/>
      <c r="J105" s="21"/>
      <c r="K105" s="25"/>
      <c r="L105" s="19"/>
      <c r="M105" s="21"/>
      <c r="N105" s="19"/>
      <c r="O105" s="22"/>
      <c r="P105" s="21"/>
    </row>
    <row r="106" spans="2:16" ht="15" customHeight="1">
      <c r="B106" s="19"/>
      <c r="C106" s="22"/>
      <c r="D106" s="22"/>
      <c r="E106" s="114" t="s">
        <v>26</v>
      </c>
      <c r="F106" s="114"/>
      <c r="G106" s="114"/>
      <c r="H106" s="114"/>
      <c r="I106" s="114"/>
      <c r="J106" s="115"/>
      <c r="K106" s="40"/>
      <c r="L106" s="128">
        <f>L103+L104</f>
        <v>122102546183</v>
      </c>
      <c r="M106" s="129"/>
      <c r="N106" s="34"/>
      <c r="O106" s="130">
        <f>O103+O104</f>
        <v>152906788995</v>
      </c>
      <c r="P106" s="129"/>
    </row>
    <row r="107" spans="2:16" ht="15" customHeight="1">
      <c r="B107" s="19"/>
      <c r="C107" s="22"/>
      <c r="D107" s="22"/>
      <c r="E107" s="22"/>
      <c r="F107" s="22"/>
      <c r="G107" s="22"/>
      <c r="H107" s="22"/>
      <c r="I107" s="22"/>
      <c r="J107" s="21"/>
      <c r="K107" s="25"/>
      <c r="L107" s="19"/>
      <c r="M107" s="21"/>
      <c r="N107" s="19"/>
      <c r="O107" s="22"/>
      <c r="P107" s="21"/>
    </row>
    <row r="108" spans="2:16" ht="15" customHeight="1">
      <c r="B108" s="19"/>
      <c r="C108" s="102" t="s">
        <v>46</v>
      </c>
      <c r="D108" s="102"/>
      <c r="E108" s="102"/>
      <c r="F108" s="102"/>
      <c r="G108" s="102"/>
      <c r="H108" s="102"/>
      <c r="I108" s="102"/>
      <c r="J108" s="103"/>
      <c r="K108" s="6"/>
      <c r="L108" s="142">
        <f>L101-L106</f>
        <v>16375649</v>
      </c>
      <c r="M108" s="143"/>
      <c r="N108" s="35"/>
      <c r="O108" s="144">
        <f>O101-O106</f>
        <v>8002167360</v>
      </c>
      <c r="P108" s="143"/>
    </row>
    <row r="109" spans="2:19" ht="15" customHeight="1">
      <c r="B109" s="19"/>
      <c r="C109" s="8"/>
      <c r="D109" s="8"/>
      <c r="E109" s="8"/>
      <c r="F109" s="8"/>
      <c r="G109" s="8"/>
      <c r="H109" s="8"/>
      <c r="I109" s="8"/>
      <c r="J109" s="20"/>
      <c r="K109" s="6"/>
      <c r="L109" s="41"/>
      <c r="M109" s="42"/>
      <c r="N109" s="41"/>
      <c r="O109" s="43"/>
      <c r="P109" s="42"/>
      <c r="S109" s="55">
        <f>161148328375-L112</f>
        <v>-9441114983</v>
      </c>
    </row>
    <row r="110" spans="2:16" ht="15" customHeight="1">
      <c r="B110" s="19"/>
      <c r="C110" s="22"/>
      <c r="D110" s="145" t="s">
        <v>47</v>
      </c>
      <c r="E110" s="145"/>
      <c r="F110" s="145"/>
      <c r="G110" s="145"/>
      <c r="H110" s="145"/>
      <c r="I110" s="145"/>
      <c r="J110" s="146"/>
      <c r="K110" s="5" t="s">
        <v>63</v>
      </c>
      <c r="L110" s="133">
        <f>L47+L70+L92+L108</f>
        <v>-43573045600</v>
      </c>
      <c r="M110" s="132"/>
      <c r="N110" s="41"/>
      <c r="O110" s="133">
        <f>O47+O70+O92+O108</f>
        <v>-90258725367</v>
      </c>
      <c r="P110" s="132"/>
    </row>
    <row r="111" spans="2:16" ht="15" customHeight="1">
      <c r="B111" s="19"/>
      <c r="C111" s="22"/>
      <c r="D111" s="145" t="s">
        <v>69</v>
      </c>
      <c r="E111" s="145"/>
      <c r="F111" s="145"/>
      <c r="G111" s="145"/>
      <c r="H111" s="145"/>
      <c r="I111" s="145"/>
      <c r="J111" s="146"/>
      <c r="K111" s="44"/>
      <c r="L111" s="131">
        <v>214162488958</v>
      </c>
      <c r="M111" s="132"/>
      <c r="N111" s="41"/>
      <c r="O111" s="133">
        <v>304421214325</v>
      </c>
      <c r="P111" s="132"/>
    </row>
    <row r="112" spans="2:16" ht="15" customHeight="1">
      <c r="B112" s="19"/>
      <c r="C112" s="22"/>
      <c r="D112" s="145" t="s">
        <v>68</v>
      </c>
      <c r="E112" s="145"/>
      <c r="F112" s="145"/>
      <c r="G112" s="145"/>
      <c r="H112" s="145"/>
      <c r="I112" s="145"/>
      <c r="J112" s="146"/>
      <c r="K112" s="44"/>
      <c r="L112" s="131">
        <f>L110+L111</f>
        <v>170589443358</v>
      </c>
      <c r="M112" s="132"/>
      <c r="N112" s="41"/>
      <c r="O112" s="133">
        <f>O110+O111</f>
        <v>214162488958</v>
      </c>
      <c r="P112" s="132"/>
    </row>
    <row r="113" spans="2:16" ht="15" customHeight="1">
      <c r="B113" s="19"/>
      <c r="C113" s="22"/>
      <c r="D113" s="10"/>
      <c r="E113" s="145" t="s">
        <v>67</v>
      </c>
      <c r="F113" s="145"/>
      <c r="G113" s="145"/>
      <c r="H113" s="145"/>
      <c r="I113" s="145"/>
      <c r="J113" s="146"/>
      <c r="K113" s="44"/>
      <c r="L113" s="131">
        <v>15798950</v>
      </c>
      <c r="M113" s="132"/>
      <c r="N113" s="41"/>
      <c r="O113" s="133">
        <v>16375649</v>
      </c>
      <c r="P113" s="132"/>
    </row>
    <row r="114" spans="2:16" ht="15" customHeight="1">
      <c r="B114" s="19"/>
      <c r="C114" s="22"/>
      <c r="D114" s="10"/>
      <c r="E114" s="145" t="s">
        <v>51</v>
      </c>
      <c r="F114" s="145"/>
      <c r="G114" s="145"/>
      <c r="H114" s="145"/>
      <c r="I114" s="145"/>
      <c r="J114" s="146"/>
      <c r="K114" s="44"/>
      <c r="L114" s="131">
        <v>67307995</v>
      </c>
      <c r="M114" s="132"/>
      <c r="N114" s="41"/>
      <c r="O114" s="133">
        <v>129422575</v>
      </c>
      <c r="P114" s="132"/>
    </row>
    <row r="115" spans="2:16" s="45" customFormat="1" ht="15" customHeight="1">
      <c r="B115" s="56"/>
      <c r="C115" s="57"/>
      <c r="D115" s="58"/>
      <c r="E115" s="148" t="s">
        <v>52</v>
      </c>
      <c r="F115" s="148"/>
      <c r="G115" s="148"/>
      <c r="H115" s="148"/>
      <c r="I115" s="148"/>
      <c r="J115" s="149"/>
      <c r="K115" s="59"/>
      <c r="L115" s="150">
        <v>14049881954</v>
      </c>
      <c r="M115" s="151"/>
      <c r="N115" s="60"/>
      <c r="O115" s="152">
        <v>9631523806</v>
      </c>
      <c r="P115" s="151"/>
    </row>
    <row r="116" spans="2:16" s="45" customFormat="1" ht="15" customHeight="1">
      <c r="B116" s="56"/>
      <c r="C116" s="57"/>
      <c r="D116" s="58"/>
      <c r="E116" s="148" t="s">
        <v>102</v>
      </c>
      <c r="F116" s="148"/>
      <c r="G116" s="148"/>
      <c r="H116" s="148"/>
      <c r="I116" s="148"/>
      <c r="J116" s="149"/>
      <c r="K116" s="59"/>
      <c r="L116" s="150">
        <v>1759233607</v>
      </c>
      <c r="M116" s="151"/>
      <c r="N116" s="60"/>
      <c r="O116" s="152">
        <v>0</v>
      </c>
      <c r="P116" s="151"/>
    </row>
    <row r="117" spans="2:19" ht="15" customHeight="1">
      <c r="B117" s="18"/>
      <c r="C117" s="31"/>
      <c r="D117" s="11"/>
      <c r="E117" s="159" t="s">
        <v>48</v>
      </c>
      <c r="F117" s="159"/>
      <c r="G117" s="159"/>
      <c r="H117" s="159"/>
      <c r="I117" s="159"/>
      <c r="J117" s="160"/>
      <c r="K117" s="46"/>
      <c r="L117" s="142">
        <f>L112+L113+L114+L115</f>
        <v>184722432257</v>
      </c>
      <c r="M117" s="143"/>
      <c r="N117" s="35"/>
      <c r="O117" s="144">
        <f>O112+O113+O114+O115</f>
        <v>223939810988</v>
      </c>
      <c r="P117" s="143"/>
      <c r="S117" s="55">
        <f>184655133744-L117</f>
        <v>-67298513</v>
      </c>
    </row>
    <row r="118" ht="18" customHeight="1">
      <c r="S118" s="55">
        <v>67307995</v>
      </c>
    </row>
    <row r="119" spans="9:19" ht="19.5" customHeight="1">
      <c r="I119" s="106"/>
      <c r="J119" s="106"/>
      <c r="K119" s="106"/>
      <c r="L119" s="106"/>
      <c r="M119" s="106"/>
      <c r="N119" s="106"/>
      <c r="O119" s="106"/>
      <c r="P119" s="106"/>
      <c r="S119" s="55">
        <f>S117+S118</f>
        <v>9482</v>
      </c>
    </row>
    <row r="120" spans="7:17" ht="19.5" customHeight="1">
      <c r="G120" s="162" t="s">
        <v>76</v>
      </c>
      <c r="H120" s="162"/>
      <c r="I120" s="162"/>
      <c r="J120" s="162"/>
      <c r="K120" s="162"/>
      <c r="L120" s="164" t="s">
        <v>49</v>
      </c>
      <c r="M120" s="164"/>
      <c r="N120" s="164"/>
      <c r="O120" s="164"/>
      <c r="P120" s="51"/>
      <c r="Q120" s="51"/>
    </row>
    <row r="121" spans="7:17" ht="19.5" customHeight="1">
      <c r="G121" s="162" t="s">
        <v>77</v>
      </c>
      <c r="H121" s="162"/>
      <c r="I121" s="162"/>
      <c r="J121" s="162" t="s">
        <v>78</v>
      </c>
      <c r="K121" s="162"/>
      <c r="L121" s="52"/>
      <c r="M121" s="52"/>
      <c r="N121" s="52"/>
      <c r="O121" s="52"/>
      <c r="P121" s="52"/>
      <c r="Q121" s="49"/>
    </row>
    <row r="122" spans="7:17" ht="19.5" customHeight="1">
      <c r="G122" s="161" t="s">
        <v>79</v>
      </c>
      <c r="H122" s="161"/>
      <c r="I122" s="161"/>
      <c r="J122" s="162"/>
      <c r="K122" s="162"/>
      <c r="L122" s="53"/>
      <c r="M122" s="53"/>
      <c r="N122" s="53"/>
      <c r="O122" s="53"/>
      <c r="P122" s="53"/>
      <c r="Q122" s="49"/>
    </row>
    <row r="123" spans="7:17" ht="19.5" customHeight="1">
      <c r="G123" s="161" t="s">
        <v>80</v>
      </c>
      <c r="H123" s="161"/>
      <c r="I123" s="161"/>
      <c r="J123" s="165"/>
      <c r="K123" s="165"/>
      <c r="L123" s="53"/>
      <c r="M123" s="53"/>
      <c r="N123" s="53"/>
      <c r="O123" s="53"/>
      <c r="P123" s="53"/>
      <c r="Q123" s="49"/>
    </row>
    <row r="124" spans="7:17" ht="19.5" customHeight="1">
      <c r="G124" s="161" t="s">
        <v>81</v>
      </c>
      <c r="H124" s="161"/>
      <c r="I124" s="161"/>
      <c r="J124" s="162"/>
      <c r="K124" s="162"/>
      <c r="L124" s="163" t="s">
        <v>84</v>
      </c>
      <c r="M124" s="164"/>
      <c r="N124" s="164"/>
      <c r="O124" s="164"/>
      <c r="P124" s="51"/>
      <c r="Q124" s="51"/>
    </row>
    <row r="125" spans="7:16" ht="19.5" customHeight="1">
      <c r="G125" s="47"/>
      <c r="K125" s="48"/>
      <c r="L125" s="22"/>
      <c r="M125" s="22"/>
      <c r="N125" s="22"/>
      <c r="O125" s="22"/>
      <c r="P125" s="22"/>
    </row>
    <row r="126" spans="2:16" ht="9.75" customHeight="1">
      <c r="B126" s="47"/>
      <c r="C126" s="47"/>
      <c r="D126" s="47"/>
      <c r="E126" s="47"/>
      <c r="F126" s="47"/>
      <c r="K126" s="48"/>
      <c r="L126" s="48"/>
      <c r="M126" s="48"/>
      <c r="N126" s="48"/>
      <c r="O126" s="48"/>
      <c r="P126" s="48"/>
    </row>
    <row r="127" spans="12:16" ht="3" customHeight="1">
      <c r="L127" s="48"/>
      <c r="M127" s="48"/>
      <c r="N127" s="48"/>
      <c r="O127" s="48"/>
      <c r="P127" s="48"/>
    </row>
    <row r="128" ht="6.75" customHeight="1"/>
    <row r="130" ht="12.75">
      <c r="O130" s="55"/>
    </row>
    <row r="131" ht="12.75">
      <c r="O131" s="55"/>
    </row>
  </sheetData>
  <sheetProtection/>
  <mergeCells count="229">
    <mergeCell ref="F8:P9"/>
    <mergeCell ref="F10:P10"/>
    <mergeCell ref="F12:P12"/>
    <mergeCell ref="F13:P13"/>
    <mergeCell ref="B17:J17"/>
    <mergeCell ref="L17:M17"/>
    <mergeCell ref="O17:P17"/>
    <mergeCell ref="C19:J19"/>
    <mergeCell ref="C20:J20"/>
    <mergeCell ref="D21:J21"/>
    <mergeCell ref="L21:M21"/>
    <mergeCell ref="O21:P21"/>
    <mergeCell ref="D22:J22"/>
    <mergeCell ref="L22:M22"/>
    <mergeCell ref="O22:P22"/>
    <mergeCell ref="D23:J23"/>
    <mergeCell ref="L23:M23"/>
    <mergeCell ref="O23:P23"/>
    <mergeCell ref="D24:J24"/>
    <mergeCell ref="L24:M24"/>
    <mergeCell ref="O24:P24"/>
    <mergeCell ref="D25:J25"/>
    <mergeCell ref="L25:M25"/>
    <mergeCell ref="O25:P25"/>
    <mergeCell ref="D26:J26"/>
    <mergeCell ref="L26:M26"/>
    <mergeCell ref="O26:P26"/>
    <mergeCell ref="D27:J27"/>
    <mergeCell ref="L27:M27"/>
    <mergeCell ref="O27:P27"/>
    <mergeCell ref="D28:J28"/>
    <mergeCell ref="L28:M28"/>
    <mergeCell ref="O28:P28"/>
    <mergeCell ref="D29:J29"/>
    <mergeCell ref="L29:M29"/>
    <mergeCell ref="O29:P29"/>
    <mergeCell ref="D30:J30"/>
    <mergeCell ref="L30:M30"/>
    <mergeCell ref="O30:P30"/>
    <mergeCell ref="D31:J31"/>
    <mergeCell ref="L31:M31"/>
    <mergeCell ref="O31:P31"/>
    <mergeCell ref="D32:J32"/>
    <mergeCell ref="L32:M32"/>
    <mergeCell ref="O32:P32"/>
    <mergeCell ref="E34:J34"/>
    <mergeCell ref="L34:M34"/>
    <mergeCell ref="O34:P34"/>
    <mergeCell ref="C35:J35"/>
    <mergeCell ref="D36:J36"/>
    <mergeCell ref="L36:M36"/>
    <mergeCell ref="O36:P36"/>
    <mergeCell ref="D37:J37"/>
    <mergeCell ref="L37:M37"/>
    <mergeCell ref="O37:P37"/>
    <mergeCell ref="D38:J38"/>
    <mergeCell ref="L38:M38"/>
    <mergeCell ref="O38:P38"/>
    <mergeCell ref="D39:J39"/>
    <mergeCell ref="L39:M39"/>
    <mergeCell ref="O39:P39"/>
    <mergeCell ref="D40:J40"/>
    <mergeCell ref="L40:M40"/>
    <mergeCell ref="O40:P40"/>
    <mergeCell ref="D41:J41"/>
    <mergeCell ref="L41:M41"/>
    <mergeCell ref="O41:P41"/>
    <mergeCell ref="D42:J42"/>
    <mergeCell ref="L42:M42"/>
    <mergeCell ref="O42:P42"/>
    <mergeCell ref="D43:J43"/>
    <mergeCell ref="L43:M43"/>
    <mergeCell ref="O43:P43"/>
    <mergeCell ref="E45:J45"/>
    <mergeCell ref="L45:M45"/>
    <mergeCell ref="O45:P45"/>
    <mergeCell ref="C47:J47"/>
    <mergeCell ref="L47:M47"/>
    <mergeCell ref="O47:P47"/>
    <mergeCell ref="C49:J49"/>
    <mergeCell ref="C50:J50"/>
    <mergeCell ref="D51:J51"/>
    <mergeCell ref="L51:M51"/>
    <mergeCell ref="O51:P51"/>
    <mergeCell ref="D52:J52"/>
    <mergeCell ref="O52:P52"/>
    <mergeCell ref="D53:J53"/>
    <mergeCell ref="L53:M53"/>
    <mergeCell ref="O53:P53"/>
    <mergeCell ref="D54:J54"/>
    <mergeCell ref="L54:M54"/>
    <mergeCell ref="O54:P54"/>
    <mergeCell ref="D55:J55"/>
    <mergeCell ref="L55:M55"/>
    <mergeCell ref="O55:P55"/>
    <mergeCell ref="D56:J56"/>
    <mergeCell ref="L56:M56"/>
    <mergeCell ref="O56:P56"/>
    <mergeCell ref="D57:J57"/>
    <mergeCell ref="L57:M57"/>
    <mergeCell ref="O57:P57"/>
    <mergeCell ref="D58:J58"/>
    <mergeCell ref="E60:J60"/>
    <mergeCell ref="L60:M60"/>
    <mergeCell ref="O60:P60"/>
    <mergeCell ref="C61:J61"/>
    <mergeCell ref="D62:J62"/>
    <mergeCell ref="L62:M62"/>
    <mergeCell ref="O62:P62"/>
    <mergeCell ref="D63:J63"/>
    <mergeCell ref="L63:M63"/>
    <mergeCell ref="O63:P63"/>
    <mergeCell ref="D64:J64"/>
    <mergeCell ref="L64:M64"/>
    <mergeCell ref="O64:P64"/>
    <mergeCell ref="D65:J65"/>
    <mergeCell ref="L65:M65"/>
    <mergeCell ref="O65:P65"/>
    <mergeCell ref="D66:J66"/>
    <mergeCell ref="L66:M66"/>
    <mergeCell ref="O66:P66"/>
    <mergeCell ref="E68:J68"/>
    <mergeCell ref="L68:M68"/>
    <mergeCell ref="O68:P68"/>
    <mergeCell ref="C70:J70"/>
    <mergeCell ref="L70:M70"/>
    <mergeCell ref="O70:P70"/>
    <mergeCell ref="B75:J75"/>
    <mergeCell ref="L75:M75"/>
    <mergeCell ref="O75:P75"/>
    <mergeCell ref="C76:J76"/>
    <mergeCell ref="C77:J77"/>
    <mergeCell ref="D78:J78"/>
    <mergeCell ref="L78:M78"/>
    <mergeCell ref="O78:P78"/>
    <mergeCell ref="D79:J79"/>
    <mergeCell ref="L79:M79"/>
    <mergeCell ref="O79:P79"/>
    <mergeCell ref="D80:J80"/>
    <mergeCell ref="L80:M80"/>
    <mergeCell ref="O80:P80"/>
    <mergeCell ref="D81:J81"/>
    <mergeCell ref="L81:M81"/>
    <mergeCell ref="O81:P81"/>
    <mergeCell ref="D82:J82"/>
    <mergeCell ref="L82:M82"/>
    <mergeCell ref="O82:P82"/>
    <mergeCell ref="E84:J84"/>
    <mergeCell ref="L84:M84"/>
    <mergeCell ref="O84:P84"/>
    <mergeCell ref="C85:J85"/>
    <mergeCell ref="D86:J86"/>
    <mergeCell ref="L86:M86"/>
    <mergeCell ref="O86:P86"/>
    <mergeCell ref="D87:J87"/>
    <mergeCell ref="L87:M87"/>
    <mergeCell ref="O87:P87"/>
    <mergeCell ref="D88:J88"/>
    <mergeCell ref="L88:M88"/>
    <mergeCell ref="O88:P88"/>
    <mergeCell ref="E90:J90"/>
    <mergeCell ref="L90:M90"/>
    <mergeCell ref="O90:P90"/>
    <mergeCell ref="C92:J92"/>
    <mergeCell ref="L92:M92"/>
    <mergeCell ref="O92:P92"/>
    <mergeCell ref="C94:J94"/>
    <mergeCell ref="C95:J95"/>
    <mergeCell ref="D96:J96"/>
    <mergeCell ref="L96:M96"/>
    <mergeCell ref="O96:P96"/>
    <mergeCell ref="D97:I97"/>
    <mergeCell ref="O97:P97"/>
    <mergeCell ref="D98:J98"/>
    <mergeCell ref="O98:P98"/>
    <mergeCell ref="D99:J99"/>
    <mergeCell ref="O99:P99"/>
    <mergeCell ref="E101:J101"/>
    <mergeCell ref="L101:M101"/>
    <mergeCell ref="O101:P101"/>
    <mergeCell ref="C102:J102"/>
    <mergeCell ref="D103:J103"/>
    <mergeCell ref="L103:M103"/>
    <mergeCell ref="O103:P103"/>
    <mergeCell ref="D104:J104"/>
    <mergeCell ref="L104:M104"/>
    <mergeCell ref="O104:P104"/>
    <mergeCell ref="E106:J106"/>
    <mergeCell ref="L106:M106"/>
    <mergeCell ref="O106:P106"/>
    <mergeCell ref="C108:J108"/>
    <mergeCell ref="L108:M108"/>
    <mergeCell ref="O108:P108"/>
    <mergeCell ref="D110:J110"/>
    <mergeCell ref="L110:M110"/>
    <mergeCell ref="O110:P110"/>
    <mergeCell ref="D111:J111"/>
    <mergeCell ref="L111:M111"/>
    <mergeCell ref="O111:P111"/>
    <mergeCell ref="D112:J112"/>
    <mergeCell ref="L112:M112"/>
    <mergeCell ref="O112:P112"/>
    <mergeCell ref="E113:J113"/>
    <mergeCell ref="L113:M113"/>
    <mergeCell ref="O113:P113"/>
    <mergeCell ref="E114:J114"/>
    <mergeCell ref="L114:M114"/>
    <mergeCell ref="O114:P114"/>
    <mergeCell ref="E115:J115"/>
    <mergeCell ref="L115:M115"/>
    <mergeCell ref="O115:P115"/>
    <mergeCell ref="E116:J116"/>
    <mergeCell ref="L116:M116"/>
    <mergeCell ref="O116:P116"/>
    <mergeCell ref="E117:J117"/>
    <mergeCell ref="L117:M117"/>
    <mergeCell ref="O117:P117"/>
    <mergeCell ref="I119:P119"/>
    <mergeCell ref="G120:K120"/>
    <mergeCell ref="L120:O120"/>
    <mergeCell ref="G124:I124"/>
    <mergeCell ref="J124:K124"/>
    <mergeCell ref="L124:O124"/>
    <mergeCell ref="G121:I121"/>
    <mergeCell ref="J121:K121"/>
    <mergeCell ref="G122:I122"/>
    <mergeCell ref="J122:K122"/>
    <mergeCell ref="G123:I123"/>
    <mergeCell ref="J123:K123"/>
  </mergeCells>
  <printOptions/>
  <pageMargins left="0.7" right="0.7" top="1.5" bottom="0.5" header="0.3" footer="0.3"/>
  <pageSetup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F14:F14"/>
  <sheetViews>
    <sheetView zoomScalePageLayoutView="0" workbookViewId="0" topLeftCell="A1">
      <selection activeCell="G20" sqref="G20"/>
    </sheetView>
  </sheetViews>
  <sheetFormatPr defaultColWidth="9.140625" defaultRowHeight="12.75"/>
  <sheetData>
    <row r="14" ht="12.75">
      <c r="F14" s="7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cp:lastPrinted>2018-01-02T01:52:47Z</cp:lastPrinted>
  <dcterms:created xsi:type="dcterms:W3CDTF">2011-03-21T00:52:21Z</dcterms:created>
  <dcterms:modified xsi:type="dcterms:W3CDTF">2018-07-04T06:28:32Z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01903E8254FAA47D5BC5258B89EC16F8FAB5D63CD3AA0C6FD31F082819655DBCAE6A2B5ED8AAC55CD5A3A99F9D37DD949F091086EE907E6663CC7C838FA07FDF3CCA34929F5A1BF0E7C1C008C9FAC69E9416270703529415C8EB6625D6079FB12459CCC11C022F79175E7A8D87182D7B11F35988DE35EA3A0068D8E26F29A59</vt:lpwstr>
  </property>
  <property fmtid="{D5CDD505-2E9C-101B-9397-08002B2CF9AE}" pid="3" name="Business Objects Context Information1">
    <vt:lpwstr>307A1E675C13AE30FEFC5840BA4DB25D3BD6DB1B453D00193E954C7CFA4F8C5C058B3830BE354C3128F383F2B23AEFC571407F9DAA0C4E72CFDBA8730AEB331A11362849C943E45F42214BF9DFAB25495192BFC42CA1BC893761118AA806621307932C801621A0DA361E5AE31E9351703D7B01776A1CAB87958161773E3A463</vt:lpwstr>
  </property>
  <property fmtid="{D5CDD505-2E9C-101B-9397-08002B2CF9AE}" pid="4" name="Business Objects Context Information2">
    <vt:lpwstr>FAC5EE086B2778F5C67ADA7979DE0AB40BE88C3C1B768D98B8CDF13A3CD7AC76CCF25E4A8F3F11DCEDF53DC54531CE06E1C8D2AB472FCA82F29F6FDAE0DCAEC61872947C00A2B51A145CAC6C4A8D75939AF2E4D875E9AA02B25FC27775BF4440FCA0BDA05F2680FA1B1B067DAC27A147E9BBCFE667992B7F7699123F466571C</vt:lpwstr>
  </property>
  <property fmtid="{D5CDD505-2E9C-101B-9397-08002B2CF9AE}" pid="5" name="Business Objects Context Information3">
    <vt:lpwstr>655F6EAD27E61B4F4A725D47527F888C40122AAD29021C62F8255F14E8EC3CB2CD4128FBE1A8E12C6A8A798169F969E7341F07C92357E28AECF65290A4F66E1B9E5D6037347F2EC4EABE5D63FC683BD382569C06B6B919E156809B7268560EEB7183544C1A0C73EA8901916FA25781BEE770368D761ECCDDFE8663A3A447D8E</vt:lpwstr>
  </property>
  <property fmtid="{D5CDD505-2E9C-101B-9397-08002B2CF9AE}" pid="6" name="Business Objects Context Information4">
    <vt:lpwstr>5D2C958DFBE0EE5415238E05128BEC9A485EEABF2C7F489BF031BF2AA2AB9145740FB8CD669174A488E5D13A955F27CFFC18BCBA11119E7C675BFCE849E43B23D0284998CE980C0A9F8D66D3B0FD51DFA4A182AB353EFF3C30DE63189DA071B6D9C7C99AF4F3CCE54D28BDD069776B5C62592409F1965F8EF08E4E66530C1E2</vt:lpwstr>
  </property>
  <property fmtid="{D5CDD505-2E9C-101B-9397-08002B2CF9AE}" pid="7" name="Business Objects Context Information5">
    <vt:lpwstr>E42E78C1F661E055D1659413B0418A06B6B8373C50161C64B5A0FC654AE8829962C01632456E2C4FAEBC891252B2DE2AABACFD9E53F088CF896D37EB135215D11E780BBF1E7664F4103F65AC035F831991B2A9A8C0383C448A78D4B7350F2ACA2D02801720F0465E4001C031724EAD8E8452CDC98DD224118B78A226F7983E7</vt:lpwstr>
  </property>
  <property fmtid="{D5CDD505-2E9C-101B-9397-08002B2CF9AE}" pid="8" name="Business Objects Context Information6">
    <vt:lpwstr>7396D2F68CA29A2C0F9BAE29DE0D6BB274CE99769621460894D44432D17E080EF57DD41DB032E8DF9DA02794A7E99660FEC49F6C86CB659FD67DABF13EA830320A3DD5296BE22F50745ED965926CFAA9FFA1AE294D96534254D960A1FAA4C94EBE817511</vt:lpwstr>
  </property>
</Properties>
</file>