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SPEKTORAT\ADUM-KEPEG\4. LAPORAN PELAKSANAAN KEGIATAN\"/>
    </mc:Choice>
  </mc:AlternateContent>
  <bookViews>
    <workbookView xWindow="0" yWindow="0" windowWidth="11430" windowHeight="6345" activeTab="7"/>
  </bookViews>
  <sheets>
    <sheet name="MARET" sheetId="1" r:id="rId1"/>
    <sheet name="MEI" sheetId="2" r:id="rId2"/>
    <sheet name="JUNI" sheetId="8" r:id="rId3"/>
    <sheet name="JULI" sheetId="9" r:id="rId4"/>
    <sheet name="AGUSTUS" sheetId="10" r:id="rId5"/>
    <sheet name="masalah hambatan " sheetId="5" r:id="rId6"/>
    <sheet name="LAP PEL KEG" sheetId="4" r:id="rId7"/>
    <sheet name="labalaba " sheetId="6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138" i="6" l="1"/>
  <c r="AA139" i="6"/>
  <c r="AB135" i="6"/>
  <c r="AA136" i="6"/>
  <c r="AA133" i="6"/>
  <c r="AB132" i="6"/>
  <c r="AB129" i="6"/>
  <c r="AA130" i="6"/>
  <c r="AB125" i="6"/>
  <c r="AA126" i="6"/>
  <c r="AB122" i="6"/>
  <c r="AA123" i="6"/>
  <c r="AB117" i="6"/>
  <c r="AA118" i="6"/>
  <c r="AB114" i="6"/>
  <c r="AA115" i="6"/>
  <c r="AB110" i="6"/>
  <c r="AA111" i="6"/>
  <c r="AB107" i="6"/>
  <c r="AA108" i="6"/>
  <c r="AB104" i="6"/>
  <c r="AA105" i="6"/>
  <c r="AB101" i="6"/>
  <c r="AA102" i="6"/>
  <c r="AB98" i="6"/>
  <c r="AA99" i="6"/>
  <c r="AB95" i="6"/>
  <c r="AA96" i="6"/>
  <c r="AB92" i="6"/>
  <c r="AA93" i="6"/>
  <c r="AB87" i="6"/>
  <c r="AA88" i="6"/>
  <c r="AB84" i="6"/>
  <c r="AA85" i="6"/>
  <c r="AB81" i="6"/>
  <c r="AA82" i="6"/>
  <c r="AB78" i="6"/>
  <c r="AA79" i="6"/>
  <c r="AB74" i="6"/>
  <c r="AA75" i="6"/>
  <c r="AB71" i="6"/>
  <c r="AA72" i="6"/>
  <c r="AB67" i="6"/>
  <c r="AA68" i="6"/>
  <c r="AB63" i="6"/>
  <c r="AA64" i="6"/>
  <c r="AB60" i="6"/>
  <c r="AA61" i="6"/>
  <c r="AB57" i="6"/>
  <c r="AA58" i="6"/>
  <c r="AB54" i="6"/>
  <c r="AA55" i="6"/>
  <c r="AB51" i="6"/>
  <c r="AA52" i="6"/>
  <c r="AB48" i="6"/>
  <c r="AA49" i="6"/>
  <c r="AB45" i="6"/>
  <c r="AA46" i="6"/>
  <c r="AB42" i="6"/>
  <c r="AA43" i="6"/>
  <c r="AB38" i="6"/>
  <c r="AA39" i="6"/>
  <c r="AB34" i="6"/>
  <c r="AA35" i="6"/>
  <c r="AB31" i="6"/>
  <c r="AA32" i="6"/>
  <c r="AB25" i="6"/>
  <c r="AA26" i="6"/>
  <c r="AB22" i="6"/>
  <c r="AA23" i="6"/>
  <c r="AB19" i="6"/>
  <c r="AA20" i="6"/>
  <c r="AA16" i="6"/>
  <c r="AB15" i="6"/>
  <c r="Z138" i="6"/>
  <c r="Z135" i="6"/>
  <c r="Z132" i="6"/>
  <c r="Z129" i="6"/>
  <c r="Z125" i="6"/>
  <c r="Z122" i="6"/>
  <c r="Z117" i="6"/>
  <c r="Z114" i="6"/>
  <c r="Z110" i="6"/>
  <c r="Z107" i="6"/>
  <c r="Z104" i="6"/>
  <c r="Z101" i="6"/>
  <c r="Z98" i="6"/>
  <c r="Z95" i="6"/>
  <c r="Z92" i="6"/>
  <c r="Z87" i="6"/>
  <c r="Z84" i="6"/>
  <c r="Z81" i="6"/>
  <c r="Z78" i="6"/>
  <c r="Z74" i="6"/>
  <c r="Z71" i="6"/>
  <c r="Z67" i="6"/>
  <c r="Z63" i="6"/>
  <c r="Z60" i="6"/>
  <c r="Z57" i="6"/>
  <c r="Z54" i="6"/>
  <c r="Z51" i="6"/>
  <c r="Z48" i="6"/>
  <c r="Z45" i="6"/>
  <c r="Z42" i="6"/>
  <c r="Z38" i="6"/>
  <c r="Z34" i="6"/>
  <c r="Z28" i="6"/>
  <c r="Z31" i="6"/>
  <c r="Z25" i="6" l="1"/>
  <c r="Z22" i="6"/>
  <c r="Z19" i="6"/>
  <c r="Z15" i="6"/>
  <c r="E18" i="4"/>
  <c r="E19" i="4"/>
  <c r="E20" i="4"/>
  <c r="E21" i="4"/>
  <c r="E22" i="4"/>
  <c r="E23" i="4"/>
  <c r="E25" i="4"/>
  <c r="E27" i="4"/>
  <c r="E28" i="4"/>
  <c r="E29" i="4"/>
  <c r="E30" i="4"/>
  <c r="E31" i="4"/>
  <c r="E32" i="4"/>
  <c r="E33" i="4"/>
  <c r="E34" i="4"/>
  <c r="E36" i="4"/>
  <c r="E38" i="4"/>
  <c r="E39" i="4"/>
  <c r="E41" i="4"/>
  <c r="E42" i="4"/>
  <c r="E43" i="4"/>
  <c r="E44" i="4"/>
  <c r="E47" i="4"/>
  <c r="E48" i="4"/>
  <c r="E49" i="4"/>
  <c r="E50" i="4"/>
  <c r="E51" i="4"/>
  <c r="E52" i="4"/>
  <c r="E53" i="4"/>
  <c r="E55" i="4"/>
  <c r="E56" i="4"/>
  <c r="E59" i="4"/>
  <c r="E60" i="4"/>
  <c r="E62" i="4"/>
  <c r="E63" i="4"/>
  <c r="E64" i="4"/>
  <c r="E65" i="4"/>
  <c r="E16" i="4"/>
  <c r="K45" i="4" l="1"/>
  <c r="K49" i="4"/>
  <c r="K50" i="4"/>
  <c r="K56" i="4"/>
  <c r="K59" i="4"/>
  <c r="K60" i="4"/>
  <c r="K62" i="4"/>
  <c r="K63" i="4"/>
  <c r="J18" i="4"/>
  <c r="I18" i="4"/>
  <c r="F66" i="4"/>
  <c r="G19" i="4"/>
  <c r="G20" i="4"/>
  <c r="G21" i="4"/>
  <c r="G22" i="4"/>
  <c r="G23" i="4"/>
  <c r="G25" i="4"/>
  <c r="G27" i="4"/>
  <c r="G28" i="4"/>
  <c r="G29" i="4"/>
  <c r="G30" i="4"/>
  <c r="G31" i="4"/>
  <c r="G32" i="4"/>
  <c r="G33" i="4"/>
  <c r="G34" i="4"/>
  <c r="G36" i="4"/>
  <c r="G38" i="4"/>
  <c r="G39" i="4"/>
  <c r="G41" i="4"/>
  <c r="G42" i="4"/>
  <c r="G43" i="4"/>
  <c r="G44" i="4"/>
  <c r="G47" i="4"/>
  <c r="G48" i="4"/>
  <c r="G49" i="4"/>
  <c r="G50" i="4"/>
  <c r="G51" i="4"/>
  <c r="G52" i="4"/>
  <c r="G53" i="4"/>
  <c r="G55" i="4"/>
  <c r="G56" i="4"/>
  <c r="G59" i="4"/>
  <c r="G60" i="4"/>
  <c r="G62" i="4"/>
  <c r="G63" i="4"/>
  <c r="G64" i="4"/>
  <c r="G65" i="4"/>
  <c r="G16" i="4"/>
  <c r="H16" i="4" s="1"/>
  <c r="W15" i="6" s="1"/>
  <c r="G18" i="4"/>
  <c r="J16" i="4"/>
  <c r="I16" i="4"/>
  <c r="K16" i="4" l="1"/>
  <c r="K18" i="4"/>
  <c r="X16" i="6"/>
  <c r="Y15" i="6"/>
  <c r="L16" i="4"/>
  <c r="T15" i="6"/>
  <c r="U16" i="6" s="1"/>
  <c r="V15" i="6" s="1"/>
  <c r="G66" i="4"/>
  <c r="C148" i="1"/>
  <c r="G68" i="4" l="1"/>
  <c r="F68" i="4"/>
  <c r="E68" i="4"/>
  <c r="H63" i="4"/>
  <c r="H59" i="4"/>
  <c r="W122" i="6" s="1"/>
  <c r="H60" i="4"/>
  <c r="W125" i="6" s="1"/>
  <c r="H62" i="4"/>
  <c r="W129" i="6" s="1"/>
  <c r="I55" i="4"/>
  <c r="E66" i="4"/>
  <c r="X126" i="6" l="1"/>
  <c r="Y125" i="6"/>
  <c r="T132" i="6"/>
  <c r="U133" i="6" s="1"/>
  <c r="W132" i="6"/>
  <c r="X130" i="6"/>
  <c r="Y129" i="6"/>
  <c r="X123" i="6"/>
  <c r="Y122" i="6"/>
  <c r="L63" i="4"/>
  <c r="L60" i="4"/>
  <c r="T125" i="6"/>
  <c r="L62" i="4"/>
  <c r="T129" i="6"/>
  <c r="L59" i="4"/>
  <c r="T122" i="6"/>
  <c r="H18" i="4"/>
  <c r="D66" i="4"/>
  <c r="V132" i="6" l="1"/>
  <c r="T19" i="6"/>
  <c r="U20" i="6" s="1"/>
  <c r="W19" i="6"/>
  <c r="X133" i="6"/>
  <c r="Y132" i="6"/>
  <c r="V19" i="6"/>
  <c r="V122" i="6"/>
  <c r="U123" i="6"/>
  <c r="V129" i="6"/>
  <c r="U130" i="6"/>
  <c r="U126" i="6"/>
  <c r="V125" i="6"/>
  <c r="J65" i="4"/>
  <c r="I65" i="4"/>
  <c r="H65" i="4"/>
  <c r="W138" i="6" s="1"/>
  <c r="J64" i="4"/>
  <c r="I64" i="4"/>
  <c r="H64" i="4"/>
  <c r="W135" i="6" s="1"/>
  <c r="J55" i="4"/>
  <c r="K55" i="4" s="1"/>
  <c r="J53" i="4"/>
  <c r="I53" i="4"/>
  <c r="J52" i="4"/>
  <c r="I52" i="4"/>
  <c r="J51" i="4"/>
  <c r="I51" i="4"/>
  <c r="J48" i="4"/>
  <c r="K48" i="4" s="1"/>
  <c r="J47" i="4"/>
  <c r="K47" i="4" s="1"/>
  <c r="H49" i="4"/>
  <c r="W98" i="6" s="1"/>
  <c r="H50" i="4"/>
  <c r="W101" i="6" s="1"/>
  <c r="H55" i="4"/>
  <c r="W114" i="6" s="1"/>
  <c r="H56" i="4"/>
  <c r="W117" i="6" s="1"/>
  <c r="H42" i="4"/>
  <c r="W81" i="6" s="1"/>
  <c r="H20" i="4"/>
  <c r="W25" i="6" s="1"/>
  <c r="H21" i="4"/>
  <c r="W28" i="6" s="1"/>
  <c r="H22" i="4"/>
  <c r="W31" i="6" s="1"/>
  <c r="H23" i="4"/>
  <c r="W34" i="6" s="1"/>
  <c r="J44" i="4"/>
  <c r="I44" i="4"/>
  <c r="J43" i="4"/>
  <c r="I43" i="4"/>
  <c r="J42" i="4"/>
  <c r="I42" i="4"/>
  <c r="J41" i="4"/>
  <c r="I41" i="4"/>
  <c r="J39" i="4"/>
  <c r="I39" i="4"/>
  <c r="J38" i="4"/>
  <c r="I38" i="4"/>
  <c r="J36" i="4"/>
  <c r="K36" i="4" s="1"/>
  <c r="J34" i="4"/>
  <c r="I34" i="4"/>
  <c r="J33" i="4"/>
  <c r="I33" i="4"/>
  <c r="I32" i="4"/>
  <c r="J32" i="4"/>
  <c r="J31" i="4"/>
  <c r="J30" i="4"/>
  <c r="I30" i="4"/>
  <c r="J29" i="4"/>
  <c r="I29" i="4"/>
  <c r="J28" i="4"/>
  <c r="I28" i="4"/>
  <c r="J27" i="4"/>
  <c r="I27" i="4"/>
  <c r="K28" i="4" l="1"/>
  <c r="K29" i="4"/>
  <c r="K30" i="4"/>
  <c r="K38" i="4"/>
  <c r="K39" i="4"/>
  <c r="K41" i="4"/>
  <c r="K42" i="4"/>
  <c r="K43" i="4"/>
  <c r="K44" i="4"/>
  <c r="K65" i="4"/>
  <c r="X35" i="6"/>
  <c r="Y34" i="6"/>
  <c r="Y28" i="6"/>
  <c r="X29" i="6"/>
  <c r="X82" i="6"/>
  <c r="Y81" i="6"/>
  <c r="X115" i="6"/>
  <c r="Y114" i="6"/>
  <c r="X99" i="6"/>
  <c r="Y98" i="6"/>
  <c r="X136" i="6"/>
  <c r="Y135" i="6"/>
  <c r="X20" i="6"/>
  <c r="Y19" i="6"/>
  <c r="X32" i="6"/>
  <c r="Y31" i="6"/>
  <c r="X26" i="6"/>
  <c r="Y25" i="6"/>
  <c r="X118" i="6"/>
  <c r="Y117" i="6"/>
  <c r="X102" i="6"/>
  <c r="Y101" i="6"/>
  <c r="X139" i="6"/>
  <c r="Y138" i="6"/>
  <c r="K32" i="4"/>
  <c r="L22" i="4"/>
  <c r="T31" i="6"/>
  <c r="L20" i="4"/>
  <c r="T25" i="6"/>
  <c r="L56" i="4"/>
  <c r="T117" i="6"/>
  <c r="L50" i="4"/>
  <c r="T101" i="6"/>
  <c r="L65" i="4"/>
  <c r="T138" i="6"/>
  <c r="K27" i="4"/>
  <c r="K33" i="4"/>
  <c r="K34" i="4"/>
  <c r="L23" i="4"/>
  <c r="T34" i="6"/>
  <c r="L21" i="4"/>
  <c r="T28" i="6"/>
  <c r="L42" i="4"/>
  <c r="T81" i="6"/>
  <c r="L55" i="4"/>
  <c r="T114" i="6"/>
  <c r="L49" i="4"/>
  <c r="T98" i="6"/>
  <c r="K51" i="4"/>
  <c r="K52" i="4"/>
  <c r="K53" i="4"/>
  <c r="L64" i="4"/>
  <c r="T135" i="6"/>
  <c r="K64" i="4"/>
  <c r="H29" i="4"/>
  <c r="H39" i="4"/>
  <c r="W74" i="6" s="1"/>
  <c r="H44" i="4"/>
  <c r="W87" i="6" s="1"/>
  <c r="H52" i="4"/>
  <c r="W107" i="6" s="1"/>
  <c r="H28" i="4"/>
  <c r="W45" i="6" s="1"/>
  <c r="H30" i="4"/>
  <c r="H32" i="4"/>
  <c r="W57" i="6" s="1"/>
  <c r="H34" i="4"/>
  <c r="W63" i="6" s="1"/>
  <c r="H36" i="4"/>
  <c r="W67" i="6" s="1"/>
  <c r="H47" i="4"/>
  <c r="L47" i="4" s="1"/>
  <c r="H51" i="4"/>
  <c r="W104" i="6" s="1"/>
  <c r="H53" i="4"/>
  <c r="L53" i="4" s="1"/>
  <c r="H43" i="4"/>
  <c r="W84" i="6" s="1"/>
  <c r="H27" i="4"/>
  <c r="W42" i="6" s="1"/>
  <c r="H31" i="4"/>
  <c r="W54" i="6" s="1"/>
  <c r="H41" i="4"/>
  <c r="W78" i="6" s="1"/>
  <c r="I31" i="4"/>
  <c r="K31" i="4" s="1"/>
  <c r="H33" i="4"/>
  <c r="W60" i="6" s="1"/>
  <c r="H48" i="4"/>
  <c r="L48" i="4" s="1"/>
  <c r="H38" i="4"/>
  <c r="W71" i="6" s="1"/>
  <c r="J19" i="4"/>
  <c r="J20" i="4"/>
  <c r="J21" i="4"/>
  <c r="J22" i="4"/>
  <c r="J23" i="4"/>
  <c r="J25" i="4"/>
  <c r="I20" i="4"/>
  <c r="I21" i="4"/>
  <c r="I22" i="4"/>
  <c r="I23" i="4"/>
  <c r="I25" i="4"/>
  <c r="I19" i="4"/>
  <c r="L18" i="4"/>
  <c r="X72" i="6" l="1"/>
  <c r="Y71" i="6"/>
  <c r="X61" i="6"/>
  <c r="Y60" i="6"/>
  <c r="X79" i="6"/>
  <c r="Y78" i="6"/>
  <c r="X43" i="6"/>
  <c r="Y42" i="6"/>
  <c r="T110" i="6"/>
  <c r="U111" i="6" s="1"/>
  <c r="W110" i="6"/>
  <c r="T92" i="6"/>
  <c r="U93" i="6" s="1"/>
  <c r="W92" i="6"/>
  <c r="X64" i="6"/>
  <c r="Y63" i="6"/>
  <c r="X108" i="6"/>
  <c r="Y107" i="6"/>
  <c r="X75" i="6"/>
  <c r="Y74" i="6"/>
  <c r="T95" i="6"/>
  <c r="U96" i="6" s="1"/>
  <c r="W95" i="6"/>
  <c r="X55" i="6"/>
  <c r="Y54" i="6"/>
  <c r="X85" i="6"/>
  <c r="Y84" i="6"/>
  <c r="X105" i="6"/>
  <c r="Y104" i="6"/>
  <c r="X68" i="6"/>
  <c r="Y67" i="6"/>
  <c r="X58" i="6"/>
  <c r="Y57" i="6"/>
  <c r="X46" i="6"/>
  <c r="Y45" i="6"/>
  <c r="X88" i="6"/>
  <c r="Y87" i="6"/>
  <c r="W48" i="6"/>
  <c r="W51" i="6"/>
  <c r="K20" i="4"/>
  <c r="K25" i="4"/>
  <c r="K22" i="4"/>
  <c r="K23" i="4"/>
  <c r="K21" i="4"/>
  <c r="K19" i="4"/>
  <c r="L38" i="4"/>
  <c r="T71" i="6"/>
  <c r="L33" i="4"/>
  <c r="T60" i="6"/>
  <c r="L41" i="4"/>
  <c r="T78" i="6"/>
  <c r="L27" i="4"/>
  <c r="T42" i="6"/>
  <c r="V92" i="6"/>
  <c r="L34" i="4"/>
  <c r="T63" i="6"/>
  <c r="L30" i="4"/>
  <c r="T51" i="6"/>
  <c r="L52" i="4"/>
  <c r="T107" i="6"/>
  <c r="L39" i="4"/>
  <c r="T74" i="6"/>
  <c r="V98" i="6"/>
  <c r="U99" i="6"/>
  <c r="V114" i="6"/>
  <c r="U115" i="6"/>
  <c r="U82" i="6"/>
  <c r="V81" i="6"/>
  <c r="U29" i="6"/>
  <c r="V28" i="6"/>
  <c r="U35" i="6"/>
  <c r="V34" i="6"/>
  <c r="U139" i="6"/>
  <c r="V138" i="6"/>
  <c r="U102" i="6"/>
  <c r="V101" i="6"/>
  <c r="U118" i="6"/>
  <c r="V117" i="6"/>
  <c r="V25" i="6"/>
  <c r="U26" i="6"/>
  <c r="V31" i="6"/>
  <c r="U32" i="6"/>
  <c r="L31" i="4"/>
  <c r="T54" i="6"/>
  <c r="L43" i="4"/>
  <c r="T84" i="6"/>
  <c r="L51" i="4"/>
  <c r="T104" i="6"/>
  <c r="L36" i="4"/>
  <c r="T67" i="6"/>
  <c r="L32" i="4"/>
  <c r="T57" i="6"/>
  <c r="L28" i="4"/>
  <c r="T45" i="6"/>
  <c r="L44" i="4"/>
  <c r="T87" i="6"/>
  <c r="L29" i="4"/>
  <c r="T48" i="6"/>
  <c r="V135" i="6"/>
  <c r="U136" i="6"/>
  <c r="H19" i="4"/>
  <c r="W22" i="6" s="1"/>
  <c r="J66" i="4"/>
  <c r="I66" i="4"/>
  <c r="H25" i="4"/>
  <c r="W38" i="6" s="1"/>
  <c r="E148" i="1"/>
  <c r="D148" i="1"/>
  <c r="V110" i="6" l="1"/>
  <c r="V95" i="6"/>
  <c r="X39" i="6"/>
  <c r="Y38" i="6"/>
  <c r="X52" i="6"/>
  <c r="Y51" i="6"/>
  <c r="X96" i="6"/>
  <c r="Y95" i="6"/>
  <c r="X93" i="6"/>
  <c r="Y92" i="6"/>
  <c r="X111" i="6"/>
  <c r="Y110" i="6"/>
  <c r="X23" i="6"/>
  <c r="Y22" i="6"/>
  <c r="X49" i="6"/>
  <c r="Y48" i="6"/>
  <c r="L25" i="4"/>
  <c r="T38" i="6"/>
  <c r="L19" i="4"/>
  <c r="T22" i="6"/>
  <c r="V48" i="6"/>
  <c r="U49" i="6"/>
  <c r="U88" i="6"/>
  <c r="V87" i="6"/>
  <c r="V45" i="6"/>
  <c r="U46" i="6"/>
  <c r="V57" i="6"/>
  <c r="U58" i="6"/>
  <c r="V67" i="6"/>
  <c r="U68" i="6"/>
  <c r="V104" i="6"/>
  <c r="U105" i="6"/>
  <c r="V84" i="6"/>
  <c r="U85" i="6"/>
  <c r="V54" i="6"/>
  <c r="U55" i="6"/>
  <c r="U75" i="6"/>
  <c r="V74" i="6"/>
  <c r="U108" i="6"/>
  <c r="V107" i="6"/>
  <c r="V51" i="6"/>
  <c r="U52" i="6"/>
  <c r="V63" i="6"/>
  <c r="U64" i="6"/>
  <c r="U43" i="6"/>
  <c r="V42" i="6"/>
  <c r="V78" i="6"/>
  <c r="U79" i="6"/>
  <c r="V60" i="6"/>
  <c r="U61" i="6"/>
  <c r="V71" i="6"/>
  <c r="U72" i="6"/>
  <c r="K66" i="4"/>
  <c r="H66" i="4"/>
  <c r="L66" i="4" s="1"/>
  <c r="E17" i="1"/>
  <c r="E18" i="1"/>
  <c r="E19" i="1"/>
  <c r="E20" i="1"/>
  <c r="E21" i="1"/>
  <c r="E22" i="1"/>
  <c r="E23" i="1"/>
  <c r="E24" i="1"/>
  <c r="E27" i="1"/>
  <c r="E28" i="1"/>
  <c r="E29" i="1"/>
  <c r="E31" i="1"/>
  <c r="E33" i="1"/>
  <c r="E35" i="1"/>
  <c r="E36" i="1"/>
  <c r="E37" i="1"/>
  <c r="E39" i="1"/>
  <c r="E41" i="1"/>
  <c r="E43" i="1"/>
  <c r="E44" i="1"/>
  <c r="E45" i="1"/>
  <c r="E46" i="1"/>
  <c r="E49" i="1"/>
  <c r="E50" i="1"/>
  <c r="E51" i="1"/>
  <c r="E52" i="1"/>
  <c r="E53" i="1"/>
  <c r="E55" i="1"/>
  <c r="E56" i="1"/>
  <c r="E57" i="1"/>
  <c r="E58" i="1"/>
  <c r="E61" i="1"/>
  <c r="E63" i="1"/>
  <c r="E64" i="1"/>
  <c r="E65" i="1"/>
  <c r="E66" i="1"/>
  <c r="E67" i="1"/>
  <c r="E69" i="1"/>
  <c r="E70" i="1"/>
  <c r="E71" i="1"/>
  <c r="E73" i="1"/>
  <c r="E74" i="1"/>
  <c r="E75" i="1"/>
  <c r="E76" i="1"/>
  <c r="E77" i="1"/>
  <c r="E78" i="1"/>
  <c r="E82" i="1"/>
  <c r="E83" i="1"/>
  <c r="E84" i="1"/>
  <c r="E85" i="1"/>
  <c r="E86" i="1"/>
  <c r="E88" i="1"/>
  <c r="E89" i="1"/>
  <c r="E90" i="1"/>
  <c r="E91" i="1"/>
  <c r="E92" i="1"/>
  <c r="E93" i="1"/>
  <c r="E95" i="1"/>
  <c r="E96" i="1"/>
  <c r="E97" i="1"/>
  <c r="E98" i="1"/>
  <c r="E99" i="1"/>
  <c r="E100" i="1"/>
  <c r="E101" i="1"/>
  <c r="E102" i="1"/>
  <c r="E103" i="1"/>
  <c r="E106" i="1"/>
  <c r="E107" i="1"/>
  <c r="E108" i="1"/>
  <c r="E109" i="1"/>
  <c r="E113" i="1"/>
  <c r="E114" i="1"/>
  <c r="E115" i="1"/>
  <c r="E116" i="1"/>
  <c r="E117" i="1"/>
  <c r="E118" i="1"/>
  <c r="E121" i="1"/>
  <c r="E123" i="1"/>
  <c r="E124" i="1"/>
  <c r="E125" i="1"/>
  <c r="E126" i="1"/>
  <c r="E127" i="1"/>
  <c r="E129" i="1"/>
  <c r="E131" i="1"/>
  <c r="E134" i="1"/>
  <c r="E135" i="1"/>
  <c r="E136" i="1"/>
  <c r="E137" i="1"/>
  <c r="E139" i="1"/>
  <c r="E142" i="1"/>
  <c r="E143" i="1"/>
  <c r="E145" i="1"/>
  <c r="E146" i="1"/>
  <c r="E147" i="1"/>
  <c r="E10" i="1"/>
  <c r="E11" i="1"/>
  <c r="E12" i="1"/>
  <c r="E13" i="1"/>
  <c r="E14" i="1"/>
  <c r="E9" i="1"/>
  <c r="V22" i="6" l="1"/>
  <c r="U23" i="6"/>
  <c r="V38" i="6"/>
  <c r="U39" i="6"/>
</calcChain>
</file>

<file path=xl/sharedStrings.xml><?xml version="1.0" encoding="utf-8"?>
<sst xmlns="http://schemas.openxmlformats.org/spreadsheetml/2006/main" count="1531" uniqueCount="204">
  <si>
    <t>NO</t>
  </si>
  <si>
    <t xml:space="preserve">PROGRAM/KEGIATAN PERSUB KEGIATAN </t>
  </si>
  <si>
    <t xml:space="preserve">PAGU ANGGARAN </t>
  </si>
  <si>
    <t xml:space="preserve">ALASAN TIDAK MEMENUHI SERAPAN BELANJA S/D TRIBULAN I </t>
  </si>
  <si>
    <t>Drs. UTOMO SIDI HIDAYAT, M.M</t>
  </si>
  <si>
    <t>Pembina Utama Muda</t>
  </si>
  <si>
    <t>NIP. 196105041989031006</t>
  </si>
  <si>
    <t xml:space="preserve">Program Penunjang Urusan Pemerintahan Daerah Kab/Kota </t>
  </si>
  <si>
    <t xml:space="preserve">Administrasi Keuangan Perangkat Daerah </t>
  </si>
  <si>
    <t xml:space="preserve">Penyediaan Administrasi Pelaksanaan Tugas ASN </t>
  </si>
  <si>
    <t>Belanja Alat/Bahan untuk Kegiatan Kantor- Alat Tulis Kantor</t>
  </si>
  <si>
    <t>Belanja Alat/Bahan untuk Kegiatan Kantor- Kertas dan Cover</t>
  </si>
  <si>
    <t>Belanja Alat/Bahan untuk Kegiatan Kantor- Bahan Cetak</t>
  </si>
  <si>
    <t>Belanja Makanan dan Minuman Rapat</t>
  </si>
  <si>
    <t>Belanja Perjalanan Dinas Biasa</t>
  </si>
  <si>
    <t>Belanja Perjalanan Dinas Dalam Kota</t>
  </si>
  <si>
    <t>Administrasi Kepegawaian Perangkat Daerah</t>
  </si>
  <si>
    <t>Pendidikan dan Pelatihan Pegawai Berdasarkan Tugas dan Fungsi</t>
  </si>
  <si>
    <t>Belanja Alat/Bahan untuk Kegiatan Kantor- Bahan Komputer</t>
  </si>
  <si>
    <t>Belanja Alat/Bahan untuk Kegiatan Kantor- Perlengkapan Dinas</t>
  </si>
  <si>
    <t>Honorarium Narasumber atau Pembahas, Moderator, Pembawa Acara, dan Panitia</t>
  </si>
  <si>
    <t>Belanja Bimbingan Teknis</t>
  </si>
  <si>
    <t>Administrasi Umum Perangkat Daerah</t>
  </si>
  <si>
    <t>Penyediaan Peralatan Rumah Tangga</t>
  </si>
  <si>
    <t>Belanja Bahan-Bahan Kimia</t>
  </si>
  <si>
    <t>Belanja Alat/Bahan untuk Kegiatan Kantor- Perabot Kantor</t>
  </si>
  <si>
    <t>Belanja Alat/Bahan untuk Kegiatan Kantor- Alat/Bahan untuk Kegiatan Kantor Lainnya</t>
  </si>
  <si>
    <t>Penyediaan Barang Cetakan dan Penggandaan</t>
  </si>
  <si>
    <t>Penyediaan Bahan Bacaan dan Peraturan Perundang-undangan</t>
  </si>
  <si>
    <t>Belanja Langganan Jurnal/Surat Kabar/Majalah</t>
  </si>
  <si>
    <t>Penyediaan Bahan/Material</t>
  </si>
  <si>
    <t>Fasilitasi Kunjungan Tamu</t>
  </si>
  <si>
    <t>Penyelenggaraan Rapat Koordinasi dan Konsultasi SKPD</t>
  </si>
  <si>
    <t>Penatausahaan Arsip Dinamis pada SKPD</t>
  </si>
  <si>
    <t>Belanja Jasa Tenaga Caraka</t>
  </si>
  <si>
    <t>Belanja Jasa Pelayanan Kearsipan</t>
  </si>
  <si>
    <t>Penyediaan Jasa Penunjang Urusan Pemerintahan Daerah</t>
  </si>
  <si>
    <t>Penyediaan Jasa Surat Menyurat</t>
  </si>
  <si>
    <t>Belanja Alat/Bahan untuk Kegiatan Kantor- Benda Pos</t>
  </si>
  <si>
    <t>Belanja Jasa Tenaga Administrasi</t>
  </si>
  <si>
    <t>Belanja Paket/Pengiriman</t>
  </si>
  <si>
    <t>Penyediaan Jasa Komunikasi, Sumber Daya Air dan Listrik</t>
  </si>
  <si>
    <t>Belanja Tagihan Telepon</t>
  </si>
  <si>
    <t>Belanja Tagihan Air</t>
  </si>
  <si>
    <t>Belanja Tagihan Listrik</t>
  </si>
  <si>
    <t>Belanja Kawat/Faksimili/Internet/TV Berlangganan</t>
  </si>
  <si>
    <t>Pemeliharaan Barang Milik Daerah Penunjang Urusan Pemerintahan Daerah</t>
  </si>
  <si>
    <t>Penyediaan Jasa Pemeliharaan, Biaya Pemeliharaan, Pajak dan Perizinan Kendaraan Dinas Operasional atau Lapangan</t>
  </si>
  <si>
    <t>Belanja Pemeliharaan Alat Angkutan-Alat Angkutan Darat Bermotor-Kendaraan Dinas Bermotor Perorangan</t>
  </si>
  <si>
    <t>Pemeliharaan Peralatan dan Mesin Lainnya</t>
  </si>
  <si>
    <t>Belanja Pemeliharaan Alat Kantor dan Rumah Tangga-Alat Kantor-Alat Kantor Lainnya</t>
  </si>
  <si>
    <t>Belanja Pemeliharaan Alat Kantor dan Rumah Tangga-Alat Rumah Tangga-Alat Rumah Tangga Lainnya (Home Use)</t>
  </si>
  <si>
    <t>Belanja Pemeliharaan Komputer-Komputer Unit-Personal Computer</t>
  </si>
  <si>
    <t>Belanja Pemeliharaan Komputer-Peralatan Komputer-Peralatan Personal Computer</t>
  </si>
  <si>
    <t>Pemeliharaan/Rehabilitasi Gedung Kantor dan Bangunan Lainnya</t>
  </si>
  <si>
    <t>Belanja Jasa Tenaga Kebersihan</t>
  </si>
  <si>
    <t>Belanja Jasa Tenaga Supir</t>
  </si>
  <si>
    <t>Belanja Pemeliharaan Bangunan Gedung- Bangunan Gedung Tempat Kerja-Bangunan Gedung Kantor</t>
  </si>
  <si>
    <t>Pemeliharaan/Rehabilitasi Sarana dan Prasarana Gedung Kantor atau Bangunan Lainnya</t>
  </si>
  <si>
    <t>Belanja Alat/Bahan untuk Kegiatan Kantor- Alat Listrik</t>
  </si>
  <si>
    <t>Belanja Pemeliharaan Alat Besar-Alat Bantu- Pompa</t>
  </si>
  <si>
    <t>Belanja Pemeliharaan Alat Studio, Komunikasi, dan Pemancar-Alat Komunikasi- Alat Komunikasi Lainnya</t>
  </si>
  <si>
    <t>Belanja Pemeliharaan Komputer-Peralatan Komputer-Peralatan Mainframe</t>
  </si>
  <si>
    <t>Program Penyelenggaraan Pengawasan</t>
  </si>
  <si>
    <t>Penyelenggaraan Pengawasan Internal</t>
  </si>
  <si>
    <t>Reviu Laporan Kinerja</t>
  </si>
  <si>
    <t>Reviu Laporan Keuangan</t>
  </si>
  <si>
    <t>Monitoring dan Evaluasi Tindak Lanjut Hasil Pemeriksaan BPK RI dan Tindak Lanjut Hasil Pemeriksaan APIP</t>
  </si>
  <si>
    <t>Penyelenggaraan Pengawasan dengan Tujuan Tertentu</t>
  </si>
  <si>
    <t>Pengawasan Dengan Tujuan Tertentu</t>
  </si>
  <si>
    <t>Program Perumusan Kebijakan, Pendampingan Dan Asistensi</t>
  </si>
  <si>
    <t>Pendampingan dan Asistensi</t>
  </si>
  <si>
    <t>Koordinasi, Monitoring dan Evaluasi serta Verifikasi Pencegahan dan Pemberantasan Korupsi</t>
  </si>
  <si>
    <t>Program Penunjang Urusan Pemerintahan Daerah Kabupaten/Kota</t>
  </si>
  <si>
    <t>Perencanaan, Penganggaran, dan Evaluasi Kinerja Perangkat Daerah</t>
  </si>
  <si>
    <t>Koordinasi dan Penyusunan Laporan Capaian Kinerja dan Ikhtisar Realisasi Kinerja SKPD</t>
  </si>
  <si>
    <t>Administrasi Keuangan Perangkat Daerah</t>
  </si>
  <si>
    <t>Penyediaan Gaji dan Tunjangan ASN</t>
  </si>
  <si>
    <t>Pelaksanaan Penatausahaan dan Pengujian/Verifikasi Keuangan SKPD</t>
  </si>
  <si>
    <t>Koordinasi dan Pelaksanaan Akuntansi SKPD</t>
  </si>
  <si>
    <t>Koordinasi dan Penyusunan Laporan Keuangan Akhir Tahun SKPD</t>
  </si>
  <si>
    <t>Koordinasi dan Penyusunan Laporan Keuangan Bulanan/Triwulanan/Semesteran SKPD</t>
  </si>
  <si>
    <t>Penyediaan Bahan Logistik Kantor</t>
  </si>
  <si>
    <t>Pengadaan Barang Milik Daerah Penunjang Urusan Pemerintah Daerah</t>
  </si>
  <si>
    <t>Pengadaan Peralatan dan Mesin Lainnya</t>
  </si>
  <si>
    <t>Pengawasan Kinerja Pemerintah Daerah</t>
  </si>
  <si>
    <t>Pengawasan Keuangan Pemerintah Daerah</t>
  </si>
  <si>
    <t>Pengawasan Desa</t>
  </si>
  <si>
    <t>Kerjasama Pengawasan Internal</t>
  </si>
  <si>
    <t>Penanganan Penyelesaian Kerugian Negara/Daerah</t>
  </si>
  <si>
    <t>Perumusan Kebijakan Teknis di Bidang Pengawasan dan Fasilitasi Pengawasan</t>
  </si>
  <si>
    <t>Perumusan Kebijakan Teknis di Bidang Pengawasan</t>
  </si>
  <si>
    <t>Perumusan Kebijakan Teknis di Bidang Fasilitasi Pengawasan</t>
  </si>
  <si>
    <t>Pendampingan dan Asistensi Urusan Pemerintahan Daerah</t>
  </si>
  <si>
    <t>Pendampingan, Asistensi, Verifikasi, dan Penilaian Reformasi Birokrasi</t>
  </si>
  <si>
    <t>Pendampingan, Asistensi dan Verifikasi Penegakan Integritas</t>
  </si>
  <si>
    <t xml:space="preserve">OPD : INSPEKTORAT DAERAH </t>
  </si>
  <si>
    <t>SERAPAN BELANJA (%)</t>
  </si>
  <si>
    <t xml:space="preserve">JUMLAH </t>
  </si>
  <si>
    <t xml:space="preserve">KEGIATAN BELUM DILAKSANAKAN </t>
  </si>
  <si>
    <t xml:space="preserve"> INSPEKTUR DAERAH</t>
  </si>
  <si>
    <t xml:space="preserve">LAPORAN PELAKSANAAN PEKERJAAN / KEGIATAN </t>
  </si>
  <si>
    <t>SKPD</t>
  </si>
  <si>
    <t>:</t>
  </si>
  <si>
    <t>SUMBER DANA</t>
  </si>
  <si>
    <t>DANA ALOKASI UMUM (DAU)</t>
  </si>
  <si>
    <t>TAHUN ANGGARAN</t>
  </si>
  <si>
    <t>S/D TUTUP BULAN</t>
  </si>
  <si>
    <t>FORM POK - 1</t>
  </si>
  <si>
    <t>PELAKSANAAN</t>
  </si>
  <si>
    <t>DANA (Rp)</t>
  </si>
  <si>
    <t>LOKASI</t>
  </si>
  <si>
    <t>DIKERJAKAN</t>
  </si>
  <si>
    <t>PERMASALAHAN</t>
  </si>
  <si>
    <t>a</t>
  </si>
  <si>
    <t>DPA</t>
  </si>
  <si>
    <t>KEGIATAN</t>
  </si>
  <si>
    <t>MULAI</t>
  </si>
  <si>
    <t>SELESAI</t>
  </si>
  <si>
    <t>OLEH</t>
  </si>
  <si>
    <t>b</t>
  </si>
  <si>
    <t>KONTRAK</t>
  </si>
  <si>
    <t xml:space="preserve">INSPEKTORAT DAERAH </t>
  </si>
  <si>
    <t xml:space="preserve">NAMA KEGIATAN/SUB KEGIATAN </t>
  </si>
  <si>
    <t xml:space="preserve">Penyediaan Bahan Logistik Kantor </t>
  </si>
  <si>
    <t>2 Januari 2021</t>
  </si>
  <si>
    <t>31 Desember 2021</t>
  </si>
  <si>
    <t>REALISASI PERKEMBANGAN PELAKSANAAN PEKERJAAN/KEGIATAN</t>
  </si>
  <si>
    <t>TAHUN ANGGARAN 2021  DI KABUPATEN KARANGANYAR</t>
  </si>
  <si>
    <t>FORM POK - 2</t>
  </si>
  <si>
    <t>KODE REKENING/</t>
  </si>
  <si>
    <t>REALISASI PERKEMBANGAN PELAKSANAAN PEKERJAAN/KEGIATAN SAMPAI DENGAN BULAN</t>
  </si>
  <si>
    <t>NAMA KEGIATAN</t>
  </si>
  <si>
    <t>JAN</t>
  </si>
  <si>
    <t>PEBR</t>
  </si>
  <si>
    <t>MAR</t>
  </si>
  <si>
    <t>APRIL</t>
  </si>
  <si>
    <t>MEI</t>
  </si>
  <si>
    <t>JUN</t>
  </si>
  <si>
    <t>JUL</t>
  </si>
  <si>
    <t>AGST</t>
  </si>
  <si>
    <t>SEPT</t>
  </si>
  <si>
    <t>OKT</t>
  </si>
  <si>
    <t>NOV</t>
  </si>
  <si>
    <t>DES</t>
  </si>
  <si>
    <t>Keterangan :</t>
  </si>
  <si>
    <t>A. Target (sudah diisi sampai dengan akhir tahun)</t>
  </si>
  <si>
    <t>B. Realisasi Pelaksanaan Kegiatan (fisik maupun non fisik, diisi sesuai kondisi bulan yang bersangkutan)</t>
  </si>
  <si>
    <t>C. SP2D (diisi sesuai kondisi bulan yang bersangkutan)</t>
  </si>
  <si>
    <t>D. SPJ (diisi sesuai kondisi bukan yang bersangkutan)</t>
  </si>
  <si>
    <t>Jumlah/Rata-ra harus diisi</t>
  </si>
  <si>
    <t>DANA ALOKASI UMUM</t>
  </si>
  <si>
    <t>REALISASI PENGGUNAAN DANA PEKERJAAN / KEGIATAN TAHUN ANGGARAN 2021</t>
  </si>
  <si>
    <t>DI KABUPATEN KARANGANYAR</t>
  </si>
  <si>
    <t>TUTUP BULAN</t>
  </si>
  <si>
    <t>FORM POK - 3</t>
  </si>
  <si>
    <t>S P 2 D</t>
  </si>
  <si>
    <t>S P J</t>
  </si>
  <si>
    <t xml:space="preserve">S/D Bulan </t>
  </si>
  <si>
    <t>Bulan ini</t>
  </si>
  <si>
    <t xml:space="preserve">s/d Bulan </t>
  </si>
  <si>
    <t>FISIK</t>
  </si>
  <si>
    <t>KET.</t>
  </si>
  <si>
    <t>a.</t>
  </si>
  <si>
    <t>Lalu</t>
  </si>
  <si>
    <t>ini</t>
  </si>
  <si>
    <t>%</t>
  </si>
  <si>
    <t>b.</t>
  </si>
  <si>
    <t>( Rp )</t>
  </si>
  <si>
    <t>INSPEKTORAT DAERAH</t>
  </si>
  <si>
    <t>MASALAH / HAMBATAN YANG DITEMUI DALAM PELAKSANAAN PEKERJAAN / KEGIATAN</t>
  </si>
  <si>
    <t>SERTA USAHA YANG DILAKUKAN DAN ATAU DISARANKAN UNTUK MENGATASI</t>
  </si>
  <si>
    <t>FORM POK - 4</t>
  </si>
  <si>
    <t>APAKAH MASIH DIPERLUKAN TINDAKLANJUT</t>
  </si>
  <si>
    <t>URAIAN / PERINCIAN</t>
  </si>
  <si>
    <t>USAHA YANG TELAH DI</t>
  </si>
  <si>
    <t>OLEH SIAPA (INSTANSI</t>
  </si>
  <si>
    <t>MASALAH (KAPAN DAN</t>
  </si>
  <si>
    <t>LAKUKAN (KAPAN DAN APA /</t>
  </si>
  <si>
    <t>YA</t>
  </si>
  <si>
    <t>TIDAK</t>
  </si>
  <si>
    <t xml:space="preserve">YANG DIHARAPKAN  </t>
  </si>
  <si>
    <t>KETERANGAN</t>
  </si>
  <si>
    <t>APA MASALAHNYA)</t>
  </si>
  <si>
    <t>BAGAIMANA)</t>
  </si>
  <si>
    <t>DAPAT MEMBANTU)</t>
  </si>
  <si>
    <t>1.03.02.2.02.02</t>
  </si>
  <si>
    <t>.</t>
  </si>
  <si>
    <t>Karanganyar ,           Juni  2021</t>
  </si>
  <si>
    <t>Drs. SUCAHYO, M.M</t>
  </si>
  <si>
    <t>NIP. 19620106 198903 1 010</t>
  </si>
  <si>
    <t>Plt. INSPEKTUR DAERAH</t>
  </si>
  <si>
    <t>REKAPITULASI SERAPAN BELANJA S.D AKHIR MARET 2021</t>
  </si>
  <si>
    <t xml:space="preserve">SERAPAN S/D AKHIR MARET 2021 </t>
  </si>
  <si>
    <t>JUNI</t>
  </si>
  <si>
    <t>Karanganyar ,           Juli  2021</t>
  </si>
  <si>
    <t>N
I
H
I
L</t>
  </si>
  <si>
    <t>Karanganyar ,          Agustus 2021</t>
  </si>
  <si>
    <t>JULI</t>
  </si>
  <si>
    <t>AGUSTUS</t>
  </si>
  <si>
    <t>Karanganyar ,          September 2021</t>
  </si>
  <si>
    <t>Karanganyar ,           September  2021</t>
  </si>
  <si>
    <t>Karanganyar ,           September 2021</t>
  </si>
  <si>
    <t>Karanganyar ,       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</si>
</sst>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dd\-mm\-yyyy;@"/>
    <numFmt numFmtId="167" formatCode="[$-F800]dddd\,\ mmmm\ dd\,\ yyyy"/>
    <numFmt numFmtId="168" formatCode="_(* #,##0_);_(* \(#,##0\);_(* &quot;-&quot;??_);_(@_)"/>
    <numFmt numFmtId="169" formatCode="_(* #,##0.0_);_(* \(#,##0.0\);_(* &quot;-&quot;?_);_(@_)"/>
    <numFmt numFmtId="170" formatCode="_(* #,##0.00_);_(* \(#,##0.00\);_(* &quot;-&quot;?_);_(@_)"/>
    <numFmt numFmtId="171" formatCode="#,##0.0_);\(#,##0.0\)"/>
    <numFmt numFmtId="172" formatCode="_(* #,##0.0_);_(* \(#,##0.0\);_(* &quot;-&quot;??_);_(@_)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ahoma"/>
      <charset val="1"/>
    </font>
    <font>
      <b/>
      <i/>
      <sz val="7"/>
      <color indexed="8"/>
      <name val="Tahoma"/>
      <charset val="1"/>
    </font>
    <font>
      <i/>
      <sz val="7"/>
      <color indexed="8"/>
      <name val="Tahoma"/>
      <charset val="1"/>
    </font>
    <font>
      <b/>
      <sz val="7"/>
      <color indexed="8"/>
      <name val="Tahoma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theme="1"/>
      <name val="Calibri"/>
      <family val="2"/>
      <scheme val="minor"/>
    </font>
    <font>
      <i/>
      <sz val="12"/>
      <color indexed="8"/>
      <name val="Tahoma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2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0" borderId="0"/>
    <xf numFmtId="0" fontId="27" fillId="2" borderId="0">
      <alignment horizontal="left" vertical="top"/>
    </xf>
    <xf numFmtId="0" fontId="28" fillId="2" borderId="0">
      <alignment horizontal="left" vertical="top"/>
    </xf>
  </cellStyleXfs>
  <cellXfs count="373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0" borderId="15" xfId="0" applyBorder="1"/>
    <xf numFmtId="0" fontId="2" fillId="0" borderId="0" xfId="0" applyFont="1" applyAlignment="1">
      <alignment horizontal="left" vertical="center"/>
    </xf>
    <xf numFmtId="0" fontId="1" fillId="0" borderId="8" xfId="0" applyFont="1" applyBorder="1"/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Border="1" applyAlignment="1">
      <alignment vertical="top"/>
    </xf>
    <xf numFmtId="0" fontId="0" fillId="0" borderId="0" xfId="0" applyBorder="1" applyAlignme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readingOrder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 readingOrder="1"/>
    </xf>
    <xf numFmtId="0" fontId="1" fillId="0" borderId="9" xfId="0" applyFont="1" applyBorder="1" applyAlignment="1">
      <alignment horizontal="center" vertical="center"/>
    </xf>
    <xf numFmtId="0" fontId="8" fillId="0" borderId="7" xfId="0" applyFont="1" applyBorder="1"/>
    <xf numFmtId="0" fontId="9" fillId="0" borderId="7" xfId="0" applyFont="1" applyBorder="1"/>
    <xf numFmtId="0" fontId="9" fillId="0" borderId="12" xfId="0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14" xfId="0" applyFont="1" applyBorder="1"/>
    <xf numFmtId="0" fontId="11" fillId="0" borderId="6" xfId="0" applyFont="1" applyBorder="1"/>
    <xf numFmtId="0" fontId="12" fillId="0" borderId="6" xfId="0" applyFont="1" applyBorder="1" applyAlignment="1">
      <alignment vertical="top"/>
    </xf>
    <xf numFmtId="43" fontId="12" fillId="0" borderId="6" xfId="1" applyNumberFormat="1" applyFont="1" applyBorder="1" applyAlignment="1">
      <alignment vertical="top"/>
    </xf>
    <xf numFmtId="43" fontId="12" fillId="0" borderId="6" xfId="0" applyNumberFormat="1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43" fontId="13" fillId="0" borderId="6" xfId="1" applyNumberFormat="1" applyFont="1" applyBorder="1" applyAlignment="1">
      <alignment vertical="top"/>
    </xf>
    <xf numFmtId="43" fontId="13" fillId="0" borderId="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43" fontId="14" fillId="0" borderId="6" xfId="1" applyNumberFormat="1" applyFont="1" applyBorder="1" applyAlignment="1">
      <alignment vertical="top"/>
    </xf>
    <xf numFmtId="43" fontId="14" fillId="0" borderId="6" xfId="0" applyNumberFormat="1" applyFont="1" applyBorder="1" applyAlignment="1">
      <alignment vertical="top"/>
    </xf>
    <xf numFmtId="0" fontId="14" fillId="0" borderId="14" xfId="0" applyFont="1" applyBorder="1" applyAlignment="1">
      <alignment vertical="top"/>
    </xf>
    <xf numFmtId="43" fontId="12" fillId="0" borderId="6" xfId="1" applyNumberFormat="1" applyFont="1" applyBorder="1" applyAlignment="1">
      <alignment vertical="top" readingOrder="1"/>
    </xf>
    <xf numFmtId="43" fontId="12" fillId="0" borderId="6" xfId="0" applyNumberFormat="1" applyFont="1" applyBorder="1" applyAlignment="1">
      <alignment vertical="top" readingOrder="1"/>
    </xf>
    <xf numFmtId="0" fontId="12" fillId="0" borderId="6" xfId="0" applyFont="1" applyBorder="1" applyAlignment="1">
      <alignment vertical="top" wrapText="1"/>
    </xf>
    <xf numFmtId="43" fontId="12" fillId="0" borderId="6" xfId="1" applyNumberFormat="1" applyFont="1" applyBorder="1" applyAlignment="1">
      <alignment vertical="top" wrapText="1"/>
    </xf>
    <xf numFmtId="43" fontId="12" fillId="0" borderId="6" xfId="0" applyNumberFormat="1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43" fontId="14" fillId="0" borderId="6" xfId="1" applyNumberFormat="1" applyFont="1" applyBorder="1" applyAlignment="1">
      <alignment vertical="top" wrapText="1"/>
    </xf>
    <xf numFmtId="43" fontId="14" fillId="0" borderId="6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43" fontId="13" fillId="0" borderId="6" xfId="1" applyNumberFormat="1" applyFont="1" applyBorder="1" applyAlignment="1">
      <alignment vertical="top" wrapText="1"/>
    </xf>
    <xf numFmtId="43" fontId="13" fillId="0" borderId="6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4" fillId="0" borderId="6" xfId="0" applyFont="1" applyBorder="1" applyAlignment="1">
      <alignment vertical="top" wrapText="1" readingOrder="1"/>
    </xf>
    <xf numFmtId="43" fontId="14" fillId="0" borderId="6" xfId="1" applyNumberFormat="1" applyFont="1" applyBorder="1" applyAlignment="1">
      <alignment vertical="top" wrapText="1" readingOrder="1"/>
    </xf>
    <xf numFmtId="43" fontId="14" fillId="0" borderId="6" xfId="0" applyNumberFormat="1" applyFont="1" applyBorder="1" applyAlignment="1">
      <alignment vertical="top" wrapText="1" readingOrder="1"/>
    </xf>
    <xf numFmtId="0" fontId="14" fillId="0" borderId="14" xfId="0" applyFont="1" applyBorder="1" applyAlignment="1">
      <alignment vertical="top" wrapText="1" readingOrder="1"/>
    </xf>
    <xf numFmtId="0" fontId="12" fillId="0" borderId="6" xfId="0" applyFont="1" applyBorder="1" applyAlignment="1">
      <alignment vertical="top" wrapText="1" readingOrder="1"/>
    </xf>
    <xf numFmtId="43" fontId="12" fillId="0" borderId="6" xfId="1" applyNumberFormat="1" applyFont="1" applyBorder="1" applyAlignment="1">
      <alignment vertical="top" wrapText="1" readingOrder="1"/>
    </xf>
    <xf numFmtId="43" fontId="12" fillId="0" borderId="6" xfId="0" applyNumberFormat="1" applyFont="1" applyBorder="1" applyAlignment="1">
      <alignment vertical="top" wrapText="1" readingOrder="1"/>
    </xf>
    <xf numFmtId="0" fontId="12" fillId="0" borderId="14" xfId="0" applyFont="1" applyBorder="1" applyAlignment="1">
      <alignment vertical="top" wrapText="1" readingOrder="1"/>
    </xf>
    <xf numFmtId="0" fontId="15" fillId="0" borderId="6" xfId="0" applyFont="1" applyBorder="1" applyAlignment="1">
      <alignment vertical="top" wrapText="1"/>
    </xf>
    <xf numFmtId="43" fontId="15" fillId="0" borderId="6" xfId="1" applyNumberFormat="1" applyFont="1" applyBorder="1" applyAlignment="1">
      <alignment vertical="top" wrapText="1"/>
    </xf>
    <xf numFmtId="43" fontId="15" fillId="0" borderId="6" xfId="0" applyNumberFormat="1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3" fillId="0" borderId="6" xfId="0" applyFont="1" applyBorder="1" applyAlignment="1">
      <alignment vertical="top" wrapText="1" readingOrder="1"/>
    </xf>
    <xf numFmtId="43" fontId="13" fillId="0" borderId="6" xfId="1" applyNumberFormat="1" applyFont="1" applyBorder="1" applyAlignment="1">
      <alignment vertical="top" wrapText="1" readingOrder="1"/>
    </xf>
    <xf numFmtId="43" fontId="13" fillId="0" borderId="6" xfId="0" applyNumberFormat="1" applyFont="1" applyBorder="1" applyAlignment="1">
      <alignment vertical="top" wrapText="1" readingOrder="1"/>
    </xf>
    <xf numFmtId="0" fontId="13" fillId="0" borderId="14" xfId="0" applyFont="1" applyBorder="1" applyAlignment="1">
      <alignment vertical="top" wrapText="1" readingOrder="1"/>
    </xf>
    <xf numFmtId="0" fontId="14" fillId="0" borderId="17" xfId="0" applyFont="1" applyBorder="1" applyAlignment="1">
      <alignment vertical="top" wrapText="1"/>
    </xf>
    <xf numFmtId="0" fontId="12" fillId="0" borderId="6" xfId="0" applyFont="1" applyBorder="1" applyAlignment="1">
      <alignment horizontal="left" vertical="top" wrapText="1"/>
    </xf>
    <xf numFmtId="2" fontId="12" fillId="0" borderId="6" xfId="0" applyNumberFormat="1" applyFont="1" applyBorder="1" applyAlignment="1">
      <alignment vertical="top"/>
    </xf>
    <xf numFmtId="165" fontId="12" fillId="0" borderId="6" xfId="0" applyNumberFormat="1" applyFont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2" fontId="12" fillId="0" borderId="6" xfId="0" applyNumberFormat="1" applyFont="1" applyBorder="1" applyAlignment="1">
      <alignment horizontal="left" vertical="top" indent="8"/>
    </xf>
    <xf numFmtId="0" fontId="12" fillId="0" borderId="0" xfId="0" applyFont="1" applyBorder="1" applyAlignment="1">
      <alignment vertical="top" wrapText="1"/>
    </xf>
    <xf numFmtId="43" fontId="12" fillId="0" borderId="0" xfId="1" applyNumberFormat="1" applyFont="1" applyBorder="1" applyAlignment="1">
      <alignment vertical="top" wrapText="1"/>
    </xf>
    <xf numFmtId="43" fontId="14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18" xfId="0" applyBorder="1"/>
    <xf numFmtId="0" fontId="12" fillId="0" borderId="19" xfId="0" applyFont="1" applyBorder="1" applyAlignment="1">
      <alignment vertical="top" wrapText="1"/>
    </xf>
    <xf numFmtId="43" fontId="12" fillId="0" borderId="19" xfId="1" applyNumberFormat="1" applyFont="1" applyBorder="1" applyAlignment="1">
      <alignment vertical="top" wrapText="1"/>
    </xf>
    <xf numFmtId="43" fontId="14" fillId="0" borderId="19" xfId="0" applyNumberFormat="1" applyFont="1" applyBorder="1" applyAlignment="1">
      <alignment vertical="top" wrapText="1"/>
    </xf>
    <xf numFmtId="0" fontId="12" fillId="0" borderId="19" xfId="0" applyFont="1" applyBorder="1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16" xfId="0" applyFont="1" applyBorder="1" applyAlignment="1">
      <alignment horizontal="center" vertical="top" wrapText="1"/>
    </xf>
    <xf numFmtId="43" fontId="15" fillId="0" borderId="16" xfId="1" applyNumberFormat="1" applyFont="1" applyBorder="1" applyAlignment="1">
      <alignment vertical="top" wrapText="1"/>
    </xf>
    <xf numFmtId="43" fontId="15" fillId="0" borderId="16" xfId="0" applyNumberFormat="1" applyFont="1" applyBorder="1" applyAlignment="1">
      <alignment vertical="top" wrapText="1"/>
    </xf>
    <xf numFmtId="2" fontId="15" fillId="0" borderId="16" xfId="0" applyNumberFormat="1" applyFont="1" applyBorder="1" applyAlignment="1">
      <alignment vertical="top"/>
    </xf>
    <xf numFmtId="0" fontId="16" fillId="0" borderId="0" xfId="0" applyFont="1"/>
    <xf numFmtId="0" fontId="18" fillId="0" borderId="0" xfId="0" applyFont="1" applyAlignment="1">
      <alignment horizontal="left" vertical="center" indent="15"/>
    </xf>
    <xf numFmtId="0" fontId="1" fillId="0" borderId="1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Alignment="1"/>
    <xf numFmtId="0" fontId="20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0" xfId="0" applyFont="1" applyBorder="1" applyAlignment="1">
      <alignment horizontal="lef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 horizontal="left" vertical="center"/>
    </xf>
    <xf numFmtId="41" fontId="24" fillId="0" borderId="43" xfId="2" applyFont="1" applyBorder="1" applyAlignment="1">
      <alignment horizontal="right" readingOrder="1"/>
    </xf>
    <xf numFmtId="0" fontId="21" fillId="0" borderId="29" xfId="0" applyFont="1" applyBorder="1" applyAlignment="1">
      <alignment horizontal="left" vertical="center"/>
    </xf>
    <xf numFmtId="41" fontId="21" fillId="0" borderId="30" xfId="2" applyFont="1" applyBorder="1" applyAlignment="1">
      <alignment horizontal="center"/>
    </xf>
    <xf numFmtId="0" fontId="21" fillId="0" borderId="28" xfId="0" applyFont="1" applyBorder="1"/>
    <xf numFmtId="0" fontId="21" fillId="0" borderId="29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6" xfId="0" applyFont="1" applyBorder="1" applyAlignment="1">
      <alignment horizontal="left" vertical="center"/>
    </xf>
    <xf numFmtId="166" fontId="21" fillId="0" borderId="45" xfId="0" quotePrefix="1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49" fontId="21" fillId="0" borderId="47" xfId="0" quotePrefix="1" applyNumberFormat="1" applyFont="1" applyBorder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8" xfId="0" applyFont="1" applyBorder="1" applyAlignment="1">
      <alignment horizontal="left" vertical="center"/>
    </xf>
    <xf numFmtId="41" fontId="21" fillId="0" borderId="49" xfId="2" applyFont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166" fontId="21" fillId="0" borderId="28" xfId="0" quotePrefix="1" applyNumberFormat="1" applyFont="1" applyBorder="1" applyAlignment="1">
      <alignment horizontal="center"/>
    </xf>
    <xf numFmtId="166" fontId="21" fillId="0" borderId="28" xfId="0" applyNumberFormat="1" applyFont="1" applyBorder="1" applyAlignment="1">
      <alignment horizontal="center" vertical="center" wrapText="1"/>
    </xf>
    <xf numFmtId="166" fontId="21" fillId="0" borderId="51" xfId="0" applyNumberFormat="1" applyFont="1" applyBorder="1" applyAlignment="1">
      <alignment vertical="center" wrapText="1"/>
    </xf>
    <xf numFmtId="41" fontId="21" fillId="0" borderId="43" xfId="2" applyFont="1" applyBorder="1" applyAlignment="1">
      <alignment horizontal="center"/>
    </xf>
    <xf numFmtId="41" fontId="24" fillId="0" borderId="30" xfId="2" applyFont="1" applyBorder="1" applyAlignment="1">
      <alignment horizontal="right" readingOrder="1"/>
    </xf>
    <xf numFmtId="0" fontId="21" fillId="0" borderId="49" xfId="0" applyFont="1" applyBorder="1" applyAlignment="1">
      <alignment horizontal="left" vertical="center"/>
    </xf>
    <xf numFmtId="0" fontId="21" fillId="0" borderId="51" xfId="0" applyFont="1" applyBorder="1"/>
    <xf numFmtId="0" fontId="21" fillId="0" borderId="28" xfId="0" applyFont="1" applyBorder="1" applyAlignment="1">
      <alignment horizontal="left" vertical="center"/>
    </xf>
    <xf numFmtId="0" fontId="21" fillId="0" borderId="52" xfId="0" applyFont="1" applyBorder="1"/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/>
    <xf numFmtId="0" fontId="21" fillId="0" borderId="54" xfId="0" applyFont="1" applyBorder="1"/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top" wrapText="1"/>
    </xf>
    <xf numFmtId="168" fontId="21" fillId="0" borderId="30" xfId="1" applyNumberFormat="1" applyFont="1" applyBorder="1" applyAlignment="1">
      <alignment horizontal="center"/>
    </xf>
    <xf numFmtId="41" fontId="24" fillId="0" borderId="0" xfId="2" applyFont="1" applyBorder="1" applyAlignment="1">
      <alignment horizontal="right" readingOrder="1"/>
    </xf>
    <xf numFmtId="41" fontId="21" fillId="0" borderId="0" xfId="2" applyFont="1" applyBorder="1" applyAlignment="1">
      <alignment horizontal="center"/>
    </xf>
    <xf numFmtId="0" fontId="13" fillId="0" borderId="55" xfId="0" applyFont="1" applyBorder="1" applyAlignment="1">
      <alignment vertical="top"/>
    </xf>
    <xf numFmtId="0" fontId="12" fillId="0" borderId="55" xfId="0" applyFont="1" applyBorder="1" applyAlignment="1">
      <alignment vertical="top"/>
    </xf>
    <xf numFmtId="43" fontId="13" fillId="0" borderId="29" xfId="1" applyNumberFormat="1" applyFont="1" applyBorder="1" applyAlignment="1">
      <alignment vertical="top"/>
    </xf>
    <xf numFmtId="0" fontId="21" fillId="0" borderId="45" xfId="0" applyFont="1" applyBorder="1" applyAlignment="1">
      <alignment horizontal="left" vertical="center"/>
    </xf>
    <xf numFmtId="166" fontId="21" fillId="0" borderId="28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167" fontId="21" fillId="0" borderId="54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168" fontId="0" fillId="0" borderId="0" xfId="0" applyNumberFormat="1"/>
    <xf numFmtId="41" fontId="21" fillId="0" borderId="0" xfId="2" applyFont="1" applyFill="1" applyBorder="1" applyAlignment="1">
      <alignment horizontal="center"/>
    </xf>
    <xf numFmtId="41" fontId="0" fillId="0" borderId="0" xfId="0" applyNumberFormat="1"/>
    <xf numFmtId="41" fontId="21" fillId="0" borderId="50" xfId="2" applyFont="1" applyBorder="1" applyAlignment="1">
      <alignment horizontal="center"/>
    </xf>
    <xf numFmtId="0" fontId="21" fillId="0" borderId="45" xfId="0" quotePrefix="1" applyFont="1" applyBorder="1" applyAlignment="1">
      <alignment horizontal="center" vertical="center"/>
    </xf>
    <xf numFmtId="0" fontId="21" fillId="0" borderId="0" xfId="3"/>
    <xf numFmtId="0" fontId="21" fillId="0" borderId="0" xfId="3" applyAlignment="1">
      <alignment horizontal="left"/>
    </xf>
    <xf numFmtId="0" fontId="21" fillId="0" borderId="0" xfId="3" applyAlignment="1">
      <alignment horizontal="right"/>
    </xf>
    <xf numFmtId="0" fontId="21" fillId="0" borderId="20" xfId="3" applyBorder="1" applyAlignment="1">
      <alignment horizontal="center"/>
    </xf>
    <xf numFmtId="0" fontId="21" fillId="0" borderId="21" xfId="3" applyBorder="1" applyAlignment="1">
      <alignment horizontal="center"/>
    </xf>
    <xf numFmtId="0" fontId="21" fillId="0" borderId="22" xfId="3" applyBorder="1" applyAlignment="1">
      <alignment horizontal="center" vertical="center"/>
    </xf>
    <xf numFmtId="0" fontId="21" fillId="0" borderId="27" xfId="3" applyBorder="1" applyAlignment="1">
      <alignment horizontal="center"/>
    </xf>
    <xf numFmtId="0" fontId="21" fillId="0" borderId="28" xfId="3" applyBorder="1" applyAlignment="1">
      <alignment horizontal="center"/>
    </xf>
    <xf numFmtId="0" fontId="21" fillId="0" borderId="29" xfId="3" applyBorder="1" applyAlignment="1">
      <alignment horizontal="center" vertical="center"/>
    </xf>
    <xf numFmtId="0" fontId="21" fillId="0" borderId="34" xfId="3" applyBorder="1" applyAlignment="1">
      <alignment horizontal="center"/>
    </xf>
    <xf numFmtId="0" fontId="21" fillId="0" borderId="62" xfId="3" applyBorder="1" applyAlignment="1">
      <alignment horizontal="center"/>
    </xf>
    <xf numFmtId="0" fontId="21" fillId="0" borderId="35" xfId="3" applyBorder="1" applyAlignment="1">
      <alignment horizontal="center"/>
    </xf>
    <xf numFmtId="0" fontId="21" fillId="0" borderId="63" xfId="3" applyBorder="1" applyAlignment="1">
      <alignment horizontal="center"/>
    </xf>
    <xf numFmtId="0" fontId="21" fillId="0" borderId="37" xfId="3" applyBorder="1" applyAlignment="1">
      <alignment horizontal="center"/>
    </xf>
    <xf numFmtId="0" fontId="25" fillId="0" borderId="59" xfId="3" applyFont="1" applyBorder="1" applyAlignment="1">
      <alignment horizontal="center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0" fontId="25" fillId="0" borderId="64" xfId="3" applyFont="1" applyBorder="1" applyAlignment="1">
      <alignment horizontal="center"/>
    </xf>
    <xf numFmtId="0" fontId="21" fillId="0" borderId="58" xfId="3" applyBorder="1" applyAlignment="1">
      <alignment horizontal="left" vertical="center"/>
    </xf>
    <xf numFmtId="0" fontId="26" fillId="0" borderId="0" xfId="3" applyFont="1"/>
    <xf numFmtId="41" fontId="24" fillId="0" borderId="46" xfId="2" applyFont="1" applyBorder="1" applyAlignment="1">
      <alignment horizontal="right" readingOrder="1"/>
    </xf>
    <xf numFmtId="0" fontId="25" fillId="0" borderId="29" xfId="3" applyFont="1" applyBorder="1"/>
    <xf numFmtId="0" fontId="0" fillId="0" borderId="29" xfId="0" applyBorder="1"/>
    <xf numFmtId="0" fontId="13" fillId="0" borderId="7" xfId="0" applyFont="1" applyBorder="1" applyAlignment="1">
      <alignment vertical="top" wrapText="1"/>
    </xf>
    <xf numFmtId="41" fontId="21" fillId="0" borderId="59" xfId="2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168" fontId="21" fillId="0" borderId="64" xfId="1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5" fillId="0" borderId="5" xfId="3" applyFont="1" applyBorder="1"/>
    <xf numFmtId="0" fontId="21" fillId="0" borderId="11" xfId="0" applyFont="1" applyBorder="1" applyAlignment="1">
      <alignment horizontal="center"/>
    </xf>
    <xf numFmtId="0" fontId="0" fillId="0" borderId="53" xfId="0" applyBorder="1"/>
    <xf numFmtId="0" fontId="0" fillId="0" borderId="52" xfId="0" applyBorder="1"/>
    <xf numFmtId="0" fontId="0" fillId="0" borderId="69" xfId="0" applyBorder="1"/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5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8" xfId="3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70" xfId="0" applyBorder="1" applyAlignment="1">
      <alignment horizontal="center"/>
    </xf>
    <xf numFmtId="0" fontId="21" fillId="0" borderId="6" xfId="3" applyBorder="1" applyAlignment="1">
      <alignment horizontal="center"/>
    </xf>
    <xf numFmtId="0" fontId="0" fillId="0" borderId="6" xfId="0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1" fillId="0" borderId="6" xfId="0" applyFont="1" applyBorder="1"/>
    <xf numFmtId="0" fontId="21" fillId="0" borderId="6" xfId="0" applyFont="1" applyBorder="1" applyAlignment="1">
      <alignment horizontal="left" vertical="center"/>
    </xf>
    <xf numFmtId="41" fontId="24" fillId="0" borderId="6" xfId="2" applyFont="1" applyBorder="1" applyAlignment="1">
      <alignment horizontal="right" readingOrder="1"/>
    </xf>
    <xf numFmtId="168" fontId="21" fillId="0" borderId="6" xfId="1" quotePrefix="1" applyNumberFormat="1" applyFont="1" applyBorder="1" applyAlignment="1">
      <alignment horizontal="center" vertical="center"/>
    </xf>
    <xf numFmtId="168" fontId="21" fillId="0" borderId="6" xfId="1" applyNumberFormat="1" applyFont="1" applyBorder="1"/>
    <xf numFmtId="2" fontId="0" fillId="0" borderId="6" xfId="2" applyNumberFormat="1" applyFont="1" applyBorder="1" applyAlignment="1">
      <alignment horizontal="center" vertical="center"/>
    </xf>
    <xf numFmtId="39" fontId="0" fillId="0" borderId="6" xfId="0" applyNumberFormat="1" applyBorder="1" applyAlignment="1">
      <alignment horizontal="center" vertical="center"/>
    </xf>
    <xf numFmtId="41" fontId="21" fillId="0" borderId="6" xfId="2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1" fontId="21" fillId="0" borderId="6" xfId="2" applyFont="1" applyBorder="1" applyAlignment="1">
      <alignment horizontal="center"/>
    </xf>
    <xf numFmtId="168" fontId="0" fillId="0" borderId="6" xfId="1" applyNumberFormat="1" applyFont="1" applyBorder="1"/>
    <xf numFmtId="169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0" fontId="0" fillId="0" borderId="6" xfId="0" applyNumberFormat="1" applyBorder="1" applyAlignment="1">
      <alignment horizontal="center" vertical="center"/>
    </xf>
    <xf numFmtId="43" fontId="0" fillId="0" borderId="6" xfId="1" applyFont="1" applyBorder="1"/>
    <xf numFmtId="171" fontId="0" fillId="0" borderId="6" xfId="0" applyNumberFormat="1" applyBorder="1" applyAlignment="1">
      <alignment horizontal="left" vertical="center" indent="1"/>
    </xf>
    <xf numFmtId="0" fontId="25" fillId="0" borderId="71" xfId="3" applyFont="1" applyBorder="1" applyAlignment="1">
      <alignment horizontal="center"/>
    </xf>
    <xf numFmtId="0" fontId="25" fillId="0" borderId="72" xfId="3" applyFont="1" applyBorder="1" applyAlignment="1">
      <alignment horizontal="center"/>
    </xf>
    <xf numFmtId="168" fontId="21" fillId="0" borderId="0" xfId="1" applyNumberFormat="1" applyFont="1" applyAlignment="1">
      <alignment horizontal="center"/>
    </xf>
    <xf numFmtId="0" fontId="25" fillId="0" borderId="73" xfId="3" applyFont="1" applyBorder="1" applyAlignment="1">
      <alignment horizontal="center"/>
    </xf>
    <xf numFmtId="0" fontId="25" fillId="0" borderId="74" xfId="3" applyFont="1" applyBorder="1" applyAlignment="1">
      <alignment horizontal="center"/>
    </xf>
    <xf numFmtId="0" fontId="25" fillId="0" borderId="75" xfId="3" applyFont="1" applyBorder="1" applyAlignment="1">
      <alignment horizontal="center"/>
    </xf>
    <xf numFmtId="41" fontId="24" fillId="0" borderId="0" xfId="2" applyFont="1" applyAlignment="1">
      <alignment horizontal="right" readingOrder="1"/>
    </xf>
    <xf numFmtId="0" fontId="25" fillId="0" borderId="0" xfId="3" applyFont="1" applyAlignment="1">
      <alignment horizontal="center"/>
    </xf>
    <xf numFmtId="0" fontId="25" fillId="0" borderId="0" xfId="3" applyFont="1"/>
    <xf numFmtId="1" fontId="25" fillId="0" borderId="0" xfId="3" applyNumberFormat="1" applyFont="1"/>
    <xf numFmtId="1" fontId="25" fillId="0" borderId="0" xfId="3" applyNumberFormat="1" applyFont="1" applyAlignment="1">
      <alignment horizontal="center"/>
    </xf>
    <xf numFmtId="165" fontId="25" fillId="0" borderId="0" xfId="3" applyNumberFormat="1" applyFont="1"/>
    <xf numFmtId="0" fontId="25" fillId="0" borderId="76" xfId="3" applyFont="1" applyBorder="1" applyAlignment="1">
      <alignment horizontal="center"/>
    </xf>
    <xf numFmtId="0" fontId="25" fillId="0" borderId="77" xfId="3" applyFont="1" applyBorder="1" applyAlignment="1">
      <alignment horizontal="center"/>
    </xf>
    <xf numFmtId="43" fontId="13" fillId="0" borderId="29" xfId="1" applyFont="1" applyBorder="1" applyAlignment="1">
      <alignment vertical="top"/>
    </xf>
    <xf numFmtId="2" fontId="25" fillId="0" borderId="0" xfId="3" applyNumberFormat="1" applyFont="1" applyAlignment="1">
      <alignment horizontal="center"/>
    </xf>
    <xf numFmtId="165" fontId="25" fillId="0" borderId="0" xfId="3" applyNumberFormat="1" applyFont="1" applyAlignment="1">
      <alignment horizontal="center"/>
    </xf>
    <xf numFmtId="41" fontId="21" fillId="0" borderId="0" xfId="2" applyFont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1" fillId="0" borderId="28" xfId="0" quotePrefix="1" applyFont="1" applyBorder="1" applyAlignment="1">
      <alignment horizontal="center" vertical="center"/>
    </xf>
    <xf numFmtId="0" fontId="12" fillId="0" borderId="7" xfId="0" applyFont="1" applyBorder="1" applyAlignment="1">
      <alignment vertical="top"/>
    </xf>
    <xf numFmtId="166" fontId="21" fillId="0" borderId="28" xfId="0" applyNumberFormat="1" applyFont="1" applyBorder="1" applyAlignment="1">
      <alignment horizontal="center"/>
    </xf>
    <xf numFmtId="49" fontId="21" fillId="0" borderId="31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1" fillId="0" borderId="65" xfId="0" applyFont="1" applyBorder="1" applyAlignment="1">
      <alignment horizontal="left" vertical="center"/>
    </xf>
    <xf numFmtId="41" fontId="21" fillId="0" borderId="66" xfId="2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8" xfId="0" quotePrefix="1" applyFont="1" applyBorder="1" applyAlignment="1">
      <alignment horizontal="center" vertical="center"/>
    </xf>
    <xf numFmtId="0" fontId="21" fillId="0" borderId="7" xfId="0" applyFont="1" applyBorder="1"/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13" xfId="3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/>
    <xf numFmtId="0" fontId="0" fillId="0" borderId="16" xfId="0" applyBorder="1"/>
    <xf numFmtId="0" fontId="0" fillId="0" borderId="17" xfId="0" applyBorder="1"/>
    <xf numFmtId="1" fontId="25" fillId="0" borderId="30" xfId="3" applyNumberFormat="1" applyFont="1" applyBorder="1" applyAlignment="1">
      <alignment horizontal="center"/>
    </xf>
    <xf numFmtId="0" fontId="25" fillId="0" borderId="0" xfId="3" applyFont="1" applyBorder="1" applyAlignment="1">
      <alignment horizontal="center"/>
    </xf>
    <xf numFmtId="168" fontId="29" fillId="0" borderId="6" xfId="0" applyNumberFormat="1" applyFont="1" applyBorder="1"/>
    <xf numFmtId="168" fontId="1" fillId="0" borderId="6" xfId="1" applyNumberFormat="1" applyFont="1" applyBorder="1"/>
    <xf numFmtId="0" fontId="20" fillId="0" borderId="0" xfId="0" applyFont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30" fillId="0" borderId="0" xfId="0" applyFont="1" applyAlignment="1">
      <alignment vertical="top" wrapText="1"/>
    </xf>
    <xf numFmtId="168" fontId="31" fillId="0" borderId="6" xfId="1" applyNumberFormat="1" applyFont="1" applyFill="1" applyBorder="1"/>
    <xf numFmtId="168" fontId="21" fillId="0" borderId="6" xfId="1" applyNumberFormat="1" applyFont="1" applyFill="1" applyBorder="1"/>
    <xf numFmtId="41" fontId="21" fillId="0" borderId="6" xfId="2" applyFont="1" applyFill="1" applyBorder="1" applyAlignment="1">
      <alignment horizontal="center"/>
    </xf>
    <xf numFmtId="41" fontId="32" fillId="0" borderId="0" xfId="2" applyFont="1" applyFill="1"/>
    <xf numFmtId="0" fontId="21" fillId="0" borderId="29" xfId="0" applyFont="1" applyBorder="1" applyAlignment="1">
      <alignment horizontal="center" vertical="center"/>
    </xf>
    <xf numFmtId="0" fontId="21" fillId="0" borderId="45" xfId="0" quotePrefix="1" applyFont="1" applyBorder="1" applyAlignment="1">
      <alignment horizontal="center"/>
    </xf>
    <xf numFmtId="172" fontId="0" fillId="0" borderId="6" xfId="1" applyNumberFormat="1" applyFont="1" applyBorder="1" applyAlignment="1">
      <alignment horizontal="center" vertical="center"/>
    </xf>
    <xf numFmtId="168" fontId="33" fillId="0" borderId="6" xfId="1" applyNumberFormat="1" applyFont="1" applyBorder="1"/>
    <xf numFmtId="168" fontId="21" fillId="0" borderId="6" xfId="1" applyNumberFormat="1" applyFont="1" applyFill="1" applyBorder="1" applyAlignment="1">
      <alignment horizontal="center"/>
    </xf>
    <xf numFmtId="41" fontId="24" fillId="0" borderId="6" xfId="2" applyFont="1" applyFill="1" applyBorder="1" applyAlignment="1">
      <alignment horizontal="right" readingOrder="1"/>
    </xf>
    <xf numFmtId="0" fontId="21" fillId="0" borderId="29" xfId="0" applyFont="1" applyBorder="1" applyAlignment="1">
      <alignment horizontal="center" vertical="center"/>
    </xf>
    <xf numFmtId="165" fontId="25" fillId="0" borderId="29" xfId="3" applyNumberFormat="1" applyFont="1" applyBorder="1" applyAlignment="1">
      <alignment horizontal="center"/>
    </xf>
    <xf numFmtId="1" fontId="25" fillId="0" borderId="29" xfId="3" applyNumberFormat="1" applyFont="1" applyBorder="1" applyAlignment="1">
      <alignment horizontal="center"/>
    </xf>
    <xf numFmtId="1" fontId="25" fillId="0" borderId="64" xfId="3" applyNumberFormat="1" applyFont="1" applyBorder="1" applyAlignment="1">
      <alignment horizontal="center"/>
    </xf>
    <xf numFmtId="165" fontId="25" fillId="0" borderId="30" xfId="3" applyNumberFormat="1" applyFont="1" applyBorder="1" applyAlignment="1">
      <alignment horizontal="center"/>
    </xf>
    <xf numFmtId="165" fontId="25" fillId="0" borderId="64" xfId="3" applyNumberFormat="1" applyFont="1" applyBorder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4" fillId="0" borderId="7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2" fillId="0" borderId="58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65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41" fontId="12" fillId="0" borderId="60" xfId="2" applyFont="1" applyBorder="1" applyAlignment="1">
      <alignment horizontal="left" vertical="center" wrapText="1"/>
    </xf>
    <xf numFmtId="41" fontId="12" fillId="0" borderId="30" xfId="2" applyFont="1" applyBorder="1" applyAlignment="1">
      <alignment horizontal="left" vertical="center" wrapText="1"/>
    </xf>
    <xf numFmtId="41" fontId="12" fillId="0" borderId="66" xfId="2" applyFont="1" applyBorder="1" applyAlignment="1">
      <alignment horizontal="left" vertical="center" wrapText="1"/>
    </xf>
    <xf numFmtId="0" fontId="21" fillId="0" borderId="39" xfId="3" applyBorder="1" applyAlignment="1">
      <alignment horizontal="center"/>
    </xf>
    <xf numFmtId="0" fontId="21" fillId="0" borderId="68" xfId="3" applyBorder="1" applyAlignment="1">
      <alignment horizontal="center"/>
    </xf>
    <xf numFmtId="0" fontId="21" fillId="0" borderId="38" xfId="3" applyBorder="1" applyAlignment="1">
      <alignment horizontal="center"/>
    </xf>
    <xf numFmtId="0" fontId="21" fillId="0" borderId="41" xfId="3" applyBorder="1" applyAlignment="1">
      <alignment horizontal="center"/>
    </xf>
    <xf numFmtId="0" fontId="22" fillId="0" borderId="0" xfId="3" applyFont="1" applyAlignment="1">
      <alignment horizontal="center"/>
    </xf>
    <xf numFmtId="0" fontId="21" fillId="0" borderId="22" xfId="3" applyBorder="1" applyAlignment="1">
      <alignment horizontal="center"/>
    </xf>
    <xf numFmtId="0" fontId="21" fillId="0" borderId="2" xfId="3" applyBorder="1" applyAlignment="1">
      <alignment horizontal="center"/>
    </xf>
    <xf numFmtId="0" fontId="21" fillId="0" borderId="3" xfId="3" applyBorder="1" applyAlignment="1">
      <alignment horizontal="center"/>
    </xf>
    <xf numFmtId="0" fontId="21" fillId="0" borderId="58" xfId="3" applyBorder="1" applyAlignment="1">
      <alignment horizontal="center"/>
    </xf>
    <xf numFmtId="0" fontId="21" fillId="0" borderId="59" xfId="3" applyBorder="1" applyAlignment="1">
      <alignment horizontal="center"/>
    </xf>
    <xf numFmtId="0" fontId="21" fillId="0" borderId="60" xfId="3" applyBorder="1" applyAlignment="1">
      <alignment horizontal="center"/>
    </xf>
    <xf numFmtId="0" fontId="21" fillId="0" borderId="61" xfId="3" applyBorder="1" applyAlignment="1">
      <alignment horizontal="center"/>
    </xf>
  </cellXfs>
  <cellStyles count="6">
    <cellStyle name="Comma" xfId="1" builtinId="3"/>
    <cellStyle name="Comma [0]" xfId="2" builtinId="6"/>
    <cellStyle name="Normal" xfId="0" builtinId="0"/>
    <cellStyle name="Normal 3" xfId="3"/>
    <cellStyle name="S16 2 2" xfId="4"/>
    <cellStyle name="S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142</xdr:row>
      <xdr:rowOff>0</xdr:rowOff>
    </xdr:from>
    <xdr:to>
      <xdr:col>1</xdr:col>
      <xdr:colOff>653677</xdr:colOff>
      <xdr:row>145</xdr:row>
      <xdr:rowOff>9338</xdr:rowOff>
    </xdr:to>
    <xdr:grpSp>
      <xdr:nvGrpSpPr>
        <xdr:cNvPr id="12" name="Group 535">
          <a:extLst>
            <a:ext uri="{FF2B5EF4-FFF2-40B4-BE49-F238E27FC236}">
              <a16:creationId xmlns:a16="http://schemas.microsoft.com/office/drawing/2014/main" xmlns="" id="{6DC5B681-7920-4369-B79C-37BA9193ED42}"/>
            </a:ext>
          </a:extLst>
        </xdr:cNvPr>
        <xdr:cNvGrpSpPr>
          <a:grpSpLocks/>
        </xdr:cNvGrpSpPr>
      </xdr:nvGrpSpPr>
      <xdr:grpSpPr bwMode="auto">
        <a:xfrm>
          <a:off x="1" y="27470100"/>
          <a:ext cx="1025151" cy="599888"/>
          <a:chOff x="1771650" y="7591426"/>
          <a:chExt cx="904876" cy="674566"/>
        </a:xfrm>
      </xdr:grpSpPr>
      <xdr:grpSp>
        <xdr:nvGrpSpPr>
          <xdr:cNvPr id="13" name="Group 530">
            <a:extLst>
              <a:ext uri="{FF2B5EF4-FFF2-40B4-BE49-F238E27FC236}">
                <a16:creationId xmlns:a16="http://schemas.microsoft.com/office/drawing/2014/main" xmlns="" id="{CF006877-B9EA-40D6-8323-BC828E4473F3}"/>
              </a:ext>
            </a:extLst>
          </xdr:cNvPr>
          <xdr:cNvGrpSpPr>
            <a:grpSpLocks/>
          </xdr:cNvGrpSpPr>
        </xdr:nvGrpSpPr>
        <xdr:grpSpPr bwMode="auto">
          <a:xfrm>
            <a:off x="1771650" y="7610475"/>
            <a:ext cx="904876" cy="478001"/>
            <a:chOff x="2324100" y="7610475"/>
            <a:chExt cx="904876" cy="478001"/>
          </a:xfrm>
        </xdr:grpSpPr>
        <xdr:sp macro="" textlink="">
          <xdr:nvSpPr>
            <xdr:cNvPr id="18" name="Rectangle 17">
              <a:extLst>
                <a:ext uri="{FF2B5EF4-FFF2-40B4-BE49-F238E27FC236}">
                  <a16:creationId xmlns:a16="http://schemas.microsoft.com/office/drawing/2014/main" xmlns="" id="{D5CE9A59-AC4B-4DBB-AF47-0D6FE5D837CB}"/>
                </a:ext>
              </a:extLst>
            </xdr:cNvPr>
            <xdr:cNvSpPr/>
          </xdr:nvSpPr>
          <xdr:spPr>
            <a:xfrm>
              <a:off x="2332517" y="7602395"/>
              <a:ext cx="896459" cy="488101"/>
            </a:xfrm>
            <a:prstGeom prst="rect">
              <a:avLst/>
            </a:prstGeom>
            <a:ln w="1270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endParaRPr lang="id-ID"/>
            </a:p>
          </xdr:txBody>
        </xdr:sp>
        <xdr:grpSp>
          <xdr:nvGrpSpPr>
            <xdr:cNvPr id="19" name="Group 3219">
              <a:extLst>
                <a:ext uri="{FF2B5EF4-FFF2-40B4-BE49-F238E27FC236}">
                  <a16:creationId xmlns:a16="http://schemas.microsoft.com/office/drawing/2014/main" xmlns="" id="{E7CFE308-B15F-45BA-903F-BD7938FB849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324100" y="7610475"/>
              <a:ext cx="904875" cy="476250"/>
              <a:chOff x="4019550" y="7772400"/>
              <a:chExt cx="904875" cy="476250"/>
            </a:xfrm>
          </xdr:grpSpPr>
          <xdr:sp macro="" textlink="">
            <xdr:nvSpPr>
              <xdr:cNvPr id="20" name="Line 902">
                <a:extLst>
                  <a:ext uri="{FF2B5EF4-FFF2-40B4-BE49-F238E27FC236}">
                    <a16:creationId xmlns:a16="http://schemas.microsoft.com/office/drawing/2014/main" xmlns="" id="{F6F30BA9-DF61-4614-8A46-4853F81D074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4029075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1" name="Line 902">
                <a:extLst>
                  <a:ext uri="{FF2B5EF4-FFF2-40B4-BE49-F238E27FC236}">
                    <a16:creationId xmlns:a16="http://schemas.microsoft.com/office/drawing/2014/main" xmlns="" id="{616870F9-47AC-45F2-BA1F-0DFD7E9E483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4019550" y="7772400"/>
                <a:ext cx="895350" cy="47625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xmlns="" id="{3EB6A407-CEE5-469F-B5E1-4173DA860D3F}"/>
              </a:ext>
            </a:extLst>
          </xdr:cNvPr>
          <xdr:cNvSpPr/>
        </xdr:nvSpPr>
        <xdr:spPr>
          <a:xfrm flipH="1">
            <a:off x="2099931" y="7591426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A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D0BFF404-F954-408C-93B4-3BBABBE09D88}"/>
              </a:ext>
            </a:extLst>
          </xdr:cNvPr>
          <xdr:cNvSpPr/>
        </xdr:nvSpPr>
        <xdr:spPr>
          <a:xfrm flipH="1">
            <a:off x="2424002" y="7766923"/>
            <a:ext cx="252524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C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xmlns="" id="{03CE2795-31EB-42A3-9E7E-99DE453268BB}"/>
              </a:ext>
            </a:extLst>
          </xdr:cNvPr>
          <xdr:cNvSpPr/>
        </xdr:nvSpPr>
        <xdr:spPr>
          <a:xfrm flipH="1">
            <a:off x="2095722" y="7832734"/>
            <a:ext cx="252524" cy="433258"/>
          </a:xfrm>
          <a:prstGeom prst="rect">
            <a:avLst/>
          </a:prstGeom>
          <a:noFill/>
        </xdr:spPr>
        <xdr:txBody>
          <a:bodyPr wrap="square" lIns="91440" tIns="45720" rIns="91440" bIns="45720">
            <a:no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D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xmlns="" id="{02994396-A3C0-491C-9943-6261BE7684DF}"/>
              </a:ext>
            </a:extLst>
          </xdr:cNvPr>
          <xdr:cNvSpPr/>
        </xdr:nvSpPr>
        <xdr:spPr>
          <a:xfrm flipH="1">
            <a:off x="1780067" y="7761439"/>
            <a:ext cx="248315" cy="257761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ctr"/>
            <a:r>
              <a:rPr lang="id-ID" sz="1200" b="0" cap="none" spc="0">
                <a:ln w="12700">
                  <a:noFill/>
                  <a:prstDash val="solid"/>
                </a:ln>
                <a:solidFill>
                  <a:schemeClr val="tx1"/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B</a:t>
            </a:r>
            <a:endParaRPr lang="en-US" sz="1200" b="0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K%20JU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ET"/>
      <sheetName val="MEI"/>
      <sheetName val="JUNI"/>
      <sheetName val="JULI"/>
      <sheetName val="masalah hambatan "/>
      <sheetName val="LAP PEL KEG"/>
      <sheetName val="labalaba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6">
          <cell r="G16">
            <v>875000</v>
          </cell>
        </row>
        <row r="18">
          <cell r="G18">
            <v>3518933329</v>
          </cell>
        </row>
        <row r="19">
          <cell r="G19">
            <v>1908200</v>
          </cell>
        </row>
        <row r="20">
          <cell r="G20">
            <v>690800</v>
          </cell>
        </row>
        <row r="21">
          <cell r="G21">
            <v>690800</v>
          </cell>
        </row>
        <row r="22">
          <cell r="G22">
            <v>1820000</v>
          </cell>
        </row>
        <row r="23">
          <cell r="G23">
            <v>690800</v>
          </cell>
        </row>
        <row r="25">
          <cell r="G25">
            <v>159109000</v>
          </cell>
        </row>
        <row r="27">
          <cell r="G27">
            <v>17486748</v>
          </cell>
        </row>
        <row r="28">
          <cell r="G28">
            <v>9672450</v>
          </cell>
        </row>
        <row r="29">
          <cell r="G29">
            <v>21074700</v>
          </cell>
        </row>
        <row r="30">
          <cell r="G30">
            <v>1470000</v>
          </cell>
        </row>
        <row r="31">
          <cell r="G31">
            <v>77281000</v>
          </cell>
        </row>
        <row r="32">
          <cell r="G32">
            <v>43357000</v>
          </cell>
        </row>
        <row r="33">
          <cell r="G33">
            <v>17023900</v>
          </cell>
        </row>
        <row r="34">
          <cell r="G34">
            <v>7582500</v>
          </cell>
        </row>
        <row r="36">
          <cell r="G36">
            <v>13800000</v>
          </cell>
        </row>
        <row r="38">
          <cell r="G38">
            <v>12588000</v>
          </cell>
        </row>
        <row r="39">
          <cell r="G39">
            <v>73525654</v>
          </cell>
        </row>
        <row r="41">
          <cell r="G41">
            <v>63779991</v>
          </cell>
        </row>
        <row r="42">
          <cell r="G42">
            <v>7705000</v>
          </cell>
        </row>
        <row r="43">
          <cell r="G43">
            <v>22592500</v>
          </cell>
        </row>
        <row r="44">
          <cell r="G44">
            <v>2641000</v>
          </cell>
        </row>
        <row r="47">
          <cell r="G47">
            <v>6943600</v>
          </cell>
        </row>
        <row r="48">
          <cell r="G48">
            <v>82862600</v>
          </cell>
        </row>
        <row r="49">
          <cell r="G49">
            <v>109510000</v>
          </cell>
        </row>
        <row r="50">
          <cell r="G50">
            <v>57538600</v>
          </cell>
        </row>
        <row r="51">
          <cell r="G51">
            <v>10316000</v>
          </cell>
        </row>
        <row r="52">
          <cell r="G52">
            <v>64753800</v>
          </cell>
        </row>
        <row r="53">
          <cell r="G53">
            <v>73955335</v>
          </cell>
        </row>
        <row r="55">
          <cell r="G55">
            <v>17206000</v>
          </cell>
        </row>
        <row r="56">
          <cell r="G56">
            <v>0</v>
          </cell>
        </row>
        <row r="59">
          <cell r="G59">
            <v>0</v>
          </cell>
        </row>
        <row r="60">
          <cell r="G60">
            <v>2226000</v>
          </cell>
        </row>
        <row r="62">
          <cell r="G62">
            <v>3303800</v>
          </cell>
        </row>
        <row r="63">
          <cell r="G63">
            <v>4634000</v>
          </cell>
        </row>
        <row r="64">
          <cell r="G64">
            <v>17815500</v>
          </cell>
        </row>
        <row r="65">
          <cell r="G65">
            <v>18144000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="86" zoomScaleNormal="86" workbookViewId="0">
      <selection activeCell="D6" sqref="D6"/>
    </sheetView>
  </sheetViews>
  <sheetFormatPr defaultRowHeight="15" x14ac:dyDescent="0.25"/>
  <cols>
    <col min="1" max="1" width="6.5703125" customWidth="1"/>
    <col min="2" max="2" width="63.85546875" customWidth="1"/>
    <col min="3" max="3" width="19" customWidth="1"/>
    <col min="4" max="4" width="19.5703125" customWidth="1"/>
    <col min="5" max="5" width="16.85546875" customWidth="1"/>
    <col min="6" max="6" width="43.5703125" customWidth="1"/>
  </cols>
  <sheetData>
    <row r="1" spans="1:12" ht="15.75" thickBot="1" x14ac:dyDescent="0.3"/>
    <row r="2" spans="1:12" ht="15.75" x14ac:dyDescent="0.25">
      <c r="A2" s="331" t="s">
        <v>192</v>
      </c>
      <c r="B2" s="332"/>
      <c r="C2" s="332"/>
      <c r="D2" s="332"/>
      <c r="E2" s="332"/>
      <c r="F2" s="333"/>
    </row>
    <row r="3" spans="1:12" ht="15.75" x14ac:dyDescent="0.25">
      <c r="A3" s="1"/>
      <c r="B3" s="10" t="s">
        <v>96</v>
      </c>
      <c r="C3" s="10"/>
      <c r="D3" s="10"/>
      <c r="E3" s="2"/>
      <c r="F3" s="3"/>
    </row>
    <row r="4" spans="1:12" ht="15.75" thickBot="1" x14ac:dyDescent="0.3">
      <c r="A4" s="1"/>
      <c r="B4" s="2"/>
      <c r="C4" s="2"/>
      <c r="D4" s="2"/>
      <c r="E4" s="2"/>
      <c r="F4" s="3"/>
    </row>
    <row r="5" spans="1:12" ht="34.5" customHeight="1" thickBot="1" x14ac:dyDescent="0.3">
      <c r="A5" s="7" t="s">
        <v>0</v>
      </c>
      <c r="B5" s="9" t="s">
        <v>1</v>
      </c>
      <c r="C5" s="23" t="s">
        <v>2</v>
      </c>
      <c r="D5" s="8" t="s">
        <v>193</v>
      </c>
      <c r="E5" s="9" t="s">
        <v>97</v>
      </c>
      <c r="F5" s="97" t="s">
        <v>3</v>
      </c>
    </row>
    <row r="6" spans="1:12" x14ac:dyDescent="0.25">
      <c r="A6" s="89">
        <v>1</v>
      </c>
      <c r="B6" s="24" t="s">
        <v>7</v>
      </c>
      <c r="C6" s="25"/>
      <c r="D6" s="25"/>
      <c r="E6" s="25"/>
      <c r="F6" s="26"/>
      <c r="G6" s="2"/>
      <c r="H6" s="2"/>
      <c r="I6" s="2"/>
      <c r="J6" s="2"/>
      <c r="K6" s="2"/>
      <c r="L6" s="2"/>
    </row>
    <row r="7" spans="1:12" x14ac:dyDescent="0.25">
      <c r="A7" s="90"/>
      <c r="B7" s="27" t="s">
        <v>8</v>
      </c>
      <c r="C7" s="28"/>
      <c r="D7" s="28"/>
      <c r="E7" s="28"/>
      <c r="F7" s="29"/>
      <c r="G7" s="2"/>
      <c r="H7" s="2"/>
      <c r="I7" s="2"/>
      <c r="J7" s="2"/>
      <c r="K7" s="2"/>
      <c r="L7" s="2"/>
    </row>
    <row r="8" spans="1:12" x14ac:dyDescent="0.25">
      <c r="A8" s="90"/>
      <c r="B8" s="30" t="s">
        <v>9</v>
      </c>
      <c r="C8" s="28"/>
      <c r="D8" s="28"/>
      <c r="E8" s="28"/>
      <c r="F8" s="29"/>
      <c r="G8" s="2"/>
      <c r="H8" s="2"/>
      <c r="I8" s="2"/>
      <c r="J8" s="2"/>
      <c r="K8" s="2"/>
      <c r="L8" s="2"/>
    </row>
    <row r="9" spans="1:12" x14ac:dyDescent="0.25">
      <c r="A9" s="90"/>
      <c r="B9" s="31" t="s">
        <v>10</v>
      </c>
      <c r="C9" s="32">
        <v>550000</v>
      </c>
      <c r="D9" s="77">
        <v>0</v>
      </c>
      <c r="E9" s="31">
        <f>D9/C9*100</f>
        <v>0</v>
      </c>
      <c r="F9" s="34" t="s">
        <v>99</v>
      </c>
      <c r="G9" s="11"/>
      <c r="H9" s="11"/>
      <c r="I9" s="11"/>
      <c r="J9" s="12"/>
      <c r="K9" s="12"/>
      <c r="L9" s="2"/>
    </row>
    <row r="10" spans="1:12" x14ac:dyDescent="0.25">
      <c r="A10" s="90"/>
      <c r="B10" s="31" t="s">
        <v>11</v>
      </c>
      <c r="C10" s="32">
        <v>779000</v>
      </c>
      <c r="D10" s="33">
        <v>0</v>
      </c>
      <c r="E10" s="31">
        <f t="shared" ref="E10:E73" si="0">D10/C10*100</f>
        <v>0</v>
      </c>
      <c r="F10" s="34" t="s">
        <v>99</v>
      </c>
      <c r="G10" s="11"/>
      <c r="H10" s="11"/>
      <c r="I10" s="11"/>
      <c r="J10" s="12"/>
      <c r="K10" s="12"/>
      <c r="L10" s="2"/>
    </row>
    <row r="11" spans="1:12" x14ac:dyDescent="0.25">
      <c r="A11" s="90"/>
      <c r="B11" s="31" t="s">
        <v>12</v>
      </c>
      <c r="C11" s="32">
        <v>49200</v>
      </c>
      <c r="D11" s="33"/>
      <c r="E11" s="31">
        <f t="shared" si="0"/>
        <v>0</v>
      </c>
      <c r="F11" s="34" t="s">
        <v>99</v>
      </c>
      <c r="G11" s="11"/>
      <c r="H11" s="11"/>
      <c r="I11" s="11"/>
      <c r="J11" s="12"/>
      <c r="K11" s="12"/>
      <c r="L11" s="2"/>
    </row>
    <row r="12" spans="1:12" x14ac:dyDescent="0.25">
      <c r="A12" s="90"/>
      <c r="B12" s="31" t="s">
        <v>13</v>
      </c>
      <c r="C12" s="32">
        <v>7844000</v>
      </c>
      <c r="D12" s="33">
        <v>530000</v>
      </c>
      <c r="E12" s="75">
        <f t="shared" si="0"/>
        <v>6.756756756756757</v>
      </c>
      <c r="F12" s="34"/>
      <c r="G12" s="11"/>
      <c r="H12" s="11"/>
      <c r="I12" s="11"/>
      <c r="J12" s="12"/>
      <c r="K12" s="12"/>
      <c r="L12" s="2"/>
    </row>
    <row r="13" spans="1:12" x14ac:dyDescent="0.25">
      <c r="A13" s="90"/>
      <c r="B13" s="31" t="s">
        <v>14</v>
      </c>
      <c r="C13" s="32">
        <v>10880000</v>
      </c>
      <c r="D13" s="33"/>
      <c r="E13" s="31">
        <f t="shared" si="0"/>
        <v>0</v>
      </c>
      <c r="F13" s="34" t="s">
        <v>99</v>
      </c>
      <c r="G13" s="11"/>
      <c r="H13" s="11"/>
      <c r="I13" s="11"/>
      <c r="J13" s="12"/>
      <c r="K13" s="12"/>
      <c r="L13" s="2"/>
    </row>
    <row r="14" spans="1:12" x14ac:dyDescent="0.25">
      <c r="A14" s="90"/>
      <c r="B14" s="31" t="s">
        <v>15</v>
      </c>
      <c r="C14" s="32">
        <v>4897800</v>
      </c>
      <c r="D14" s="33"/>
      <c r="E14" s="31">
        <f t="shared" si="0"/>
        <v>0</v>
      </c>
      <c r="F14" s="34" t="s">
        <v>99</v>
      </c>
      <c r="G14" s="11"/>
      <c r="H14" s="11"/>
      <c r="I14" s="11"/>
      <c r="J14" s="12"/>
      <c r="K14" s="12"/>
      <c r="L14" s="2"/>
    </row>
    <row r="15" spans="1:12" x14ac:dyDescent="0.25">
      <c r="A15" s="90"/>
      <c r="B15" s="35" t="s">
        <v>16</v>
      </c>
      <c r="C15" s="36"/>
      <c r="D15" s="37"/>
      <c r="E15" s="31"/>
      <c r="F15" s="38"/>
      <c r="G15" s="13"/>
      <c r="H15" s="13"/>
      <c r="I15" s="13"/>
      <c r="J15" s="13"/>
      <c r="K15" s="13"/>
      <c r="L15" s="2"/>
    </row>
    <row r="16" spans="1:12" x14ac:dyDescent="0.25">
      <c r="A16" s="90"/>
      <c r="B16" s="39" t="s">
        <v>17</v>
      </c>
      <c r="C16" s="32"/>
      <c r="D16" s="33"/>
      <c r="E16" s="31"/>
      <c r="F16" s="42"/>
      <c r="G16" s="14"/>
      <c r="H16" s="14"/>
      <c r="I16" s="14"/>
      <c r="J16" s="14"/>
      <c r="K16" s="12"/>
      <c r="L16" s="2"/>
    </row>
    <row r="17" spans="1:12" x14ac:dyDescent="0.25">
      <c r="A17" s="90"/>
      <c r="B17" s="31" t="s">
        <v>11</v>
      </c>
      <c r="C17" s="32">
        <v>540400</v>
      </c>
      <c r="D17" s="33"/>
      <c r="E17" s="31">
        <f t="shared" si="0"/>
        <v>0</v>
      </c>
      <c r="F17" s="34" t="s">
        <v>99</v>
      </c>
      <c r="G17" s="11"/>
      <c r="H17" s="11"/>
      <c r="I17" s="11"/>
      <c r="J17" s="12"/>
      <c r="K17" s="12"/>
      <c r="L17" s="2"/>
    </row>
    <row r="18" spans="1:12" x14ac:dyDescent="0.25">
      <c r="A18" s="90"/>
      <c r="B18" s="31" t="s">
        <v>12</v>
      </c>
      <c r="C18" s="32">
        <v>309600</v>
      </c>
      <c r="D18" s="33"/>
      <c r="E18" s="31">
        <f t="shared" si="0"/>
        <v>0</v>
      </c>
      <c r="F18" s="34" t="s">
        <v>99</v>
      </c>
      <c r="G18" s="11"/>
      <c r="H18" s="11"/>
      <c r="I18" s="11"/>
      <c r="J18" s="12"/>
      <c r="K18" s="12"/>
      <c r="L18" s="2"/>
    </row>
    <row r="19" spans="1:12" x14ac:dyDescent="0.25">
      <c r="A19" s="90"/>
      <c r="B19" s="31" t="s">
        <v>18</v>
      </c>
      <c r="C19" s="32">
        <v>165000</v>
      </c>
      <c r="D19" s="33"/>
      <c r="E19" s="31">
        <f t="shared" si="0"/>
        <v>0</v>
      </c>
      <c r="F19" s="34" t="s">
        <v>99</v>
      </c>
      <c r="G19" s="11"/>
      <c r="H19" s="11"/>
      <c r="I19" s="11"/>
      <c r="J19" s="12"/>
      <c r="K19" s="12"/>
      <c r="L19" s="2"/>
    </row>
    <row r="20" spans="1:12" x14ac:dyDescent="0.25">
      <c r="A20" s="90"/>
      <c r="B20" s="31" t="s">
        <v>19</v>
      </c>
      <c r="C20" s="32">
        <v>21350000</v>
      </c>
      <c r="D20" s="33"/>
      <c r="E20" s="31">
        <f t="shared" si="0"/>
        <v>0</v>
      </c>
      <c r="F20" s="34" t="s">
        <v>99</v>
      </c>
      <c r="G20" s="11"/>
      <c r="H20" s="11"/>
      <c r="I20" s="11"/>
      <c r="J20" s="12"/>
      <c r="K20" s="12"/>
      <c r="L20" s="2"/>
    </row>
    <row r="21" spans="1:12" x14ac:dyDescent="0.25">
      <c r="A21" s="90"/>
      <c r="B21" s="31" t="s">
        <v>13</v>
      </c>
      <c r="C21" s="32">
        <v>12985000</v>
      </c>
      <c r="D21" s="33"/>
      <c r="E21" s="31">
        <f t="shared" si="0"/>
        <v>0</v>
      </c>
      <c r="F21" s="34" t="s">
        <v>99</v>
      </c>
      <c r="G21" s="11"/>
      <c r="H21" s="11"/>
      <c r="I21" s="11"/>
      <c r="J21" s="12"/>
      <c r="K21" s="12"/>
      <c r="L21" s="2"/>
    </row>
    <row r="22" spans="1:12" ht="25.5" x14ac:dyDescent="0.25">
      <c r="A22" s="90"/>
      <c r="B22" s="74" t="s">
        <v>20</v>
      </c>
      <c r="C22" s="32">
        <v>6000000</v>
      </c>
      <c r="D22" s="33"/>
      <c r="E22" s="31">
        <f t="shared" si="0"/>
        <v>0</v>
      </c>
      <c r="F22" s="34" t="s">
        <v>99</v>
      </c>
      <c r="G22" s="11"/>
      <c r="H22" s="11"/>
      <c r="I22" s="11"/>
      <c r="J22" s="12"/>
      <c r="K22" s="12"/>
      <c r="L22" s="2"/>
    </row>
    <row r="23" spans="1:12" x14ac:dyDescent="0.25">
      <c r="A23" s="90"/>
      <c r="B23" s="31" t="s">
        <v>21</v>
      </c>
      <c r="C23" s="32">
        <v>148000000</v>
      </c>
      <c r="D23" s="33">
        <v>18760000</v>
      </c>
      <c r="E23" s="75">
        <f t="shared" si="0"/>
        <v>12.675675675675677</v>
      </c>
      <c r="F23" s="34"/>
      <c r="G23" s="11"/>
      <c r="H23" s="11"/>
      <c r="I23" s="11"/>
      <c r="J23" s="12"/>
      <c r="K23" s="12"/>
      <c r="L23" s="2"/>
    </row>
    <row r="24" spans="1:12" x14ac:dyDescent="0.25">
      <c r="A24" s="90"/>
      <c r="B24" s="31" t="s">
        <v>14</v>
      </c>
      <c r="C24" s="32">
        <v>10650000</v>
      </c>
      <c r="D24" s="33"/>
      <c r="E24" s="31">
        <f t="shared" si="0"/>
        <v>0</v>
      </c>
      <c r="F24" s="34" t="s">
        <v>99</v>
      </c>
      <c r="G24" s="11"/>
      <c r="H24" s="11"/>
      <c r="I24" s="11"/>
      <c r="J24" s="12"/>
      <c r="K24" s="12"/>
      <c r="L24" s="2"/>
    </row>
    <row r="25" spans="1:12" x14ac:dyDescent="0.25">
      <c r="A25" s="90"/>
      <c r="B25" s="35" t="s">
        <v>22</v>
      </c>
      <c r="C25" s="36"/>
      <c r="D25" s="37"/>
      <c r="E25" s="31"/>
      <c r="F25" s="38"/>
      <c r="G25" s="13"/>
      <c r="H25" s="13"/>
      <c r="I25" s="13"/>
      <c r="J25" s="13"/>
      <c r="K25" s="13"/>
      <c r="L25" s="2"/>
    </row>
    <row r="26" spans="1:12" x14ac:dyDescent="0.25">
      <c r="A26" s="90"/>
      <c r="B26" s="39" t="s">
        <v>23</v>
      </c>
      <c r="C26" s="40"/>
      <c r="D26" s="41"/>
      <c r="E26" s="31"/>
      <c r="F26" s="42"/>
      <c r="G26" s="14"/>
      <c r="H26" s="14"/>
      <c r="I26" s="14"/>
      <c r="J26" s="14"/>
      <c r="K26" s="12"/>
      <c r="L26" s="2"/>
    </row>
    <row r="27" spans="1:12" x14ac:dyDescent="0.25">
      <c r="A27" s="90"/>
      <c r="B27" s="31" t="s">
        <v>24</v>
      </c>
      <c r="C27" s="32">
        <v>1160200</v>
      </c>
      <c r="D27" s="33"/>
      <c r="E27" s="31">
        <f t="shared" si="0"/>
        <v>0</v>
      </c>
      <c r="F27" s="34" t="s">
        <v>99</v>
      </c>
      <c r="G27" s="11"/>
      <c r="H27" s="11"/>
      <c r="I27" s="11"/>
      <c r="J27" s="12"/>
      <c r="K27" s="12"/>
      <c r="L27" s="2"/>
    </row>
    <row r="28" spans="1:12" x14ac:dyDescent="0.25">
      <c r="A28" s="90"/>
      <c r="B28" s="31" t="s">
        <v>25</v>
      </c>
      <c r="C28" s="32">
        <v>18229800</v>
      </c>
      <c r="D28" s="33">
        <v>9287498</v>
      </c>
      <c r="E28" s="75">
        <f t="shared" si="0"/>
        <v>50.946790420081399</v>
      </c>
      <c r="F28" s="34"/>
      <c r="G28" s="11"/>
      <c r="H28" s="11"/>
      <c r="I28" s="11"/>
      <c r="J28" s="12"/>
      <c r="K28" s="12"/>
      <c r="L28" s="2"/>
    </row>
    <row r="29" spans="1:12" ht="25.5" x14ac:dyDescent="0.25">
      <c r="A29" s="90"/>
      <c r="B29" s="61" t="s">
        <v>26</v>
      </c>
      <c r="C29" s="43">
        <v>610000</v>
      </c>
      <c r="D29" s="44"/>
      <c r="E29" s="31">
        <f t="shared" si="0"/>
        <v>0</v>
      </c>
      <c r="F29" s="34" t="s">
        <v>99</v>
      </c>
      <c r="G29" s="15"/>
      <c r="H29" s="15"/>
      <c r="I29" s="15"/>
      <c r="J29" s="12"/>
      <c r="K29" s="12"/>
      <c r="L29" s="2"/>
    </row>
    <row r="30" spans="1:12" x14ac:dyDescent="0.25">
      <c r="A30" s="90"/>
      <c r="B30" s="39" t="s">
        <v>27</v>
      </c>
      <c r="C30" s="40"/>
      <c r="D30" s="41"/>
      <c r="E30" s="31"/>
      <c r="F30" s="42"/>
      <c r="G30" s="14"/>
      <c r="H30" s="14"/>
      <c r="I30" s="14"/>
      <c r="J30" s="14"/>
      <c r="K30" s="12"/>
      <c r="L30" s="2"/>
    </row>
    <row r="31" spans="1:12" x14ac:dyDescent="0.25">
      <c r="A31" s="90"/>
      <c r="B31" s="45" t="s">
        <v>12</v>
      </c>
      <c r="C31" s="46">
        <v>25000000</v>
      </c>
      <c r="D31" s="47">
        <v>4675000</v>
      </c>
      <c r="E31" s="75">
        <f t="shared" si="0"/>
        <v>18.7</v>
      </c>
      <c r="F31" s="34"/>
      <c r="G31" s="16"/>
      <c r="H31" s="16"/>
      <c r="I31" s="16"/>
      <c r="J31" s="2"/>
      <c r="K31" s="2"/>
      <c r="L31" s="2"/>
    </row>
    <row r="32" spans="1:12" x14ac:dyDescent="0.25">
      <c r="A32" s="90"/>
      <c r="B32" s="49" t="s">
        <v>28</v>
      </c>
      <c r="C32" s="50"/>
      <c r="D32" s="51"/>
      <c r="E32" s="31"/>
      <c r="F32" s="52"/>
      <c r="G32" s="17"/>
      <c r="H32" s="17"/>
      <c r="I32" s="17"/>
      <c r="J32" s="17"/>
      <c r="K32" s="2"/>
      <c r="L32" s="2"/>
    </row>
    <row r="33" spans="1:12" x14ac:dyDescent="0.25">
      <c r="A33" s="90"/>
      <c r="B33" s="45" t="s">
        <v>29</v>
      </c>
      <c r="C33" s="46">
        <v>3000000</v>
      </c>
      <c r="D33" s="47">
        <v>630000</v>
      </c>
      <c r="E33" s="31">
        <f t="shared" si="0"/>
        <v>21</v>
      </c>
      <c r="F33" s="34"/>
      <c r="G33" s="16"/>
      <c r="H33" s="16"/>
      <c r="I33" s="16"/>
      <c r="J33" s="2"/>
      <c r="K33" s="2"/>
      <c r="L33" s="2"/>
    </row>
    <row r="34" spans="1:12" x14ac:dyDescent="0.25">
      <c r="A34" s="90"/>
      <c r="B34" s="49" t="s">
        <v>30</v>
      </c>
      <c r="C34" s="50"/>
      <c r="D34" s="51"/>
      <c r="E34" s="31"/>
      <c r="F34" s="52"/>
      <c r="G34" s="17"/>
      <c r="H34" s="17"/>
      <c r="I34" s="17"/>
      <c r="J34" s="17"/>
      <c r="K34" s="2"/>
      <c r="L34" s="2"/>
    </row>
    <row r="35" spans="1:12" x14ac:dyDescent="0.25">
      <c r="A35" s="90"/>
      <c r="B35" s="45" t="s">
        <v>10</v>
      </c>
      <c r="C35" s="46">
        <v>23670600</v>
      </c>
      <c r="D35" s="47">
        <v>22336000</v>
      </c>
      <c r="E35" s="75">
        <f t="shared" si="0"/>
        <v>94.361782126350832</v>
      </c>
      <c r="F35" s="48"/>
      <c r="G35" s="16"/>
      <c r="H35" s="16"/>
      <c r="I35" s="16"/>
      <c r="J35" s="2"/>
      <c r="K35" s="2"/>
      <c r="L35" s="2"/>
    </row>
    <row r="36" spans="1:12" x14ac:dyDescent="0.25">
      <c r="A36" s="90"/>
      <c r="B36" s="45" t="s">
        <v>11</v>
      </c>
      <c r="C36" s="46">
        <v>36529400</v>
      </c>
      <c r="D36" s="47">
        <v>35325000</v>
      </c>
      <c r="E36" s="75">
        <f t="shared" si="0"/>
        <v>96.7029296949854</v>
      </c>
      <c r="F36" s="48"/>
      <c r="G36" s="16"/>
      <c r="H36" s="16"/>
      <c r="I36" s="16"/>
      <c r="J36" s="2"/>
      <c r="K36" s="2"/>
      <c r="L36" s="2"/>
    </row>
    <row r="37" spans="1:12" x14ac:dyDescent="0.25">
      <c r="A37" s="90"/>
      <c r="B37" s="45" t="s">
        <v>18</v>
      </c>
      <c r="C37" s="46">
        <v>19800000</v>
      </c>
      <c r="D37" s="47">
        <v>15000000</v>
      </c>
      <c r="E37" s="75">
        <f t="shared" si="0"/>
        <v>75.757575757575751</v>
      </c>
      <c r="F37" s="48"/>
      <c r="G37" s="16"/>
      <c r="H37" s="16"/>
      <c r="I37" s="16"/>
      <c r="J37" s="2"/>
      <c r="K37" s="2"/>
      <c r="L37" s="2"/>
    </row>
    <row r="38" spans="1:12" x14ac:dyDescent="0.25">
      <c r="A38" s="90"/>
      <c r="B38" s="49" t="s">
        <v>31</v>
      </c>
      <c r="C38" s="50"/>
      <c r="D38" s="51"/>
      <c r="E38" s="31"/>
      <c r="F38" s="52"/>
      <c r="G38" s="17"/>
      <c r="H38" s="17"/>
      <c r="I38" s="17"/>
      <c r="J38" s="17"/>
      <c r="K38" s="2"/>
      <c r="L38" s="2"/>
    </row>
    <row r="39" spans="1:12" x14ac:dyDescent="0.25">
      <c r="A39" s="90"/>
      <c r="B39" s="45" t="s">
        <v>13</v>
      </c>
      <c r="C39" s="46">
        <v>60000000</v>
      </c>
      <c r="D39" s="47">
        <v>3127000</v>
      </c>
      <c r="E39" s="76">
        <f t="shared" si="0"/>
        <v>5.2116666666666669</v>
      </c>
      <c r="F39" s="48"/>
      <c r="G39" s="16"/>
      <c r="H39" s="16"/>
      <c r="I39" s="16"/>
      <c r="J39" s="2"/>
      <c r="K39" s="2"/>
      <c r="L39" s="2"/>
    </row>
    <row r="40" spans="1:12" x14ac:dyDescent="0.25">
      <c r="A40" s="90"/>
      <c r="B40" s="49" t="s">
        <v>32</v>
      </c>
      <c r="C40" s="50"/>
      <c r="D40" s="51"/>
      <c r="E40" s="31"/>
      <c r="F40" s="52"/>
      <c r="G40" s="17"/>
      <c r="H40" s="17"/>
      <c r="I40" s="17"/>
      <c r="J40" s="17"/>
      <c r="K40" s="2"/>
      <c r="L40" s="2"/>
    </row>
    <row r="41" spans="1:12" x14ac:dyDescent="0.25">
      <c r="A41" s="90"/>
      <c r="B41" s="45" t="s">
        <v>14</v>
      </c>
      <c r="C41" s="46">
        <v>100000000</v>
      </c>
      <c r="D41" s="47">
        <v>5660500</v>
      </c>
      <c r="E41" s="76">
        <f t="shared" si="0"/>
        <v>5.6604999999999999</v>
      </c>
      <c r="F41" s="48"/>
      <c r="G41" s="16"/>
      <c r="H41" s="16"/>
      <c r="I41" s="16"/>
      <c r="J41" s="2"/>
      <c r="K41" s="2"/>
      <c r="L41" s="2"/>
    </row>
    <row r="42" spans="1:12" x14ac:dyDescent="0.25">
      <c r="A42" s="90"/>
      <c r="B42" s="49" t="s">
        <v>33</v>
      </c>
      <c r="C42" s="50"/>
      <c r="D42" s="51"/>
      <c r="E42" s="31"/>
      <c r="F42" s="52"/>
      <c r="G42" s="17"/>
      <c r="H42" s="17"/>
      <c r="I42" s="17"/>
      <c r="J42" s="17"/>
      <c r="K42" s="2"/>
      <c r="L42" s="2"/>
    </row>
    <row r="43" spans="1:12" x14ac:dyDescent="0.25">
      <c r="A43" s="90"/>
      <c r="B43" s="45" t="s">
        <v>10</v>
      </c>
      <c r="C43" s="46">
        <v>4790000</v>
      </c>
      <c r="D43" s="47"/>
      <c r="E43" s="31">
        <f t="shared" si="0"/>
        <v>0</v>
      </c>
      <c r="F43" s="34" t="s">
        <v>99</v>
      </c>
      <c r="G43" s="16"/>
      <c r="H43" s="16"/>
      <c r="I43" s="16"/>
      <c r="J43" s="2"/>
      <c r="K43" s="2"/>
      <c r="L43" s="2"/>
    </row>
    <row r="44" spans="1:12" x14ac:dyDescent="0.25">
      <c r="A44" s="90"/>
      <c r="B44" s="45" t="s">
        <v>25</v>
      </c>
      <c r="C44" s="46">
        <v>1725000</v>
      </c>
      <c r="D44" s="47"/>
      <c r="E44" s="31">
        <f t="shared" si="0"/>
        <v>0</v>
      </c>
      <c r="F44" s="34" t="s">
        <v>99</v>
      </c>
      <c r="G44" s="16"/>
      <c r="H44" s="16"/>
      <c r="I44" s="16"/>
      <c r="J44" s="2"/>
      <c r="K44" s="2"/>
      <c r="L44" s="2"/>
    </row>
    <row r="45" spans="1:12" x14ac:dyDescent="0.25">
      <c r="A45" s="90"/>
      <c r="B45" s="45" t="s">
        <v>34</v>
      </c>
      <c r="C45" s="46">
        <v>13440000</v>
      </c>
      <c r="D45" s="47">
        <v>2240000</v>
      </c>
      <c r="E45" s="75">
        <f t="shared" si="0"/>
        <v>16.666666666666664</v>
      </c>
      <c r="F45" s="48"/>
      <c r="G45" s="16"/>
      <c r="H45" s="16"/>
      <c r="I45" s="16"/>
      <c r="J45" s="2"/>
      <c r="K45" s="2"/>
      <c r="L45" s="2"/>
    </row>
    <row r="46" spans="1:12" x14ac:dyDescent="0.25">
      <c r="A46" s="90"/>
      <c r="B46" s="45" t="s">
        <v>35</v>
      </c>
      <c r="C46" s="46">
        <v>45000</v>
      </c>
      <c r="D46" s="47"/>
      <c r="E46" s="31">
        <f t="shared" si="0"/>
        <v>0</v>
      </c>
      <c r="F46" s="34" t="s">
        <v>99</v>
      </c>
      <c r="G46" s="16"/>
      <c r="H46" s="16"/>
      <c r="I46" s="16"/>
      <c r="J46" s="2"/>
      <c r="K46" s="2"/>
      <c r="L46" s="2"/>
    </row>
    <row r="47" spans="1:12" x14ac:dyDescent="0.25">
      <c r="A47" s="90"/>
      <c r="B47" s="53" t="s">
        <v>36</v>
      </c>
      <c r="C47" s="54"/>
      <c r="D47" s="55"/>
      <c r="E47" s="31"/>
      <c r="F47" s="56"/>
      <c r="G47" s="18"/>
      <c r="H47" s="18"/>
      <c r="I47" s="18"/>
      <c r="J47" s="18"/>
      <c r="K47" s="18"/>
      <c r="L47" s="2"/>
    </row>
    <row r="48" spans="1:12" x14ac:dyDescent="0.25">
      <c r="A48" s="90"/>
      <c r="B48" s="49" t="s">
        <v>37</v>
      </c>
      <c r="C48" s="50"/>
      <c r="D48" s="51"/>
      <c r="E48" s="31"/>
      <c r="F48" s="52"/>
      <c r="G48" s="17"/>
      <c r="H48" s="17"/>
      <c r="I48" s="17"/>
      <c r="J48" s="17"/>
      <c r="K48" s="2"/>
      <c r="L48" s="2"/>
    </row>
    <row r="49" spans="1:12" x14ac:dyDescent="0.25">
      <c r="A49" s="90"/>
      <c r="B49" s="45" t="s">
        <v>10</v>
      </c>
      <c r="C49" s="46">
        <v>961000</v>
      </c>
      <c r="D49" s="47"/>
      <c r="E49" s="31">
        <f t="shared" si="0"/>
        <v>0</v>
      </c>
      <c r="F49" s="34" t="s">
        <v>99</v>
      </c>
      <c r="G49" s="16"/>
      <c r="H49" s="16"/>
      <c r="I49" s="16"/>
      <c r="J49" s="2"/>
      <c r="K49" s="2"/>
      <c r="L49" s="2"/>
    </row>
    <row r="50" spans="1:12" x14ac:dyDescent="0.25">
      <c r="A50" s="90"/>
      <c r="B50" s="45" t="s">
        <v>11</v>
      </c>
      <c r="C50" s="46">
        <v>1193000</v>
      </c>
      <c r="D50" s="47"/>
      <c r="E50" s="31">
        <f t="shared" si="0"/>
        <v>0</v>
      </c>
      <c r="F50" s="34" t="s">
        <v>99</v>
      </c>
      <c r="G50" s="16"/>
      <c r="H50" s="16"/>
      <c r="I50" s="16"/>
      <c r="J50" s="2"/>
      <c r="K50" s="2"/>
      <c r="L50" s="2"/>
    </row>
    <row r="51" spans="1:12" x14ac:dyDescent="0.25">
      <c r="A51" s="90"/>
      <c r="B51" s="45" t="s">
        <v>38</v>
      </c>
      <c r="C51" s="46">
        <v>244000</v>
      </c>
      <c r="D51" s="47"/>
      <c r="E51" s="31">
        <f t="shared" si="0"/>
        <v>0</v>
      </c>
      <c r="F51" s="34" t="s">
        <v>99</v>
      </c>
      <c r="G51" s="16"/>
      <c r="H51" s="16"/>
      <c r="I51" s="16"/>
      <c r="J51" s="2"/>
      <c r="K51" s="2"/>
      <c r="L51" s="2"/>
    </row>
    <row r="52" spans="1:12" x14ac:dyDescent="0.25">
      <c r="A52" s="90"/>
      <c r="B52" s="45" t="s">
        <v>39</v>
      </c>
      <c r="C52" s="46">
        <v>15120000</v>
      </c>
      <c r="D52" s="47">
        <v>2520000</v>
      </c>
      <c r="E52" s="75">
        <f t="shared" si="0"/>
        <v>16.666666666666664</v>
      </c>
      <c r="F52" s="48"/>
      <c r="G52" s="16"/>
      <c r="H52" s="16"/>
      <c r="I52" s="16"/>
      <c r="J52" s="2"/>
      <c r="K52" s="2"/>
      <c r="L52" s="2"/>
    </row>
    <row r="53" spans="1:12" x14ac:dyDescent="0.25">
      <c r="A53" s="90"/>
      <c r="B53" s="45" t="s">
        <v>40</v>
      </c>
      <c r="C53" s="46">
        <v>2882000</v>
      </c>
      <c r="D53" s="47">
        <v>699000</v>
      </c>
      <c r="E53" s="75">
        <f t="shared" si="0"/>
        <v>24.253990284524633</v>
      </c>
      <c r="F53" s="48"/>
      <c r="G53" s="16"/>
      <c r="H53" s="16"/>
      <c r="I53" s="16"/>
      <c r="J53" s="2"/>
      <c r="K53" s="2"/>
      <c r="L53" s="2"/>
    </row>
    <row r="54" spans="1:12" x14ac:dyDescent="0.25">
      <c r="A54" s="90"/>
      <c r="B54" s="49" t="s">
        <v>41</v>
      </c>
      <c r="C54" s="50"/>
      <c r="D54" s="51"/>
      <c r="E54" s="31"/>
      <c r="F54" s="52"/>
      <c r="G54" s="17"/>
      <c r="H54" s="17"/>
      <c r="I54" s="17"/>
      <c r="J54" s="17"/>
      <c r="K54" s="2"/>
      <c r="L54" s="2"/>
    </row>
    <row r="55" spans="1:12" x14ac:dyDescent="0.25">
      <c r="A55" s="90"/>
      <c r="B55" s="45" t="s">
        <v>42</v>
      </c>
      <c r="C55" s="46">
        <v>7200000</v>
      </c>
      <c r="D55" s="47">
        <v>186164</v>
      </c>
      <c r="E55" s="75">
        <f t="shared" si="0"/>
        <v>2.5856111111111111</v>
      </c>
      <c r="F55" s="48"/>
      <c r="G55" s="16"/>
      <c r="H55" s="16"/>
      <c r="I55" s="16"/>
      <c r="J55" s="2"/>
      <c r="K55" s="2"/>
      <c r="L55" s="2"/>
    </row>
    <row r="56" spans="1:12" x14ac:dyDescent="0.25">
      <c r="A56" s="90"/>
      <c r="B56" s="45" t="s">
        <v>43</v>
      </c>
      <c r="C56" s="46">
        <v>7200000</v>
      </c>
      <c r="D56" s="47">
        <v>2953600</v>
      </c>
      <c r="E56" s="75">
        <f t="shared" si="0"/>
        <v>41.022222222222219</v>
      </c>
      <c r="F56" s="48"/>
      <c r="G56" s="16"/>
      <c r="H56" s="16"/>
      <c r="I56" s="16"/>
      <c r="J56" s="2"/>
      <c r="K56" s="2"/>
      <c r="L56" s="2"/>
    </row>
    <row r="57" spans="1:12" x14ac:dyDescent="0.25">
      <c r="A57" s="90"/>
      <c r="B57" s="45" t="s">
        <v>44</v>
      </c>
      <c r="C57" s="46">
        <v>72000000</v>
      </c>
      <c r="D57" s="47">
        <v>12541659</v>
      </c>
      <c r="E57" s="75">
        <f t="shared" si="0"/>
        <v>17.418970833333333</v>
      </c>
      <c r="F57" s="48"/>
      <c r="G57" s="16"/>
      <c r="H57" s="16"/>
      <c r="I57" s="16"/>
      <c r="J57" s="2"/>
      <c r="K57" s="2"/>
      <c r="L57" s="2"/>
    </row>
    <row r="58" spans="1:12" x14ac:dyDescent="0.25">
      <c r="A58" s="90"/>
      <c r="B58" s="45" t="s">
        <v>45</v>
      </c>
      <c r="C58" s="46">
        <v>73600000</v>
      </c>
      <c r="D58" s="47">
        <v>15000000</v>
      </c>
      <c r="E58" s="75">
        <f t="shared" si="0"/>
        <v>20.380434782608695</v>
      </c>
      <c r="F58" s="48"/>
      <c r="G58" s="16"/>
      <c r="H58" s="16"/>
      <c r="I58" s="16"/>
      <c r="J58" s="2"/>
      <c r="K58" s="2"/>
      <c r="L58" s="2"/>
    </row>
    <row r="59" spans="1:12" ht="25.5" x14ac:dyDescent="0.25">
      <c r="A59" s="90"/>
      <c r="B59" s="53" t="s">
        <v>46</v>
      </c>
      <c r="C59" s="54"/>
      <c r="D59" s="55"/>
      <c r="E59" s="31"/>
      <c r="F59" s="56"/>
      <c r="G59" s="18"/>
      <c r="H59" s="18"/>
      <c r="I59" s="18"/>
      <c r="J59" s="18"/>
      <c r="K59" s="18"/>
      <c r="L59" s="2"/>
    </row>
    <row r="60" spans="1:12" ht="27.6" customHeight="1" x14ac:dyDescent="0.25">
      <c r="A60" s="90"/>
      <c r="B60" s="57" t="s">
        <v>47</v>
      </c>
      <c r="C60" s="58"/>
      <c r="D60" s="59"/>
      <c r="E60" s="31"/>
      <c r="F60" s="60"/>
      <c r="G60" s="19"/>
      <c r="H60" s="19"/>
      <c r="I60" s="19"/>
      <c r="J60" s="19"/>
      <c r="K60" s="2"/>
      <c r="L60" s="2"/>
    </row>
    <row r="61" spans="1:12" ht="14.45" customHeight="1" x14ac:dyDescent="0.25">
      <c r="A61" s="90"/>
      <c r="B61" s="61" t="s">
        <v>48</v>
      </c>
      <c r="C61" s="62">
        <v>150000000</v>
      </c>
      <c r="D61" s="63">
        <v>15911439</v>
      </c>
      <c r="E61" s="75">
        <f t="shared" si="0"/>
        <v>10.607626</v>
      </c>
      <c r="F61" s="64"/>
      <c r="G61" s="20"/>
      <c r="H61" s="20"/>
      <c r="I61" s="20"/>
      <c r="J61" s="2"/>
      <c r="K61" s="2"/>
      <c r="L61" s="2"/>
    </row>
    <row r="62" spans="1:12" x14ac:dyDescent="0.25">
      <c r="A62" s="90"/>
      <c r="B62" s="49" t="s">
        <v>49</v>
      </c>
      <c r="C62" s="50"/>
      <c r="D62" s="51"/>
      <c r="E62" s="31"/>
      <c r="F62" s="52"/>
      <c r="G62" s="17"/>
      <c r="H62" s="17"/>
      <c r="I62" s="17"/>
      <c r="J62" s="17"/>
      <c r="K62" s="2"/>
      <c r="L62" s="2"/>
    </row>
    <row r="63" spans="1:12" x14ac:dyDescent="0.25">
      <c r="A63" s="90"/>
      <c r="B63" s="45" t="s">
        <v>18</v>
      </c>
      <c r="C63" s="46">
        <v>990000</v>
      </c>
      <c r="D63" s="47"/>
      <c r="E63" s="31">
        <f t="shared" si="0"/>
        <v>0</v>
      </c>
      <c r="F63" s="34" t="s">
        <v>99</v>
      </c>
      <c r="G63" s="16"/>
      <c r="H63" s="16"/>
      <c r="I63" s="16"/>
      <c r="J63" s="2"/>
      <c r="K63" s="2"/>
      <c r="L63" s="2"/>
    </row>
    <row r="64" spans="1:12" ht="25.5" x14ac:dyDescent="0.25">
      <c r="A64" s="90"/>
      <c r="B64" s="61" t="s">
        <v>50</v>
      </c>
      <c r="C64" s="62">
        <v>150000</v>
      </c>
      <c r="D64" s="63"/>
      <c r="E64" s="31">
        <f t="shared" si="0"/>
        <v>0</v>
      </c>
      <c r="F64" s="34" t="s">
        <v>99</v>
      </c>
      <c r="G64" s="20"/>
      <c r="H64" s="20"/>
      <c r="I64" s="20"/>
      <c r="J64" s="2"/>
      <c r="K64" s="2"/>
      <c r="L64" s="2"/>
    </row>
    <row r="65" spans="1:12" ht="30.6" customHeight="1" x14ac:dyDescent="0.25">
      <c r="A65" s="90"/>
      <c r="B65" s="61" t="s">
        <v>51</v>
      </c>
      <c r="C65" s="62">
        <v>3000000</v>
      </c>
      <c r="D65" s="63">
        <v>375000</v>
      </c>
      <c r="E65" s="31">
        <f t="shared" si="0"/>
        <v>12.5</v>
      </c>
      <c r="F65" s="64"/>
      <c r="G65" s="20"/>
      <c r="H65" s="20"/>
      <c r="I65" s="20"/>
      <c r="J65" s="2"/>
      <c r="K65" s="2"/>
      <c r="L65" s="2"/>
    </row>
    <row r="66" spans="1:12" x14ac:dyDescent="0.25">
      <c r="A66" s="90"/>
      <c r="B66" s="45" t="s">
        <v>52</v>
      </c>
      <c r="C66" s="46">
        <v>7410000</v>
      </c>
      <c r="D66" s="47"/>
      <c r="E66" s="31">
        <f t="shared" si="0"/>
        <v>0</v>
      </c>
      <c r="F66" s="34" t="s">
        <v>99</v>
      </c>
      <c r="G66" s="16"/>
      <c r="H66" s="16"/>
      <c r="I66" s="16"/>
      <c r="J66" s="2"/>
      <c r="K66" s="2"/>
      <c r="L66" s="2"/>
    </row>
    <row r="67" spans="1:12" ht="25.5" x14ac:dyDescent="0.25">
      <c r="A67" s="90"/>
      <c r="B67" s="45" t="s">
        <v>53</v>
      </c>
      <c r="C67" s="46">
        <v>3450000</v>
      </c>
      <c r="D67" s="47">
        <v>575000</v>
      </c>
      <c r="E67" s="75">
        <f t="shared" si="0"/>
        <v>16.666666666666664</v>
      </c>
      <c r="F67" s="48"/>
      <c r="G67" s="16"/>
      <c r="H67" s="16"/>
      <c r="I67" s="16"/>
      <c r="J67" s="2"/>
      <c r="K67" s="2"/>
      <c r="L67" s="2"/>
    </row>
    <row r="68" spans="1:12" x14ac:dyDescent="0.25">
      <c r="A68" s="90"/>
      <c r="B68" s="49" t="s">
        <v>54</v>
      </c>
      <c r="C68" s="50"/>
      <c r="D68" s="51"/>
      <c r="E68" s="31"/>
      <c r="F68" s="52"/>
      <c r="G68" s="17"/>
      <c r="H68" s="17"/>
      <c r="I68" s="17"/>
      <c r="J68" s="17"/>
      <c r="K68" s="2"/>
      <c r="L68" s="2"/>
    </row>
    <row r="69" spans="1:12" x14ac:dyDescent="0.25">
      <c r="A69" s="90"/>
      <c r="B69" s="45" t="s">
        <v>55</v>
      </c>
      <c r="C69" s="46">
        <v>15120000</v>
      </c>
      <c r="D69" s="47">
        <v>2520000</v>
      </c>
      <c r="E69" s="78">
        <f t="shared" si="0"/>
        <v>16.666666666666664</v>
      </c>
      <c r="F69" s="48"/>
      <c r="G69" s="16"/>
      <c r="H69" s="16"/>
      <c r="I69" s="16"/>
      <c r="J69" s="2"/>
      <c r="K69" s="2"/>
      <c r="L69" s="2"/>
    </row>
    <row r="70" spans="1:12" x14ac:dyDescent="0.25">
      <c r="A70" s="90"/>
      <c r="B70" s="45" t="s">
        <v>56</v>
      </c>
      <c r="C70" s="46">
        <v>16800000</v>
      </c>
      <c r="D70" s="47">
        <v>2800000</v>
      </c>
      <c r="E70" s="75">
        <f t="shared" si="0"/>
        <v>16.666666666666664</v>
      </c>
      <c r="F70" s="48"/>
      <c r="G70" s="16"/>
      <c r="H70" s="16"/>
      <c r="I70" s="16"/>
      <c r="J70" s="2"/>
      <c r="K70" s="2"/>
      <c r="L70" s="2"/>
    </row>
    <row r="71" spans="1:12" ht="25.5" x14ac:dyDescent="0.25">
      <c r="A71" s="90"/>
      <c r="B71" s="61" t="s">
        <v>57</v>
      </c>
      <c r="C71" s="62">
        <v>28080000</v>
      </c>
      <c r="D71" s="63">
        <v>3377500</v>
      </c>
      <c r="E71" s="75">
        <f t="shared" si="0"/>
        <v>12.028133903133902</v>
      </c>
      <c r="F71" s="64"/>
      <c r="G71" s="20"/>
      <c r="H71" s="20"/>
      <c r="I71" s="20"/>
      <c r="J71" s="2"/>
      <c r="K71" s="2"/>
      <c r="L71" s="2"/>
    </row>
    <row r="72" spans="1:12" ht="25.5" x14ac:dyDescent="0.25">
      <c r="A72" s="90"/>
      <c r="B72" s="57" t="s">
        <v>58</v>
      </c>
      <c r="C72" s="58"/>
      <c r="D72" s="59"/>
      <c r="E72" s="31"/>
      <c r="F72" s="60"/>
      <c r="G72" s="19"/>
      <c r="H72" s="19"/>
      <c r="I72" s="19"/>
      <c r="J72" s="19"/>
      <c r="K72" s="2"/>
      <c r="L72" s="2"/>
    </row>
    <row r="73" spans="1:12" x14ac:dyDescent="0.25">
      <c r="A73" s="90"/>
      <c r="B73" s="45" t="s">
        <v>10</v>
      </c>
      <c r="C73" s="46">
        <v>822000</v>
      </c>
      <c r="D73" s="47"/>
      <c r="E73" s="31">
        <f t="shared" si="0"/>
        <v>0</v>
      </c>
      <c r="F73" s="34" t="s">
        <v>99</v>
      </c>
      <c r="G73" s="16"/>
      <c r="H73" s="16"/>
      <c r="I73" s="16"/>
      <c r="J73" s="2"/>
      <c r="K73" s="2"/>
      <c r="L73" s="2"/>
    </row>
    <row r="74" spans="1:12" x14ac:dyDescent="0.25">
      <c r="A74" s="90"/>
      <c r="B74" s="45" t="s">
        <v>59</v>
      </c>
      <c r="C74" s="46">
        <v>1319000</v>
      </c>
      <c r="D74" s="47"/>
      <c r="E74" s="31">
        <f t="shared" ref="E74:E137" si="1">D74/C74*100</f>
        <v>0</v>
      </c>
      <c r="F74" s="34" t="s">
        <v>99</v>
      </c>
      <c r="G74" s="16"/>
      <c r="H74" s="16"/>
      <c r="I74" s="16"/>
      <c r="J74" s="2"/>
      <c r="K74" s="2"/>
      <c r="L74" s="2"/>
    </row>
    <row r="75" spans="1:12" x14ac:dyDescent="0.25">
      <c r="A75" s="90"/>
      <c r="B75" s="45" t="s">
        <v>60</v>
      </c>
      <c r="C75" s="46">
        <v>295000</v>
      </c>
      <c r="D75" s="47"/>
      <c r="E75" s="31">
        <f t="shared" si="1"/>
        <v>0</v>
      </c>
      <c r="F75" s="34" t="s">
        <v>99</v>
      </c>
      <c r="G75" s="16"/>
      <c r="H75" s="16"/>
      <c r="I75" s="16"/>
      <c r="J75" s="2"/>
      <c r="K75" s="2"/>
      <c r="L75" s="2"/>
    </row>
    <row r="76" spans="1:12" ht="25.5" x14ac:dyDescent="0.25">
      <c r="A76" s="90"/>
      <c r="B76" s="61" t="s">
        <v>61</v>
      </c>
      <c r="C76" s="62">
        <v>1250000</v>
      </c>
      <c r="D76" s="63"/>
      <c r="E76" s="31">
        <f t="shared" si="1"/>
        <v>0</v>
      </c>
      <c r="F76" s="34" t="s">
        <v>99</v>
      </c>
      <c r="G76" s="20"/>
      <c r="H76" s="20"/>
      <c r="I76" s="20"/>
      <c r="J76" s="2"/>
      <c r="K76" s="2"/>
      <c r="L76" s="2"/>
    </row>
    <row r="77" spans="1:12" x14ac:dyDescent="0.25">
      <c r="A77" s="90"/>
      <c r="B77" s="45" t="s">
        <v>62</v>
      </c>
      <c r="C77" s="46">
        <v>5250000</v>
      </c>
      <c r="D77" s="47"/>
      <c r="E77" s="31">
        <f t="shared" si="1"/>
        <v>0</v>
      </c>
      <c r="F77" s="34" t="s">
        <v>99</v>
      </c>
      <c r="G77" s="16"/>
      <c r="H77" s="16"/>
      <c r="I77" s="16"/>
      <c r="J77" s="2"/>
      <c r="K77" s="2"/>
      <c r="L77" s="2"/>
    </row>
    <row r="78" spans="1:12" ht="25.5" x14ac:dyDescent="0.25">
      <c r="A78" s="90"/>
      <c r="B78" s="61" t="s">
        <v>57</v>
      </c>
      <c r="C78" s="62">
        <v>1064000</v>
      </c>
      <c r="D78" s="63">
        <v>100000</v>
      </c>
      <c r="E78" s="75">
        <f t="shared" si="1"/>
        <v>9.3984962406015029</v>
      </c>
      <c r="F78" s="64"/>
      <c r="G78" s="20"/>
      <c r="H78" s="20"/>
      <c r="I78" s="20"/>
      <c r="J78" s="2"/>
      <c r="K78" s="2"/>
      <c r="L78" s="2"/>
    </row>
    <row r="79" spans="1:12" x14ac:dyDescent="0.25">
      <c r="A79" s="90"/>
      <c r="B79" s="65" t="s">
        <v>63</v>
      </c>
      <c r="C79" s="66"/>
      <c r="D79" s="67"/>
      <c r="E79" s="31"/>
      <c r="F79" s="68"/>
      <c r="G79" s="21"/>
      <c r="H79" s="21"/>
      <c r="I79" s="21"/>
      <c r="J79" s="21"/>
      <c r="K79" s="21"/>
      <c r="L79" s="21"/>
    </row>
    <row r="80" spans="1:12" x14ac:dyDescent="0.25">
      <c r="A80" s="90"/>
      <c r="B80" s="53" t="s">
        <v>64</v>
      </c>
      <c r="C80" s="54"/>
      <c r="D80" s="55"/>
      <c r="E80" s="31"/>
      <c r="F80" s="56"/>
      <c r="G80" s="18"/>
      <c r="H80" s="18"/>
      <c r="I80" s="18"/>
      <c r="J80" s="18"/>
      <c r="K80" s="18"/>
      <c r="L80" s="2"/>
    </row>
    <row r="81" spans="1:12" x14ac:dyDescent="0.25">
      <c r="A81" s="90"/>
      <c r="B81" s="49" t="s">
        <v>65</v>
      </c>
      <c r="C81" s="50"/>
      <c r="D81" s="51"/>
      <c r="E81" s="31"/>
      <c r="F81" s="52"/>
      <c r="G81" s="17"/>
      <c r="H81" s="17"/>
      <c r="I81" s="17"/>
      <c r="J81" s="17"/>
      <c r="K81" s="2"/>
      <c r="L81" s="2"/>
    </row>
    <row r="82" spans="1:12" x14ac:dyDescent="0.25">
      <c r="A82" s="90"/>
      <c r="B82" s="45" t="s">
        <v>11</v>
      </c>
      <c r="C82" s="46">
        <v>659700</v>
      </c>
      <c r="D82" s="47"/>
      <c r="E82" s="31">
        <f t="shared" si="1"/>
        <v>0</v>
      </c>
      <c r="F82" s="34" t="s">
        <v>99</v>
      </c>
      <c r="G82" s="16"/>
      <c r="H82" s="16"/>
      <c r="I82" s="16"/>
      <c r="J82" s="2"/>
      <c r="K82" s="2"/>
      <c r="L82" s="2"/>
    </row>
    <row r="83" spans="1:12" x14ac:dyDescent="0.25">
      <c r="A83" s="90"/>
      <c r="B83" s="45" t="s">
        <v>12</v>
      </c>
      <c r="C83" s="46">
        <v>846300</v>
      </c>
      <c r="D83" s="47"/>
      <c r="E83" s="31">
        <f t="shared" si="1"/>
        <v>0</v>
      </c>
      <c r="F83" s="34" t="s">
        <v>99</v>
      </c>
      <c r="G83" s="16"/>
      <c r="H83" s="16"/>
      <c r="I83" s="16"/>
      <c r="J83" s="2"/>
      <c r="K83" s="2"/>
      <c r="L83" s="2"/>
    </row>
    <row r="84" spans="1:12" x14ac:dyDescent="0.25">
      <c r="A84" s="90"/>
      <c r="B84" s="45" t="s">
        <v>18</v>
      </c>
      <c r="C84" s="46">
        <v>330000</v>
      </c>
      <c r="D84" s="47"/>
      <c r="E84" s="31">
        <f t="shared" si="1"/>
        <v>0</v>
      </c>
      <c r="F84" s="34" t="s">
        <v>99</v>
      </c>
      <c r="G84" s="16"/>
      <c r="H84" s="16"/>
      <c r="I84" s="16"/>
      <c r="J84" s="2"/>
      <c r="K84" s="2"/>
      <c r="L84" s="2"/>
    </row>
    <row r="85" spans="1:12" x14ac:dyDescent="0.25">
      <c r="A85" s="90"/>
      <c r="B85" s="45" t="s">
        <v>13</v>
      </c>
      <c r="C85" s="46">
        <v>9010000</v>
      </c>
      <c r="D85" s="47">
        <v>1590000</v>
      </c>
      <c r="E85" s="75">
        <f t="shared" si="1"/>
        <v>17.647058823529413</v>
      </c>
      <c r="F85" s="48"/>
      <c r="G85" s="16"/>
      <c r="H85" s="16"/>
      <c r="I85" s="16"/>
      <c r="J85" s="2"/>
      <c r="K85" s="2"/>
      <c r="L85" s="2"/>
    </row>
    <row r="86" spans="1:12" x14ac:dyDescent="0.25">
      <c r="A86" s="90"/>
      <c r="B86" s="45" t="s">
        <v>14</v>
      </c>
      <c r="C86" s="46">
        <v>9154000</v>
      </c>
      <c r="D86" s="47"/>
      <c r="E86" s="31">
        <f t="shared" si="1"/>
        <v>0</v>
      </c>
      <c r="F86" s="34" t="s">
        <v>99</v>
      </c>
      <c r="G86" s="16"/>
      <c r="H86" s="16"/>
      <c r="I86" s="16"/>
      <c r="J86" s="2"/>
      <c r="K86" s="2"/>
      <c r="L86" s="2"/>
    </row>
    <row r="87" spans="1:12" x14ac:dyDescent="0.25">
      <c r="A87" s="90"/>
      <c r="B87" s="49" t="s">
        <v>66</v>
      </c>
      <c r="C87" s="50"/>
      <c r="D87" s="51"/>
      <c r="E87" s="31"/>
      <c r="F87" s="52"/>
      <c r="G87" s="17"/>
      <c r="H87" s="17"/>
      <c r="I87" s="17"/>
      <c r="J87" s="17"/>
      <c r="K87" s="2"/>
      <c r="L87" s="2"/>
    </row>
    <row r="88" spans="1:12" x14ac:dyDescent="0.25">
      <c r="A88" s="90"/>
      <c r="B88" s="45" t="s">
        <v>10</v>
      </c>
      <c r="C88" s="46">
        <v>3061600</v>
      </c>
      <c r="D88" s="47">
        <v>1352500</v>
      </c>
      <c r="E88" s="75">
        <f t="shared" si="1"/>
        <v>44.176247713613797</v>
      </c>
      <c r="F88" s="48"/>
      <c r="G88" s="16"/>
      <c r="H88" s="16"/>
      <c r="I88" s="16"/>
      <c r="J88" s="2"/>
      <c r="K88" s="2"/>
      <c r="L88" s="2"/>
    </row>
    <row r="89" spans="1:12" x14ac:dyDescent="0.25">
      <c r="A89" s="90"/>
      <c r="B89" s="45" t="s">
        <v>11</v>
      </c>
      <c r="C89" s="46">
        <v>2378900</v>
      </c>
      <c r="D89" s="47">
        <v>1607000</v>
      </c>
      <c r="E89" s="75">
        <f t="shared" si="1"/>
        <v>67.552230022279204</v>
      </c>
      <c r="F89" s="48"/>
      <c r="G89" s="16"/>
      <c r="H89" s="16"/>
      <c r="I89" s="16"/>
      <c r="J89" s="2"/>
      <c r="K89" s="2"/>
      <c r="L89" s="2"/>
    </row>
    <row r="90" spans="1:12" x14ac:dyDescent="0.25">
      <c r="A90" s="90"/>
      <c r="B90" s="45" t="s">
        <v>12</v>
      </c>
      <c r="C90" s="46">
        <v>4711500</v>
      </c>
      <c r="D90" s="47">
        <v>2940000</v>
      </c>
      <c r="E90" s="75">
        <f t="shared" si="1"/>
        <v>62.400509391913403</v>
      </c>
      <c r="F90" s="48"/>
      <c r="G90" s="16"/>
      <c r="H90" s="16"/>
      <c r="I90" s="16"/>
      <c r="J90" s="2"/>
      <c r="K90" s="2"/>
      <c r="L90" s="2"/>
    </row>
    <row r="91" spans="1:12" x14ac:dyDescent="0.25">
      <c r="A91" s="90"/>
      <c r="B91" s="45" t="s">
        <v>18</v>
      </c>
      <c r="C91" s="46">
        <v>1845000</v>
      </c>
      <c r="D91" s="47">
        <v>765000</v>
      </c>
      <c r="E91" s="75">
        <f t="shared" si="1"/>
        <v>41.463414634146339</v>
      </c>
      <c r="F91" s="48"/>
      <c r="G91" s="16"/>
      <c r="H91" s="16"/>
      <c r="I91" s="16"/>
      <c r="J91" s="2"/>
      <c r="K91" s="2"/>
      <c r="L91" s="2"/>
    </row>
    <row r="92" spans="1:12" x14ac:dyDescent="0.25">
      <c r="A92" s="90"/>
      <c r="B92" s="45" t="s">
        <v>13</v>
      </c>
      <c r="C92" s="46">
        <v>60420000</v>
      </c>
      <c r="D92" s="47">
        <v>34397000</v>
      </c>
      <c r="E92" s="75">
        <f t="shared" si="1"/>
        <v>56.929824561403507</v>
      </c>
      <c r="F92" s="48"/>
      <c r="G92" s="16"/>
      <c r="H92" s="16"/>
      <c r="I92" s="16"/>
      <c r="J92" s="2"/>
      <c r="K92" s="2"/>
      <c r="L92" s="2"/>
    </row>
    <row r="93" spans="1:12" x14ac:dyDescent="0.25">
      <c r="A93" s="90"/>
      <c r="B93" s="45" t="s">
        <v>14</v>
      </c>
      <c r="C93" s="46">
        <v>22583000</v>
      </c>
      <c r="D93" s="47"/>
      <c r="E93" s="31">
        <f t="shared" si="1"/>
        <v>0</v>
      </c>
      <c r="F93" s="34" t="s">
        <v>99</v>
      </c>
      <c r="G93" s="16"/>
      <c r="H93" s="16"/>
      <c r="I93" s="16"/>
      <c r="J93" s="2"/>
      <c r="K93" s="2"/>
      <c r="L93" s="2"/>
    </row>
    <row r="94" spans="1:12" ht="14.45" customHeight="1" x14ac:dyDescent="0.25">
      <c r="A94" s="90"/>
      <c r="B94" s="57" t="s">
        <v>67</v>
      </c>
      <c r="C94" s="58"/>
      <c r="D94" s="59"/>
      <c r="E94" s="31"/>
      <c r="F94" s="60"/>
      <c r="G94" s="19"/>
      <c r="H94" s="19"/>
      <c r="I94" s="19"/>
      <c r="J94" s="19"/>
      <c r="K94" s="2"/>
      <c r="L94" s="2"/>
    </row>
    <row r="95" spans="1:12" x14ac:dyDescent="0.25">
      <c r="A95" s="90"/>
      <c r="B95" s="45" t="s">
        <v>10</v>
      </c>
      <c r="C95" s="46">
        <v>5501800</v>
      </c>
      <c r="D95" s="47"/>
      <c r="E95" s="31">
        <f t="shared" si="1"/>
        <v>0</v>
      </c>
      <c r="F95" s="34" t="s">
        <v>99</v>
      </c>
      <c r="G95" s="16"/>
      <c r="H95" s="16"/>
      <c r="I95" s="16"/>
      <c r="J95" s="2"/>
      <c r="K95" s="2"/>
      <c r="L95" s="2"/>
    </row>
    <row r="96" spans="1:12" x14ac:dyDescent="0.25">
      <c r="A96" s="90"/>
      <c r="B96" s="45" t="s">
        <v>11</v>
      </c>
      <c r="C96" s="46">
        <v>5312400</v>
      </c>
      <c r="D96" s="47"/>
      <c r="E96" s="31">
        <f t="shared" si="1"/>
        <v>0</v>
      </c>
      <c r="F96" s="34" t="s">
        <v>99</v>
      </c>
      <c r="G96" s="16"/>
      <c r="H96" s="16"/>
      <c r="I96" s="16"/>
      <c r="J96" s="2"/>
      <c r="K96" s="2"/>
      <c r="L96" s="2"/>
    </row>
    <row r="97" spans="1:12" x14ac:dyDescent="0.25">
      <c r="A97" s="90"/>
      <c r="B97" s="45" t="s">
        <v>12</v>
      </c>
      <c r="C97" s="46">
        <v>15096300</v>
      </c>
      <c r="D97" s="47">
        <v>750000</v>
      </c>
      <c r="E97" s="75">
        <f t="shared" si="1"/>
        <v>4.968104767393335</v>
      </c>
      <c r="F97" s="48"/>
      <c r="G97" s="16"/>
      <c r="H97" s="16"/>
      <c r="I97" s="16"/>
      <c r="J97" s="2"/>
      <c r="K97" s="2"/>
      <c r="L97" s="2"/>
    </row>
    <row r="98" spans="1:12" x14ac:dyDescent="0.25">
      <c r="A98" s="90"/>
      <c r="B98" s="45" t="s">
        <v>18</v>
      </c>
      <c r="C98" s="46">
        <v>8456500</v>
      </c>
      <c r="D98" s="47"/>
      <c r="E98" s="31">
        <f t="shared" si="1"/>
        <v>0</v>
      </c>
      <c r="F98" s="34" t="s">
        <v>99</v>
      </c>
      <c r="G98" s="16"/>
      <c r="H98" s="16"/>
      <c r="I98" s="16"/>
      <c r="J98" s="2"/>
      <c r="K98" s="2"/>
      <c r="L98" s="2"/>
    </row>
    <row r="99" spans="1:12" ht="25.5" x14ac:dyDescent="0.25">
      <c r="A99" s="90"/>
      <c r="B99" s="61" t="s">
        <v>26</v>
      </c>
      <c r="C99" s="62">
        <v>6250000</v>
      </c>
      <c r="D99" s="63"/>
      <c r="E99" s="31">
        <f t="shared" si="1"/>
        <v>0</v>
      </c>
      <c r="F99" s="34" t="s">
        <v>99</v>
      </c>
      <c r="G99" s="20"/>
      <c r="H99" s="20"/>
      <c r="I99" s="20"/>
      <c r="J99" s="2"/>
      <c r="K99" s="2"/>
      <c r="L99" s="2"/>
    </row>
    <row r="100" spans="1:12" x14ac:dyDescent="0.25">
      <c r="A100" s="90"/>
      <c r="B100" s="45" t="s">
        <v>13</v>
      </c>
      <c r="C100" s="46">
        <v>56085000</v>
      </c>
      <c r="D100" s="47">
        <v>450000</v>
      </c>
      <c r="E100" s="76">
        <f t="shared" si="1"/>
        <v>0.80235357047338862</v>
      </c>
      <c r="F100" s="48"/>
      <c r="G100" s="16"/>
      <c r="H100" s="16"/>
      <c r="I100" s="16"/>
      <c r="J100" s="2"/>
      <c r="K100" s="2"/>
      <c r="L100" s="2"/>
    </row>
    <row r="101" spans="1:12" x14ac:dyDescent="0.25">
      <c r="A101" s="90"/>
      <c r="B101" s="45" t="s">
        <v>39</v>
      </c>
      <c r="C101" s="46">
        <v>53760000</v>
      </c>
      <c r="D101" s="47">
        <v>8960000</v>
      </c>
      <c r="E101" s="75">
        <f t="shared" si="1"/>
        <v>16.666666666666664</v>
      </c>
      <c r="F101" s="48"/>
      <c r="G101" s="16"/>
      <c r="H101" s="16"/>
      <c r="I101" s="16"/>
      <c r="J101" s="2"/>
      <c r="K101" s="2"/>
      <c r="L101" s="2"/>
    </row>
    <row r="102" spans="1:12" x14ac:dyDescent="0.25">
      <c r="A102" s="90"/>
      <c r="B102" s="45" t="s">
        <v>14</v>
      </c>
      <c r="C102" s="46">
        <v>110138000</v>
      </c>
      <c r="D102" s="47"/>
      <c r="E102" s="31">
        <f t="shared" si="1"/>
        <v>0</v>
      </c>
      <c r="F102" s="34" t="s">
        <v>99</v>
      </c>
      <c r="G102" s="16"/>
      <c r="H102" s="16"/>
      <c r="I102" s="16"/>
      <c r="J102" s="2"/>
      <c r="K102" s="2"/>
      <c r="L102" s="2"/>
    </row>
    <row r="103" spans="1:12" x14ac:dyDescent="0.25">
      <c r="A103" s="90"/>
      <c r="B103" s="45" t="s">
        <v>15</v>
      </c>
      <c r="C103" s="46">
        <v>9400000</v>
      </c>
      <c r="D103" s="47"/>
      <c r="E103" s="31">
        <f t="shared" si="1"/>
        <v>0</v>
      </c>
      <c r="F103" s="34" t="s">
        <v>99</v>
      </c>
      <c r="G103" s="16"/>
      <c r="H103" s="16"/>
      <c r="I103" s="16"/>
      <c r="J103" s="2"/>
      <c r="K103" s="2"/>
      <c r="L103" s="2"/>
    </row>
    <row r="104" spans="1:12" x14ac:dyDescent="0.25">
      <c r="A104" s="90"/>
      <c r="B104" s="53" t="s">
        <v>68</v>
      </c>
      <c r="C104" s="54"/>
      <c r="D104" s="55"/>
      <c r="E104" s="31"/>
      <c r="F104" s="56"/>
      <c r="G104" s="18"/>
      <c r="H104" s="18"/>
      <c r="I104" s="18"/>
      <c r="J104" s="18"/>
      <c r="K104" s="18"/>
      <c r="L104" s="2"/>
    </row>
    <row r="105" spans="1:12" x14ac:dyDescent="0.25">
      <c r="A105" s="90"/>
      <c r="B105" s="49" t="s">
        <v>69</v>
      </c>
      <c r="C105" s="50"/>
      <c r="D105" s="51"/>
      <c r="E105" s="31"/>
      <c r="F105" s="52"/>
      <c r="G105" s="17"/>
      <c r="H105" s="17"/>
      <c r="I105" s="17"/>
      <c r="J105" s="17"/>
      <c r="K105" s="2"/>
      <c r="L105" s="2"/>
    </row>
    <row r="106" spans="1:12" x14ac:dyDescent="0.25">
      <c r="A106" s="90"/>
      <c r="B106" s="45" t="s">
        <v>11</v>
      </c>
      <c r="C106" s="46">
        <v>316000</v>
      </c>
      <c r="D106" s="47"/>
      <c r="E106" s="31">
        <f t="shared" si="1"/>
        <v>0</v>
      </c>
      <c r="F106" s="34" t="s">
        <v>99</v>
      </c>
      <c r="G106" s="16"/>
      <c r="H106" s="16"/>
      <c r="I106" s="16"/>
      <c r="J106" s="2"/>
      <c r="K106" s="2"/>
      <c r="L106" s="2"/>
    </row>
    <row r="107" spans="1:12" x14ac:dyDescent="0.25">
      <c r="A107" s="90"/>
      <c r="B107" s="45" t="s">
        <v>12</v>
      </c>
      <c r="C107" s="46">
        <v>348000</v>
      </c>
      <c r="D107" s="47"/>
      <c r="E107" s="31">
        <f t="shared" si="1"/>
        <v>0</v>
      </c>
      <c r="F107" s="34" t="s">
        <v>99</v>
      </c>
      <c r="G107" s="16"/>
      <c r="H107" s="16"/>
      <c r="I107" s="16"/>
      <c r="J107" s="2"/>
      <c r="K107" s="2"/>
      <c r="L107" s="2"/>
    </row>
    <row r="108" spans="1:12" x14ac:dyDescent="0.25">
      <c r="A108" s="90"/>
      <c r="B108" s="45" t="s">
        <v>13</v>
      </c>
      <c r="C108" s="46">
        <v>5936000</v>
      </c>
      <c r="D108" s="47">
        <v>600000</v>
      </c>
      <c r="E108" s="75">
        <f t="shared" si="1"/>
        <v>10.107816711590296</v>
      </c>
      <c r="F108" s="48"/>
      <c r="G108" s="16"/>
      <c r="H108" s="16"/>
      <c r="I108" s="16"/>
      <c r="J108" s="2"/>
      <c r="K108" s="2"/>
      <c r="L108" s="2"/>
    </row>
    <row r="109" spans="1:12" x14ac:dyDescent="0.25">
      <c r="A109" s="90"/>
      <c r="B109" s="45" t="s">
        <v>15</v>
      </c>
      <c r="C109" s="46">
        <v>33400000</v>
      </c>
      <c r="D109" s="47"/>
      <c r="E109" s="31">
        <f t="shared" si="1"/>
        <v>0</v>
      </c>
      <c r="F109" s="34" t="s">
        <v>99</v>
      </c>
      <c r="G109" s="16"/>
      <c r="H109" s="16"/>
      <c r="I109" s="16"/>
      <c r="J109" s="2"/>
      <c r="K109" s="2"/>
      <c r="L109" s="2"/>
    </row>
    <row r="110" spans="1:12" x14ac:dyDescent="0.25">
      <c r="A110" s="90"/>
      <c r="B110" s="65" t="s">
        <v>70</v>
      </c>
      <c r="C110" s="66"/>
      <c r="D110" s="67"/>
      <c r="E110" s="31"/>
      <c r="F110" s="68"/>
      <c r="G110" s="21"/>
      <c r="H110" s="21"/>
      <c r="I110" s="21"/>
      <c r="J110" s="21"/>
      <c r="K110" s="21"/>
      <c r="L110" s="21"/>
    </row>
    <row r="111" spans="1:12" x14ac:dyDescent="0.25">
      <c r="A111" s="90"/>
      <c r="B111" s="53" t="s">
        <v>71</v>
      </c>
      <c r="C111" s="54"/>
      <c r="D111" s="55"/>
      <c r="E111" s="31"/>
      <c r="F111" s="56"/>
      <c r="G111" s="18"/>
      <c r="H111" s="18"/>
      <c r="I111" s="18"/>
      <c r="J111" s="18"/>
      <c r="K111" s="18"/>
      <c r="L111" s="2"/>
    </row>
    <row r="112" spans="1:12" ht="25.5" x14ac:dyDescent="0.25">
      <c r="A112" s="90"/>
      <c r="B112" s="57" t="s">
        <v>72</v>
      </c>
      <c r="C112" s="58"/>
      <c r="D112" s="59"/>
      <c r="E112" s="31"/>
      <c r="F112" s="60"/>
      <c r="G112" s="19"/>
      <c r="H112" s="19"/>
      <c r="I112" s="19"/>
      <c r="J112" s="19"/>
      <c r="K112" s="2"/>
      <c r="L112" s="2"/>
    </row>
    <row r="113" spans="1:12" x14ac:dyDescent="0.25">
      <c r="A113" s="90"/>
      <c r="B113" s="45" t="s">
        <v>11</v>
      </c>
      <c r="C113" s="46">
        <v>1670200</v>
      </c>
      <c r="D113" s="47"/>
      <c r="E113" s="31">
        <f t="shared" si="1"/>
        <v>0</v>
      </c>
      <c r="F113" s="34" t="s">
        <v>99</v>
      </c>
      <c r="G113" s="16"/>
      <c r="H113" s="16"/>
      <c r="I113" s="16"/>
      <c r="J113" s="2"/>
      <c r="K113" s="2"/>
      <c r="L113" s="2"/>
    </row>
    <row r="114" spans="1:12" x14ac:dyDescent="0.25">
      <c r="A114" s="90"/>
      <c r="B114" s="45" t="s">
        <v>12</v>
      </c>
      <c r="C114" s="46">
        <v>10964300</v>
      </c>
      <c r="D114" s="47"/>
      <c r="E114" s="31">
        <f t="shared" si="1"/>
        <v>0</v>
      </c>
      <c r="F114" s="34" t="s">
        <v>99</v>
      </c>
      <c r="G114" s="16"/>
      <c r="H114" s="16"/>
      <c r="I114" s="16"/>
      <c r="J114" s="2"/>
      <c r="K114" s="2"/>
      <c r="L114" s="2"/>
    </row>
    <row r="115" spans="1:12" x14ac:dyDescent="0.25">
      <c r="A115" s="90"/>
      <c r="B115" s="45" t="s">
        <v>18</v>
      </c>
      <c r="C115" s="46">
        <v>3100500</v>
      </c>
      <c r="D115" s="47"/>
      <c r="E115" s="31">
        <f t="shared" si="1"/>
        <v>0</v>
      </c>
      <c r="F115" s="34" t="s">
        <v>99</v>
      </c>
      <c r="G115" s="16"/>
      <c r="H115" s="16"/>
      <c r="I115" s="16"/>
      <c r="J115" s="2"/>
      <c r="K115" s="2"/>
      <c r="L115" s="2"/>
    </row>
    <row r="116" spans="1:12" x14ac:dyDescent="0.25">
      <c r="A116" s="90"/>
      <c r="B116" s="45" t="s">
        <v>13</v>
      </c>
      <c r="C116" s="46">
        <v>25440000</v>
      </c>
      <c r="D116" s="47">
        <v>2950000</v>
      </c>
      <c r="E116" s="75">
        <f t="shared" si="1"/>
        <v>11.595911949685535</v>
      </c>
      <c r="F116" s="48"/>
      <c r="G116" s="16"/>
      <c r="H116" s="16"/>
      <c r="I116" s="16"/>
      <c r="J116" s="2"/>
      <c r="K116" s="2"/>
      <c r="L116" s="2"/>
    </row>
    <row r="117" spans="1:12" ht="25.5" x14ac:dyDescent="0.25">
      <c r="A117" s="90"/>
      <c r="B117" s="45" t="s">
        <v>20</v>
      </c>
      <c r="C117" s="46">
        <v>1600000</v>
      </c>
      <c r="D117" s="47"/>
      <c r="E117" s="31">
        <f t="shared" si="1"/>
        <v>0</v>
      </c>
      <c r="F117" s="34" t="s">
        <v>99</v>
      </c>
      <c r="G117" s="16"/>
      <c r="H117" s="16"/>
      <c r="I117" s="16"/>
      <c r="J117" s="2"/>
      <c r="K117" s="2"/>
      <c r="L117" s="2"/>
    </row>
    <row r="118" spans="1:12" x14ac:dyDescent="0.25">
      <c r="A118" s="90"/>
      <c r="B118" s="45" t="s">
        <v>15</v>
      </c>
      <c r="C118" s="46">
        <v>2225000</v>
      </c>
      <c r="D118" s="47"/>
      <c r="E118" s="31">
        <f t="shared" si="1"/>
        <v>0</v>
      </c>
      <c r="F118" s="34" t="s">
        <v>99</v>
      </c>
      <c r="G118" s="16"/>
      <c r="H118" s="16"/>
      <c r="I118" s="16"/>
      <c r="J118" s="2"/>
      <c r="K118" s="2"/>
      <c r="L118" s="2"/>
    </row>
    <row r="119" spans="1:12" ht="25.5" x14ac:dyDescent="0.25">
      <c r="A119" s="90">
        <v>2</v>
      </c>
      <c r="B119" s="65" t="s">
        <v>73</v>
      </c>
      <c r="C119" s="66"/>
      <c r="D119" s="67"/>
      <c r="E119" s="31"/>
      <c r="F119" s="68"/>
      <c r="G119" s="21"/>
      <c r="H119" s="21"/>
      <c r="I119" s="21"/>
      <c r="J119" s="21"/>
      <c r="K119" s="21"/>
      <c r="L119" s="21"/>
    </row>
    <row r="120" spans="1:12" ht="25.5" x14ac:dyDescent="0.25">
      <c r="A120" s="90"/>
      <c r="B120" s="53" t="s">
        <v>74</v>
      </c>
      <c r="C120" s="54">
        <v>0</v>
      </c>
      <c r="D120" s="55"/>
      <c r="E120" s="31"/>
      <c r="F120" s="56"/>
      <c r="G120" s="18"/>
      <c r="H120" s="18"/>
      <c r="I120" s="18"/>
      <c r="J120" s="18"/>
      <c r="K120" s="18"/>
      <c r="L120" s="2"/>
    </row>
    <row r="121" spans="1:12" ht="25.5" x14ac:dyDescent="0.25">
      <c r="A121" s="90"/>
      <c r="B121" s="61" t="s">
        <v>75</v>
      </c>
      <c r="C121" s="62">
        <v>2000000</v>
      </c>
      <c r="D121" s="59"/>
      <c r="E121" s="31">
        <f t="shared" si="1"/>
        <v>0</v>
      </c>
      <c r="F121" s="34" t="s">
        <v>99</v>
      </c>
      <c r="G121" s="19"/>
      <c r="H121" s="19"/>
      <c r="I121" s="19"/>
      <c r="J121" s="19"/>
      <c r="K121" s="2"/>
      <c r="L121" s="2"/>
    </row>
    <row r="122" spans="1:12" x14ac:dyDescent="0.25">
      <c r="A122" s="90"/>
      <c r="B122" s="53" t="s">
        <v>76</v>
      </c>
      <c r="C122" s="54">
        <v>0</v>
      </c>
      <c r="D122" s="55">
        <v>0</v>
      </c>
      <c r="E122" s="31"/>
      <c r="F122" s="56"/>
      <c r="G122" s="18"/>
      <c r="H122" s="18"/>
      <c r="I122" s="18"/>
      <c r="J122" s="18"/>
      <c r="K122" s="18"/>
      <c r="L122" s="2"/>
    </row>
    <row r="123" spans="1:12" x14ac:dyDescent="0.25">
      <c r="A123" s="90"/>
      <c r="B123" s="45" t="s">
        <v>77</v>
      </c>
      <c r="C123" s="46">
        <v>9837921000</v>
      </c>
      <c r="D123" s="47">
        <v>780940482</v>
      </c>
      <c r="E123" s="75">
        <f t="shared" si="1"/>
        <v>7.9380641702652426</v>
      </c>
      <c r="F123" s="52"/>
      <c r="G123" s="17"/>
      <c r="H123" s="17"/>
      <c r="I123" s="17"/>
      <c r="J123" s="17"/>
      <c r="K123" s="2"/>
      <c r="L123" s="2"/>
    </row>
    <row r="124" spans="1:12" x14ac:dyDescent="0.25">
      <c r="A124" s="90"/>
      <c r="B124" s="45" t="s">
        <v>78</v>
      </c>
      <c r="C124" s="46">
        <v>2000000</v>
      </c>
      <c r="D124" s="47"/>
      <c r="E124" s="31">
        <f t="shared" si="1"/>
        <v>0</v>
      </c>
      <c r="F124" s="34" t="s">
        <v>99</v>
      </c>
      <c r="G124" s="17"/>
      <c r="H124" s="17"/>
      <c r="I124" s="17"/>
      <c r="J124" s="17"/>
      <c r="K124" s="2"/>
      <c r="L124" s="2"/>
    </row>
    <row r="125" spans="1:12" x14ac:dyDescent="0.25">
      <c r="A125" s="90"/>
      <c r="B125" s="45" t="s">
        <v>79</v>
      </c>
      <c r="C125" s="46">
        <v>2000000</v>
      </c>
      <c r="D125" s="47"/>
      <c r="E125" s="31">
        <f t="shared" si="1"/>
        <v>0</v>
      </c>
      <c r="F125" s="34" t="s">
        <v>99</v>
      </c>
      <c r="G125" s="17"/>
      <c r="H125" s="17"/>
      <c r="I125" s="17"/>
      <c r="J125" s="17"/>
      <c r="K125" s="2"/>
      <c r="L125" s="2"/>
    </row>
    <row r="126" spans="1:12" x14ac:dyDescent="0.25">
      <c r="A126" s="90"/>
      <c r="B126" s="45" t="s">
        <v>80</v>
      </c>
      <c r="C126" s="46">
        <v>2000000</v>
      </c>
      <c r="D126" s="47"/>
      <c r="E126" s="31">
        <f t="shared" si="1"/>
        <v>0</v>
      </c>
      <c r="F126" s="34" t="s">
        <v>99</v>
      </c>
      <c r="G126" s="17"/>
      <c r="H126" s="17"/>
      <c r="I126" s="17"/>
      <c r="J126" s="17"/>
      <c r="K126" s="2"/>
      <c r="L126" s="2"/>
    </row>
    <row r="127" spans="1:12" ht="25.5" x14ac:dyDescent="0.25">
      <c r="A127" s="90"/>
      <c r="B127" s="61" t="s">
        <v>81</v>
      </c>
      <c r="C127" s="62">
        <v>2000000</v>
      </c>
      <c r="D127" s="63"/>
      <c r="E127" s="31">
        <f t="shared" si="1"/>
        <v>0</v>
      </c>
      <c r="F127" s="34" t="s">
        <v>99</v>
      </c>
      <c r="G127" s="19"/>
      <c r="H127" s="19"/>
      <c r="I127" s="19"/>
      <c r="J127" s="19"/>
      <c r="K127" s="2"/>
      <c r="L127" s="2"/>
    </row>
    <row r="128" spans="1:12" x14ac:dyDescent="0.25">
      <c r="A128" s="90"/>
      <c r="B128" s="53" t="s">
        <v>22</v>
      </c>
      <c r="C128" s="66">
        <v>0</v>
      </c>
      <c r="D128" s="55"/>
      <c r="E128" s="31"/>
      <c r="F128" s="56"/>
      <c r="G128" s="18"/>
      <c r="H128" s="18"/>
      <c r="I128" s="18"/>
      <c r="J128" s="18"/>
      <c r="K128" s="18"/>
      <c r="L128" s="2"/>
    </row>
    <row r="129" spans="1:12" x14ac:dyDescent="0.25">
      <c r="A129" s="90"/>
      <c r="B129" s="45" t="s">
        <v>82</v>
      </c>
      <c r="C129" s="46">
        <v>20000000</v>
      </c>
      <c r="D129" s="51"/>
      <c r="E129" s="31">
        <f t="shared" si="1"/>
        <v>0</v>
      </c>
      <c r="F129" s="34" t="s">
        <v>99</v>
      </c>
      <c r="G129" s="17"/>
      <c r="H129" s="17"/>
      <c r="I129" s="17"/>
      <c r="J129" s="17"/>
      <c r="K129" s="2"/>
      <c r="L129" s="2"/>
    </row>
    <row r="130" spans="1:12" ht="25.5" x14ac:dyDescent="0.25">
      <c r="A130" s="90"/>
      <c r="B130" s="53" t="s">
        <v>83</v>
      </c>
      <c r="C130" s="54">
        <v>0</v>
      </c>
      <c r="D130" s="55"/>
      <c r="E130" s="31"/>
      <c r="F130" s="56"/>
      <c r="G130" s="18"/>
      <c r="H130" s="18"/>
      <c r="I130" s="18"/>
      <c r="J130" s="18"/>
      <c r="K130" s="18"/>
      <c r="L130" s="2"/>
    </row>
    <row r="131" spans="1:12" x14ac:dyDescent="0.25">
      <c r="A131" s="90"/>
      <c r="B131" s="45" t="s">
        <v>84</v>
      </c>
      <c r="C131" s="46">
        <v>15000000</v>
      </c>
      <c r="D131" s="51"/>
      <c r="E131" s="31">
        <f t="shared" si="1"/>
        <v>0</v>
      </c>
      <c r="F131" s="34" t="s">
        <v>99</v>
      </c>
      <c r="G131" s="17"/>
      <c r="H131" s="17"/>
      <c r="I131" s="17"/>
      <c r="J131" s="17"/>
      <c r="K131" s="2"/>
      <c r="L131" s="2"/>
    </row>
    <row r="132" spans="1:12" x14ac:dyDescent="0.25">
      <c r="A132" s="90">
        <v>3</v>
      </c>
      <c r="B132" s="65" t="s">
        <v>63</v>
      </c>
      <c r="C132" s="66">
        <v>0</v>
      </c>
      <c r="D132" s="67"/>
      <c r="E132" s="31"/>
      <c r="F132" s="68"/>
      <c r="G132" s="21"/>
      <c r="H132" s="21"/>
      <c r="I132" s="21"/>
      <c r="J132" s="21"/>
      <c r="K132" s="21"/>
      <c r="L132" s="21"/>
    </row>
    <row r="133" spans="1:12" x14ac:dyDescent="0.25">
      <c r="A133" s="90"/>
      <c r="B133" s="53" t="s">
        <v>64</v>
      </c>
      <c r="C133" s="54">
        <v>0</v>
      </c>
      <c r="D133" s="55"/>
      <c r="E133" s="31"/>
      <c r="F133" s="56"/>
      <c r="G133" s="18"/>
      <c r="H133" s="18"/>
      <c r="I133" s="18"/>
      <c r="J133" s="18"/>
      <c r="K133" s="18"/>
      <c r="L133" s="2"/>
    </row>
    <row r="134" spans="1:12" x14ac:dyDescent="0.25">
      <c r="A134" s="90"/>
      <c r="B134" s="45" t="s">
        <v>85</v>
      </c>
      <c r="C134" s="46">
        <v>100000000</v>
      </c>
      <c r="D134" s="47"/>
      <c r="E134" s="31">
        <f t="shared" si="1"/>
        <v>0</v>
      </c>
      <c r="F134" s="34" t="s">
        <v>99</v>
      </c>
      <c r="G134" s="17"/>
      <c r="H134" s="17"/>
      <c r="I134" s="17"/>
      <c r="J134" s="17"/>
      <c r="K134" s="2"/>
      <c r="L134" s="2"/>
    </row>
    <row r="135" spans="1:12" x14ac:dyDescent="0.25">
      <c r="A135" s="90"/>
      <c r="B135" s="45" t="s">
        <v>86</v>
      </c>
      <c r="C135" s="46">
        <v>230000000</v>
      </c>
      <c r="D135" s="47"/>
      <c r="E135" s="31">
        <f t="shared" si="1"/>
        <v>0</v>
      </c>
      <c r="F135" s="34" t="s">
        <v>99</v>
      </c>
      <c r="G135" s="17"/>
      <c r="H135" s="17"/>
      <c r="I135" s="17"/>
      <c r="J135" s="17"/>
      <c r="K135" s="2"/>
      <c r="L135" s="2"/>
    </row>
    <row r="136" spans="1:12" x14ac:dyDescent="0.25">
      <c r="A136" s="90"/>
      <c r="B136" s="45" t="s">
        <v>87</v>
      </c>
      <c r="C136" s="46">
        <v>195000000</v>
      </c>
      <c r="D136" s="47"/>
      <c r="E136" s="31">
        <f t="shared" si="1"/>
        <v>0</v>
      </c>
      <c r="F136" s="34" t="s">
        <v>99</v>
      </c>
      <c r="G136" s="17"/>
      <c r="H136" s="17"/>
      <c r="I136" s="17"/>
      <c r="J136" s="17"/>
      <c r="K136" s="2"/>
      <c r="L136" s="2"/>
    </row>
    <row r="137" spans="1:12" x14ac:dyDescent="0.25">
      <c r="A137" s="90"/>
      <c r="B137" s="45" t="s">
        <v>88</v>
      </c>
      <c r="C137" s="46">
        <v>154000000</v>
      </c>
      <c r="D137" s="47"/>
      <c r="E137" s="31">
        <f t="shared" si="1"/>
        <v>0</v>
      </c>
      <c r="F137" s="34" t="s">
        <v>99</v>
      </c>
      <c r="G137" s="17"/>
      <c r="H137" s="17"/>
      <c r="I137" s="17"/>
      <c r="J137" s="17"/>
      <c r="K137" s="2"/>
      <c r="L137" s="2"/>
    </row>
    <row r="138" spans="1:12" x14ac:dyDescent="0.25">
      <c r="A138" s="90"/>
      <c r="B138" s="53" t="s">
        <v>68</v>
      </c>
      <c r="C138" s="54"/>
      <c r="D138" s="55"/>
      <c r="E138" s="31"/>
      <c r="F138" s="56"/>
      <c r="G138" s="18"/>
      <c r="H138" s="18"/>
      <c r="I138" s="18"/>
      <c r="J138" s="18"/>
      <c r="K138" s="18"/>
      <c r="L138" s="2"/>
    </row>
    <row r="139" spans="1:12" x14ac:dyDescent="0.25">
      <c r="A139" s="90"/>
      <c r="B139" s="45" t="s">
        <v>89</v>
      </c>
      <c r="C139" s="46">
        <v>15000000</v>
      </c>
      <c r="D139" s="51"/>
      <c r="E139" s="31">
        <f t="shared" ref="E139:E148" si="2">D139/C139*100</f>
        <v>0</v>
      </c>
      <c r="F139" s="34" t="s">
        <v>99</v>
      </c>
      <c r="G139" s="17"/>
      <c r="H139" s="17"/>
      <c r="I139" s="17"/>
      <c r="J139" s="17"/>
      <c r="K139" s="2"/>
      <c r="L139" s="2"/>
    </row>
    <row r="140" spans="1:12" x14ac:dyDescent="0.25">
      <c r="A140" s="90">
        <v>4</v>
      </c>
      <c r="B140" s="65" t="s">
        <v>70</v>
      </c>
      <c r="C140" s="66"/>
      <c r="D140" s="67"/>
      <c r="E140" s="31"/>
      <c r="F140" s="68"/>
      <c r="G140" s="21"/>
      <c r="H140" s="21"/>
      <c r="I140" s="21"/>
      <c r="J140" s="21"/>
      <c r="K140" s="21"/>
      <c r="L140" s="21"/>
    </row>
    <row r="141" spans="1:12" ht="25.5" x14ac:dyDescent="0.25">
      <c r="A141" s="90"/>
      <c r="B141" s="69" t="s">
        <v>90</v>
      </c>
      <c r="C141" s="70"/>
      <c r="D141" s="71"/>
      <c r="E141" s="31"/>
      <c r="F141" s="72"/>
      <c r="G141" s="22"/>
      <c r="H141" s="22"/>
      <c r="I141" s="22"/>
      <c r="J141" s="22"/>
      <c r="K141" s="22"/>
      <c r="L141" s="2"/>
    </row>
    <row r="142" spans="1:12" x14ac:dyDescent="0.25">
      <c r="A142" s="90"/>
      <c r="B142" s="45" t="s">
        <v>91</v>
      </c>
      <c r="C142" s="46">
        <v>35000000</v>
      </c>
      <c r="D142" s="51"/>
      <c r="E142" s="31">
        <f t="shared" si="2"/>
        <v>0</v>
      </c>
      <c r="F142" s="34" t="s">
        <v>99</v>
      </c>
      <c r="G142" s="17"/>
      <c r="H142" s="17"/>
      <c r="I142" s="17"/>
      <c r="J142" s="17"/>
      <c r="K142" s="2"/>
      <c r="L142" s="2"/>
    </row>
    <row r="143" spans="1:12" x14ac:dyDescent="0.25">
      <c r="A143" s="4"/>
      <c r="B143" s="45" t="s">
        <v>92</v>
      </c>
      <c r="C143" s="46">
        <v>18000000</v>
      </c>
      <c r="D143" s="51"/>
      <c r="E143" s="31">
        <f t="shared" si="2"/>
        <v>0</v>
      </c>
      <c r="F143" s="34" t="s">
        <v>99</v>
      </c>
      <c r="G143" s="17"/>
      <c r="H143" s="17"/>
      <c r="I143" s="17"/>
      <c r="J143" s="17"/>
      <c r="K143" s="2"/>
      <c r="L143" s="2"/>
    </row>
    <row r="144" spans="1:12" x14ac:dyDescent="0.25">
      <c r="A144" s="4"/>
      <c r="B144" s="53" t="s">
        <v>71</v>
      </c>
      <c r="C144" s="54"/>
      <c r="D144" s="55"/>
      <c r="E144" s="31"/>
      <c r="F144" s="56"/>
      <c r="G144" s="18"/>
      <c r="H144" s="18"/>
      <c r="I144" s="18"/>
      <c r="J144" s="18"/>
      <c r="K144" s="18"/>
      <c r="L144" s="2"/>
    </row>
    <row r="145" spans="1:12" x14ac:dyDescent="0.25">
      <c r="A145" s="4"/>
      <c r="B145" s="45" t="s">
        <v>93</v>
      </c>
      <c r="C145" s="46">
        <v>30000000</v>
      </c>
      <c r="D145" s="51"/>
      <c r="E145" s="31">
        <f t="shared" si="2"/>
        <v>0</v>
      </c>
      <c r="F145" s="34" t="s">
        <v>99</v>
      </c>
      <c r="G145" s="17"/>
      <c r="H145" s="17"/>
      <c r="I145" s="17"/>
      <c r="J145" s="17"/>
      <c r="K145" s="2"/>
      <c r="L145" s="2"/>
    </row>
    <row r="146" spans="1:12" x14ac:dyDescent="0.25">
      <c r="A146" s="4"/>
      <c r="B146" s="45" t="s">
        <v>94</v>
      </c>
      <c r="C146" s="46">
        <v>10000000</v>
      </c>
      <c r="D146" s="51"/>
      <c r="E146" s="31">
        <f t="shared" si="2"/>
        <v>0</v>
      </c>
      <c r="F146" s="34" t="s">
        <v>99</v>
      </c>
      <c r="G146" s="17"/>
      <c r="H146" s="17"/>
      <c r="I146" s="17"/>
      <c r="J146" s="17"/>
      <c r="K146" s="2"/>
      <c r="L146" s="2"/>
    </row>
    <row r="147" spans="1:12" x14ac:dyDescent="0.25">
      <c r="A147" s="84"/>
      <c r="B147" s="85" t="s">
        <v>95</v>
      </c>
      <c r="C147" s="86">
        <v>180000000</v>
      </c>
      <c r="D147" s="87"/>
      <c r="E147" s="88">
        <f t="shared" si="2"/>
        <v>0</v>
      </c>
      <c r="F147" s="34" t="s">
        <v>99</v>
      </c>
      <c r="G147" s="17"/>
      <c r="H147" s="17"/>
      <c r="I147" s="17"/>
      <c r="J147" s="17"/>
      <c r="K147" s="2"/>
      <c r="L147" s="2"/>
    </row>
    <row r="148" spans="1:12" ht="15.75" thickBot="1" x14ac:dyDescent="0.3">
      <c r="A148" s="5"/>
      <c r="B148" s="91" t="s">
        <v>98</v>
      </c>
      <c r="C148" s="92">
        <f>SUM(C7:C147)</f>
        <v>12268321000</v>
      </c>
      <c r="D148" s="93">
        <f>SUM(D6:D147)</f>
        <v>1014432342</v>
      </c>
      <c r="E148" s="94">
        <f t="shared" si="2"/>
        <v>8.2687137221140539</v>
      </c>
      <c r="F148" s="73"/>
      <c r="G148" s="17"/>
      <c r="H148" s="17"/>
      <c r="I148" s="17"/>
      <c r="J148" s="17"/>
      <c r="K148" s="2"/>
      <c r="L148" s="2"/>
    </row>
    <row r="149" spans="1:12" x14ac:dyDescent="0.25">
      <c r="A149" s="2"/>
      <c r="B149" s="79"/>
      <c r="C149" s="80"/>
      <c r="D149" s="81"/>
      <c r="E149" s="82"/>
      <c r="F149" s="83"/>
      <c r="G149" s="17"/>
      <c r="H149" s="17"/>
      <c r="I149" s="17"/>
      <c r="J149" s="17"/>
      <c r="K149" s="2"/>
      <c r="L149" s="2"/>
    </row>
    <row r="150" spans="1:12" ht="15.75" x14ac:dyDescent="0.25">
      <c r="B150" s="95"/>
      <c r="C150" s="95"/>
      <c r="D150" s="95"/>
      <c r="E150" s="95"/>
      <c r="F150" s="6" t="s">
        <v>100</v>
      </c>
      <c r="G150" s="95"/>
      <c r="H150" s="95"/>
      <c r="I150" s="95"/>
      <c r="J150" s="95"/>
    </row>
    <row r="151" spans="1:12" x14ac:dyDescent="0.25">
      <c r="B151" s="330"/>
      <c r="C151" s="330"/>
      <c r="D151" s="330"/>
      <c r="E151" s="330"/>
      <c r="F151" s="330"/>
      <c r="G151" s="330"/>
      <c r="H151" s="330"/>
      <c r="I151" s="330"/>
      <c r="J151" s="330"/>
    </row>
    <row r="152" spans="1:12" x14ac:dyDescent="0.25">
      <c r="B152" s="330"/>
      <c r="C152" s="330"/>
      <c r="D152" s="330"/>
      <c r="E152" s="330"/>
      <c r="F152" s="330"/>
      <c r="G152" s="330"/>
      <c r="H152" s="330"/>
      <c r="I152" s="330"/>
      <c r="J152" s="330"/>
    </row>
    <row r="153" spans="1:12" ht="15.75" x14ac:dyDescent="0.25">
      <c r="B153" s="95"/>
      <c r="C153" s="95"/>
      <c r="D153" s="95"/>
      <c r="E153" s="95"/>
      <c r="F153" s="96"/>
      <c r="G153" s="95"/>
      <c r="H153" s="95"/>
      <c r="I153" s="95"/>
      <c r="J153" s="95"/>
    </row>
    <row r="154" spans="1:12" ht="15.75" x14ac:dyDescent="0.25">
      <c r="B154" s="95"/>
      <c r="C154" s="95"/>
      <c r="D154" s="95"/>
      <c r="E154" s="95"/>
      <c r="F154" s="98" t="s">
        <v>4</v>
      </c>
      <c r="G154" s="99"/>
      <c r="H154" s="99"/>
      <c r="I154" s="95"/>
      <c r="J154" s="95"/>
    </row>
    <row r="155" spans="1:12" ht="15.75" x14ac:dyDescent="0.25">
      <c r="B155" s="95"/>
      <c r="C155" s="95"/>
      <c r="D155" s="95"/>
      <c r="E155" s="95"/>
      <c r="F155" s="100" t="s">
        <v>5</v>
      </c>
      <c r="G155" s="99"/>
      <c r="H155" s="99"/>
      <c r="I155" s="95"/>
      <c r="J155" s="95"/>
    </row>
    <row r="156" spans="1:12" ht="15.75" x14ac:dyDescent="0.25">
      <c r="B156" s="95"/>
      <c r="C156" s="95"/>
      <c r="D156" s="95"/>
      <c r="E156" s="95"/>
      <c r="F156" s="100" t="s">
        <v>6</v>
      </c>
      <c r="G156" s="99"/>
      <c r="H156" s="99"/>
      <c r="I156" s="95"/>
      <c r="J156" s="95"/>
    </row>
    <row r="157" spans="1:12" x14ac:dyDescent="0.25">
      <c r="F157" s="101"/>
      <c r="G157" s="101"/>
      <c r="H157" s="101"/>
    </row>
  </sheetData>
  <mergeCells count="3">
    <mergeCell ref="B151:J151"/>
    <mergeCell ref="B152:J152"/>
    <mergeCell ref="A2:F2"/>
  </mergeCells>
  <pageMargins left="1.2" right="0.2" top="0.75" bottom="0.75" header="0.3" footer="0.3"/>
  <pageSetup paperSize="5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B1" zoomScale="95" zoomScaleNormal="95" workbookViewId="0">
      <selection activeCell="B73" sqref="B73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34" t="s">
        <v>101</v>
      </c>
      <c r="B2" s="334"/>
      <c r="C2" s="334"/>
      <c r="D2" s="334"/>
      <c r="E2" s="334"/>
      <c r="F2" s="334"/>
      <c r="G2" s="334"/>
      <c r="H2" s="334"/>
      <c r="I2" s="334"/>
    </row>
    <row r="3" spans="1:9" x14ac:dyDescent="0.25">
      <c r="A3" s="334"/>
      <c r="B3" s="334"/>
      <c r="C3" s="334"/>
      <c r="D3" s="334"/>
      <c r="E3" s="334"/>
      <c r="F3" s="334"/>
      <c r="G3" s="334"/>
      <c r="H3" s="334"/>
      <c r="I3" s="334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137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35" t="s">
        <v>109</v>
      </c>
      <c r="G10" s="336"/>
      <c r="H10" s="107"/>
      <c r="I10" s="111"/>
    </row>
    <row r="11" spans="1:9" ht="26.25" x14ac:dyDescent="0.25">
      <c r="A11" s="112" t="s">
        <v>0</v>
      </c>
      <c r="B11" s="113"/>
      <c r="C11" s="282"/>
      <c r="D11" s="115" t="s">
        <v>110</v>
      </c>
      <c r="E11" s="113" t="s">
        <v>111</v>
      </c>
      <c r="F11" s="116"/>
      <c r="G11" s="116"/>
      <c r="H11" s="283" t="s">
        <v>112</v>
      </c>
      <c r="I11" s="284" t="s">
        <v>113</v>
      </c>
    </row>
    <row r="12" spans="1:9" x14ac:dyDescent="0.25">
      <c r="A12" s="112"/>
      <c r="B12" s="113" t="s">
        <v>123</v>
      </c>
      <c r="C12" s="282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3" t="s">
        <v>119</v>
      </c>
      <c r="I12" s="117"/>
    </row>
    <row r="13" spans="1:9" x14ac:dyDescent="0.25">
      <c r="A13" s="112"/>
      <c r="B13" s="113"/>
      <c r="C13" s="282" t="s">
        <v>120</v>
      </c>
      <c r="D13" s="118" t="s">
        <v>121</v>
      </c>
      <c r="E13" s="118"/>
      <c r="F13" s="113"/>
      <c r="G13" s="113"/>
      <c r="H13" s="283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178" t="s">
        <v>125</v>
      </c>
      <c r="G18" s="17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6" t="s">
        <v>27</v>
      </c>
      <c r="C31" s="131" t="s">
        <v>114</v>
      </c>
      <c r="D31" s="149">
        <v>25000000</v>
      </c>
      <c r="E31" s="113" t="s">
        <v>122</v>
      </c>
      <c r="F31" s="285" t="s">
        <v>125</v>
      </c>
      <c r="G31" s="285" t="s">
        <v>126</v>
      </c>
      <c r="H31" s="287"/>
      <c r="I31" s="288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1" t="s">
        <v>114</v>
      </c>
      <c r="D35" s="292">
        <v>100000000</v>
      </c>
      <c r="E35" s="293" t="s">
        <v>122</v>
      </c>
      <c r="F35" s="294" t="s">
        <v>125</v>
      </c>
      <c r="G35" s="294" t="s">
        <v>126</v>
      </c>
      <c r="H35" s="295"/>
      <c r="I35" s="296"/>
    </row>
    <row r="36" spans="1:9" x14ac:dyDescent="0.25">
      <c r="A36" s="112"/>
      <c r="B36" s="290" t="s">
        <v>33</v>
      </c>
      <c r="C36" s="142" t="s">
        <v>114</v>
      </c>
      <c r="D36" s="143">
        <v>20000000</v>
      </c>
      <c r="E36" s="113" t="s">
        <v>122</v>
      </c>
      <c r="F36" s="285" t="s">
        <v>125</v>
      </c>
      <c r="G36" s="285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89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09" t="s">
        <v>188</v>
      </c>
      <c r="G70" s="309"/>
      <c r="H70" s="95"/>
      <c r="I70" s="95"/>
    </row>
    <row r="71" spans="1:14" ht="15.75" x14ac:dyDescent="0.25">
      <c r="D71" s="176"/>
      <c r="F71" s="310" t="s">
        <v>191</v>
      </c>
      <c r="G71" s="311"/>
      <c r="H71" s="157"/>
      <c r="I71" s="157"/>
      <c r="J71" s="157"/>
    </row>
    <row r="72" spans="1:14" ht="15.75" x14ac:dyDescent="0.25">
      <c r="F72" s="312"/>
      <c r="G72" s="312"/>
      <c r="H72" s="160"/>
      <c r="I72" s="160"/>
      <c r="J72" s="160"/>
      <c r="K72" s="157"/>
      <c r="L72" s="157"/>
      <c r="M72" s="157"/>
      <c r="N72" s="157"/>
    </row>
    <row r="73" spans="1:14" x14ac:dyDescent="0.25">
      <c r="F73" s="312"/>
      <c r="G73" s="312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1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189</v>
      </c>
      <c r="G75" s="311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1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190</v>
      </c>
      <c r="G77" s="311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opLeftCell="A52" zoomScale="95" zoomScaleNormal="95" workbookViewId="0">
      <selection activeCell="D27" sqref="D27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34" t="s">
        <v>101</v>
      </c>
      <c r="B2" s="334"/>
      <c r="C2" s="334"/>
      <c r="D2" s="334"/>
      <c r="E2" s="334"/>
      <c r="F2" s="334"/>
      <c r="G2" s="334"/>
      <c r="H2" s="334"/>
      <c r="I2" s="334"/>
    </row>
    <row r="3" spans="1:9" x14ac:dyDescent="0.25">
      <c r="A3" s="334"/>
      <c r="B3" s="334"/>
      <c r="C3" s="334"/>
      <c r="D3" s="334"/>
      <c r="E3" s="334"/>
      <c r="F3" s="334"/>
      <c r="G3" s="334"/>
      <c r="H3" s="334"/>
      <c r="I3" s="334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194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35" t="s">
        <v>109</v>
      </c>
      <c r="G10" s="336"/>
      <c r="H10" s="107"/>
      <c r="I10" s="111"/>
    </row>
    <row r="11" spans="1:9" ht="26.25" x14ac:dyDescent="0.25">
      <c r="A11" s="112" t="s">
        <v>0</v>
      </c>
      <c r="B11" s="113"/>
      <c r="C11" s="317"/>
      <c r="D11" s="115" t="s">
        <v>110</v>
      </c>
      <c r="E11" s="113" t="s">
        <v>111</v>
      </c>
      <c r="F11" s="116"/>
      <c r="G11" s="116"/>
      <c r="H11" s="283" t="s">
        <v>112</v>
      </c>
      <c r="I11" s="284" t="s">
        <v>113</v>
      </c>
    </row>
    <row r="12" spans="1:9" x14ac:dyDescent="0.25">
      <c r="A12" s="112"/>
      <c r="B12" s="113" t="s">
        <v>123</v>
      </c>
      <c r="C12" s="317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3" t="s">
        <v>119</v>
      </c>
      <c r="I12" s="117"/>
    </row>
    <row r="13" spans="1:9" x14ac:dyDescent="0.25">
      <c r="A13" s="112"/>
      <c r="B13" s="113"/>
      <c r="C13" s="317" t="s">
        <v>120</v>
      </c>
      <c r="D13" s="118" t="s">
        <v>121</v>
      </c>
      <c r="E13" s="118"/>
      <c r="F13" s="113"/>
      <c r="G13" s="113"/>
      <c r="H13" s="283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318" t="s">
        <v>125</v>
      </c>
      <c r="G18" s="31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6" t="s">
        <v>27</v>
      </c>
      <c r="C31" s="131" t="s">
        <v>114</v>
      </c>
      <c r="D31" s="149">
        <v>25000000</v>
      </c>
      <c r="E31" s="113" t="s">
        <v>122</v>
      </c>
      <c r="F31" s="285" t="s">
        <v>125</v>
      </c>
      <c r="G31" s="285" t="s">
        <v>126</v>
      </c>
      <c r="H31" s="287"/>
      <c r="I31" s="288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1" t="s">
        <v>114</v>
      </c>
      <c r="D35" s="292">
        <v>100000000</v>
      </c>
      <c r="E35" s="293" t="s">
        <v>122</v>
      </c>
      <c r="F35" s="294" t="s">
        <v>125</v>
      </c>
      <c r="G35" s="294" t="s">
        <v>126</v>
      </c>
      <c r="H35" s="295"/>
      <c r="I35" s="296"/>
    </row>
    <row r="36" spans="1:9" x14ac:dyDescent="0.25">
      <c r="A36" s="112"/>
      <c r="B36" s="290" t="s">
        <v>33</v>
      </c>
      <c r="C36" s="142" t="s">
        <v>114</v>
      </c>
      <c r="D36" s="143">
        <v>20000000</v>
      </c>
      <c r="E36" s="113" t="s">
        <v>122</v>
      </c>
      <c r="F36" s="285" t="s">
        <v>125</v>
      </c>
      <c r="G36" s="285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89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09" t="s">
        <v>195</v>
      </c>
      <c r="G70" s="309"/>
      <c r="H70" s="95"/>
      <c r="I70" s="95"/>
    </row>
    <row r="71" spans="1:14" ht="15.75" x14ac:dyDescent="0.25">
      <c r="D71" s="176"/>
      <c r="F71" s="310" t="s">
        <v>191</v>
      </c>
      <c r="G71" s="311"/>
      <c r="H71" s="157"/>
      <c r="I71" s="157"/>
      <c r="J71" s="157"/>
    </row>
    <row r="72" spans="1:14" ht="15.75" x14ac:dyDescent="0.25">
      <c r="F72" s="312"/>
      <c r="G72" s="312"/>
      <c r="H72" s="160"/>
      <c r="I72" s="160"/>
      <c r="J72" s="160"/>
      <c r="K72" s="157"/>
      <c r="L72" s="157"/>
      <c r="M72" s="157"/>
      <c r="N72" s="157"/>
    </row>
    <row r="73" spans="1:14" x14ac:dyDescent="0.25">
      <c r="F73" s="312"/>
      <c r="G73" s="312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1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189</v>
      </c>
      <c r="G75" s="311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1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190</v>
      </c>
      <c r="G77" s="311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D81" sqref="D81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34" t="s">
        <v>101</v>
      </c>
      <c r="B2" s="334"/>
      <c r="C2" s="334"/>
      <c r="D2" s="334"/>
      <c r="E2" s="334"/>
      <c r="F2" s="334"/>
      <c r="G2" s="334"/>
      <c r="H2" s="334"/>
      <c r="I2" s="334"/>
    </row>
    <row r="3" spans="1:9" x14ac:dyDescent="0.25">
      <c r="A3" s="334"/>
      <c r="B3" s="334"/>
      <c r="C3" s="334"/>
      <c r="D3" s="334"/>
      <c r="E3" s="334"/>
      <c r="F3" s="334"/>
      <c r="G3" s="334"/>
      <c r="H3" s="334"/>
      <c r="I3" s="334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198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35" t="s">
        <v>109</v>
      </c>
      <c r="G10" s="336"/>
      <c r="H10" s="107"/>
      <c r="I10" s="111"/>
    </row>
    <row r="11" spans="1:9" ht="26.25" x14ac:dyDescent="0.25">
      <c r="A11" s="112" t="s">
        <v>0</v>
      </c>
      <c r="B11" s="113"/>
      <c r="C11" s="323"/>
      <c r="D11" s="115" t="s">
        <v>110</v>
      </c>
      <c r="E11" s="113" t="s">
        <v>111</v>
      </c>
      <c r="F11" s="116"/>
      <c r="G11" s="116"/>
      <c r="H11" s="283" t="s">
        <v>112</v>
      </c>
      <c r="I11" s="284" t="s">
        <v>113</v>
      </c>
    </row>
    <row r="12" spans="1:9" x14ac:dyDescent="0.25">
      <c r="A12" s="112"/>
      <c r="B12" s="113" t="s">
        <v>123</v>
      </c>
      <c r="C12" s="323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3" t="s">
        <v>119</v>
      </c>
      <c r="I12" s="117"/>
    </row>
    <row r="13" spans="1:9" x14ac:dyDescent="0.25">
      <c r="A13" s="112"/>
      <c r="B13" s="113"/>
      <c r="C13" s="323" t="s">
        <v>120</v>
      </c>
      <c r="D13" s="118" t="s">
        <v>121</v>
      </c>
      <c r="E13" s="118"/>
      <c r="F13" s="113"/>
      <c r="G13" s="113"/>
      <c r="H13" s="283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318" t="s">
        <v>125</v>
      </c>
      <c r="G18" s="31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6" t="s">
        <v>27</v>
      </c>
      <c r="C31" s="131" t="s">
        <v>114</v>
      </c>
      <c r="D31" s="149">
        <v>25000000</v>
      </c>
      <c r="E31" s="113" t="s">
        <v>122</v>
      </c>
      <c r="F31" s="285" t="s">
        <v>125</v>
      </c>
      <c r="G31" s="285" t="s">
        <v>126</v>
      </c>
      <c r="H31" s="287"/>
      <c r="I31" s="288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1" t="s">
        <v>114</v>
      </c>
      <c r="D35" s="292">
        <v>100000000</v>
      </c>
      <c r="E35" s="293" t="s">
        <v>122</v>
      </c>
      <c r="F35" s="294" t="s">
        <v>125</v>
      </c>
      <c r="G35" s="294" t="s">
        <v>126</v>
      </c>
      <c r="H35" s="295"/>
      <c r="I35" s="296"/>
    </row>
    <row r="36" spans="1:9" x14ac:dyDescent="0.25">
      <c r="A36" s="112"/>
      <c r="B36" s="290" t="s">
        <v>33</v>
      </c>
      <c r="C36" s="142" t="s">
        <v>114</v>
      </c>
      <c r="D36" s="143">
        <v>20000000</v>
      </c>
      <c r="E36" s="113" t="s">
        <v>122</v>
      </c>
      <c r="F36" s="285" t="s">
        <v>125</v>
      </c>
      <c r="G36" s="285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89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09" t="s">
        <v>197</v>
      </c>
      <c r="G70" s="309"/>
      <c r="H70" s="95"/>
      <c r="I70" s="95"/>
    </row>
    <row r="71" spans="1:14" ht="15.75" x14ac:dyDescent="0.25">
      <c r="D71" s="176"/>
      <c r="F71" s="310" t="s">
        <v>191</v>
      </c>
      <c r="G71" s="311"/>
      <c r="H71" s="157"/>
      <c r="I71" s="157"/>
      <c r="J71" s="157"/>
    </row>
    <row r="72" spans="1:14" ht="15.75" x14ac:dyDescent="0.25">
      <c r="F72" s="312"/>
      <c r="G72" s="312"/>
      <c r="H72" s="160"/>
      <c r="I72" s="160"/>
      <c r="J72" s="160"/>
      <c r="K72" s="157"/>
      <c r="L72" s="157"/>
      <c r="M72" s="157"/>
      <c r="N72" s="157"/>
    </row>
    <row r="73" spans="1:14" x14ac:dyDescent="0.25">
      <c r="F73" s="312"/>
      <c r="G73" s="312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1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189</v>
      </c>
      <c r="G75" s="311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1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190</v>
      </c>
      <c r="G77" s="311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="95" zoomScaleNormal="95" workbookViewId="0">
      <selection activeCell="E76" sqref="E76"/>
    </sheetView>
  </sheetViews>
  <sheetFormatPr defaultRowHeight="15" x14ac:dyDescent="0.25"/>
  <cols>
    <col min="1" max="1" width="6.42578125" customWidth="1"/>
    <col min="2" max="2" width="65.5703125" bestFit="1" customWidth="1"/>
    <col min="3" max="3" width="2.42578125" bestFit="1" customWidth="1"/>
    <col min="4" max="4" width="16.42578125" customWidth="1"/>
    <col min="5" max="5" width="23" customWidth="1"/>
    <col min="6" max="6" width="13.7109375" customWidth="1"/>
    <col min="7" max="7" width="17" bestFit="1" customWidth="1"/>
    <col min="8" max="9" width="9.140625" customWidth="1"/>
  </cols>
  <sheetData>
    <row r="1" spans="1:9" x14ac:dyDescent="0.25">
      <c r="A1" s="102"/>
      <c r="B1" s="102"/>
      <c r="C1" s="102"/>
      <c r="D1" s="102"/>
      <c r="E1" s="102"/>
      <c r="F1" s="102"/>
      <c r="G1" s="102"/>
      <c r="H1" s="102"/>
      <c r="I1" s="102"/>
    </row>
    <row r="2" spans="1:9" x14ac:dyDescent="0.25">
      <c r="A2" s="334" t="s">
        <v>101</v>
      </c>
      <c r="B2" s="334"/>
      <c r="C2" s="334"/>
      <c r="D2" s="334"/>
      <c r="E2" s="334"/>
      <c r="F2" s="334"/>
      <c r="G2" s="334"/>
      <c r="H2" s="334"/>
      <c r="I2" s="334"/>
    </row>
    <row r="3" spans="1:9" x14ac:dyDescent="0.25">
      <c r="A3" s="334"/>
      <c r="B3" s="334"/>
      <c r="C3" s="334"/>
      <c r="D3" s="334"/>
      <c r="E3" s="334"/>
      <c r="F3" s="334"/>
      <c r="G3" s="334"/>
      <c r="H3" s="334"/>
      <c r="I3" s="334"/>
    </row>
    <row r="4" spans="1:9" x14ac:dyDescent="0.2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 t="s">
        <v>102</v>
      </c>
      <c r="B5" s="102"/>
      <c r="C5" s="102" t="s">
        <v>103</v>
      </c>
      <c r="D5" s="102" t="s">
        <v>122</v>
      </c>
      <c r="E5" s="102"/>
      <c r="F5" s="103"/>
      <c r="G5" s="103"/>
      <c r="H5" s="103"/>
      <c r="I5" s="103"/>
    </row>
    <row r="6" spans="1:9" x14ac:dyDescent="0.25">
      <c r="A6" s="102" t="s">
        <v>104</v>
      </c>
      <c r="B6" s="102"/>
      <c r="C6" s="102" t="s">
        <v>103</v>
      </c>
      <c r="D6" s="102" t="s">
        <v>105</v>
      </c>
      <c r="E6" s="102"/>
      <c r="F6" s="103"/>
      <c r="G6" s="103"/>
      <c r="H6" s="103"/>
      <c r="I6" s="103"/>
    </row>
    <row r="7" spans="1:9" x14ac:dyDescent="0.25">
      <c r="A7" s="102" t="s">
        <v>106</v>
      </c>
      <c r="B7" s="102"/>
      <c r="C7" s="102" t="s">
        <v>103</v>
      </c>
      <c r="D7" s="104">
        <v>2021</v>
      </c>
      <c r="E7" s="104"/>
      <c r="F7" s="103"/>
      <c r="G7" s="103"/>
      <c r="H7" s="103"/>
      <c r="I7" s="103"/>
    </row>
    <row r="8" spans="1:9" x14ac:dyDescent="0.25">
      <c r="A8" s="102" t="s">
        <v>107</v>
      </c>
      <c r="B8" s="102"/>
      <c r="C8" s="102" t="s">
        <v>103</v>
      </c>
      <c r="D8" s="102" t="s">
        <v>199</v>
      </c>
      <c r="E8" s="102"/>
      <c r="F8" s="103"/>
      <c r="G8" s="103"/>
      <c r="H8" s="103"/>
      <c r="I8" s="103"/>
    </row>
    <row r="9" spans="1:9" ht="15.75" thickBot="1" x14ac:dyDescent="0.3">
      <c r="A9" s="102"/>
      <c r="B9" s="102"/>
      <c r="C9" s="102"/>
      <c r="D9" s="102"/>
      <c r="E9" s="102"/>
      <c r="F9" s="102"/>
      <c r="G9" s="102"/>
      <c r="H9" s="102"/>
      <c r="I9" s="105" t="s">
        <v>108</v>
      </c>
    </row>
    <row r="10" spans="1:9" x14ac:dyDescent="0.25">
      <c r="A10" s="106"/>
      <c r="B10" s="107"/>
      <c r="C10" s="108"/>
      <c r="D10" s="109"/>
      <c r="E10" s="110"/>
      <c r="F10" s="335" t="s">
        <v>109</v>
      </c>
      <c r="G10" s="336"/>
      <c r="H10" s="107"/>
      <c r="I10" s="111"/>
    </row>
    <row r="11" spans="1:9" ht="26.25" x14ac:dyDescent="0.25">
      <c r="A11" s="112" t="s">
        <v>0</v>
      </c>
      <c r="B11" s="113"/>
      <c r="C11" s="329"/>
      <c r="D11" s="115" t="s">
        <v>110</v>
      </c>
      <c r="E11" s="113" t="s">
        <v>111</v>
      </c>
      <c r="F11" s="116"/>
      <c r="G11" s="116"/>
      <c r="H11" s="283" t="s">
        <v>112</v>
      </c>
      <c r="I11" s="284" t="s">
        <v>113</v>
      </c>
    </row>
    <row r="12" spans="1:9" x14ac:dyDescent="0.25">
      <c r="A12" s="112"/>
      <c r="B12" s="113" t="s">
        <v>123</v>
      </c>
      <c r="C12" s="329" t="s">
        <v>114</v>
      </c>
      <c r="D12" s="118" t="s">
        <v>115</v>
      </c>
      <c r="E12" s="113" t="s">
        <v>116</v>
      </c>
      <c r="F12" s="113" t="s">
        <v>117</v>
      </c>
      <c r="G12" s="113" t="s">
        <v>118</v>
      </c>
      <c r="H12" s="283" t="s">
        <v>119</v>
      </c>
      <c r="I12" s="117"/>
    </row>
    <row r="13" spans="1:9" x14ac:dyDescent="0.25">
      <c r="A13" s="112"/>
      <c r="B13" s="113"/>
      <c r="C13" s="329" t="s">
        <v>120</v>
      </c>
      <c r="D13" s="118" t="s">
        <v>121</v>
      </c>
      <c r="E13" s="118"/>
      <c r="F13" s="113"/>
      <c r="G13" s="113"/>
      <c r="H13" s="283"/>
      <c r="I13" s="117"/>
    </row>
    <row r="14" spans="1:9" ht="15.75" thickBot="1" x14ac:dyDescent="0.3">
      <c r="A14" s="119"/>
      <c r="B14" s="120"/>
      <c r="C14" s="121"/>
      <c r="D14" s="122"/>
      <c r="E14" s="122"/>
      <c r="F14" s="120"/>
      <c r="G14" s="120"/>
      <c r="H14" s="120"/>
      <c r="I14" s="123"/>
    </row>
    <row r="15" spans="1:9" ht="15.75" thickTop="1" x14ac:dyDescent="0.25">
      <c r="A15" s="124">
        <v>1</v>
      </c>
      <c r="B15" s="125">
        <v>2</v>
      </c>
      <c r="C15" s="126">
        <v>3</v>
      </c>
      <c r="D15" s="127"/>
      <c r="E15" s="127">
        <v>4</v>
      </c>
      <c r="F15" s="125">
        <v>5</v>
      </c>
      <c r="G15" s="125">
        <v>6</v>
      </c>
      <c r="H15" s="125">
        <v>7</v>
      </c>
      <c r="I15" s="128">
        <v>8</v>
      </c>
    </row>
    <row r="16" spans="1:9" x14ac:dyDescent="0.25">
      <c r="A16" s="112">
        <v>1</v>
      </c>
      <c r="B16" s="65" t="s">
        <v>73</v>
      </c>
      <c r="C16" s="129"/>
      <c r="D16" s="130"/>
      <c r="E16" s="118"/>
      <c r="F16" s="113"/>
      <c r="G16" s="113"/>
      <c r="H16" s="113"/>
      <c r="I16" s="117"/>
    </row>
    <row r="17" spans="1:9" ht="25.5" x14ac:dyDescent="0.25">
      <c r="A17" s="112"/>
      <c r="B17" s="53" t="s">
        <v>74</v>
      </c>
      <c r="C17" s="131"/>
      <c r="D17" s="132"/>
      <c r="E17" s="169"/>
      <c r="F17" s="113"/>
      <c r="G17" s="113"/>
      <c r="H17" s="113"/>
      <c r="I17" s="117"/>
    </row>
    <row r="18" spans="1:9" ht="25.5" x14ac:dyDescent="0.25">
      <c r="A18" s="112"/>
      <c r="B18" s="61" t="s">
        <v>75</v>
      </c>
      <c r="C18" s="134" t="s">
        <v>114</v>
      </c>
      <c r="D18" s="161">
        <v>2000000</v>
      </c>
      <c r="E18" s="170" t="s">
        <v>122</v>
      </c>
      <c r="F18" s="318" t="s">
        <v>125</v>
      </c>
      <c r="G18" s="318" t="s">
        <v>126</v>
      </c>
      <c r="H18" s="113"/>
      <c r="I18" s="117"/>
    </row>
    <row r="19" spans="1:9" x14ac:dyDescent="0.25">
      <c r="A19" s="135"/>
      <c r="B19" s="53" t="s">
        <v>76</v>
      </c>
      <c r="C19" s="129"/>
      <c r="D19" s="130"/>
      <c r="E19" s="136"/>
      <c r="F19" s="137"/>
      <c r="G19" s="137"/>
      <c r="H19" s="138"/>
      <c r="I19" s="139"/>
    </row>
    <row r="20" spans="1:9" x14ac:dyDescent="0.25">
      <c r="A20" s="112"/>
      <c r="B20" s="45" t="s">
        <v>77</v>
      </c>
      <c r="C20" s="131" t="s">
        <v>114</v>
      </c>
      <c r="D20" s="132">
        <v>9837921000</v>
      </c>
      <c r="E20" s="170" t="s">
        <v>122</v>
      </c>
      <c r="F20" s="178" t="s">
        <v>125</v>
      </c>
      <c r="G20" s="178" t="s">
        <v>126</v>
      </c>
      <c r="H20" s="133"/>
      <c r="I20" s="141"/>
    </row>
    <row r="21" spans="1:9" x14ac:dyDescent="0.25">
      <c r="A21" s="112"/>
      <c r="B21" s="45" t="s">
        <v>9</v>
      </c>
      <c r="C21" s="131" t="s">
        <v>114</v>
      </c>
      <c r="D21" s="132">
        <v>25000000</v>
      </c>
      <c r="E21" s="170" t="s">
        <v>122</v>
      </c>
      <c r="F21" s="178" t="s">
        <v>125</v>
      </c>
      <c r="G21" s="178" t="s">
        <v>126</v>
      </c>
      <c r="H21" s="133"/>
      <c r="I21" s="141"/>
    </row>
    <row r="22" spans="1:9" x14ac:dyDescent="0.25">
      <c r="A22" s="112"/>
      <c r="B22" s="45" t="s">
        <v>78</v>
      </c>
      <c r="C22" s="142" t="s">
        <v>114</v>
      </c>
      <c r="D22" s="143">
        <v>2000000</v>
      </c>
      <c r="E22" s="170" t="s">
        <v>122</v>
      </c>
      <c r="F22" s="178" t="s">
        <v>125</v>
      </c>
      <c r="G22" s="178" t="s">
        <v>126</v>
      </c>
      <c r="H22" s="133"/>
      <c r="I22" s="141"/>
    </row>
    <row r="23" spans="1:9" x14ac:dyDescent="0.25">
      <c r="A23" s="135"/>
      <c r="B23" s="45" t="s">
        <v>79</v>
      </c>
      <c r="C23" s="129" t="s">
        <v>114</v>
      </c>
      <c r="D23" s="130">
        <v>2000000</v>
      </c>
      <c r="E23" s="170" t="s">
        <v>122</v>
      </c>
      <c r="F23" s="178" t="s">
        <v>125</v>
      </c>
      <c r="G23" s="178" t="s">
        <v>126</v>
      </c>
      <c r="H23" s="144"/>
      <c r="I23" s="139"/>
    </row>
    <row r="24" spans="1:9" x14ac:dyDescent="0.25">
      <c r="A24" s="112"/>
      <c r="B24" s="45" t="s">
        <v>80</v>
      </c>
      <c r="C24" s="131" t="s">
        <v>114</v>
      </c>
      <c r="D24" s="163">
        <v>2000000</v>
      </c>
      <c r="E24" s="113" t="s">
        <v>122</v>
      </c>
      <c r="F24" s="178" t="s">
        <v>125</v>
      </c>
      <c r="G24" s="178" t="s">
        <v>126</v>
      </c>
      <c r="H24" s="133"/>
      <c r="I24" s="141"/>
    </row>
    <row r="25" spans="1:9" ht="25.5" x14ac:dyDescent="0.25">
      <c r="A25" s="112"/>
      <c r="B25" s="61" t="s">
        <v>81</v>
      </c>
      <c r="C25" s="131" t="s">
        <v>114</v>
      </c>
      <c r="D25" s="163">
        <v>2000000</v>
      </c>
      <c r="E25" s="113" t="s">
        <v>122</v>
      </c>
      <c r="F25" s="178" t="s">
        <v>125</v>
      </c>
      <c r="G25" s="178" t="s">
        <v>126</v>
      </c>
      <c r="H25" s="133"/>
      <c r="I25" s="141"/>
    </row>
    <row r="26" spans="1:9" x14ac:dyDescent="0.25">
      <c r="A26" s="135"/>
      <c r="B26" s="164" t="s">
        <v>16</v>
      </c>
      <c r="C26" s="166"/>
      <c r="D26" s="162"/>
      <c r="E26" s="167"/>
      <c r="F26" s="137"/>
      <c r="G26" s="137"/>
      <c r="H26" s="144"/>
      <c r="I26" s="139"/>
    </row>
    <row r="27" spans="1:9" x14ac:dyDescent="0.25">
      <c r="A27" s="112"/>
      <c r="B27" s="165" t="s">
        <v>17</v>
      </c>
      <c r="C27" s="131" t="s">
        <v>114</v>
      </c>
      <c r="D27" s="163">
        <v>200000000</v>
      </c>
      <c r="E27" s="113" t="s">
        <v>122</v>
      </c>
      <c r="F27" s="178" t="s">
        <v>125</v>
      </c>
      <c r="G27" s="178" t="s">
        <v>126</v>
      </c>
      <c r="H27" s="133"/>
      <c r="I27" s="141"/>
    </row>
    <row r="28" spans="1:9" x14ac:dyDescent="0.25">
      <c r="A28" s="112"/>
      <c r="B28" s="35" t="s">
        <v>22</v>
      </c>
      <c r="C28" s="131"/>
      <c r="D28" s="163"/>
      <c r="E28" s="152"/>
      <c r="F28" s="145"/>
      <c r="G28" s="145"/>
      <c r="H28" s="146"/>
      <c r="I28" s="141"/>
    </row>
    <row r="29" spans="1:9" x14ac:dyDescent="0.25">
      <c r="A29" s="112"/>
      <c r="B29" s="31" t="s">
        <v>23</v>
      </c>
      <c r="C29" s="142" t="s">
        <v>114</v>
      </c>
      <c r="D29" s="177">
        <v>20000000</v>
      </c>
      <c r="E29" s="113" t="s">
        <v>122</v>
      </c>
      <c r="F29" s="178" t="s">
        <v>125</v>
      </c>
      <c r="G29" s="178" t="s">
        <v>126</v>
      </c>
      <c r="H29" s="147"/>
      <c r="I29" s="141"/>
    </row>
    <row r="30" spans="1:9" x14ac:dyDescent="0.25">
      <c r="A30" s="112"/>
      <c r="B30" s="88" t="s">
        <v>124</v>
      </c>
      <c r="C30" s="131" t="s">
        <v>114</v>
      </c>
      <c r="D30" s="132">
        <v>20000000</v>
      </c>
      <c r="E30" s="113" t="s">
        <v>122</v>
      </c>
      <c r="F30" s="178" t="s">
        <v>125</v>
      </c>
      <c r="G30" s="178" t="s">
        <v>126</v>
      </c>
      <c r="H30" s="168"/>
      <c r="I30" s="141"/>
    </row>
    <row r="31" spans="1:9" x14ac:dyDescent="0.25">
      <c r="A31" s="112"/>
      <c r="B31" s="286" t="s">
        <v>27</v>
      </c>
      <c r="C31" s="131" t="s">
        <v>114</v>
      </c>
      <c r="D31" s="149">
        <v>25000000</v>
      </c>
      <c r="E31" s="113" t="s">
        <v>122</v>
      </c>
      <c r="F31" s="285" t="s">
        <v>125</v>
      </c>
      <c r="G31" s="285" t="s">
        <v>126</v>
      </c>
      <c r="H31" s="287"/>
      <c r="I31" s="288"/>
    </row>
    <row r="32" spans="1:9" x14ac:dyDescent="0.25">
      <c r="A32" s="112"/>
      <c r="B32" s="45" t="s">
        <v>28</v>
      </c>
      <c r="C32" s="131" t="s">
        <v>114</v>
      </c>
      <c r="D32" s="132">
        <v>3000000</v>
      </c>
      <c r="E32" s="113" t="s">
        <v>122</v>
      </c>
      <c r="F32" s="178" t="s">
        <v>125</v>
      </c>
      <c r="G32" s="178" t="s">
        <v>126</v>
      </c>
      <c r="H32" s="133"/>
      <c r="I32" s="141"/>
    </row>
    <row r="33" spans="1:9" x14ac:dyDescent="0.25">
      <c r="A33" s="112"/>
      <c r="B33" s="45" t="s">
        <v>30</v>
      </c>
      <c r="C33" s="142" t="s">
        <v>114</v>
      </c>
      <c r="D33" s="143">
        <v>80000000</v>
      </c>
      <c r="E33" s="113" t="s">
        <v>122</v>
      </c>
      <c r="F33" s="178" t="s">
        <v>125</v>
      </c>
      <c r="G33" s="178" t="s">
        <v>126</v>
      </c>
      <c r="H33" s="133"/>
      <c r="I33" s="141"/>
    </row>
    <row r="34" spans="1:9" x14ac:dyDescent="0.25">
      <c r="A34" s="135"/>
      <c r="B34" s="45" t="s">
        <v>31</v>
      </c>
      <c r="C34" s="129" t="s">
        <v>114</v>
      </c>
      <c r="D34" s="130">
        <v>60000000</v>
      </c>
      <c r="E34" s="113" t="s">
        <v>122</v>
      </c>
      <c r="F34" s="178" t="s">
        <v>125</v>
      </c>
      <c r="G34" s="178" t="s">
        <v>126</v>
      </c>
      <c r="H34" s="144"/>
      <c r="I34" s="139"/>
    </row>
    <row r="35" spans="1:9" x14ac:dyDescent="0.25">
      <c r="A35" s="209"/>
      <c r="B35" s="45" t="s">
        <v>32</v>
      </c>
      <c r="C35" s="291" t="s">
        <v>114</v>
      </c>
      <c r="D35" s="292">
        <v>100000000</v>
      </c>
      <c r="E35" s="293" t="s">
        <v>122</v>
      </c>
      <c r="F35" s="294" t="s">
        <v>125</v>
      </c>
      <c r="G35" s="294" t="s">
        <v>126</v>
      </c>
      <c r="H35" s="295"/>
      <c r="I35" s="296"/>
    </row>
    <row r="36" spans="1:9" x14ac:dyDescent="0.25">
      <c r="A36" s="112"/>
      <c r="B36" s="290" t="s">
        <v>33</v>
      </c>
      <c r="C36" s="142" t="s">
        <v>114</v>
      </c>
      <c r="D36" s="143">
        <v>20000000</v>
      </c>
      <c r="E36" s="113" t="s">
        <v>122</v>
      </c>
      <c r="F36" s="285" t="s">
        <v>125</v>
      </c>
      <c r="G36" s="285" t="s">
        <v>126</v>
      </c>
      <c r="H36" s="133"/>
      <c r="I36" s="141"/>
    </row>
    <row r="37" spans="1:9" ht="25.5" x14ac:dyDescent="0.25">
      <c r="A37" s="135"/>
      <c r="B37" s="53" t="s">
        <v>83</v>
      </c>
      <c r="C37" s="129"/>
      <c r="D37" s="130"/>
      <c r="E37" s="136"/>
      <c r="F37" s="137"/>
      <c r="G37" s="137"/>
      <c r="H37" s="144"/>
      <c r="I37" s="139"/>
    </row>
    <row r="38" spans="1:9" x14ac:dyDescent="0.25">
      <c r="A38" s="112"/>
      <c r="B38" s="45" t="s">
        <v>84</v>
      </c>
      <c r="C38" s="131" t="s">
        <v>114</v>
      </c>
      <c r="D38" s="132">
        <v>15000000</v>
      </c>
      <c r="E38" s="113" t="s">
        <v>122</v>
      </c>
      <c r="F38" s="178" t="s">
        <v>125</v>
      </c>
      <c r="G38" s="178" t="s">
        <v>126</v>
      </c>
      <c r="H38" s="133"/>
      <c r="I38" s="141"/>
    </row>
    <row r="39" spans="1:9" x14ac:dyDescent="0.25">
      <c r="A39" s="112"/>
      <c r="B39" s="53" t="s">
        <v>36</v>
      </c>
      <c r="C39" s="131"/>
      <c r="D39" s="132"/>
      <c r="E39" s="113"/>
      <c r="F39" s="140"/>
      <c r="G39" s="140"/>
      <c r="H39" s="133"/>
      <c r="I39" s="141"/>
    </row>
    <row r="40" spans="1:9" x14ac:dyDescent="0.25">
      <c r="A40" s="135"/>
      <c r="B40" s="45" t="s">
        <v>37</v>
      </c>
      <c r="C40" s="129" t="s">
        <v>114</v>
      </c>
      <c r="D40" s="148">
        <v>20400000</v>
      </c>
      <c r="E40" s="113" t="s">
        <v>122</v>
      </c>
      <c r="F40" s="178" t="s">
        <v>125</v>
      </c>
      <c r="G40" s="178" t="s">
        <v>126</v>
      </c>
      <c r="H40" s="137"/>
      <c r="I40" s="139"/>
    </row>
    <row r="41" spans="1:9" x14ac:dyDescent="0.25">
      <c r="A41" s="112"/>
      <c r="B41" s="45" t="s">
        <v>41</v>
      </c>
      <c r="C41" s="131" t="s">
        <v>114</v>
      </c>
      <c r="D41" s="149">
        <v>160000000</v>
      </c>
      <c r="E41" s="113" t="s">
        <v>122</v>
      </c>
      <c r="F41" s="178" t="s">
        <v>125</v>
      </c>
      <c r="G41" s="178" t="s">
        <v>126</v>
      </c>
      <c r="H41" s="133"/>
      <c r="I41" s="141"/>
    </row>
    <row r="42" spans="1:9" ht="25.5" x14ac:dyDescent="0.25">
      <c r="A42" s="112"/>
      <c r="B42" s="53" t="s">
        <v>46</v>
      </c>
      <c r="C42" s="142"/>
      <c r="D42" s="143"/>
      <c r="E42" s="150"/>
      <c r="F42" s="140"/>
      <c r="G42" s="140"/>
      <c r="H42" s="133"/>
      <c r="I42" s="141"/>
    </row>
    <row r="43" spans="1:9" ht="25.5" x14ac:dyDescent="0.25">
      <c r="A43" s="135"/>
      <c r="B43" s="61" t="s">
        <v>47</v>
      </c>
      <c r="C43" s="131" t="s">
        <v>114</v>
      </c>
      <c r="D43" s="132">
        <v>150000000</v>
      </c>
      <c r="E43" s="113" t="s">
        <v>122</v>
      </c>
      <c r="F43" s="178" t="s">
        <v>125</v>
      </c>
      <c r="G43" s="178" t="s">
        <v>126</v>
      </c>
      <c r="H43" s="144"/>
      <c r="I43" s="139"/>
    </row>
    <row r="44" spans="1:9" x14ac:dyDescent="0.25">
      <c r="A44" s="112"/>
      <c r="B44" s="45" t="s">
        <v>49</v>
      </c>
      <c r="C44" s="131" t="s">
        <v>114</v>
      </c>
      <c r="D44" s="149">
        <v>15000000</v>
      </c>
      <c r="E44" s="113" t="s">
        <v>122</v>
      </c>
      <c r="F44" s="178" t="s">
        <v>125</v>
      </c>
      <c r="G44" s="178" t="s">
        <v>126</v>
      </c>
      <c r="H44" s="133"/>
      <c r="I44" s="141"/>
    </row>
    <row r="45" spans="1:9" x14ac:dyDescent="0.25">
      <c r="A45" s="112"/>
      <c r="B45" s="45" t="s">
        <v>54</v>
      </c>
      <c r="C45" s="131" t="s">
        <v>114</v>
      </c>
      <c r="D45" s="132">
        <v>60000000</v>
      </c>
      <c r="E45" s="113" t="s">
        <v>122</v>
      </c>
      <c r="F45" s="178" t="s">
        <v>125</v>
      </c>
      <c r="G45" s="178" t="s">
        <v>126</v>
      </c>
      <c r="H45" s="151"/>
      <c r="I45" s="141"/>
    </row>
    <row r="46" spans="1:9" ht="25.5" x14ac:dyDescent="0.25">
      <c r="A46" s="135"/>
      <c r="B46" s="61" t="s">
        <v>58</v>
      </c>
      <c r="C46" s="129" t="s">
        <v>114</v>
      </c>
      <c r="D46" s="148">
        <v>10000000</v>
      </c>
      <c r="E46" s="113" t="s">
        <v>122</v>
      </c>
      <c r="F46" s="178" t="s">
        <v>125</v>
      </c>
      <c r="G46" s="178" t="s">
        <v>126</v>
      </c>
      <c r="H46" s="144"/>
      <c r="I46" s="139"/>
    </row>
    <row r="47" spans="1:9" x14ac:dyDescent="0.25">
      <c r="A47" s="112">
        <v>2</v>
      </c>
      <c r="B47" s="65" t="s">
        <v>63</v>
      </c>
      <c r="C47" s="131"/>
      <c r="D47" s="163"/>
      <c r="E47" s="152"/>
      <c r="F47" s="140"/>
      <c r="G47" s="140"/>
      <c r="H47" s="133"/>
      <c r="I47" s="141"/>
    </row>
    <row r="48" spans="1:9" x14ac:dyDescent="0.25">
      <c r="A48" s="112"/>
      <c r="B48" s="53" t="s">
        <v>64</v>
      </c>
      <c r="C48" s="131"/>
      <c r="D48" s="163"/>
      <c r="E48" s="152"/>
      <c r="F48" s="140"/>
      <c r="G48" s="140"/>
      <c r="H48" s="133"/>
      <c r="I48" s="141"/>
    </row>
    <row r="49" spans="1:9" x14ac:dyDescent="0.25">
      <c r="A49" s="112"/>
      <c r="B49" s="45" t="s">
        <v>85</v>
      </c>
      <c r="C49" s="131" t="s">
        <v>114</v>
      </c>
      <c r="D49" s="163">
        <v>100000000</v>
      </c>
      <c r="E49" s="113" t="s">
        <v>122</v>
      </c>
      <c r="F49" s="178" t="s">
        <v>125</v>
      </c>
      <c r="G49" s="178" t="s">
        <v>126</v>
      </c>
      <c r="H49" s="133"/>
      <c r="I49" s="141"/>
    </row>
    <row r="50" spans="1:9" x14ac:dyDescent="0.25">
      <c r="A50" s="112"/>
      <c r="B50" s="45" t="s">
        <v>86</v>
      </c>
      <c r="C50" s="131" t="s">
        <v>114</v>
      </c>
      <c r="D50" s="163">
        <v>230000000</v>
      </c>
      <c r="E50" s="113" t="s">
        <v>122</v>
      </c>
      <c r="F50" s="178" t="s">
        <v>125</v>
      </c>
      <c r="G50" s="178" t="s">
        <v>126</v>
      </c>
      <c r="H50" s="133"/>
      <c r="I50" s="141"/>
    </row>
    <row r="51" spans="1:9" x14ac:dyDescent="0.25">
      <c r="A51" s="112"/>
      <c r="B51" s="45" t="s">
        <v>87</v>
      </c>
      <c r="C51" s="131" t="s">
        <v>114</v>
      </c>
      <c r="D51" s="163">
        <v>195000000</v>
      </c>
      <c r="E51" s="113" t="s">
        <v>122</v>
      </c>
      <c r="F51" s="178" t="s">
        <v>125</v>
      </c>
      <c r="G51" s="178" t="s">
        <v>126</v>
      </c>
      <c r="H51" s="133"/>
      <c r="I51" s="141"/>
    </row>
    <row r="52" spans="1:9" x14ac:dyDescent="0.25">
      <c r="A52" s="112"/>
      <c r="B52" s="45" t="s">
        <v>88</v>
      </c>
      <c r="C52" s="131" t="s">
        <v>114</v>
      </c>
      <c r="D52" s="163">
        <v>154000000</v>
      </c>
      <c r="E52" s="113" t="s">
        <v>122</v>
      </c>
      <c r="F52" s="178" t="s">
        <v>125</v>
      </c>
      <c r="G52" s="178" t="s">
        <v>126</v>
      </c>
      <c r="H52" s="133"/>
      <c r="I52" s="141"/>
    </row>
    <row r="53" spans="1:9" x14ac:dyDescent="0.25">
      <c r="A53" s="112"/>
      <c r="B53" s="45" t="s">
        <v>65</v>
      </c>
      <c r="C53" s="131" t="s">
        <v>114</v>
      </c>
      <c r="D53" s="163">
        <v>20000000</v>
      </c>
      <c r="E53" s="113" t="s">
        <v>122</v>
      </c>
      <c r="F53" s="178" t="s">
        <v>125</v>
      </c>
      <c r="G53" s="178" t="s">
        <v>126</v>
      </c>
      <c r="H53" s="133"/>
      <c r="I53" s="141"/>
    </row>
    <row r="54" spans="1:9" x14ac:dyDescent="0.25">
      <c r="A54" s="112"/>
      <c r="B54" s="45" t="s">
        <v>66</v>
      </c>
      <c r="C54" s="131" t="s">
        <v>114</v>
      </c>
      <c r="D54" s="163">
        <v>95000000</v>
      </c>
      <c r="E54" s="113" t="s">
        <v>122</v>
      </c>
      <c r="F54" s="178" t="s">
        <v>125</v>
      </c>
      <c r="G54" s="178" t="s">
        <v>126</v>
      </c>
      <c r="H54" s="133"/>
      <c r="I54" s="141"/>
    </row>
    <row r="55" spans="1:9" ht="25.5" x14ac:dyDescent="0.25">
      <c r="A55" s="112"/>
      <c r="B55" s="61" t="s">
        <v>67</v>
      </c>
      <c r="C55" s="131" t="s">
        <v>114</v>
      </c>
      <c r="D55" s="163">
        <v>270000000</v>
      </c>
      <c r="E55" s="113" t="s">
        <v>122</v>
      </c>
      <c r="F55" s="178" t="s">
        <v>125</v>
      </c>
      <c r="G55" s="178" t="s">
        <v>126</v>
      </c>
      <c r="H55" s="133"/>
      <c r="I55" s="141"/>
    </row>
    <row r="56" spans="1:9" x14ac:dyDescent="0.25">
      <c r="A56" s="112"/>
      <c r="B56" s="53" t="s">
        <v>68</v>
      </c>
      <c r="C56" s="131"/>
      <c r="D56" s="163"/>
      <c r="E56" s="152"/>
      <c r="F56" s="140"/>
      <c r="G56" s="140"/>
      <c r="H56" s="133"/>
      <c r="I56" s="141"/>
    </row>
    <row r="57" spans="1:9" x14ac:dyDescent="0.25">
      <c r="A57" s="112"/>
      <c r="B57" s="45" t="s">
        <v>69</v>
      </c>
      <c r="C57" s="131" t="s">
        <v>114</v>
      </c>
      <c r="D57" s="163">
        <v>40000000</v>
      </c>
      <c r="E57" s="113" t="s">
        <v>122</v>
      </c>
      <c r="F57" s="178" t="s">
        <v>125</v>
      </c>
      <c r="G57" s="178" t="s">
        <v>126</v>
      </c>
      <c r="H57" s="133"/>
      <c r="I57" s="141"/>
    </row>
    <row r="58" spans="1:9" x14ac:dyDescent="0.25">
      <c r="A58" s="112"/>
      <c r="B58" s="85" t="s">
        <v>89</v>
      </c>
      <c r="C58" s="131" t="s">
        <v>114</v>
      </c>
      <c r="D58" s="163">
        <v>15000000</v>
      </c>
      <c r="E58" s="113" t="s">
        <v>122</v>
      </c>
      <c r="F58" s="178" t="s">
        <v>125</v>
      </c>
      <c r="G58" s="178" t="s">
        <v>126</v>
      </c>
      <c r="H58" s="133"/>
      <c r="I58" s="141"/>
    </row>
    <row r="59" spans="1:9" x14ac:dyDescent="0.25">
      <c r="A59" s="112">
        <v>3</v>
      </c>
      <c r="B59" s="289" t="s">
        <v>70</v>
      </c>
      <c r="C59" s="131"/>
      <c r="D59" s="163"/>
      <c r="E59" s="152"/>
      <c r="F59" s="140"/>
      <c r="G59" s="140"/>
      <c r="H59" s="133"/>
      <c r="I59" s="141"/>
    </row>
    <row r="60" spans="1:9" ht="25.5" x14ac:dyDescent="0.25">
      <c r="A60" s="112"/>
      <c r="B60" s="69" t="s">
        <v>90</v>
      </c>
      <c r="C60" s="131"/>
      <c r="D60" s="163"/>
      <c r="E60" s="152"/>
      <c r="F60" s="140"/>
      <c r="G60" s="140"/>
      <c r="H60" s="133"/>
      <c r="I60" s="141"/>
    </row>
    <row r="61" spans="1:9" x14ac:dyDescent="0.25">
      <c r="A61" s="112"/>
      <c r="B61" s="45" t="s">
        <v>91</v>
      </c>
      <c r="C61" s="131" t="s">
        <v>114</v>
      </c>
      <c r="D61" s="163">
        <v>35000000</v>
      </c>
      <c r="E61" s="113" t="s">
        <v>122</v>
      </c>
      <c r="F61" s="178" t="s">
        <v>125</v>
      </c>
      <c r="G61" s="178" t="s">
        <v>126</v>
      </c>
      <c r="H61" s="133"/>
      <c r="I61" s="141"/>
    </row>
    <row r="62" spans="1:9" x14ac:dyDescent="0.25">
      <c r="A62" s="112"/>
      <c r="B62" s="45" t="s">
        <v>92</v>
      </c>
      <c r="C62" s="131" t="s">
        <v>114</v>
      </c>
      <c r="D62" s="163">
        <v>18000000</v>
      </c>
      <c r="E62" s="113" t="s">
        <v>122</v>
      </c>
      <c r="F62" s="178" t="s">
        <v>125</v>
      </c>
      <c r="G62" s="178" t="s">
        <v>126</v>
      </c>
      <c r="H62" s="133"/>
      <c r="I62" s="141"/>
    </row>
    <row r="63" spans="1:9" x14ac:dyDescent="0.25">
      <c r="A63" s="112"/>
      <c r="B63" s="53" t="s">
        <v>71</v>
      </c>
      <c r="C63" s="131"/>
      <c r="D63" s="163"/>
      <c r="E63" s="152"/>
      <c r="F63" s="140"/>
      <c r="G63" s="140"/>
      <c r="H63" s="133"/>
      <c r="I63" s="141"/>
    </row>
    <row r="64" spans="1:9" x14ac:dyDescent="0.25">
      <c r="A64" s="112"/>
      <c r="B64" s="45" t="s">
        <v>93</v>
      </c>
      <c r="C64" s="131" t="s">
        <v>114</v>
      </c>
      <c r="D64" s="163">
        <v>30000000</v>
      </c>
      <c r="E64" s="113" t="s">
        <v>122</v>
      </c>
      <c r="F64" s="178" t="s">
        <v>125</v>
      </c>
      <c r="G64" s="178" t="s">
        <v>126</v>
      </c>
      <c r="H64" s="133"/>
      <c r="I64" s="141"/>
    </row>
    <row r="65" spans="1:14" x14ac:dyDescent="0.25">
      <c r="A65" s="112"/>
      <c r="B65" s="45" t="s">
        <v>94</v>
      </c>
      <c r="C65" s="131" t="s">
        <v>114</v>
      </c>
      <c r="D65" s="163">
        <v>10000000</v>
      </c>
      <c r="E65" s="113" t="s">
        <v>122</v>
      </c>
      <c r="F65" s="178" t="s">
        <v>125</v>
      </c>
      <c r="G65" s="178" t="s">
        <v>126</v>
      </c>
      <c r="H65" s="133"/>
      <c r="I65" s="141"/>
    </row>
    <row r="66" spans="1:14" ht="25.5" x14ac:dyDescent="0.25">
      <c r="A66" s="112"/>
      <c r="B66" s="61" t="s">
        <v>72</v>
      </c>
      <c r="C66" s="131" t="s">
        <v>114</v>
      </c>
      <c r="D66" s="163">
        <v>45000000</v>
      </c>
      <c r="E66" s="113" t="s">
        <v>122</v>
      </c>
      <c r="F66" s="178" t="s">
        <v>125</v>
      </c>
      <c r="G66" s="178" t="s">
        <v>126</v>
      </c>
      <c r="H66" s="133"/>
      <c r="I66" s="141"/>
    </row>
    <row r="67" spans="1:14" x14ac:dyDescent="0.25">
      <c r="A67" s="112"/>
      <c r="B67" s="85" t="s">
        <v>95</v>
      </c>
      <c r="C67" s="131" t="s">
        <v>114</v>
      </c>
      <c r="D67" s="163">
        <v>180000000</v>
      </c>
      <c r="E67" s="113" t="s">
        <v>122</v>
      </c>
      <c r="F67" s="178" t="s">
        <v>125</v>
      </c>
      <c r="G67" s="178" t="s">
        <v>126</v>
      </c>
      <c r="H67" s="133"/>
      <c r="I67" s="141"/>
    </row>
    <row r="68" spans="1:14" ht="15.75" thickBot="1" x14ac:dyDescent="0.3">
      <c r="A68" s="171"/>
      <c r="B68" s="153"/>
      <c r="C68" s="154"/>
      <c r="D68" s="155"/>
      <c r="E68" s="156"/>
      <c r="F68" s="172"/>
      <c r="G68" s="172"/>
      <c r="H68" s="156"/>
      <c r="I68" s="173"/>
    </row>
    <row r="69" spans="1:14" x14ac:dyDescent="0.25">
      <c r="D69" s="174"/>
    </row>
    <row r="70" spans="1:14" ht="15.75" x14ac:dyDescent="0.25">
      <c r="D70" s="175"/>
      <c r="F70" s="309" t="s">
        <v>200</v>
      </c>
      <c r="G70" s="309"/>
      <c r="H70" s="95"/>
      <c r="I70" s="95"/>
    </row>
    <row r="71" spans="1:14" ht="15.75" x14ac:dyDescent="0.25">
      <c r="D71" s="176"/>
      <c r="F71" s="310" t="s">
        <v>191</v>
      </c>
      <c r="G71" s="311"/>
      <c r="H71" s="157"/>
      <c r="I71" s="157"/>
      <c r="J71" s="157"/>
    </row>
    <row r="72" spans="1:14" ht="15.75" x14ac:dyDescent="0.25">
      <c r="F72" s="312"/>
      <c r="G72" s="312"/>
      <c r="H72" s="160"/>
      <c r="I72" s="160"/>
      <c r="J72" s="160"/>
      <c r="K72" s="157"/>
      <c r="L72" s="157"/>
      <c r="M72" s="157"/>
      <c r="N72" s="157"/>
    </row>
    <row r="73" spans="1:14" x14ac:dyDescent="0.25">
      <c r="F73" s="312"/>
      <c r="G73" s="312"/>
      <c r="H73" s="160"/>
      <c r="I73" s="160"/>
      <c r="J73" s="160"/>
      <c r="K73" s="160"/>
      <c r="L73" s="160"/>
      <c r="M73" s="160"/>
      <c r="N73" s="160"/>
    </row>
    <row r="74" spans="1:14" ht="15.75" x14ac:dyDescent="0.25">
      <c r="F74" s="96"/>
      <c r="G74" s="311"/>
      <c r="H74" s="157"/>
      <c r="I74" s="157"/>
      <c r="J74" s="157"/>
      <c r="K74" s="160"/>
      <c r="L74" s="160"/>
      <c r="M74" s="160"/>
      <c r="N74" s="160"/>
    </row>
    <row r="75" spans="1:14" ht="15.75" x14ac:dyDescent="0.25">
      <c r="F75" s="158" t="s">
        <v>189</v>
      </c>
      <c r="G75" s="311"/>
      <c r="H75" s="157"/>
      <c r="I75" s="157"/>
      <c r="J75" s="157"/>
      <c r="K75" s="157"/>
      <c r="L75" s="157"/>
      <c r="M75" s="157"/>
      <c r="N75" s="157"/>
    </row>
    <row r="76" spans="1:14" ht="15.75" x14ac:dyDescent="0.25">
      <c r="F76" s="159" t="s">
        <v>5</v>
      </c>
      <c r="G76" s="311"/>
      <c r="H76" s="157"/>
      <c r="I76" s="157"/>
      <c r="J76" s="157"/>
      <c r="K76" s="157"/>
      <c r="L76" s="157"/>
      <c r="M76" s="157"/>
      <c r="N76" s="157"/>
    </row>
    <row r="77" spans="1:14" ht="15.75" x14ac:dyDescent="0.25">
      <c r="F77" s="159" t="s">
        <v>190</v>
      </c>
      <c r="G77" s="311"/>
      <c r="H77" s="157"/>
      <c r="I77" s="157"/>
      <c r="J77" s="157"/>
      <c r="K77" s="157"/>
      <c r="L77" s="157"/>
      <c r="M77" s="157"/>
      <c r="N77" s="157"/>
    </row>
    <row r="78" spans="1:14" ht="15.75" x14ac:dyDescent="0.25">
      <c r="F78" s="157"/>
      <c r="G78" s="157"/>
      <c r="H78" s="157"/>
      <c r="I78" s="157"/>
      <c r="J78" s="159"/>
      <c r="K78" s="157"/>
      <c r="L78" s="157"/>
      <c r="M78" s="157"/>
      <c r="N78" s="157"/>
    </row>
  </sheetData>
  <mergeCells count="3">
    <mergeCell ref="A2:I2"/>
    <mergeCell ref="A3:I3"/>
    <mergeCell ref="F10:G10"/>
  </mergeCells>
  <pageMargins left="0.39370078740157483" right="1.1811023622047245" top="0.51181102362204722" bottom="0.39370078740157483" header="0.31496062992125984" footer="0.31496062992125984"/>
  <pageSetup paperSize="5"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zoomScale="66" zoomScaleNormal="66" workbookViewId="0">
      <selection activeCell="E70" sqref="E70"/>
    </sheetView>
  </sheetViews>
  <sheetFormatPr defaultRowHeight="15" x14ac:dyDescent="0.25"/>
  <cols>
    <col min="1" max="1" width="3.28515625" customWidth="1"/>
    <col min="2" max="2" width="61.85546875" customWidth="1"/>
    <col min="3" max="3" width="3.7109375" customWidth="1"/>
    <col min="4" max="4" width="29.5703125" customWidth="1"/>
    <col min="5" max="5" width="24.85546875" bestFit="1" customWidth="1"/>
    <col min="6" max="6" width="9.140625" customWidth="1"/>
    <col min="7" max="7" width="9.5703125" customWidth="1"/>
    <col min="8" max="8" width="20.42578125" customWidth="1"/>
    <col min="9" max="9" width="12.42578125" customWidth="1"/>
  </cols>
  <sheetData>
    <row r="1" spans="1:9" x14ac:dyDescent="0.25">
      <c r="A1" s="334" t="s">
        <v>170</v>
      </c>
      <c r="B1" s="334"/>
      <c r="C1" s="334"/>
      <c r="D1" s="334"/>
      <c r="E1" s="334"/>
      <c r="F1" s="334"/>
      <c r="G1" s="334"/>
      <c r="H1" s="334"/>
      <c r="I1" s="334"/>
    </row>
    <row r="2" spans="1:9" x14ac:dyDescent="0.25">
      <c r="A2" s="334" t="s">
        <v>171</v>
      </c>
      <c r="B2" s="334"/>
      <c r="C2" s="334"/>
      <c r="D2" s="334"/>
      <c r="E2" s="334"/>
      <c r="F2" s="334"/>
      <c r="G2" s="334"/>
      <c r="H2" s="334"/>
      <c r="I2" s="334"/>
    </row>
    <row r="4" spans="1:9" x14ac:dyDescent="0.25">
      <c r="A4" s="102" t="s">
        <v>102</v>
      </c>
      <c r="C4" t="s">
        <v>103</v>
      </c>
      <c r="D4" s="102" t="s">
        <v>169</v>
      </c>
    </row>
    <row r="5" spans="1:9" x14ac:dyDescent="0.25">
      <c r="A5" t="s">
        <v>104</v>
      </c>
      <c r="C5" t="s">
        <v>103</v>
      </c>
      <c r="D5" s="179" t="s">
        <v>151</v>
      </c>
    </row>
    <row r="6" spans="1:9" x14ac:dyDescent="0.25">
      <c r="A6" t="s">
        <v>106</v>
      </c>
      <c r="C6" t="s">
        <v>103</v>
      </c>
      <c r="D6" s="180">
        <v>2021</v>
      </c>
    </row>
    <row r="7" spans="1:9" x14ac:dyDescent="0.25">
      <c r="A7" t="s">
        <v>107</v>
      </c>
      <c r="C7" t="s">
        <v>103</v>
      </c>
      <c r="D7" s="179" t="s">
        <v>199</v>
      </c>
    </row>
    <row r="8" spans="1:9" ht="15.75" thickBot="1" x14ac:dyDescent="0.3">
      <c r="I8" s="213" t="s">
        <v>172</v>
      </c>
    </row>
    <row r="9" spans="1:9" ht="15.75" thickBot="1" x14ac:dyDescent="0.3">
      <c r="A9" s="235"/>
      <c r="B9" s="216"/>
      <c r="C9" s="217"/>
      <c r="D9" s="215"/>
      <c r="E9" s="215"/>
      <c r="F9" s="337" t="s">
        <v>173</v>
      </c>
      <c r="G9" s="338"/>
      <c r="H9" s="339"/>
      <c r="I9" s="218"/>
    </row>
    <row r="10" spans="1:9" x14ac:dyDescent="0.25">
      <c r="A10" s="214" t="s">
        <v>0</v>
      </c>
      <c r="B10" s="216" t="s">
        <v>130</v>
      </c>
      <c r="C10" s="217"/>
      <c r="D10" s="215" t="s">
        <v>174</v>
      </c>
      <c r="E10" s="215" t="s">
        <v>175</v>
      </c>
      <c r="F10" s="215"/>
      <c r="G10" s="215"/>
      <c r="H10" s="215" t="s">
        <v>176</v>
      </c>
      <c r="I10" s="218"/>
    </row>
    <row r="11" spans="1:9" x14ac:dyDescent="0.25">
      <c r="A11" s="219"/>
      <c r="B11" s="221" t="s">
        <v>132</v>
      </c>
      <c r="C11" s="222"/>
      <c r="D11" s="220" t="s">
        <v>177</v>
      </c>
      <c r="E11" s="220" t="s">
        <v>178</v>
      </c>
      <c r="F11" s="220" t="s">
        <v>179</v>
      </c>
      <c r="G11" s="220" t="s">
        <v>180</v>
      </c>
      <c r="H11" s="220" t="s">
        <v>181</v>
      </c>
      <c r="I11" s="224" t="s">
        <v>182</v>
      </c>
    </row>
    <row r="12" spans="1:9" x14ac:dyDescent="0.25">
      <c r="A12" s="219"/>
      <c r="B12" s="221"/>
      <c r="C12" s="222"/>
      <c r="D12" s="220" t="s">
        <v>183</v>
      </c>
      <c r="E12" s="220" t="s">
        <v>184</v>
      </c>
      <c r="F12" s="220"/>
      <c r="G12" s="220"/>
      <c r="H12" s="220" t="s">
        <v>185</v>
      </c>
      <c r="I12" s="224"/>
    </row>
    <row r="13" spans="1:9" x14ac:dyDescent="0.25">
      <c r="A13" s="238">
        <v>1</v>
      </c>
      <c r="B13" s="239">
        <v>2</v>
      </c>
      <c r="C13" s="232"/>
      <c r="D13" s="223">
        <v>3</v>
      </c>
      <c r="E13" s="223">
        <v>4</v>
      </c>
      <c r="F13" s="223">
        <v>5</v>
      </c>
      <c r="G13" s="223">
        <v>6</v>
      </c>
      <c r="H13" s="223">
        <v>7</v>
      </c>
      <c r="I13" s="240">
        <v>8</v>
      </c>
    </row>
    <row r="14" spans="1:9" x14ac:dyDescent="0.25">
      <c r="A14" s="298">
        <v>1</v>
      </c>
      <c r="B14" s="241"/>
      <c r="C14" s="242"/>
      <c r="D14" s="242"/>
      <c r="E14" s="242"/>
      <c r="F14" s="242"/>
      <c r="G14" s="242"/>
      <c r="H14" s="242"/>
      <c r="I14" s="299"/>
    </row>
    <row r="15" spans="1:9" ht="25.5" x14ac:dyDescent="0.25">
      <c r="A15" s="300"/>
      <c r="B15" s="53" t="s">
        <v>74</v>
      </c>
      <c r="C15" s="244"/>
      <c r="D15" s="245"/>
      <c r="E15" s="245"/>
      <c r="F15" s="244"/>
      <c r="G15" s="244"/>
      <c r="H15" s="244"/>
      <c r="I15" s="340" t="s">
        <v>196</v>
      </c>
    </row>
    <row r="16" spans="1:9" ht="25.5" x14ac:dyDescent="0.25">
      <c r="A16" s="300">
        <v>1</v>
      </c>
      <c r="B16" s="61" t="s">
        <v>75</v>
      </c>
      <c r="C16" s="244"/>
      <c r="D16" s="244"/>
      <c r="E16" s="244"/>
      <c r="F16" s="244"/>
      <c r="G16" s="244"/>
      <c r="H16" s="244"/>
      <c r="I16" s="341"/>
    </row>
    <row r="17" spans="1:9" x14ac:dyDescent="0.25">
      <c r="A17" s="300"/>
      <c r="B17" s="61"/>
      <c r="C17" s="244"/>
      <c r="D17" s="244"/>
      <c r="E17" s="244"/>
      <c r="F17" s="244"/>
      <c r="G17" s="244"/>
      <c r="H17" s="244"/>
      <c r="I17" s="341"/>
    </row>
    <row r="18" spans="1:9" x14ac:dyDescent="0.25">
      <c r="A18" s="300"/>
      <c r="B18" s="53" t="s">
        <v>76</v>
      </c>
      <c r="C18" s="244"/>
      <c r="D18" s="244"/>
      <c r="E18" s="244"/>
      <c r="F18" s="244"/>
      <c r="G18" s="244"/>
      <c r="H18" s="244"/>
      <c r="I18" s="341"/>
    </row>
    <row r="19" spans="1:9" x14ac:dyDescent="0.25">
      <c r="A19" s="300">
        <v>2</v>
      </c>
      <c r="B19" s="45" t="s">
        <v>77</v>
      </c>
      <c r="C19" s="244"/>
      <c r="D19" s="244"/>
      <c r="E19" s="244"/>
      <c r="F19" s="244"/>
      <c r="G19" s="244"/>
      <c r="H19" s="244"/>
      <c r="I19" s="341"/>
    </row>
    <row r="20" spans="1:9" x14ac:dyDescent="0.25">
      <c r="A20" s="300">
        <v>3</v>
      </c>
      <c r="B20" s="45" t="s">
        <v>9</v>
      </c>
      <c r="C20" s="244"/>
      <c r="D20" s="244"/>
      <c r="E20" s="244"/>
      <c r="F20" s="244"/>
      <c r="G20" s="244"/>
      <c r="H20" s="244"/>
      <c r="I20" s="341"/>
    </row>
    <row r="21" spans="1:9" x14ac:dyDescent="0.25">
      <c r="A21" s="300">
        <v>4</v>
      </c>
      <c r="B21" s="45" t="s">
        <v>78</v>
      </c>
      <c r="C21" s="244"/>
      <c r="D21" s="244"/>
      <c r="E21" s="244"/>
      <c r="F21" s="244"/>
      <c r="G21" s="244"/>
      <c r="H21" s="244"/>
      <c r="I21" s="341"/>
    </row>
    <row r="22" spans="1:9" x14ac:dyDescent="0.25">
      <c r="A22" s="300">
        <v>5</v>
      </c>
      <c r="B22" s="45" t="s">
        <v>79</v>
      </c>
      <c r="C22" s="244"/>
      <c r="D22" s="244"/>
      <c r="E22" s="244"/>
      <c r="F22" s="244"/>
      <c r="G22" s="244"/>
      <c r="H22" s="244"/>
      <c r="I22" s="341"/>
    </row>
    <row r="23" spans="1:9" x14ac:dyDescent="0.25">
      <c r="A23" s="300">
        <v>6</v>
      </c>
      <c r="B23" s="45" t="s">
        <v>80</v>
      </c>
      <c r="C23" s="244"/>
      <c r="D23" s="244"/>
      <c r="E23" s="244"/>
      <c r="F23" s="244"/>
      <c r="G23" s="244"/>
      <c r="H23" s="244"/>
      <c r="I23" s="341"/>
    </row>
    <row r="24" spans="1:9" ht="25.5" x14ac:dyDescent="0.25">
      <c r="A24" s="300">
        <v>7</v>
      </c>
      <c r="B24" s="61" t="s">
        <v>81</v>
      </c>
      <c r="C24" s="244"/>
      <c r="D24" s="244"/>
      <c r="E24" s="244"/>
      <c r="F24" s="244"/>
      <c r="G24" s="244"/>
      <c r="H24" s="244"/>
      <c r="I24" s="341"/>
    </row>
    <row r="25" spans="1:9" x14ac:dyDescent="0.25">
      <c r="A25" s="300"/>
      <c r="B25" s="35" t="s">
        <v>16</v>
      </c>
      <c r="C25" s="244"/>
      <c r="D25" s="244"/>
      <c r="E25" s="244"/>
      <c r="F25" s="244"/>
      <c r="G25" s="244"/>
      <c r="H25" s="244"/>
      <c r="I25" s="341"/>
    </row>
    <row r="26" spans="1:9" x14ac:dyDescent="0.25">
      <c r="A26" s="300">
        <v>8</v>
      </c>
      <c r="B26" s="31" t="s">
        <v>17</v>
      </c>
      <c r="C26" s="244"/>
      <c r="D26" s="244"/>
      <c r="E26" s="244"/>
      <c r="F26" s="244"/>
      <c r="G26" s="244"/>
      <c r="H26" s="244"/>
      <c r="I26" s="341"/>
    </row>
    <row r="27" spans="1:9" x14ac:dyDescent="0.25">
      <c r="A27" s="300"/>
      <c r="B27" s="35" t="s">
        <v>22</v>
      </c>
      <c r="C27" s="244"/>
      <c r="D27" s="244"/>
      <c r="E27" s="244"/>
      <c r="F27" s="244"/>
      <c r="G27" s="244"/>
      <c r="H27" s="244"/>
      <c r="I27" s="341"/>
    </row>
    <row r="28" spans="1:9" x14ac:dyDescent="0.25">
      <c r="A28" s="300">
        <v>9</v>
      </c>
      <c r="B28" s="31" t="s">
        <v>23</v>
      </c>
      <c r="C28" s="244"/>
      <c r="D28" s="244"/>
      <c r="E28" s="244"/>
      <c r="F28" s="244"/>
      <c r="G28" s="244"/>
      <c r="H28" s="244"/>
      <c r="I28" s="341"/>
    </row>
    <row r="29" spans="1:9" x14ac:dyDescent="0.25">
      <c r="A29" s="300">
        <v>10</v>
      </c>
      <c r="B29" s="31" t="s">
        <v>124</v>
      </c>
      <c r="C29" s="244"/>
      <c r="D29" s="244"/>
      <c r="E29" s="244"/>
      <c r="F29" s="244"/>
      <c r="G29" s="244"/>
      <c r="H29" s="244"/>
      <c r="I29" s="341"/>
    </row>
    <row r="30" spans="1:9" x14ac:dyDescent="0.25">
      <c r="A30" s="300">
        <v>11</v>
      </c>
      <c r="B30" s="31" t="s">
        <v>27</v>
      </c>
      <c r="C30" s="244"/>
      <c r="D30" s="244"/>
      <c r="E30" s="244"/>
      <c r="F30" s="244"/>
      <c r="G30" s="244"/>
      <c r="H30" s="244"/>
      <c r="I30" s="341"/>
    </row>
    <row r="31" spans="1:9" x14ac:dyDescent="0.25">
      <c r="A31" s="300">
        <v>12</v>
      </c>
      <c r="B31" s="45" t="s">
        <v>28</v>
      </c>
      <c r="C31" s="244"/>
      <c r="D31" s="244"/>
      <c r="E31" s="244"/>
      <c r="F31" s="244"/>
      <c r="G31" s="244"/>
      <c r="H31" s="244"/>
      <c r="I31" s="341"/>
    </row>
    <row r="32" spans="1:9" x14ac:dyDescent="0.25">
      <c r="A32" s="300">
        <v>13</v>
      </c>
      <c r="B32" s="45" t="s">
        <v>30</v>
      </c>
      <c r="C32" s="244"/>
      <c r="D32" s="244"/>
      <c r="E32" s="244"/>
      <c r="F32" s="244"/>
      <c r="G32" s="244"/>
      <c r="H32" s="244"/>
      <c r="I32" s="341"/>
    </row>
    <row r="33" spans="1:9" x14ac:dyDescent="0.25">
      <c r="A33" s="300">
        <v>14</v>
      </c>
      <c r="B33" s="45" t="s">
        <v>31</v>
      </c>
      <c r="C33" s="244"/>
      <c r="D33" s="244"/>
      <c r="E33" s="244"/>
      <c r="F33" s="244"/>
      <c r="G33" s="244"/>
      <c r="H33" s="244"/>
      <c r="I33" s="341"/>
    </row>
    <row r="34" spans="1:9" x14ac:dyDescent="0.25">
      <c r="A34" s="300">
        <v>15</v>
      </c>
      <c r="B34" s="45" t="s">
        <v>32</v>
      </c>
      <c r="C34" s="244"/>
      <c r="D34" s="244"/>
      <c r="E34" s="244"/>
      <c r="F34" s="244"/>
      <c r="G34" s="244"/>
      <c r="H34" s="244"/>
      <c r="I34" s="341"/>
    </row>
    <row r="35" spans="1:9" x14ac:dyDescent="0.25">
      <c r="A35" s="300">
        <v>16</v>
      </c>
      <c r="B35" s="45" t="s">
        <v>33</v>
      </c>
      <c r="C35" s="244"/>
      <c r="D35" s="244"/>
      <c r="E35" s="244"/>
      <c r="F35" s="244"/>
      <c r="G35" s="244"/>
      <c r="H35" s="244"/>
      <c r="I35" s="341"/>
    </row>
    <row r="36" spans="1:9" ht="25.5" x14ac:dyDescent="0.25">
      <c r="A36" s="300"/>
      <c r="B36" s="53" t="s">
        <v>83</v>
      </c>
      <c r="C36" s="244"/>
      <c r="D36" s="244"/>
      <c r="E36" s="244"/>
      <c r="F36" s="244"/>
      <c r="G36" s="244"/>
      <c r="H36" s="244"/>
      <c r="I36" s="341"/>
    </row>
    <row r="37" spans="1:9" x14ac:dyDescent="0.25">
      <c r="A37" s="300">
        <v>17</v>
      </c>
      <c r="B37" s="45" t="s">
        <v>84</v>
      </c>
      <c r="C37" s="244"/>
      <c r="D37" s="244"/>
      <c r="E37" s="244"/>
      <c r="F37" s="244"/>
      <c r="G37" s="244"/>
      <c r="H37" s="244"/>
      <c r="I37" s="341"/>
    </row>
    <row r="38" spans="1:9" x14ac:dyDescent="0.25">
      <c r="A38" s="300"/>
      <c r="B38" s="53" t="s">
        <v>36</v>
      </c>
      <c r="C38" s="244"/>
      <c r="D38" s="244"/>
      <c r="E38" s="244"/>
      <c r="F38" s="244"/>
      <c r="G38" s="244"/>
      <c r="H38" s="244"/>
      <c r="I38" s="341"/>
    </row>
    <row r="39" spans="1:9" x14ac:dyDescent="0.25">
      <c r="A39" s="300">
        <v>18</v>
      </c>
      <c r="B39" s="45" t="s">
        <v>37</v>
      </c>
      <c r="C39" s="244"/>
      <c r="D39" s="244"/>
      <c r="E39" s="244"/>
      <c r="F39" s="244"/>
      <c r="G39" s="244"/>
      <c r="H39" s="244"/>
      <c r="I39" s="341"/>
    </row>
    <row r="40" spans="1:9" x14ac:dyDescent="0.25">
      <c r="A40" s="300">
        <v>19</v>
      </c>
      <c r="B40" s="45" t="s">
        <v>41</v>
      </c>
      <c r="C40" s="244"/>
      <c r="D40" s="244"/>
      <c r="E40" s="244"/>
      <c r="F40" s="244"/>
      <c r="G40" s="244"/>
      <c r="H40" s="244"/>
      <c r="I40" s="341"/>
    </row>
    <row r="41" spans="1:9" ht="25.5" x14ac:dyDescent="0.25">
      <c r="A41" s="300"/>
      <c r="B41" s="53" t="s">
        <v>46</v>
      </c>
      <c r="C41" s="244"/>
      <c r="D41" s="244"/>
      <c r="E41" s="244"/>
      <c r="F41" s="244"/>
      <c r="G41" s="244"/>
      <c r="H41" s="244"/>
      <c r="I41" s="341"/>
    </row>
    <row r="42" spans="1:9" ht="25.5" x14ac:dyDescent="0.25">
      <c r="A42" s="300">
        <v>20</v>
      </c>
      <c r="B42" s="61" t="s">
        <v>47</v>
      </c>
      <c r="C42" s="244"/>
      <c r="D42" s="244"/>
      <c r="E42" s="244"/>
      <c r="F42" s="244"/>
      <c r="G42" s="244"/>
      <c r="H42" s="244"/>
      <c r="I42" s="341"/>
    </row>
    <row r="43" spans="1:9" x14ac:dyDescent="0.25">
      <c r="A43" s="300">
        <v>21</v>
      </c>
      <c r="B43" s="45" t="s">
        <v>49</v>
      </c>
      <c r="C43" s="244"/>
      <c r="D43" s="244"/>
      <c r="E43" s="244"/>
      <c r="F43" s="244"/>
      <c r="G43" s="244"/>
      <c r="H43" s="244"/>
      <c r="I43" s="341"/>
    </row>
    <row r="44" spans="1:9" x14ac:dyDescent="0.25">
      <c r="A44" s="300">
        <v>22</v>
      </c>
      <c r="B44" s="45" t="s">
        <v>54</v>
      </c>
      <c r="C44" s="244"/>
      <c r="D44" s="244"/>
      <c r="E44" s="244"/>
      <c r="F44" s="244"/>
      <c r="G44" s="244"/>
      <c r="H44" s="244"/>
      <c r="I44" s="341"/>
    </row>
    <row r="45" spans="1:9" ht="25.5" x14ac:dyDescent="0.25">
      <c r="A45" s="300">
        <v>23</v>
      </c>
      <c r="B45" s="61" t="s">
        <v>58</v>
      </c>
      <c r="C45" s="244"/>
      <c r="D45" s="244"/>
      <c r="E45" s="244"/>
      <c r="F45" s="244"/>
      <c r="G45" s="244"/>
      <c r="H45" s="244"/>
      <c r="I45" s="341"/>
    </row>
    <row r="46" spans="1:9" x14ac:dyDescent="0.25">
      <c r="A46" s="300"/>
      <c r="B46" s="65" t="s">
        <v>63</v>
      </c>
      <c r="C46" s="244"/>
      <c r="D46" s="244"/>
      <c r="E46" s="244"/>
      <c r="F46" s="244"/>
      <c r="G46" s="244"/>
      <c r="H46" s="244"/>
      <c r="I46" s="341"/>
    </row>
    <row r="47" spans="1:9" x14ac:dyDescent="0.25">
      <c r="A47" s="300"/>
      <c r="B47" s="53" t="s">
        <v>64</v>
      </c>
      <c r="C47" s="244"/>
      <c r="D47" s="244"/>
      <c r="E47" s="244"/>
      <c r="F47" s="244"/>
      <c r="G47" s="244"/>
      <c r="H47" s="244"/>
      <c r="I47" s="341"/>
    </row>
    <row r="48" spans="1:9" x14ac:dyDescent="0.25">
      <c r="A48" s="300">
        <v>24</v>
      </c>
      <c r="B48" s="45" t="s">
        <v>85</v>
      </c>
      <c r="C48" s="244"/>
      <c r="D48" s="244"/>
      <c r="E48" s="244"/>
      <c r="F48" s="244"/>
      <c r="G48" s="244"/>
      <c r="H48" s="244"/>
      <c r="I48" s="341"/>
    </row>
    <row r="49" spans="1:9" x14ac:dyDescent="0.25">
      <c r="A49" s="300">
        <v>25</v>
      </c>
      <c r="B49" s="45" t="s">
        <v>86</v>
      </c>
      <c r="C49" s="244"/>
      <c r="D49" s="244"/>
      <c r="E49" s="244"/>
      <c r="F49" s="244"/>
      <c r="G49" s="244"/>
      <c r="H49" s="244"/>
      <c r="I49" s="341"/>
    </row>
    <row r="50" spans="1:9" x14ac:dyDescent="0.25">
      <c r="A50" s="300">
        <v>26</v>
      </c>
      <c r="B50" s="45" t="s">
        <v>87</v>
      </c>
      <c r="C50" s="244"/>
      <c r="D50" s="244"/>
      <c r="E50" s="244"/>
      <c r="F50" s="244"/>
      <c r="G50" s="244"/>
      <c r="H50" s="244"/>
      <c r="I50" s="341"/>
    </row>
    <row r="51" spans="1:9" x14ac:dyDescent="0.25">
      <c r="A51" s="300">
        <v>27</v>
      </c>
      <c r="B51" s="45" t="s">
        <v>88</v>
      </c>
      <c r="C51" s="244"/>
      <c r="D51" s="244"/>
      <c r="E51" s="244"/>
      <c r="F51" s="244"/>
      <c r="G51" s="244"/>
      <c r="H51" s="244"/>
      <c r="I51" s="341"/>
    </row>
    <row r="52" spans="1:9" x14ac:dyDescent="0.25">
      <c r="A52" s="300">
        <v>28</v>
      </c>
      <c r="B52" s="45" t="s">
        <v>65</v>
      </c>
      <c r="C52" s="244"/>
      <c r="D52" s="244"/>
      <c r="E52" s="244"/>
      <c r="F52" s="244"/>
      <c r="G52" s="244"/>
      <c r="H52" s="244"/>
      <c r="I52" s="341"/>
    </row>
    <row r="53" spans="1:9" x14ac:dyDescent="0.25">
      <c r="A53" s="300">
        <v>29</v>
      </c>
      <c r="B53" s="45" t="s">
        <v>66</v>
      </c>
      <c r="C53" s="244"/>
      <c r="D53" s="244"/>
      <c r="E53" s="244"/>
      <c r="F53" s="244"/>
      <c r="G53" s="244"/>
      <c r="H53" s="244"/>
      <c r="I53" s="341"/>
    </row>
    <row r="54" spans="1:9" ht="25.5" x14ac:dyDescent="0.25">
      <c r="A54" s="300">
        <v>30</v>
      </c>
      <c r="B54" s="61" t="s">
        <v>67</v>
      </c>
      <c r="C54" s="244"/>
      <c r="D54" s="244"/>
      <c r="E54" s="244"/>
      <c r="F54" s="244"/>
      <c r="G54" s="244"/>
      <c r="H54" s="244"/>
      <c r="I54" s="341"/>
    </row>
    <row r="55" spans="1:9" x14ac:dyDescent="0.25">
      <c r="A55" s="300"/>
      <c r="B55" s="53" t="s">
        <v>68</v>
      </c>
      <c r="C55" s="244"/>
      <c r="D55" s="244"/>
      <c r="E55" s="244"/>
      <c r="F55" s="244"/>
      <c r="G55" s="244"/>
      <c r="H55" s="244"/>
      <c r="I55" s="341"/>
    </row>
    <row r="56" spans="1:9" x14ac:dyDescent="0.25">
      <c r="A56" s="300">
        <v>31</v>
      </c>
      <c r="B56" s="45" t="s">
        <v>69</v>
      </c>
      <c r="C56" s="244"/>
      <c r="D56" s="244"/>
      <c r="E56" s="244"/>
      <c r="F56" s="244"/>
      <c r="G56" s="244"/>
      <c r="H56" s="244"/>
      <c r="I56" s="341"/>
    </row>
    <row r="57" spans="1:9" x14ac:dyDescent="0.25">
      <c r="A57" s="300">
        <v>32</v>
      </c>
      <c r="B57" s="45" t="s">
        <v>89</v>
      </c>
      <c r="C57" s="244"/>
      <c r="D57" s="244"/>
      <c r="E57" s="244"/>
      <c r="F57" s="244"/>
      <c r="G57" s="244"/>
      <c r="H57" s="244"/>
      <c r="I57" s="341"/>
    </row>
    <row r="58" spans="1:9" x14ac:dyDescent="0.25">
      <c r="A58" s="300"/>
      <c r="B58" s="65" t="s">
        <v>70</v>
      </c>
      <c r="C58" s="244"/>
      <c r="D58" s="244"/>
      <c r="E58" s="244"/>
      <c r="F58" s="244"/>
      <c r="G58" s="244"/>
      <c r="H58" s="244"/>
      <c r="I58" s="341"/>
    </row>
    <row r="59" spans="1:9" ht="25.5" x14ac:dyDescent="0.25">
      <c r="A59" s="300"/>
      <c r="B59" s="69" t="s">
        <v>90</v>
      </c>
      <c r="C59" s="244"/>
      <c r="D59" s="244"/>
      <c r="E59" s="244"/>
      <c r="F59" s="244"/>
      <c r="G59" s="244"/>
      <c r="H59" s="244"/>
      <c r="I59" s="341"/>
    </row>
    <row r="60" spans="1:9" x14ac:dyDescent="0.25">
      <c r="A60" s="300">
        <v>33</v>
      </c>
      <c r="B60" s="45" t="s">
        <v>91</v>
      </c>
      <c r="C60" s="244"/>
      <c r="D60" s="244"/>
      <c r="E60" s="244"/>
      <c r="F60" s="244"/>
      <c r="G60" s="244"/>
      <c r="H60" s="244"/>
      <c r="I60" s="341"/>
    </row>
    <row r="61" spans="1:9" x14ac:dyDescent="0.25">
      <c r="A61" s="300">
        <v>34</v>
      </c>
      <c r="B61" s="45" t="s">
        <v>92</v>
      </c>
      <c r="C61" s="244"/>
      <c r="D61" s="244"/>
      <c r="E61" s="244"/>
      <c r="F61" s="244"/>
      <c r="G61" s="244"/>
      <c r="H61" s="244"/>
      <c r="I61" s="341"/>
    </row>
    <row r="62" spans="1:9" x14ac:dyDescent="0.25">
      <c r="A62" s="300"/>
      <c r="B62" s="53" t="s">
        <v>71</v>
      </c>
      <c r="C62" s="244"/>
      <c r="D62" s="244"/>
      <c r="E62" s="244"/>
      <c r="F62" s="244"/>
      <c r="G62" s="244"/>
      <c r="H62" s="244"/>
      <c r="I62" s="341"/>
    </row>
    <row r="63" spans="1:9" x14ac:dyDescent="0.25">
      <c r="A63" s="300">
        <v>35</v>
      </c>
      <c r="B63" s="45" t="s">
        <v>93</v>
      </c>
      <c r="C63" s="244"/>
      <c r="D63" s="244"/>
      <c r="E63" s="244"/>
      <c r="F63" s="244"/>
      <c r="G63" s="244"/>
      <c r="H63" s="244"/>
      <c r="I63" s="341"/>
    </row>
    <row r="64" spans="1:9" x14ac:dyDescent="0.25">
      <c r="A64" s="300">
        <v>36</v>
      </c>
      <c r="B64" s="45" t="s">
        <v>94</v>
      </c>
      <c r="C64" s="244"/>
      <c r="D64" s="244"/>
      <c r="E64" s="244"/>
      <c r="F64" s="244"/>
      <c r="G64" s="244"/>
      <c r="H64" s="244"/>
      <c r="I64" s="341"/>
    </row>
    <row r="65" spans="1:9" ht="25.5" x14ac:dyDescent="0.25">
      <c r="A65" s="300">
        <v>37</v>
      </c>
      <c r="B65" s="61" t="s">
        <v>72</v>
      </c>
      <c r="C65" s="244"/>
      <c r="D65" s="244"/>
      <c r="E65" s="244"/>
      <c r="F65" s="244"/>
      <c r="G65" s="244"/>
      <c r="H65" s="244"/>
      <c r="I65" s="341"/>
    </row>
    <row r="66" spans="1:9" x14ac:dyDescent="0.25">
      <c r="A66" s="300">
        <v>38</v>
      </c>
      <c r="B66" s="45" t="s">
        <v>95</v>
      </c>
      <c r="C66" s="244"/>
      <c r="D66" s="244"/>
      <c r="E66" s="244"/>
      <c r="F66" s="244"/>
      <c r="G66" s="244"/>
      <c r="H66" s="244"/>
      <c r="I66" s="342"/>
    </row>
    <row r="67" spans="1:9" ht="15.75" thickBot="1" x14ac:dyDescent="0.3">
      <c r="A67" s="301"/>
      <c r="B67" s="302"/>
      <c r="C67" s="303"/>
      <c r="D67" s="303"/>
      <c r="E67" s="303"/>
      <c r="F67" s="303"/>
      <c r="G67" s="303"/>
      <c r="H67" s="303"/>
      <c r="I67" s="304"/>
    </row>
    <row r="69" spans="1:9" ht="15.75" x14ac:dyDescent="0.25">
      <c r="E69" s="309" t="s">
        <v>201</v>
      </c>
      <c r="F69" s="309"/>
      <c r="G69" s="95"/>
    </row>
    <row r="70" spans="1:9" ht="15.75" x14ac:dyDescent="0.25">
      <c r="E70" s="310" t="s">
        <v>191</v>
      </c>
      <c r="F70" s="311"/>
      <c r="G70" s="157"/>
    </row>
    <row r="71" spans="1:9" x14ac:dyDescent="0.25">
      <c r="E71" s="312"/>
      <c r="F71" s="312"/>
      <c r="G71" s="160"/>
    </row>
    <row r="72" spans="1:9" x14ac:dyDescent="0.25">
      <c r="E72" s="312"/>
      <c r="F72" s="312"/>
      <c r="G72" s="160"/>
    </row>
    <row r="73" spans="1:9" ht="15.75" x14ac:dyDescent="0.25">
      <c r="E73" s="96"/>
      <c r="F73" s="311"/>
      <c r="G73" s="157"/>
    </row>
    <row r="74" spans="1:9" ht="15.75" x14ac:dyDescent="0.25">
      <c r="E74" s="158" t="s">
        <v>189</v>
      </c>
      <c r="F74" s="311"/>
      <c r="G74" s="157"/>
    </row>
    <row r="75" spans="1:9" ht="15.75" x14ac:dyDescent="0.25">
      <c r="E75" s="159" t="s">
        <v>5</v>
      </c>
      <c r="F75" s="311"/>
      <c r="G75" s="157"/>
    </row>
    <row r="76" spans="1:9" ht="15.75" x14ac:dyDescent="0.25">
      <c r="E76" s="159" t="s">
        <v>190</v>
      </c>
      <c r="F76" s="311"/>
      <c r="G76" s="157"/>
    </row>
  </sheetData>
  <mergeCells count="4">
    <mergeCell ref="A1:I1"/>
    <mergeCell ref="A2:I2"/>
    <mergeCell ref="F9:H9"/>
    <mergeCell ref="I15:I66"/>
  </mergeCells>
  <pageMargins left="0.39370078740157483" right="1.1811023622047245" top="0.51181102362204722" bottom="0.51181102362204722" header="0.31496062992125984" footer="0.31496062992125984"/>
  <pageSetup paperSize="5"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49" zoomScale="90" zoomScaleNormal="90" workbookViewId="0">
      <selection activeCell="C3" sqref="C1:C1048576"/>
    </sheetView>
  </sheetViews>
  <sheetFormatPr defaultRowHeight="15" x14ac:dyDescent="0.25"/>
  <cols>
    <col min="1" max="1" width="3.5703125" customWidth="1"/>
    <col min="2" max="2" width="55" bestFit="1" customWidth="1"/>
    <col min="3" max="3" width="3.42578125" hidden="1" customWidth="1"/>
    <col min="4" max="4" width="16.5703125" customWidth="1"/>
    <col min="5" max="5" width="15" hidden="1" customWidth="1"/>
    <col min="6" max="6" width="14.140625" hidden="1" customWidth="1"/>
    <col min="7" max="7" width="15" hidden="1" customWidth="1"/>
    <col min="8" max="8" width="7.42578125" bestFit="1" customWidth="1"/>
    <col min="9" max="11" width="14.5703125" customWidth="1"/>
    <col min="12" max="12" width="6.5703125" bestFit="1" customWidth="1"/>
    <col min="13" max="13" width="4.85546875" customWidth="1"/>
    <col min="14" max="14" width="4.140625" customWidth="1"/>
  </cols>
  <sheetData>
    <row r="1" spans="1:14" x14ac:dyDescent="0.25">
      <c r="A1" s="334" t="s">
        <v>152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x14ac:dyDescent="0.25">
      <c r="A2" s="334" t="s">
        <v>153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4" spans="1:14" x14ac:dyDescent="0.25">
      <c r="A4" s="102" t="s">
        <v>102</v>
      </c>
      <c r="C4" t="s">
        <v>103</v>
      </c>
      <c r="D4" s="102" t="s">
        <v>169</v>
      </c>
    </row>
    <row r="5" spans="1:14" x14ac:dyDescent="0.25">
      <c r="A5" t="s">
        <v>104</v>
      </c>
      <c r="C5" t="s">
        <v>103</v>
      </c>
      <c r="D5" s="179" t="s">
        <v>151</v>
      </c>
    </row>
    <row r="6" spans="1:14" x14ac:dyDescent="0.25">
      <c r="A6" s="102" t="s">
        <v>106</v>
      </c>
      <c r="C6" s="102" t="s">
        <v>103</v>
      </c>
      <c r="D6" s="180">
        <v>2021</v>
      </c>
    </row>
    <row r="7" spans="1:14" x14ac:dyDescent="0.25">
      <c r="A7" s="102" t="s">
        <v>154</v>
      </c>
      <c r="C7" t="s">
        <v>103</v>
      </c>
      <c r="D7" s="179" t="s">
        <v>199</v>
      </c>
    </row>
    <row r="8" spans="1:14" ht="15.75" thickBot="1" x14ac:dyDescent="0.3">
      <c r="N8" s="213" t="s">
        <v>155</v>
      </c>
    </row>
    <row r="9" spans="1:14" x14ac:dyDescent="0.25">
      <c r="A9" s="214" t="s">
        <v>0</v>
      </c>
      <c r="B9" s="216" t="s">
        <v>130</v>
      </c>
      <c r="C9" s="216"/>
      <c r="D9" s="217"/>
      <c r="E9" s="343" t="s">
        <v>156</v>
      </c>
      <c r="F9" s="344"/>
      <c r="G9" s="344"/>
      <c r="H9" s="345"/>
      <c r="I9" s="346" t="s">
        <v>157</v>
      </c>
      <c r="J9" s="344"/>
      <c r="K9" s="344"/>
      <c r="L9" s="345"/>
      <c r="M9" s="215"/>
      <c r="N9" s="215"/>
    </row>
    <row r="10" spans="1:14" x14ac:dyDescent="0.25">
      <c r="A10" s="219"/>
      <c r="B10" s="221" t="s">
        <v>132</v>
      </c>
      <c r="C10" s="221"/>
      <c r="D10" s="222" t="s">
        <v>110</v>
      </c>
      <c r="E10" s="232" t="s">
        <v>158</v>
      </c>
      <c r="F10" s="223" t="s">
        <v>159</v>
      </c>
      <c r="G10" s="223" t="s">
        <v>160</v>
      </c>
      <c r="H10" s="223"/>
      <c r="I10" s="223" t="s">
        <v>158</v>
      </c>
      <c r="J10" s="223" t="s">
        <v>159</v>
      </c>
      <c r="K10" s="223" t="s">
        <v>160</v>
      </c>
      <c r="L10" s="223"/>
      <c r="M10" s="220" t="s">
        <v>161</v>
      </c>
      <c r="N10" s="220" t="s">
        <v>162</v>
      </c>
    </row>
    <row r="11" spans="1:14" x14ac:dyDescent="0.25">
      <c r="A11" s="219"/>
      <c r="B11" s="221"/>
      <c r="C11" s="114" t="s">
        <v>163</v>
      </c>
      <c r="D11" s="118" t="s">
        <v>115</v>
      </c>
      <c r="E11" s="222" t="s">
        <v>164</v>
      </c>
      <c r="F11" s="220"/>
      <c r="G11" s="220" t="s">
        <v>165</v>
      </c>
      <c r="H11" s="220" t="s">
        <v>166</v>
      </c>
      <c r="I11" s="220" t="s">
        <v>164</v>
      </c>
      <c r="J11" s="220"/>
      <c r="K11" s="220" t="s">
        <v>165</v>
      </c>
      <c r="L11" s="220" t="s">
        <v>166</v>
      </c>
      <c r="M11" s="220" t="s">
        <v>166</v>
      </c>
      <c r="N11" s="220"/>
    </row>
    <row r="12" spans="1:14" ht="15.75" thickBot="1" x14ac:dyDescent="0.3">
      <c r="A12" s="225"/>
      <c r="B12" s="231"/>
      <c r="C12" s="121" t="s">
        <v>167</v>
      </c>
      <c r="D12" s="227" t="s">
        <v>121</v>
      </c>
      <c r="E12" s="233" t="s">
        <v>168</v>
      </c>
      <c r="F12" s="226" t="s">
        <v>168</v>
      </c>
      <c r="G12" s="226" t="s">
        <v>168</v>
      </c>
      <c r="H12" s="226"/>
      <c r="I12" s="226" t="s">
        <v>168</v>
      </c>
      <c r="J12" s="226" t="s">
        <v>168</v>
      </c>
      <c r="K12" s="226" t="s">
        <v>168</v>
      </c>
      <c r="L12" s="226"/>
      <c r="M12" s="226"/>
      <c r="N12" s="226"/>
    </row>
    <row r="13" spans="1:14" ht="15.75" thickTop="1" x14ac:dyDescent="0.25">
      <c r="A13" s="228">
        <v>1</v>
      </c>
      <c r="B13" s="229">
        <v>2</v>
      </c>
      <c r="C13" s="347">
        <v>3</v>
      </c>
      <c r="D13" s="348"/>
      <c r="E13" s="234">
        <v>4</v>
      </c>
      <c r="F13" s="230">
        <v>5</v>
      </c>
      <c r="G13" s="230">
        <v>6</v>
      </c>
      <c r="H13" s="230">
        <v>7</v>
      </c>
      <c r="I13" s="230">
        <v>8</v>
      </c>
      <c r="J13" s="230">
        <v>9</v>
      </c>
      <c r="K13" s="230">
        <v>10</v>
      </c>
      <c r="L13" s="230">
        <v>11</v>
      </c>
      <c r="M13" s="230">
        <v>12</v>
      </c>
      <c r="N13" s="230">
        <v>13</v>
      </c>
    </row>
    <row r="14" spans="1:14" ht="25.5" x14ac:dyDescent="0.25">
      <c r="A14" s="243">
        <v>1</v>
      </c>
      <c r="B14" s="65" t="s">
        <v>73</v>
      </c>
      <c r="C14" s="247"/>
      <c r="D14" s="248"/>
      <c r="E14" s="249"/>
      <c r="F14" s="249"/>
      <c r="G14" s="250"/>
      <c r="H14" s="251"/>
      <c r="I14" s="250"/>
      <c r="J14" s="250"/>
      <c r="K14" s="250"/>
      <c r="L14" s="252"/>
      <c r="M14" s="253"/>
      <c r="N14" s="254"/>
    </row>
    <row r="15" spans="1:14" ht="25.5" x14ac:dyDescent="0.25">
      <c r="A15" s="243"/>
      <c r="B15" s="53" t="s">
        <v>74</v>
      </c>
      <c r="C15" s="247"/>
      <c r="D15" s="255"/>
      <c r="E15" s="256"/>
      <c r="F15" s="256"/>
      <c r="G15" s="250"/>
      <c r="H15" s="257"/>
      <c r="I15" s="250"/>
      <c r="J15" s="250"/>
      <c r="K15" s="250"/>
      <c r="L15" s="252"/>
      <c r="M15" s="258"/>
      <c r="N15" s="244"/>
    </row>
    <row r="16" spans="1:14" ht="25.5" x14ac:dyDescent="0.25">
      <c r="A16" s="243"/>
      <c r="B16" s="61" t="s">
        <v>75</v>
      </c>
      <c r="C16" s="297" t="s">
        <v>114</v>
      </c>
      <c r="D16" s="321">
        <v>2000000</v>
      </c>
      <c r="E16" s="256">
        <f>'[1]LAP PEL KEG'!G16</f>
        <v>875000</v>
      </c>
      <c r="F16" s="256">
        <v>0</v>
      </c>
      <c r="G16" s="314">
        <f t="shared" ref="G16" si="0">E16+F16</f>
        <v>875000</v>
      </c>
      <c r="H16" s="257">
        <f>G16/D16*100</f>
        <v>43.75</v>
      </c>
      <c r="I16" s="250">
        <f>E16</f>
        <v>875000</v>
      </c>
      <c r="J16" s="250">
        <f>F16</f>
        <v>0</v>
      </c>
      <c r="K16" s="250">
        <f t="shared" ref="K16" si="1">I16+J16</f>
        <v>875000</v>
      </c>
      <c r="L16" s="319">
        <f>H16</f>
        <v>43.75</v>
      </c>
      <c r="M16" s="259"/>
      <c r="N16" s="244"/>
    </row>
    <row r="17" spans="1:14" x14ac:dyDescent="0.25">
      <c r="A17" s="243"/>
      <c r="B17" s="53" t="s">
        <v>76</v>
      </c>
      <c r="C17" s="247"/>
      <c r="D17" s="322"/>
      <c r="E17" s="256"/>
      <c r="F17" s="249"/>
      <c r="G17" s="314"/>
      <c r="H17" s="257"/>
      <c r="I17" s="250"/>
      <c r="J17" s="250"/>
      <c r="K17" s="250"/>
      <c r="L17" s="260"/>
      <c r="M17" s="253"/>
      <c r="N17" s="254"/>
    </row>
    <row r="18" spans="1:14" x14ac:dyDescent="0.25">
      <c r="A18" s="243"/>
      <c r="B18" s="45" t="s">
        <v>77</v>
      </c>
      <c r="C18" s="247" t="s">
        <v>114</v>
      </c>
      <c r="D18" s="315">
        <v>9837921000</v>
      </c>
      <c r="E18" s="256">
        <f>'[1]LAP PEL KEG'!G18</f>
        <v>3518933329</v>
      </c>
      <c r="F18" s="313">
        <v>244246867</v>
      </c>
      <c r="G18" s="314">
        <f>E18+F18</f>
        <v>3763180196</v>
      </c>
      <c r="H18" s="257">
        <f>G18/D18*100</f>
        <v>38.251783034240674</v>
      </c>
      <c r="I18" s="250">
        <f>E18</f>
        <v>3518933329</v>
      </c>
      <c r="J18" s="250">
        <f>F18</f>
        <v>244246867</v>
      </c>
      <c r="K18" s="250">
        <f>I18+J18</f>
        <v>3763180196</v>
      </c>
      <c r="L18" s="260">
        <f>H18</f>
        <v>38.251783034240674</v>
      </c>
      <c r="M18" s="258"/>
      <c r="N18" s="244"/>
    </row>
    <row r="19" spans="1:14" x14ac:dyDescent="0.25">
      <c r="A19" s="243"/>
      <c r="B19" s="45" t="s">
        <v>9</v>
      </c>
      <c r="C19" s="247" t="s">
        <v>114</v>
      </c>
      <c r="D19" s="315">
        <v>25000000</v>
      </c>
      <c r="E19" s="256">
        <f>'[1]LAP PEL KEG'!G19</f>
        <v>1908200</v>
      </c>
      <c r="F19" s="320">
        <v>0</v>
      </c>
      <c r="G19" s="314">
        <f t="shared" ref="G19:G65" si="2">E19+F19</f>
        <v>1908200</v>
      </c>
      <c r="H19" s="257">
        <f t="shared" ref="H19:H34" si="3">G19/D19*100</f>
        <v>7.6327999999999996</v>
      </c>
      <c r="I19" s="250">
        <f>E19</f>
        <v>1908200</v>
      </c>
      <c r="J19" s="250">
        <f t="shared" ref="J19:J36" si="4">F19</f>
        <v>0</v>
      </c>
      <c r="K19" s="250">
        <f t="shared" ref="K19:K65" si="5">I19+J19</f>
        <v>1908200</v>
      </c>
      <c r="L19" s="260">
        <f t="shared" ref="L19:L56" si="6">H19</f>
        <v>7.6327999999999996</v>
      </c>
      <c r="M19" s="258"/>
      <c r="N19" s="244"/>
    </row>
    <row r="20" spans="1:14" ht="25.5" x14ac:dyDescent="0.25">
      <c r="A20" s="243"/>
      <c r="B20" s="45" t="s">
        <v>78</v>
      </c>
      <c r="C20" s="247" t="s">
        <v>114</v>
      </c>
      <c r="D20" s="315">
        <v>2000000</v>
      </c>
      <c r="E20" s="256">
        <f>'[1]LAP PEL KEG'!G20</f>
        <v>690800</v>
      </c>
      <c r="F20" s="249">
        <v>724200</v>
      </c>
      <c r="G20" s="314">
        <f t="shared" si="2"/>
        <v>1415000</v>
      </c>
      <c r="H20" s="261">
        <f t="shared" si="3"/>
        <v>70.75</v>
      </c>
      <c r="I20" s="250">
        <f t="shared" ref="I20:I34" si="7">E20</f>
        <v>690800</v>
      </c>
      <c r="J20" s="250">
        <f t="shared" si="4"/>
        <v>724200</v>
      </c>
      <c r="K20" s="250">
        <f t="shared" si="5"/>
        <v>1415000</v>
      </c>
      <c r="L20" s="260">
        <f t="shared" si="6"/>
        <v>70.75</v>
      </c>
      <c r="M20" s="253"/>
      <c r="N20" s="254"/>
    </row>
    <row r="21" spans="1:14" x14ac:dyDescent="0.25">
      <c r="A21" s="243"/>
      <c r="B21" s="45" t="s">
        <v>79</v>
      </c>
      <c r="C21" s="247" t="s">
        <v>114</v>
      </c>
      <c r="D21" s="322">
        <v>2000000</v>
      </c>
      <c r="E21" s="256">
        <f>'[1]LAP PEL KEG'!G21</f>
        <v>690800</v>
      </c>
      <c r="F21" s="249">
        <v>784200</v>
      </c>
      <c r="G21" s="314">
        <f t="shared" si="2"/>
        <v>1475000</v>
      </c>
      <c r="H21" s="261">
        <f t="shared" si="3"/>
        <v>73.75</v>
      </c>
      <c r="I21" s="250">
        <f t="shared" si="7"/>
        <v>690800</v>
      </c>
      <c r="J21" s="250">
        <f t="shared" si="4"/>
        <v>784200</v>
      </c>
      <c r="K21" s="250">
        <f t="shared" si="5"/>
        <v>1475000</v>
      </c>
      <c r="L21" s="260">
        <f t="shared" si="6"/>
        <v>73.75</v>
      </c>
      <c r="M21" s="244"/>
      <c r="N21" s="244"/>
    </row>
    <row r="22" spans="1:14" ht="25.5" x14ac:dyDescent="0.25">
      <c r="A22" s="243"/>
      <c r="B22" s="45" t="s">
        <v>80</v>
      </c>
      <c r="C22" s="247" t="s">
        <v>114</v>
      </c>
      <c r="D22" s="315">
        <v>2000000</v>
      </c>
      <c r="E22" s="256">
        <f>'[1]LAP PEL KEG'!G22</f>
        <v>1820000</v>
      </c>
      <c r="F22" s="249">
        <v>0</v>
      </c>
      <c r="G22" s="314">
        <f t="shared" si="2"/>
        <v>1820000</v>
      </c>
      <c r="H22" s="261">
        <f t="shared" si="3"/>
        <v>91</v>
      </c>
      <c r="I22" s="250">
        <f t="shared" si="7"/>
        <v>1820000</v>
      </c>
      <c r="J22" s="250">
        <f t="shared" si="4"/>
        <v>0</v>
      </c>
      <c r="K22" s="250">
        <f t="shared" si="5"/>
        <v>1820000</v>
      </c>
      <c r="L22" s="260">
        <f t="shared" si="6"/>
        <v>91</v>
      </c>
      <c r="M22" s="244"/>
      <c r="N22" s="244"/>
    </row>
    <row r="23" spans="1:14" ht="25.5" x14ac:dyDescent="0.25">
      <c r="A23" s="243"/>
      <c r="B23" s="61" t="s">
        <v>81</v>
      </c>
      <c r="C23" s="247" t="s">
        <v>114</v>
      </c>
      <c r="D23" s="315">
        <v>2000000</v>
      </c>
      <c r="E23" s="256">
        <f>'[1]LAP PEL KEG'!G23</f>
        <v>690800</v>
      </c>
      <c r="F23" s="249">
        <v>784200</v>
      </c>
      <c r="G23" s="314">
        <f t="shared" si="2"/>
        <v>1475000</v>
      </c>
      <c r="H23" s="261">
        <f t="shared" si="3"/>
        <v>73.75</v>
      </c>
      <c r="I23" s="250">
        <f t="shared" si="7"/>
        <v>690800</v>
      </c>
      <c r="J23" s="250">
        <f t="shared" si="4"/>
        <v>784200</v>
      </c>
      <c r="K23" s="250">
        <f t="shared" si="5"/>
        <v>1475000</v>
      </c>
      <c r="L23" s="260">
        <f t="shared" si="6"/>
        <v>73.75</v>
      </c>
      <c r="M23" s="244"/>
      <c r="N23" s="244"/>
    </row>
    <row r="24" spans="1:14" x14ac:dyDescent="0.25">
      <c r="A24" s="243"/>
      <c r="B24" s="35" t="s">
        <v>16</v>
      </c>
      <c r="C24" s="36"/>
      <c r="D24" s="322"/>
      <c r="E24" s="256"/>
      <c r="F24" s="244"/>
      <c r="G24" s="314"/>
      <c r="H24" s="261"/>
      <c r="I24" s="250"/>
      <c r="J24" s="250"/>
      <c r="K24" s="250"/>
      <c r="L24" s="260"/>
      <c r="M24" s="244"/>
      <c r="N24" s="244"/>
    </row>
    <row r="25" spans="1:14" x14ac:dyDescent="0.25">
      <c r="A25" s="243"/>
      <c r="B25" s="31" t="s">
        <v>17</v>
      </c>
      <c r="C25" s="247" t="s">
        <v>114</v>
      </c>
      <c r="D25" s="315">
        <v>200000000</v>
      </c>
      <c r="E25" s="256">
        <f>'[1]LAP PEL KEG'!G25</f>
        <v>159109000</v>
      </c>
      <c r="F25" s="256">
        <v>6100000</v>
      </c>
      <c r="G25" s="314">
        <f t="shared" si="2"/>
        <v>165209000</v>
      </c>
      <c r="H25" s="257">
        <f t="shared" si="3"/>
        <v>82.604500000000002</v>
      </c>
      <c r="I25" s="250">
        <f t="shared" si="7"/>
        <v>159109000</v>
      </c>
      <c r="J25" s="250">
        <f t="shared" si="4"/>
        <v>6100000</v>
      </c>
      <c r="K25" s="250">
        <f t="shared" si="5"/>
        <v>165209000</v>
      </c>
      <c r="L25" s="260">
        <f t="shared" si="6"/>
        <v>82.604500000000002</v>
      </c>
      <c r="M25" s="244"/>
      <c r="N25" s="244"/>
    </row>
    <row r="26" spans="1:14" x14ac:dyDescent="0.25">
      <c r="A26" s="243"/>
      <c r="B26" s="35" t="s">
        <v>22</v>
      </c>
      <c r="C26" s="247"/>
      <c r="D26" s="315"/>
      <c r="E26" s="256"/>
      <c r="F26" s="256"/>
      <c r="G26" s="314"/>
      <c r="H26" s="261"/>
      <c r="I26" s="250"/>
      <c r="J26" s="250"/>
      <c r="K26" s="250"/>
      <c r="L26" s="260"/>
      <c r="M26" s="244"/>
      <c r="N26" s="244"/>
    </row>
    <row r="27" spans="1:14" x14ac:dyDescent="0.25">
      <c r="A27" s="243"/>
      <c r="B27" s="31" t="s">
        <v>23</v>
      </c>
      <c r="C27" s="247" t="s">
        <v>114</v>
      </c>
      <c r="D27" s="315">
        <v>20000000</v>
      </c>
      <c r="E27" s="256">
        <f>'[1]LAP PEL KEG'!G27</f>
        <v>17486748</v>
      </c>
      <c r="F27" s="256">
        <v>597000</v>
      </c>
      <c r="G27" s="314">
        <f t="shared" si="2"/>
        <v>18083748</v>
      </c>
      <c r="H27" s="257">
        <f t="shared" si="3"/>
        <v>90.41874</v>
      </c>
      <c r="I27" s="250">
        <f t="shared" si="7"/>
        <v>17486748</v>
      </c>
      <c r="J27" s="250">
        <f t="shared" si="4"/>
        <v>597000</v>
      </c>
      <c r="K27" s="250">
        <f t="shared" si="5"/>
        <v>18083748</v>
      </c>
      <c r="L27" s="260">
        <f t="shared" si="6"/>
        <v>90.41874</v>
      </c>
      <c r="M27" s="244"/>
      <c r="N27" s="244"/>
    </row>
    <row r="28" spans="1:14" x14ac:dyDescent="0.25">
      <c r="A28" s="243"/>
      <c r="B28" s="31" t="s">
        <v>124</v>
      </c>
      <c r="C28" s="247" t="s">
        <v>114</v>
      </c>
      <c r="D28" s="315">
        <v>20000000</v>
      </c>
      <c r="E28" s="256">
        <f>'[1]LAP PEL KEG'!G28</f>
        <v>9672450</v>
      </c>
      <c r="F28" s="256">
        <v>2413600</v>
      </c>
      <c r="G28" s="314">
        <f t="shared" si="2"/>
        <v>12086050</v>
      </c>
      <c r="H28" s="257">
        <f t="shared" si="3"/>
        <v>60.430249999999994</v>
      </c>
      <c r="I28" s="250">
        <f t="shared" si="7"/>
        <v>9672450</v>
      </c>
      <c r="J28" s="250">
        <f t="shared" si="4"/>
        <v>2413600</v>
      </c>
      <c r="K28" s="250">
        <f t="shared" si="5"/>
        <v>12086050</v>
      </c>
      <c r="L28" s="260">
        <f t="shared" si="6"/>
        <v>60.430249999999994</v>
      </c>
      <c r="M28" s="244"/>
      <c r="N28" s="244"/>
    </row>
    <row r="29" spans="1:14" x14ac:dyDescent="0.25">
      <c r="A29" s="243"/>
      <c r="B29" s="31" t="s">
        <v>27</v>
      </c>
      <c r="C29" s="247" t="s">
        <v>114</v>
      </c>
      <c r="D29" s="322">
        <v>25000000</v>
      </c>
      <c r="E29" s="256">
        <f>'[1]LAP PEL KEG'!G29</f>
        <v>21074700</v>
      </c>
      <c r="F29" s="256">
        <v>2234300</v>
      </c>
      <c r="G29" s="314">
        <f t="shared" si="2"/>
        <v>23309000</v>
      </c>
      <c r="H29" s="257">
        <f t="shared" si="3"/>
        <v>93.23599999999999</v>
      </c>
      <c r="I29" s="250">
        <f t="shared" si="7"/>
        <v>21074700</v>
      </c>
      <c r="J29" s="250">
        <f t="shared" si="4"/>
        <v>2234300</v>
      </c>
      <c r="K29" s="250">
        <f t="shared" si="5"/>
        <v>23309000</v>
      </c>
      <c r="L29" s="260">
        <f t="shared" si="6"/>
        <v>93.23599999999999</v>
      </c>
      <c r="M29" s="244"/>
      <c r="N29" s="244"/>
    </row>
    <row r="30" spans="1:14" x14ac:dyDescent="0.25">
      <c r="A30" s="243"/>
      <c r="B30" s="45" t="s">
        <v>28</v>
      </c>
      <c r="C30" s="247" t="s">
        <v>114</v>
      </c>
      <c r="D30" s="315">
        <v>3000000</v>
      </c>
      <c r="E30" s="256">
        <f>'[1]LAP PEL KEG'!G30</f>
        <v>1470000</v>
      </c>
      <c r="F30" s="256">
        <v>210000</v>
      </c>
      <c r="G30" s="314">
        <f t="shared" si="2"/>
        <v>1680000</v>
      </c>
      <c r="H30" s="257">
        <f t="shared" si="3"/>
        <v>56.000000000000007</v>
      </c>
      <c r="I30" s="256">
        <f t="shared" si="7"/>
        <v>1470000</v>
      </c>
      <c r="J30" s="256">
        <f t="shared" si="4"/>
        <v>210000</v>
      </c>
      <c r="K30" s="250">
        <f t="shared" si="5"/>
        <v>1680000</v>
      </c>
      <c r="L30" s="260">
        <f t="shared" si="6"/>
        <v>56.000000000000007</v>
      </c>
      <c r="M30" s="244"/>
      <c r="N30" s="244"/>
    </row>
    <row r="31" spans="1:14" x14ac:dyDescent="0.25">
      <c r="A31" s="243"/>
      <c r="B31" s="45" t="s">
        <v>30</v>
      </c>
      <c r="C31" s="247" t="s">
        <v>114</v>
      </c>
      <c r="D31" s="315">
        <v>80000000</v>
      </c>
      <c r="E31" s="256">
        <f>'[1]LAP PEL KEG'!G31</f>
        <v>77281000</v>
      </c>
      <c r="F31" s="256">
        <v>0</v>
      </c>
      <c r="G31" s="314">
        <f t="shared" si="2"/>
        <v>77281000</v>
      </c>
      <c r="H31" s="257">
        <f t="shared" si="3"/>
        <v>96.601250000000007</v>
      </c>
      <c r="I31" s="256">
        <f t="shared" si="7"/>
        <v>77281000</v>
      </c>
      <c r="J31" s="256">
        <f t="shared" si="4"/>
        <v>0</v>
      </c>
      <c r="K31" s="250">
        <f t="shared" si="5"/>
        <v>77281000</v>
      </c>
      <c r="L31" s="260">
        <f t="shared" si="6"/>
        <v>96.601250000000007</v>
      </c>
      <c r="M31" s="244"/>
      <c r="N31" s="244"/>
    </row>
    <row r="32" spans="1:14" x14ac:dyDescent="0.25">
      <c r="A32" s="243"/>
      <c r="B32" s="45" t="s">
        <v>31</v>
      </c>
      <c r="C32" s="247" t="s">
        <v>114</v>
      </c>
      <c r="D32" s="322">
        <v>60000000</v>
      </c>
      <c r="E32" s="256">
        <f>'[1]LAP PEL KEG'!G32</f>
        <v>43357000</v>
      </c>
      <c r="F32" s="256">
        <v>13515000</v>
      </c>
      <c r="G32" s="314">
        <f t="shared" si="2"/>
        <v>56872000</v>
      </c>
      <c r="H32" s="257">
        <f t="shared" si="3"/>
        <v>94.786666666666662</v>
      </c>
      <c r="I32" s="256">
        <f t="shared" si="7"/>
        <v>43357000</v>
      </c>
      <c r="J32" s="256">
        <f t="shared" si="4"/>
        <v>13515000</v>
      </c>
      <c r="K32" s="250">
        <f t="shared" si="5"/>
        <v>56872000</v>
      </c>
      <c r="L32" s="260">
        <f t="shared" si="6"/>
        <v>94.786666666666662</v>
      </c>
      <c r="M32" s="262"/>
      <c r="N32" s="244"/>
    </row>
    <row r="33" spans="1:14" x14ac:dyDescent="0.25">
      <c r="A33" s="243"/>
      <c r="B33" s="45" t="s">
        <v>32</v>
      </c>
      <c r="C33" s="247" t="s">
        <v>114</v>
      </c>
      <c r="D33" s="315">
        <v>100000000</v>
      </c>
      <c r="E33" s="256">
        <f>'[1]LAP PEL KEG'!G33</f>
        <v>17023900</v>
      </c>
      <c r="F33" s="256">
        <v>200000</v>
      </c>
      <c r="G33" s="314">
        <f t="shared" si="2"/>
        <v>17223900</v>
      </c>
      <c r="H33" s="257">
        <f t="shared" si="3"/>
        <v>17.2239</v>
      </c>
      <c r="I33" s="256">
        <f t="shared" si="7"/>
        <v>17023900</v>
      </c>
      <c r="J33" s="256">
        <f t="shared" si="4"/>
        <v>200000</v>
      </c>
      <c r="K33" s="250">
        <f t="shared" si="5"/>
        <v>17223900</v>
      </c>
      <c r="L33" s="260">
        <f t="shared" si="6"/>
        <v>17.2239</v>
      </c>
      <c r="M33" s="262"/>
      <c r="N33" s="244"/>
    </row>
    <row r="34" spans="1:14" x14ac:dyDescent="0.25">
      <c r="A34" s="243"/>
      <c r="B34" s="45" t="s">
        <v>33</v>
      </c>
      <c r="C34" s="247" t="s">
        <v>114</v>
      </c>
      <c r="D34" s="315">
        <v>20000000</v>
      </c>
      <c r="E34" s="256">
        <f>'[1]LAP PEL KEG'!G34</f>
        <v>7582500</v>
      </c>
      <c r="F34" s="256">
        <v>6772500</v>
      </c>
      <c r="G34" s="314">
        <f t="shared" si="2"/>
        <v>14355000</v>
      </c>
      <c r="H34" s="257">
        <f t="shared" si="3"/>
        <v>71.775000000000006</v>
      </c>
      <c r="I34" s="256">
        <f t="shared" si="7"/>
        <v>7582500</v>
      </c>
      <c r="J34" s="256">
        <f t="shared" si="4"/>
        <v>6772500</v>
      </c>
      <c r="K34" s="250">
        <f t="shared" si="5"/>
        <v>14355000</v>
      </c>
      <c r="L34" s="260">
        <f t="shared" si="6"/>
        <v>71.775000000000006</v>
      </c>
      <c r="M34" s="262"/>
      <c r="N34" s="244"/>
    </row>
    <row r="35" spans="1:14" ht="25.5" x14ac:dyDescent="0.25">
      <c r="A35" s="243"/>
      <c r="B35" s="53" t="s">
        <v>83</v>
      </c>
      <c r="C35" s="247"/>
      <c r="D35" s="322"/>
      <c r="E35" s="256"/>
      <c r="F35" s="256"/>
      <c r="G35" s="314"/>
      <c r="H35" s="261"/>
      <c r="I35" s="256"/>
      <c r="J35" s="256"/>
      <c r="K35" s="250"/>
      <c r="L35" s="260"/>
      <c r="M35" s="262"/>
      <c r="N35" s="244"/>
    </row>
    <row r="36" spans="1:14" x14ac:dyDescent="0.25">
      <c r="A36" s="243"/>
      <c r="B36" s="45" t="s">
        <v>84</v>
      </c>
      <c r="C36" s="247" t="s">
        <v>114</v>
      </c>
      <c r="D36" s="315">
        <v>15000000</v>
      </c>
      <c r="E36" s="256">
        <f>'[1]LAP PEL KEG'!G36</f>
        <v>13800000</v>
      </c>
      <c r="F36" s="256">
        <v>0</v>
      </c>
      <c r="G36" s="314">
        <f t="shared" si="2"/>
        <v>13800000</v>
      </c>
      <c r="H36" s="257">
        <f>G36/D36*100</f>
        <v>92</v>
      </c>
      <c r="I36" s="256">
        <v>13800000</v>
      </c>
      <c r="J36" s="256">
        <f t="shared" si="4"/>
        <v>0</v>
      </c>
      <c r="K36" s="250">
        <f t="shared" si="5"/>
        <v>13800000</v>
      </c>
      <c r="L36" s="260">
        <f t="shared" si="6"/>
        <v>92</v>
      </c>
      <c r="M36" s="262"/>
      <c r="N36" s="244"/>
    </row>
    <row r="37" spans="1:14" ht="25.5" x14ac:dyDescent="0.25">
      <c r="A37" s="243"/>
      <c r="B37" s="53" t="s">
        <v>36</v>
      </c>
      <c r="C37" s="247"/>
      <c r="D37" s="315"/>
      <c r="E37" s="256"/>
      <c r="F37" s="256"/>
      <c r="G37" s="314"/>
      <c r="H37" s="257"/>
      <c r="I37" s="256"/>
      <c r="J37" s="256"/>
      <c r="K37" s="250"/>
      <c r="L37" s="260"/>
      <c r="M37" s="262"/>
      <c r="N37" s="244"/>
    </row>
    <row r="38" spans="1:14" x14ac:dyDescent="0.25">
      <c r="A38" s="243"/>
      <c r="B38" s="45" t="s">
        <v>37</v>
      </c>
      <c r="C38" s="247" t="s">
        <v>114</v>
      </c>
      <c r="D38" s="315">
        <v>20400000</v>
      </c>
      <c r="E38" s="256">
        <f>'[1]LAP PEL KEG'!G38</f>
        <v>12588000</v>
      </c>
      <c r="F38" s="256">
        <v>1260000</v>
      </c>
      <c r="G38" s="314">
        <f t="shared" si="2"/>
        <v>13848000</v>
      </c>
      <c r="H38" s="257">
        <f t="shared" ref="H38:H56" si="8">G38/D38*100</f>
        <v>67.882352941176478</v>
      </c>
      <c r="I38" s="256">
        <f t="shared" ref="I38:J39" si="9">E38</f>
        <v>12588000</v>
      </c>
      <c r="J38" s="256">
        <f t="shared" si="9"/>
        <v>1260000</v>
      </c>
      <c r="K38" s="250">
        <f t="shared" si="5"/>
        <v>13848000</v>
      </c>
      <c r="L38" s="260">
        <f t="shared" si="6"/>
        <v>67.882352941176478</v>
      </c>
      <c r="M38" s="262"/>
      <c r="N38" s="244"/>
    </row>
    <row r="39" spans="1:14" x14ac:dyDescent="0.25">
      <c r="A39" s="243"/>
      <c r="B39" s="45" t="s">
        <v>41</v>
      </c>
      <c r="C39" s="247" t="s">
        <v>114</v>
      </c>
      <c r="D39" s="322">
        <v>160000000</v>
      </c>
      <c r="E39" s="256">
        <f>'[1]LAP PEL KEG'!G39</f>
        <v>73525654</v>
      </c>
      <c r="F39" s="256">
        <v>15596517</v>
      </c>
      <c r="G39" s="314">
        <f t="shared" si="2"/>
        <v>89122171</v>
      </c>
      <c r="H39" s="257">
        <f t="shared" si="8"/>
        <v>55.701356874999995</v>
      </c>
      <c r="I39" s="256">
        <f t="shared" si="9"/>
        <v>73525654</v>
      </c>
      <c r="J39" s="256">
        <f t="shared" si="9"/>
        <v>15596517</v>
      </c>
      <c r="K39" s="250">
        <f t="shared" si="5"/>
        <v>89122171</v>
      </c>
      <c r="L39" s="260">
        <f t="shared" si="6"/>
        <v>55.701356874999995</v>
      </c>
      <c r="M39" s="262"/>
      <c r="N39" s="244"/>
    </row>
    <row r="40" spans="1:14" ht="25.5" x14ac:dyDescent="0.25">
      <c r="A40" s="243"/>
      <c r="B40" s="53" t="s">
        <v>46</v>
      </c>
      <c r="C40" s="247"/>
      <c r="D40" s="315"/>
      <c r="E40" s="256"/>
      <c r="F40" s="256"/>
      <c r="G40" s="314"/>
      <c r="H40" s="257"/>
      <c r="I40" s="256"/>
      <c r="J40" s="256"/>
      <c r="K40" s="250"/>
      <c r="L40" s="260"/>
      <c r="M40" s="262"/>
      <c r="N40" s="244"/>
    </row>
    <row r="41" spans="1:14" ht="25.5" x14ac:dyDescent="0.25">
      <c r="A41" s="243"/>
      <c r="B41" s="61" t="s">
        <v>47</v>
      </c>
      <c r="C41" s="247" t="s">
        <v>114</v>
      </c>
      <c r="D41" s="315">
        <v>150000000</v>
      </c>
      <c r="E41" s="256">
        <f>'[1]LAP PEL KEG'!G41</f>
        <v>63779991</v>
      </c>
      <c r="F41" s="256">
        <v>9964269</v>
      </c>
      <c r="G41" s="314">
        <f t="shared" si="2"/>
        <v>73744260</v>
      </c>
      <c r="H41" s="257">
        <f t="shared" si="8"/>
        <v>49.162840000000003</v>
      </c>
      <c r="I41" s="256">
        <f t="shared" ref="I41:I44" si="10">E41</f>
        <v>63779991</v>
      </c>
      <c r="J41" s="256">
        <f t="shared" ref="J41:J47" si="11">F41</f>
        <v>9964269</v>
      </c>
      <c r="K41" s="250">
        <f t="shared" si="5"/>
        <v>73744260</v>
      </c>
      <c r="L41" s="260">
        <f t="shared" si="6"/>
        <v>49.162840000000003</v>
      </c>
      <c r="M41" s="262"/>
      <c r="N41" s="244"/>
    </row>
    <row r="42" spans="1:14" x14ac:dyDescent="0.25">
      <c r="A42" s="243"/>
      <c r="B42" s="45" t="s">
        <v>49</v>
      </c>
      <c r="C42" s="247" t="s">
        <v>114</v>
      </c>
      <c r="D42" s="322">
        <v>15000000</v>
      </c>
      <c r="E42" s="256">
        <f>'[1]LAP PEL KEG'!G42</f>
        <v>7705000</v>
      </c>
      <c r="F42" s="256">
        <v>2325000</v>
      </c>
      <c r="G42" s="314">
        <f t="shared" si="2"/>
        <v>10030000</v>
      </c>
      <c r="H42" s="257">
        <f t="shared" si="8"/>
        <v>66.86666666666666</v>
      </c>
      <c r="I42" s="256">
        <f t="shared" si="10"/>
        <v>7705000</v>
      </c>
      <c r="J42" s="256">
        <f t="shared" si="11"/>
        <v>2325000</v>
      </c>
      <c r="K42" s="250">
        <f t="shared" si="5"/>
        <v>10030000</v>
      </c>
      <c r="L42" s="260">
        <f t="shared" si="6"/>
        <v>66.86666666666666</v>
      </c>
      <c r="M42" s="262"/>
      <c r="N42" s="244"/>
    </row>
    <row r="43" spans="1:14" ht="25.5" x14ac:dyDescent="0.25">
      <c r="A43" s="243"/>
      <c r="B43" s="45" t="s">
        <v>54</v>
      </c>
      <c r="C43" s="247" t="s">
        <v>114</v>
      </c>
      <c r="D43" s="315">
        <v>60000000</v>
      </c>
      <c r="E43" s="256">
        <f>'[1]LAP PEL KEG'!G43</f>
        <v>22592500</v>
      </c>
      <c r="F43" s="256">
        <v>20088000</v>
      </c>
      <c r="G43" s="314">
        <f t="shared" si="2"/>
        <v>42680500</v>
      </c>
      <c r="H43" s="257">
        <f t="shared" si="8"/>
        <v>71.134166666666658</v>
      </c>
      <c r="I43" s="256">
        <f t="shared" si="10"/>
        <v>22592500</v>
      </c>
      <c r="J43" s="256">
        <f t="shared" si="11"/>
        <v>20088000</v>
      </c>
      <c r="K43" s="250">
        <f t="shared" si="5"/>
        <v>42680500</v>
      </c>
      <c r="L43" s="263">
        <f t="shared" si="6"/>
        <v>71.134166666666658</v>
      </c>
      <c r="M43" s="262"/>
      <c r="N43" s="244"/>
    </row>
    <row r="44" spans="1:14" ht="25.5" x14ac:dyDescent="0.25">
      <c r="A44" s="243"/>
      <c r="B44" s="61" t="s">
        <v>58</v>
      </c>
      <c r="C44" s="247" t="s">
        <v>114</v>
      </c>
      <c r="D44" s="315">
        <v>10000000</v>
      </c>
      <c r="E44" s="256">
        <f>'[1]LAP PEL KEG'!G44</f>
        <v>2641000</v>
      </c>
      <c r="F44" s="256">
        <v>1859000</v>
      </c>
      <c r="G44" s="314">
        <f t="shared" si="2"/>
        <v>4500000</v>
      </c>
      <c r="H44" s="257">
        <f t="shared" si="8"/>
        <v>45</v>
      </c>
      <c r="I44" s="256">
        <f t="shared" si="10"/>
        <v>2641000</v>
      </c>
      <c r="J44" s="256">
        <f t="shared" si="11"/>
        <v>1859000</v>
      </c>
      <c r="K44" s="250">
        <f t="shared" si="5"/>
        <v>4500000</v>
      </c>
      <c r="L44" s="263">
        <f t="shared" si="6"/>
        <v>45</v>
      </c>
      <c r="M44" s="262"/>
      <c r="N44" s="244"/>
    </row>
    <row r="45" spans="1:14" x14ac:dyDescent="0.25">
      <c r="A45" s="243">
        <v>2</v>
      </c>
      <c r="B45" s="65" t="s">
        <v>63</v>
      </c>
      <c r="C45" s="247"/>
      <c r="D45" s="315"/>
      <c r="E45" s="256"/>
      <c r="F45" s="256"/>
      <c r="G45" s="314"/>
      <c r="H45" s="257"/>
      <c r="I45" s="256"/>
      <c r="J45" s="256"/>
      <c r="K45" s="250">
        <f t="shared" si="5"/>
        <v>0</v>
      </c>
      <c r="L45" s="263"/>
      <c r="M45" s="262"/>
      <c r="N45" s="244"/>
    </row>
    <row r="46" spans="1:14" x14ac:dyDescent="0.25">
      <c r="A46" s="243"/>
      <c r="B46" s="53" t="s">
        <v>64</v>
      </c>
      <c r="C46" s="247"/>
      <c r="D46" s="315"/>
      <c r="E46" s="256"/>
      <c r="F46" s="256"/>
      <c r="G46" s="314"/>
      <c r="H46" s="257"/>
      <c r="I46" s="256"/>
      <c r="J46" s="256"/>
      <c r="K46" s="250"/>
      <c r="L46" s="263"/>
      <c r="M46" s="262"/>
      <c r="N46" s="244"/>
    </row>
    <row r="47" spans="1:14" x14ac:dyDescent="0.25">
      <c r="A47" s="243"/>
      <c r="B47" s="45" t="s">
        <v>85</v>
      </c>
      <c r="C47" s="247" t="s">
        <v>114</v>
      </c>
      <c r="D47" s="315">
        <v>100000000</v>
      </c>
      <c r="E47" s="256">
        <f>'[1]LAP PEL KEG'!G47</f>
        <v>6943600</v>
      </c>
      <c r="F47" s="256">
        <v>7134000</v>
      </c>
      <c r="G47" s="314">
        <f t="shared" si="2"/>
        <v>14077600</v>
      </c>
      <c r="H47" s="257">
        <f t="shared" si="8"/>
        <v>14.0776</v>
      </c>
      <c r="I47" s="256">
        <v>0</v>
      </c>
      <c r="J47" s="256">
        <f t="shared" si="11"/>
        <v>7134000</v>
      </c>
      <c r="K47" s="250">
        <f t="shared" si="5"/>
        <v>7134000</v>
      </c>
      <c r="L47" s="263">
        <f t="shared" si="6"/>
        <v>14.0776</v>
      </c>
      <c r="M47" s="262"/>
      <c r="N47" s="244"/>
    </row>
    <row r="48" spans="1:14" x14ac:dyDescent="0.25">
      <c r="A48" s="243"/>
      <c r="B48" s="45" t="s">
        <v>86</v>
      </c>
      <c r="C48" s="247" t="s">
        <v>114</v>
      </c>
      <c r="D48" s="315">
        <v>230000000</v>
      </c>
      <c r="E48" s="256">
        <f>'[1]LAP PEL KEG'!G48</f>
        <v>82862600</v>
      </c>
      <c r="F48" s="256">
        <v>18317400</v>
      </c>
      <c r="G48" s="314">
        <f t="shared" si="2"/>
        <v>101180000</v>
      </c>
      <c r="H48" s="257">
        <f t="shared" si="8"/>
        <v>43.991304347826087</v>
      </c>
      <c r="I48" s="256">
        <v>39504300</v>
      </c>
      <c r="J48" s="256">
        <f>F48</f>
        <v>18317400</v>
      </c>
      <c r="K48" s="250">
        <f t="shared" si="5"/>
        <v>57821700</v>
      </c>
      <c r="L48" s="260">
        <f t="shared" si="6"/>
        <v>43.991304347826087</v>
      </c>
      <c r="M48" s="262"/>
      <c r="N48" s="244"/>
    </row>
    <row r="49" spans="1:14" x14ac:dyDescent="0.25">
      <c r="A49" s="243"/>
      <c r="B49" s="45" t="s">
        <v>87</v>
      </c>
      <c r="C49" s="247" t="s">
        <v>114</v>
      </c>
      <c r="D49" s="315">
        <v>195000000</v>
      </c>
      <c r="E49" s="256">
        <f>'[1]LAP PEL KEG'!G49</f>
        <v>109510000</v>
      </c>
      <c r="F49" s="256">
        <v>20800000</v>
      </c>
      <c r="G49" s="314">
        <f t="shared" si="2"/>
        <v>130310000</v>
      </c>
      <c r="H49" s="257">
        <f t="shared" si="8"/>
        <v>66.825641025641019</v>
      </c>
      <c r="I49" s="256">
        <v>58352900</v>
      </c>
      <c r="J49" s="256">
        <v>0</v>
      </c>
      <c r="K49" s="250">
        <f t="shared" si="5"/>
        <v>58352900</v>
      </c>
      <c r="L49" s="260">
        <f t="shared" si="6"/>
        <v>66.825641025641019</v>
      </c>
      <c r="M49" s="262"/>
      <c r="N49" s="244"/>
    </row>
    <row r="50" spans="1:14" x14ac:dyDescent="0.25">
      <c r="A50" s="243"/>
      <c r="B50" s="45" t="s">
        <v>88</v>
      </c>
      <c r="C50" s="247" t="s">
        <v>114</v>
      </c>
      <c r="D50" s="315">
        <v>154000000</v>
      </c>
      <c r="E50" s="256">
        <f>'[1]LAP PEL KEG'!G50</f>
        <v>57538600</v>
      </c>
      <c r="F50" s="256">
        <v>0</v>
      </c>
      <c r="G50" s="314">
        <f t="shared" si="2"/>
        <v>57538600</v>
      </c>
      <c r="H50" s="257">
        <f t="shared" si="8"/>
        <v>37.362727272727277</v>
      </c>
      <c r="I50" s="256">
        <v>23350000</v>
      </c>
      <c r="J50" s="256">
        <v>0</v>
      </c>
      <c r="K50" s="250">
        <f t="shared" si="5"/>
        <v>23350000</v>
      </c>
      <c r="L50" s="260">
        <f t="shared" si="6"/>
        <v>37.362727272727277</v>
      </c>
      <c r="M50" s="262"/>
      <c r="N50" s="244"/>
    </row>
    <row r="51" spans="1:14" x14ac:dyDescent="0.25">
      <c r="A51" s="243"/>
      <c r="B51" s="45" t="s">
        <v>65</v>
      </c>
      <c r="C51" s="247" t="s">
        <v>114</v>
      </c>
      <c r="D51" s="315">
        <v>20000000</v>
      </c>
      <c r="E51" s="256">
        <f>'[1]LAP PEL KEG'!G51</f>
        <v>10316000</v>
      </c>
      <c r="F51" s="256">
        <v>0</v>
      </c>
      <c r="G51" s="314">
        <f t="shared" si="2"/>
        <v>10316000</v>
      </c>
      <c r="H51" s="257">
        <f t="shared" si="8"/>
        <v>51.580000000000005</v>
      </c>
      <c r="I51" s="256">
        <f t="shared" ref="I51:J53" si="12">E51</f>
        <v>10316000</v>
      </c>
      <c r="J51" s="256">
        <f t="shared" si="12"/>
        <v>0</v>
      </c>
      <c r="K51" s="250">
        <f t="shared" si="5"/>
        <v>10316000</v>
      </c>
      <c r="L51" s="260">
        <f t="shared" si="6"/>
        <v>51.580000000000005</v>
      </c>
      <c r="M51" s="262"/>
      <c r="N51" s="244"/>
    </row>
    <row r="52" spans="1:14" x14ac:dyDescent="0.25">
      <c r="A52" s="243"/>
      <c r="B52" s="45" t="s">
        <v>66</v>
      </c>
      <c r="C52" s="247" t="s">
        <v>114</v>
      </c>
      <c r="D52" s="315">
        <v>95000000</v>
      </c>
      <c r="E52" s="256">
        <f>'[1]LAP PEL KEG'!G52</f>
        <v>64753800</v>
      </c>
      <c r="F52" s="256">
        <v>2357700</v>
      </c>
      <c r="G52" s="314">
        <f t="shared" si="2"/>
        <v>67111500</v>
      </c>
      <c r="H52" s="257">
        <f t="shared" si="8"/>
        <v>70.643684210526317</v>
      </c>
      <c r="I52" s="256">
        <f t="shared" si="12"/>
        <v>64753800</v>
      </c>
      <c r="J52" s="256">
        <f t="shared" si="12"/>
        <v>2357700</v>
      </c>
      <c r="K52" s="250">
        <f t="shared" si="5"/>
        <v>67111500</v>
      </c>
      <c r="L52" s="260">
        <f t="shared" si="6"/>
        <v>70.643684210526317</v>
      </c>
      <c r="M52" s="262"/>
      <c r="N52" s="244"/>
    </row>
    <row r="53" spans="1:14" ht="25.5" x14ac:dyDescent="0.25">
      <c r="A53" s="243"/>
      <c r="B53" s="61" t="s">
        <v>67</v>
      </c>
      <c r="C53" s="247" t="s">
        <v>114</v>
      </c>
      <c r="D53" s="315">
        <v>270000000</v>
      </c>
      <c r="E53" s="256">
        <f>'[1]LAP PEL KEG'!G53</f>
        <v>73955335</v>
      </c>
      <c r="F53" s="256">
        <v>11798750</v>
      </c>
      <c r="G53" s="314">
        <f t="shared" si="2"/>
        <v>85754085</v>
      </c>
      <c r="H53" s="257">
        <f t="shared" si="8"/>
        <v>31.760772222222222</v>
      </c>
      <c r="I53" s="256">
        <f t="shared" si="12"/>
        <v>73955335</v>
      </c>
      <c r="J53" s="256">
        <f t="shared" si="12"/>
        <v>11798750</v>
      </c>
      <c r="K53" s="250">
        <f t="shared" si="5"/>
        <v>85754085</v>
      </c>
      <c r="L53" s="260">
        <f t="shared" si="6"/>
        <v>31.760772222222222</v>
      </c>
      <c r="M53" s="262"/>
      <c r="N53" s="244"/>
    </row>
    <row r="54" spans="1:14" x14ac:dyDescent="0.25">
      <c r="A54" s="243"/>
      <c r="B54" s="53" t="s">
        <v>68</v>
      </c>
      <c r="C54" s="247"/>
      <c r="D54" s="315"/>
      <c r="E54" s="256"/>
      <c r="F54" s="256"/>
      <c r="G54" s="314"/>
      <c r="H54" s="257"/>
      <c r="I54" s="256"/>
      <c r="J54" s="256"/>
      <c r="K54" s="250"/>
      <c r="L54" s="252"/>
      <c r="M54" s="262"/>
      <c r="N54" s="244"/>
    </row>
    <row r="55" spans="1:14" x14ac:dyDescent="0.25">
      <c r="A55" s="243"/>
      <c r="B55" s="45" t="s">
        <v>69</v>
      </c>
      <c r="C55" s="247" t="s">
        <v>114</v>
      </c>
      <c r="D55" s="315">
        <v>40000000</v>
      </c>
      <c r="E55" s="256">
        <f>'[1]LAP PEL KEG'!G55</f>
        <v>17206000</v>
      </c>
      <c r="F55" s="256">
        <v>198000</v>
      </c>
      <c r="G55" s="314">
        <f t="shared" si="2"/>
        <v>17404000</v>
      </c>
      <c r="H55" s="257">
        <f t="shared" si="8"/>
        <v>43.51</v>
      </c>
      <c r="I55" s="256">
        <f>E55</f>
        <v>17206000</v>
      </c>
      <c r="J55" s="256">
        <f t="shared" ref="J55" si="13">F55</f>
        <v>198000</v>
      </c>
      <c r="K55" s="250">
        <f t="shared" si="5"/>
        <v>17404000</v>
      </c>
      <c r="L55" s="260">
        <f t="shared" si="6"/>
        <v>43.51</v>
      </c>
      <c r="M55" s="262"/>
      <c r="N55" s="244"/>
    </row>
    <row r="56" spans="1:14" x14ac:dyDescent="0.25">
      <c r="A56" s="243"/>
      <c r="B56" s="45" t="s">
        <v>89</v>
      </c>
      <c r="C56" s="247" t="s">
        <v>114</v>
      </c>
      <c r="D56" s="315">
        <v>15000000</v>
      </c>
      <c r="E56" s="256">
        <f>'[1]LAP PEL KEG'!G56</f>
        <v>0</v>
      </c>
      <c r="F56" s="256">
        <v>0</v>
      </c>
      <c r="G56" s="314">
        <f t="shared" si="2"/>
        <v>0</v>
      </c>
      <c r="H56" s="257">
        <f t="shared" si="8"/>
        <v>0</v>
      </c>
      <c r="I56" s="256">
        <v>0</v>
      </c>
      <c r="J56" s="256">
        <v>0</v>
      </c>
      <c r="K56" s="250">
        <f t="shared" si="5"/>
        <v>0</v>
      </c>
      <c r="L56" s="252">
        <f t="shared" si="6"/>
        <v>0</v>
      </c>
      <c r="M56" s="262"/>
      <c r="N56" s="244"/>
    </row>
    <row r="57" spans="1:14" ht="25.5" x14ac:dyDescent="0.25">
      <c r="A57" s="243">
        <v>3</v>
      </c>
      <c r="B57" s="65" t="s">
        <v>70</v>
      </c>
      <c r="C57" s="247"/>
      <c r="D57" s="315"/>
      <c r="E57" s="256"/>
      <c r="F57" s="256"/>
      <c r="G57" s="314"/>
      <c r="H57" s="257"/>
      <c r="I57" s="256"/>
      <c r="J57" s="256"/>
      <c r="K57" s="250"/>
      <c r="L57" s="262"/>
      <c r="M57" s="262"/>
      <c r="N57" s="244"/>
    </row>
    <row r="58" spans="1:14" ht="25.5" x14ac:dyDescent="0.25">
      <c r="A58" s="243"/>
      <c r="B58" s="69" t="s">
        <v>90</v>
      </c>
      <c r="C58" s="247"/>
      <c r="D58" s="315"/>
      <c r="E58" s="256"/>
      <c r="F58" s="256"/>
      <c r="G58" s="314"/>
      <c r="H58" s="256"/>
      <c r="I58" s="256"/>
      <c r="J58" s="256"/>
      <c r="K58" s="250"/>
      <c r="L58" s="262"/>
      <c r="M58" s="262"/>
      <c r="N58" s="244"/>
    </row>
    <row r="59" spans="1:14" x14ac:dyDescent="0.25">
      <c r="A59" s="243"/>
      <c r="B59" s="45" t="s">
        <v>91</v>
      </c>
      <c r="C59" s="247" t="s">
        <v>114</v>
      </c>
      <c r="D59" s="315">
        <v>35000000</v>
      </c>
      <c r="E59" s="256">
        <f>'[1]LAP PEL KEG'!G59</f>
        <v>0</v>
      </c>
      <c r="F59" s="256">
        <v>0</v>
      </c>
      <c r="G59" s="314">
        <f t="shared" si="2"/>
        <v>0</v>
      </c>
      <c r="H59" s="256">
        <f t="shared" ref="H59:H62" si="14">G59/D59*100</f>
        <v>0</v>
      </c>
      <c r="I59" s="256">
        <v>0</v>
      </c>
      <c r="J59" s="256">
        <v>0</v>
      </c>
      <c r="K59" s="250">
        <f t="shared" si="5"/>
        <v>0</v>
      </c>
      <c r="L59" s="256">
        <f t="shared" ref="L59:L63" si="15">H59</f>
        <v>0</v>
      </c>
      <c r="M59" s="262"/>
      <c r="N59" s="244"/>
    </row>
    <row r="60" spans="1:14" x14ac:dyDescent="0.25">
      <c r="A60" s="243"/>
      <c r="B60" s="45" t="s">
        <v>92</v>
      </c>
      <c r="C60" s="247" t="s">
        <v>114</v>
      </c>
      <c r="D60" s="315">
        <v>18000000</v>
      </c>
      <c r="E60" s="256">
        <f>'[1]LAP PEL KEG'!G60</f>
        <v>2226000</v>
      </c>
      <c r="F60" s="256">
        <v>0</v>
      </c>
      <c r="G60" s="314">
        <f t="shared" si="2"/>
        <v>2226000</v>
      </c>
      <c r="H60" s="256">
        <f t="shared" si="14"/>
        <v>12.366666666666665</v>
      </c>
      <c r="I60" s="256">
        <v>2226000</v>
      </c>
      <c r="J60" s="256">
        <v>0</v>
      </c>
      <c r="K60" s="250">
        <f t="shared" si="5"/>
        <v>2226000</v>
      </c>
      <c r="L60" s="256">
        <f t="shared" si="15"/>
        <v>12.366666666666665</v>
      </c>
      <c r="M60" s="262"/>
      <c r="N60" s="244"/>
    </row>
    <row r="61" spans="1:14" x14ac:dyDescent="0.25">
      <c r="A61" s="243"/>
      <c r="B61" s="53" t="s">
        <v>71</v>
      </c>
      <c r="C61" s="247"/>
      <c r="D61" s="315"/>
      <c r="E61" s="256"/>
      <c r="F61" s="256"/>
      <c r="G61" s="314"/>
      <c r="H61" s="256"/>
      <c r="I61" s="256"/>
      <c r="J61" s="256"/>
      <c r="K61" s="250"/>
      <c r="L61" s="256"/>
      <c r="M61" s="262"/>
      <c r="N61" s="244"/>
    </row>
    <row r="62" spans="1:14" x14ac:dyDescent="0.25">
      <c r="A62" s="243"/>
      <c r="B62" s="45" t="s">
        <v>93</v>
      </c>
      <c r="C62" s="247" t="s">
        <v>114</v>
      </c>
      <c r="D62" s="315">
        <v>30000000</v>
      </c>
      <c r="E62" s="256">
        <f>'[1]LAP PEL KEG'!G62</f>
        <v>3303800</v>
      </c>
      <c r="F62" s="256">
        <v>0</v>
      </c>
      <c r="G62" s="314">
        <f t="shared" si="2"/>
        <v>3303800</v>
      </c>
      <c r="H62" s="256">
        <f t="shared" si="14"/>
        <v>11.012666666666666</v>
      </c>
      <c r="I62" s="256">
        <v>3303800</v>
      </c>
      <c r="J62" s="256">
        <v>0</v>
      </c>
      <c r="K62" s="250">
        <f t="shared" si="5"/>
        <v>3303800</v>
      </c>
      <c r="L62" s="256">
        <f t="shared" si="15"/>
        <v>11.012666666666666</v>
      </c>
      <c r="M62" s="262"/>
      <c r="N62" s="244"/>
    </row>
    <row r="63" spans="1:14" ht="25.5" x14ac:dyDescent="0.25">
      <c r="A63" s="243"/>
      <c r="B63" s="45" t="s">
        <v>94</v>
      </c>
      <c r="C63" s="247" t="s">
        <v>114</v>
      </c>
      <c r="D63" s="315">
        <v>10000000</v>
      </c>
      <c r="E63" s="256">
        <f>'[1]LAP PEL KEG'!G63</f>
        <v>4634000</v>
      </c>
      <c r="F63" s="256">
        <v>0</v>
      </c>
      <c r="G63" s="314">
        <f t="shared" si="2"/>
        <v>4634000</v>
      </c>
      <c r="H63" s="256">
        <f>G63/D63*100</f>
        <v>46.339999999999996</v>
      </c>
      <c r="I63" s="256">
        <v>525000</v>
      </c>
      <c r="J63" s="256">
        <v>0</v>
      </c>
      <c r="K63" s="250">
        <f t="shared" si="5"/>
        <v>525000</v>
      </c>
      <c r="L63" s="256">
        <f t="shared" si="15"/>
        <v>46.339999999999996</v>
      </c>
      <c r="M63" s="262"/>
      <c r="N63" s="244"/>
    </row>
    <row r="64" spans="1:14" ht="25.5" x14ac:dyDescent="0.25">
      <c r="A64" s="243"/>
      <c r="B64" s="61" t="s">
        <v>72</v>
      </c>
      <c r="C64" s="247" t="s">
        <v>114</v>
      </c>
      <c r="D64" s="315">
        <v>45000000</v>
      </c>
      <c r="E64" s="256">
        <f>'[1]LAP PEL KEG'!G64</f>
        <v>17815500</v>
      </c>
      <c r="F64" s="256">
        <v>21789000</v>
      </c>
      <c r="G64" s="314">
        <f t="shared" si="2"/>
        <v>39604500</v>
      </c>
      <c r="H64" s="256">
        <f>G64/D64*100</f>
        <v>88.01</v>
      </c>
      <c r="I64" s="256">
        <f t="shared" ref="I64:L66" si="16">E64</f>
        <v>17815500</v>
      </c>
      <c r="J64" s="256">
        <f t="shared" si="16"/>
        <v>21789000</v>
      </c>
      <c r="K64" s="250">
        <f t="shared" si="5"/>
        <v>39604500</v>
      </c>
      <c r="L64" s="256">
        <f t="shared" si="16"/>
        <v>88.01</v>
      </c>
      <c r="M64" s="262"/>
      <c r="N64" s="244"/>
    </row>
    <row r="65" spans="1:14" x14ac:dyDescent="0.25">
      <c r="A65" s="243"/>
      <c r="B65" s="45" t="s">
        <v>95</v>
      </c>
      <c r="C65" s="247" t="s">
        <v>114</v>
      </c>
      <c r="D65" s="315">
        <v>180000000</v>
      </c>
      <c r="E65" s="256">
        <f>'[1]LAP PEL KEG'!G65</f>
        <v>18144000</v>
      </c>
      <c r="F65" s="256">
        <v>3153500</v>
      </c>
      <c r="G65" s="314">
        <f t="shared" si="2"/>
        <v>21297500</v>
      </c>
      <c r="H65" s="256">
        <f>G65/D65*100</f>
        <v>11.831944444444446</v>
      </c>
      <c r="I65" s="256">
        <f t="shared" si="16"/>
        <v>18144000</v>
      </c>
      <c r="J65" s="256">
        <f t="shared" si="16"/>
        <v>3153500</v>
      </c>
      <c r="K65" s="250">
        <f t="shared" si="5"/>
        <v>21297500</v>
      </c>
      <c r="L65" s="308">
        <f t="shared" si="16"/>
        <v>11.831944444444446</v>
      </c>
      <c r="M65" s="262"/>
      <c r="N65" s="244"/>
    </row>
    <row r="66" spans="1:14" x14ac:dyDescent="0.25">
      <c r="A66" s="243"/>
      <c r="B66" s="246"/>
      <c r="C66" s="247"/>
      <c r="D66" s="307">
        <f>SUM(D16:D65)</f>
        <v>12268321000</v>
      </c>
      <c r="E66" s="308">
        <f>SUM(E16:E65)</f>
        <v>4545507607</v>
      </c>
      <c r="F66" s="308">
        <f>SUM(F14:F65)</f>
        <v>415223003</v>
      </c>
      <c r="G66" s="308">
        <f>SUM(G15:G65)</f>
        <v>4960730610</v>
      </c>
      <c r="H66" s="308">
        <f>G66/D66*100</f>
        <v>40.435285398874058</v>
      </c>
      <c r="I66" s="308">
        <f>SUM(I14:I65)</f>
        <v>4405751007</v>
      </c>
      <c r="J66" s="308">
        <f>SUM(J14:J65)</f>
        <v>394423003</v>
      </c>
      <c r="K66" s="308">
        <f>SUM(K14:K65)</f>
        <v>4800174010</v>
      </c>
      <c r="L66" s="308">
        <f t="shared" si="16"/>
        <v>40.435285398874058</v>
      </c>
      <c r="M66" s="262"/>
      <c r="N66" s="244"/>
    </row>
    <row r="67" spans="1:14" x14ac:dyDescent="0.25">
      <c r="E67" s="174"/>
      <c r="F67" s="174"/>
      <c r="G67" s="174"/>
      <c r="H67" s="174"/>
      <c r="I67" s="174"/>
      <c r="J67" s="174"/>
      <c r="K67" s="174"/>
    </row>
    <row r="68" spans="1:14" ht="15.75" x14ac:dyDescent="0.25">
      <c r="E68" s="316">
        <f>2393150120+69031000+517906396</f>
        <v>2980087516</v>
      </c>
      <c r="F68" s="316">
        <f>247290143+98100000</f>
        <v>345390143</v>
      </c>
      <c r="G68" s="316">
        <f>2640440263+167131000+517906396</f>
        <v>3325477659</v>
      </c>
      <c r="J68" s="309" t="s">
        <v>202</v>
      </c>
      <c r="K68" s="309"/>
      <c r="L68" s="95"/>
    </row>
    <row r="69" spans="1:14" ht="15.75" x14ac:dyDescent="0.25">
      <c r="I69" s="174"/>
      <c r="J69" s="310" t="s">
        <v>191</v>
      </c>
      <c r="K69" s="311"/>
      <c r="L69" s="157"/>
    </row>
    <row r="70" spans="1:14" x14ac:dyDescent="0.25">
      <c r="J70" s="312"/>
      <c r="K70" s="312"/>
      <c r="L70" s="160"/>
    </row>
    <row r="71" spans="1:14" x14ac:dyDescent="0.25">
      <c r="J71" s="312"/>
      <c r="K71" s="312"/>
      <c r="L71" s="160"/>
    </row>
    <row r="72" spans="1:14" ht="15.75" x14ac:dyDescent="0.25">
      <c r="J72" s="96"/>
      <c r="K72" s="311"/>
      <c r="L72" s="157"/>
    </row>
    <row r="73" spans="1:14" ht="15.75" x14ac:dyDescent="0.25">
      <c r="J73" s="158" t="s">
        <v>189</v>
      </c>
      <c r="K73" s="311"/>
      <c r="L73" s="157"/>
    </row>
    <row r="74" spans="1:14" ht="15.75" x14ac:dyDescent="0.25">
      <c r="J74" s="159" t="s">
        <v>5</v>
      </c>
      <c r="K74" s="311"/>
      <c r="L74" s="157"/>
    </row>
    <row r="75" spans="1:14" ht="15.75" x14ac:dyDescent="0.25">
      <c r="J75" s="159" t="s">
        <v>190</v>
      </c>
      <c r="K75" s="311"/>
      <c r="L75" s="157"/>
    </row>
  </sheetData>
  <mergeCells count="5">
    <mergeCell ref="A1:N1"/>
    <mergeCell ref="A2:N2"/>
    <mergeCell ref="E9:H9"/>
    <mergeCell ref="I9:L9"/>
    <mergeCell ref="C13:D13"/>
  </mergeCells>
  <pageMargins left="0.39370078740157483" right="1.1811023622047245" top="0.51181102362204722" bottom="0.51181102362204722" header="0.31496062992125984" footer="0.31496062992125984"/>
  <pageSetup paperSize="5" scale="85" orientation="landscape" verticalDpi="0" r:id="rId1"/>
  <ignoredErrors>
    <ignoredError sqref="K18 K16 K19:K23 K38:K39 K41:K45 K25 K27:K34 K36 K47:K53 K55:K56 K59:K60 K62:K65" formula="1"/>
    <ignoredError sqref="F6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54"/>
  <sheetViews>
    <sheetView tabSelected="1" topLeftCell="C120" zoomScaleNormal="100" workbookViewId="0">
      <selection activeCell="S132" sqref="S132"/>
    </sheetView>
  </sheetViews>
  <sheetFormatPr defaultRowHeight="15" x14ac:dyDescent="0.25"/>
  <cols>
    <col min="1" max="1" width="5.5703125" customWidth="1"/>
    <col min="2" max="2" width="50.85546875" customWidth="1"/>
    <col min="3" max="3" width="3.5703125" customWidth="1"/>
    <col min="4" max="4" width="23.28515625" bestFit="1" customWidth="1"/>
    <col min="5" max="5" width="4.5703125" customWidth="1"/>
    <col min="6" max="6" width="4.7109375" customWidth="1"/>
    <col min="7" max="7" width="4.28515625" customWidth="1"/>
    <col min="8" max="11" width="4.140625" customWidth="1"/>
    <col min="12" max="12" width="3.85546875" customWidth="1"/>
    <col min="13" max="16" width="4.140625" customWidth="1"/>
    <col min="17" max="17" width="4" customWidth="1"/>
    <col min="18" max="18" width="3.5703125" customWidth="1"/>
    <col min="19" max="19" width="4.140625" customWidth="1"/>
    <col min="20" max="20" width="4" customWidth="1"/>
    <col min="21" max="21" width="3.7109375" customWidth="1"/>
    <col min="22" max="23" width="3.42578125" customWidth="1"/>
    <col min="24" max="27" width="3.85546875" customWidth="1"/>
    <col min="28" max="28" width="4.140625" customWidth="1"/>
    <col min="29" max="29" width="3.140625" customWidth="1"/>
    <col min="30" max="30" width="3.85546875" customWidth="1"/>
    <col min="31" max="31" width="3.5703125" customWidth="1"/>
    <col min="32" max="32" width="3.42578125" customWidth="1"/>
    <col min="33" max="33" width="3.85546875" customWidth="1"/>
    <col min="34" max="34" width="3.5703125" customWidth="1"/>
    <col min="35" max="35" width="3.42578125" customWidth="1"/>
    <col min="36" max="36" width="3.85546875" customWidth="1"/>
    <col min="37" max="37" width="3.42578125" customWidth="1"/>
    <col min="38" max="39" width="3.5703125" customWidth="1"/>
    <col min="40" max="40" width="3.85546875" customWidth="1"/>
  </cols>
  <sheetData>
    <row r="1" spans="1:40" ht="9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</row>
    <row r="2" spans="1:40" x14ac:dyDescent="0.25">
      <c r="A2" s="365" t="s">
        <v>127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</row>
    <row r="3" spans="1:40" x14ac:dyDescent="0.25">
      <c r="A3" s="365" t="s">
        <v>128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  <c r="AN3" s="365"/>
    </row>
    <row r="4" spans="1:40" ht="8.4499999999999993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</row>
    <row r="5" spans="1:40" x14ac:dyDescent="0.25">
      <c r="A5" s="179" t="s">
        <v>102</v>
      </c>
      <c r="B5" s="179"/>
      <c r="C5" s="179" t="s">
        <v>103</v>
      </c>
      <c r="D5" s="179" t="s">
        <v>122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</row>
    <row r="6" spans="1:40" x14ac:dyDescent="0.25">
      <c r="A6" s="179" t="s">
        <v>104</v>
      </c>
      <c r="B6" s="179"/>
      <c r="C6" s="179" t="s">
        <v>103</v>
      </c>
      <c r="D6" s="179" t="s">
        <v>151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</row>
    <row r="7" spans="1:40" x14ac:dyDescent="0.25">
      <c r="A7" s="179" t="s">
        <v>106</v>
      </c>
      <c r="B7" s="179"/>
      <c r="C7" s="179" t="s">
        <v>103</v>
      </c>
      <c r="D7" s="180">
        <v>2021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</row>
    <row r="8" spans="1:40" x14ac:dyDescent="0.25">
      <c r="A8" s="179" t="s">
        <v>107</v>
      </c>
      <c r="B8" s="179"/>
      <c r="C8" s="179" t="s">
        <v>103</v>
      </c>
      <c r="D8" s="179" t="s">
        <v>199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6.5" customHeight="1" thickBot="1" x14ac:dyDescent="0.3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81" t="s">
        <v>129</v>
      </c>
    </row>
    <row r="10" spans="1:40" x14ac:dyDescent="0.25">
      <c r="A10" s="182" t="s">
        <v>0</v>
      </c>
      <c r="B10" s="183" t="s">
        <v>130</v>
      </c>
      <c r="C10" s="184"/>
      <c r="D10" s="236" t="s">
        <v>110</v>
      </c>
      <c r="E10" s="366" t="s">
        <v>131</v>
      </c>
      <c r="F10" s="367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8"/>
    </row>
    <row r="11" spans="1:40" x14ac:dyDescent="0.25">
      <c r="A11" s="185"/>
      <c r="B11" s="186" t="s">
        <v>132</v>
      </c>
      <c r="C11" s="187" t="s">
        <v>114</v>
      </c>
      <c r="D11" s="180" t="s">
        <v>115</v>
      </c>
      <c r="E11" s="369" t="s">
        <v>133</v>
      </c>
      <c r="F11" s="370"/>
      <c r="G11" s="371"/>
      <c r="H11" s="369" t="s">
        <v>134</v>
      </c>
      <c r="I11" s="370"/>
      <c r="J11" s="371"/>
      <c r="K11" s="369" t="s">
        <v>135</v>
      </c>
      <c r="L11" s="370"/>
      <c r="M11" s="371"/>
      <c r="N11" s="369" t="s">
        <v>136</v>
      </c>
      <c r="O11" s="370"/>
      <c r="P11" s="371"/>
      <c r="Q11" s="369" t="s">
        <v>137</v>
      </c>
      <c r="R11" s="370"/>
      <c r="S11" s="371"/>
      <c r="T11" s="369" t="s">
        <v>138</v>
      </c>
      <c r="U11" s="370"/>
      <c r="V11" s="371"/>
      <c r="W11" s="369" t="s">
        <v>139</v>
      </c>
      <c r="X11" s="370"/>
      <c r="Y11" s="371"/>
      <c r="Z11" s="369" t="s">
        <v>140</v>
      </c>
      <c r="AA11" s="370"/>
      <c r="AB11" s="371"/>
      <c r="AC11" s="369" t="s">
        <v>141</v>
      </c>
      <c r="AD11" s="370"/>
      <c r="AE11" s="371"/>
      <c r="AF11" s="369" t="s">
        <v>142</v>
      </c>
      <c r="AG11" s="370"/>
      <c r="AH11" s="371"/>
      <c r="AI11" s="369" t="s">
        <v>143</v>
      </c>
      <c r="AJ11" s="370"/>
      <c r="AK11" s="370"/>
      <c r="AL11" s="369" t="s">
        <v>144</v>
      </c>
      <c r="AM11" s="370"/>
      <c r="AN11" s="372"/>
    </row>
    <row r="12" spans="1:40" ht="15.75" thickBot="1" x14ac:dyDescent="0.3">
      <c r="A12" s="185"/>
      <c r="B12" s="186"/>
      <c r="C12" s="187" t="s">
        <v>120</v>
      </c>
      <c r="D12" s="180" t="s">
        <v>121</v>
      </c>
      <c r="E12" s="188"/>
      <c r="F12" s="189"/>
      <c r="G12" s="190"/>
      <c r="H12" s="188"/>
      <c r="I12" s="189"/>
      <c r="J12" s="190"/>
      <c r="K12" s="188"/>
      <c r="L12" s="189"/>
      <c r="M12" s="190"/>
      <c r="N12" s="188"/>
      <c r="O12" s="189"/>
      <c r="P12" s="190"/>
      <c r="Q12" s="188"/>
      <c r="R12" s="189"/>
      <c r="S12" s="190"/>
      <c r="T12" s="188"/>
      <c r="U12" s="189"/>
      <c r="V12" s="190"/>
      <c r="W12" s="188"/>
      <c r="X12" s="189"/>
      <c r="Y12" s="190"/>
      <c r="Z12" s="188"/>
      <c r="AA12" s="189"/>
      <c r="AB12" s="190"/>
      <c r="AC12" s="188"/>
      <c r="AD12" s="189"/>
      <c r="AE12" s="190"/>
      <c r="AF12" s="188"/>
      <c r="AG12" s="189"/>
      <c r="AH12" s="190"/>
      <c r="AI12" s="188"/>
      <c r="AJ12" s="189"/>
      <c r="AK12" s="189"/>
      <c r="AL12" s="188"/>
      <c r="AM12" s="189"/>
      <c r="AN12" s="191"/>
    </row>
    <row r="13" spans="1:40" ht="15.75" thickTop="1" x14ac:dyDescent="0.25">
      <c r="A13" s="192">
        <v>1</v>
      </c>
      <c r="B13" s="237" t="s">
        <v>186</v>
      </c>
      <c r="C13" s="361">
        <v>3</v>
      </c>
      <c r="D13" s="362"/>
      <c r="E13" s="363">
        <v>4</v>
      </c>
      <c r="F13" s="363"/>
      <c r="G13" s="363"/>
      <c r="H13" s="363">
        <v>5</v>
      </c>
      <c r="I13" s="363"/>
      <c r="J13" s="363"/>
      <c r="K13" s="363">
        <v>6</v>
      </c>
      <c r="L13" s="363"/>
      <c r="M13" s="363"/>
      <c r="N13" s="363">
        <v>7</v>
      </c>
      <c r="O13" s="363"/>
      <c r="P13" s="363"/>
      <c r="Q13" s="363">
        <v>8</v>
      </c>
      <c r="R13" s="363"/>
      <c r="S13" s="363"/>
      <c r="T13" s="363">
        <v>9</v>
      </c>
      <c r="U13" s="363"/>
      <c r="V13" s="363"/>
      <c r="W13" s="363">
        <v>10</v>
      </c>
      <c r="X13" s="363"/>
      <c r="Y13" s="363"/>
      <c r="Z13" s="363">
        <v>11</v>
      </c>
      <c r="AA13" s="363"/>
      <c r="AB13" s="363"/>
      <c r="AC13" s="363">
        <v>12</v>
      </c>
      <c r="AD13" s="363"/>
      <c r="AE13" s="363"/>
      <c r="AF13" s="363">
        <v>13</v>
      </c>
      <c r="AG13" s="363"/>
      <c r="AH13" s="363"/>
      <c r="AI13" s="363">
        <v>14</v>
      </c>
      <c r="AJ13" s="363"/>
      <c r="AK13" s="363"/>
      <c r="AL13" s="363">
        <v>15</v>
      </c>
      <c r="AM13" s="363"/>
      <c r="AN13" s="364"/>
    </row>
    <row r="14" spans="1:40" ht="25.5" x14ac:dyDescent="0.25">
      <c r="A14" s="207"/>
      <c r="B14" s="53" t="s">
        <v>74</v>
      </c>
      <c r="C14" s="198"/>
      <c r="D14" s="204"/>
      <c r="E14" s="264"/>
      <c r="F14" s="193">
        <v>0</v>
      </c>
      <c r="G14" s="265"/>
      <c r="H14" s="264"/>
      <c r="I14" s="193">
        <v>0</v>
      </c>
      <c r="J14" s="265"/>
      <c r="K14" s="264"/>
      <c r="L14" s="193">
        <v>0</v>
      </c>
      <c r="M14" s="265"/>
      <c r="N14" s="264"/>
      <c r="O14" s="193">
        <v>33</v>
      </c>
      <c r="P14" s="265"/>
      <c r="Q14" s="264"/>
      <c r="R14" s="193">
        <v>42</v>
      </c>
      <c r="S14" s="265"/>
      <c r="T14" s="264"/>
      <c r="U14" s="193">
        <v>50</v>
      </c>
      <c r="V14" s="265"/>
      <c r="W14" s="264"/>
      <c r="X14" s="193">
        <v>58</v>
      </c>
      <c r="Y14" s="265"/>
      <c r="Z14" s="264"/>
      <c r="AA14" s="193">
        <v>67</v>
      </c>
      <c r="AB14" s="265"/>
      <c r="AC14" s="264"/>
      <c r="AD14" s="193"/>
      <c r="AE14" s="265"/>
      <c r="AF14" s="264"/>
      <c r="AG14" s="193"/>
      <c r="AH14" s="265"/>
      <c r="AI14" s="264"/>
      <c r="AJ14" s="193"/>
      <c r="AK14" s="265"/>
      <c r="AL14" s="264"/>
      <c r="AM14" s="193"/>
      <c r="AN14" s="265"/>
    </row>
    <row r="15" spans="1:40" ht="24" customHeight="1" x14ac:dyDescent="0.25">
      <c r="A15" s="112">
        <v>1</v>
      </c>
      <c r="B15" s="61" t="s">
        <v>75</v>
      </c>
      <c r="C15" s="134" t="s">
        <v>114</v>
      </c>
      <c r="D15" s="266">
        <v>2000000</v>
      </c>
      <c r="E15" s="194">
        <v>0</v>
      </c>
      <c r="F15" s="267"/>
      <c r="G15" s="195">
        <v>0</v>
      </c>
      <c r="H15" s="194">
        <v>0</v>
      </c>
      <c r="I15" s="267"/>
      <c r="J15" s="195">
        <v>0</v>
      </c>
      <c r="K15" s="194">
        <v>0</v>
      </c>
      <c r="L15" s="267"/>
      <c r="M15" s="195">
        <v>0</v>
      </c>
      <c r="N15" s="194">
        <v>0</v>
      </c>
      <c r="O15" s="267"/>
      <c r="P15" s="305">
        <v>0</v>
      </c>
      <c r="Q15" s="194">
        <v>0</v>
      </c>
      <c r="R15" s="267"/>
      <c r="S15" s="195">
        <v>0</v>
      </c>
      <c r="T15" s="324">
        <f>'LAP PEL KEG'!H16</f>
        <v>43.75</v>
      </c>
      <c r="U15" s="267"/>
      <c r="V15" s="327">
        <f>U16</f>
        <v>43.75</v>
      </c>
      <c r="W15" s="194">
        <f>'LAP PEL KEG'!H16</f>
        <v>43.75</v>
      </c>
      <c r="X15" s="267"/>
      <c r="Y15" s="195">
        <f>W15</f>
        <v>43.75</v>
      </c>
      <c r="Z15" s="194">
        <f>'LAP PEL KEG'!H16</f>
        <v>43.75</v>
      </c>
      <c r="AA15" s="267"/>
      <c r="AB15" s="195">
        <f>Z15</f>
        <v>43.75</v>
      </c>
      <c r="AC15" s="194"/>
      <c r="AD15" s="267"/>
      <c r="AE15" s="195"/>
      <c r="AF15" s="194"/>
      <c r="AG15" s="267"/>
      <c r="AH15" s="195"/>
      <c r="AI15" s="194"/>
      <c r="AJ15" s="267"/>
      <c r="AK15" s="195"/>
      <c r="AL15" s="194"/>
      <c r="AM15" s="267"/>
      <c r="AN15" s="195"/>
    </row>
    <row r="16" spans="1:40" x14ac:dyDescent="0.25">
      <c r="A16" s="209"/>
      <c r="B16" s="61"/>
      <c r="C16" s="205"/>
      <c r="D16" s="206"/>
      <c r="E16" s="268"/>
      <c r="F16" s="197">
        <v>0</v>
      </c>
      <c r="G16" s="269"/>
      <c r="H16" s="268"/>
      <c r="I16" s="197">
        <v>0</v>
      </c>
      <c r="J16" s="269"/>
      <c r="K16" s="268"/>
      <c r="L16" s="197">
        <v>0</v>
      </c>
      <c r="M16" s="269"/>
      <c r="N16" s="268"/>
      <c r="O16" s="197">
        <v>0</v>
      </c>
      <c r="P16" s="269" t="s">
        <v>187</v>
      </c>
      <c r="Q16" s="268"/>
      <c r="R16" s="197">
        <v>0</v>
      </c>
      <c r="S16" s="269"/>
      <c r="T16" s="268"/>
      <c r="U16" s="328">
        <f>T15</f>
        <v>43.75</v>
      </c>
      <c r="V16" s="269"/>
      <c r="W16" s="268"/>
      <c r="X16" s="197">
        <f>W15</f>
        <v>43.75</v>
      </c>
      <c r="Y16" s="269"/>
      <c r="Z16" s="268"/>
      <c r="AA16" s="197">
        <f>Z15</f>
        <v>43.75</v>
      </c>
      <c r="AB16" s="269"/>
      <c r="AC16" s="268"/>
      <c r="AD16" s="197"/>
      <c r="AE16" s="269"/>
      <c r="AF16" s="268"/>
      <c r="AG16" s="197"/>
      <c r="AH16" s="269"/>
      <c r="AI16" s="268"/>
      <c r="AJ16" s="197"/>
      <c r="AK16" s="269"/>
      <c r="AL16" s="268"/>
      <c r="AM16" s="197"/>
      <c r="AN16" s="269"/>
    </row>
    <row r="17" spans="1:40" x14ac:dyDescent="0.25">
      <c r="A17" s="112"/>
      <c r="B17" s="203" t="s">
        <v>76</v>
      </c>
      <c r="C17" s="131"/>
      <c r="D17" s="270"/>
      <c r="E17" s="201"/>
      <c r="F17" s="271"/>
      <c r="G17" s="272"/>
      <c r="H17" s="272"/>
      <c r="I17" s="271"/>
      <c r="J17" s="272"/>
      <c r="K17" s="273"/>
      <c r="L17" s="274"/>
      <c r="M17" s="273"/>
      <c r="N17" s="272"/>
      <c r="O17" s="271"/>
      <c r="P17" s="272"/>
      <c r="Q17" s="272"/>
      <c r="R17" s="271"/>
      <c r="S17" s="272"/>
      <c r="T17" s="272"/>
      <c r="U17" s="271"/>
      <c r="V17" s="272"/>
      <c r="W17" s="272"/>
      <c r="X17" s="271"/>
      <c r="Y17" s="272"/>
      <c r="Z17" s="272"/>
      <c r="AA17" s="271"/>
      <c r="AB17" s="272"/>
      <c r="AC17" s="272"/>
      <c r="AD17" s="274"/>
      <c r="AE17" s="275"/>
      <c r="AF17" s="273"/>
      <c r="AG17" s="274"/>
      <c r="AH17" s="275"/>
      <c r="AI17" s="272"/>
      <c r="AJ17" s="272"/>
      <c r="AK17" s="271"/>
      <c r="AL17" s="272"/>
      <c r="AM17" s="271"/>
      <c r="AN17" s="208"/>
    </row>
    <row r="18" spans="1:40" ht="14.45" customHeight="1" x14ac:dyDescent="0.25">
      <c r="A18" s="349">
        <v>2</v>
      </c>
      <c r="B18" s="352" t="s">
        <v>77</v>
      </c>
      <c r="C18" s="355" t="s">
        <v>114</v>
      </c>
      <c r="D18" s="358">
        <v>9837921000</v>
      </c>
      <c r="E18" s="276"/>
      <c r="F18" s="193">
        <v>0</v>
      </c>
      <c r="G18" s="265"/>
      <c r="H18" s="264"/>
      <c r="I18" s="193">
        <v>0</v>
      </c>
      <c r="J18" s="265"/>
      <c r="K18" s="264"/>
      <c r="L18" s="193">
        <v>0</v>
      </c>
      <c r="M18" s="265"/>
      <c r="N18" s="264"/>
      <c r="O18" s="193">
        <v>33</v>
      </c>
      <c r="P18" s="265"/>
      <c r="Q18" s="264"/>
      <c r="R18" s="193">
        <v>42</v>
      </c>
      <c r="S18" s="265"/>
      <c r="T18" s="264"/>
      <c r="U18" s="193">
        <v>50</v>
      </c>
      <c r="V18" s="265"/>
      <c r="W18" s="264"/>
      <c r="X18" s="193">
        <v>58</v>
      </c>
      <c r="Y18" s="265"/>
      <c r="Z18" s="264"/>
      <c r="AA18" s="193">
        <v>67</v>
      </c>
      <c r="AB18" s="265"/>
      <c r="AC18" s="264"/>
      <c r="AD18" s="193"/>
      <c r="AE18" s="265"/>
      <c r="AF18" s="264"/>
      <c r="AG18" s="193"/>
      <c r="AH18" s="265"/>
      <c r="AI18" s="264"/>
      <c r="AJ18" s="193"/>
      <c r="AK18" s="265"/>
      <c r="AL18" s="264"/>
      <c r="AM18" s="193"/>
      <c r="AN18" s="265"/>
    </row>
    <row r="19" spans="1:40" x14ac:dyDescent="0.25">
      <c r="A19" s="350"/>
      <c r="B19" s="353"/>
      <c r="C19" s="356"/>
      <c r="D19" s="359"/>
      <c r="E19" s="271">
        <v>0</v>
      </c>
      <c r="F19" s="267"/>
      <c r="G19" s="195">
        <v>0</v>
      </c>
      <c r="H19" s="194">
        <v>0</v>
      </c>
      <c r="I19" s="267"/>
      <c r="J19" s="195">
        <v>0</v>
      </c>
      <c r="K19" s="194">
        <v>0</v>
      </c>
      <c r="L19" s="267"/>
      <c r="M19" s="195">
        <v>0</v>
      </c>
      <c r="N19" s="194">
        <v>0</v>
      </c>
      <c r="O19" s="267"/>
      <c r="P19" s="195">
        <v>16.899999999999999</v>
      </c>
      <c r="Q19" s="194">
        <v>26.84</v>
      </c>
      <c r="R19" s="267"/>
      <c r="S19" s="195">
        <v>26.8</v>
      </c>
      <c r="T19" s="324">
        <f>'LAP PEL KEG'!H18</f>
        <v>38.251783034240674</v>
      </c>
      <c r="U19" s="267"/>
      <c r="V19" s="327">
        <f>T19</f>
        <v>38.251783034240674</v>
      </c>
      <c r="W19" s="194">
        <f>'LAP PEL KEG'!H18</f>
        <v>38.251783034240674</v>
      </c>
      <c r="X19" s="267"/>
      <c r="Y19" s="195">
        <f>W19</f>
        <v>38.251783034240674</v>
      </c>
      <c r="Z19" s="194">
        <f>'LAP PEL KEG'!H18</f>
        <v>38.251783034240674</v>
      </c>
      <c r="AA19" s="267"/>
      <c r="AB19" s="195">
        <f>Z19</f>
        <v>38.251783034240674</v>
      </c>
      <c r="AC19" s="194"/>
      <c r="AD19" s="267"/>
      <c r="AE19" s="195"/>
      <c r="AF19" s="194"/>
      <c r="AG19" s="267"/>
      <c r="AH19" s="195"/>
      <c r="AI19" s="194"/>
      <c r="AJ19" s="267"/>
      <c r="AK19" s="195"/>
      <c r="AL19" s="194"/>
      <c r="AM19" s="267"/>
      <c r="AN19" s="195"/>
    </row>
    <row r="20" spans="1:40" x14ac:dyDescent="0.25">
      <c r="A20" s="351"/>
      <c r="B20" s="354"/>
      <c r="C20" s="357"/>
      <c r="D20" s="360"/>
      <c r="E20" s="277"/>
      <c r="F20" s="197">
        <v>0</v>
      </c>
      <c r="G20" s="269"/>
      <c r="H20" s="268"/>
      <c r="I20" s="197">
        <v>0</v>
      </c>
      <c r="J20" s="269"/>
      <c r="K20" s="268"/>
      <c r="L20" s="197">
        <v>0</v>
      </c>
      <c r="M20" s="269"/>
      <c r="N20" s="268"/>
      <c r="O20" s="197">
        <v>16.899999999999999</v>
      </c>
      <c r="P20" s="269"/>
      <c r="Q20" s="268"/>
      <c r="R20" s="197">
        <v>26.8</v>
      </c>
      <c r="S20" s="269"/>
      <c r="T20" s="268"/>
      <c r="U20" s="197">
        <f>T19</f>
        <v>38.251783034240674</v>
      </c>
      <c r="V20" s="269"/>
      <c r="W20" s="268"/>
      <c r="X20" s="197">
        <f>W19</f>
        <v>38.251783034240674</v>
      </c>
      <c r="Y20" s="269"/>
      <c r="Z20" s="268"/>
      <c r="AA20" s="197">
        <f>Z19</f>
        <v>38.251783034240674</v>
      </c>
      <c r="AB20" s="269"/>
      <c r="AC20" s="268"/>
      <c r="AD20" s="197"/>
      <c r="AE20" s="269"/>
      <c r="AF20" s="268"/>
      <c r="AG20" s="197"/>
      <c r="AH20" s="269"/>
      <c r="AI20" s="268"/>
      <c r="AJ20" s="197"/>
      <c r="AK20" s="269"/>
      <c r="AL20" s="268"/>
      <c r="AM20" s="197"/>
      <c r="AN20" s="269"/>
    </row>
    <row r="21" spans="1:40" ht="14.45" customHeight="1" x14ac:dyDescent="0.25">
      <c r="A21" s="349">
        <v>3</v>
      </c>
      <c r="B21" s="352" t="s">
        <v>9</v>
      </c>
      <c r="C21" s="355" t="s">
        <v>114</v>
      </c>
      <c r="D21" s="358">
        <v>25000000</v>
      </c>
      <c r="E21" s="276"/>
      <c r="F21" s="193">
        <v>0</v>
      </c>
      <c r="G21" s="265"/>
      <c r="H21" s="264"/>
      <c r="I21" s="193">
        <v>0</v>
      </c>
      <c r="J21" s="265"/>
      <c r="K21" s="264"/>
      <c r="L21" s="193">
        <v>0</v>
      </c>
      <c r="M21" s="265"/>
      <c r="N21" s="264"/>
      <c r="O21" s="193">
        <v>33</v>
      </c>
      <c r="P21" s="265"/>
      <c r="Q21" s="264"/>
      <c r="R21" s="193">
        <v>42</v>
      </c>
      <c r="S21" s="265"/>
      <c r="T21" s="264"/>
      <c r="U21" s="193">
        <v>50</v>
      </c>
      <c r="V21" s="265"/>
      <c r="W21" s="264"/>
      <c r="X21" s="193">
        <v>58</v>
      </c>
      <c r="Y21" s="265"/>
      <c r="Z21" s="264"/>
      <c r="AA21" s="193">
        <v>67</v>
      </c>
      <c r="AB21" s="265"/>
      <c r="AC21" s="264"/>
      <c r="AD21" s="193"/>
      <c r="AE21" s="265"/>
      <c r="AF21" s="264"/>
      <c r="AG21" s="193"/>
      <c r="AH21" s="265"/>
      <c r="AI21" s="264"/>
      <c r="AJ21" s="193"/>
      <c r="AK21" s="265"/>
      <c r="AL21" s="264"/>
      <c r="AM21" s="193"/>
      <c r="AN21" s="265"/>
    </row>
    <row r="22" spans="1:40" x14ac:dyDescent="0.25">
      <c r="A22" s="350"/>
      <c r="B22" s="353"/>
      <c r="C22" s="356"/>
      <c r="D22" s="359"/>
      <c r="E22" s="271">
        <v>0</v>
      </c>
      <c r="F22" s="267"/>
      <c r="G22" s="195">
        <v>0</v>
      </c>
      <c r="H22" s="194">
        <v>0</v>
      </c>
      <c r="I22" s="267"/>
      <c r="J22" s="195">
        <v>0</v>
      </c>
      <c r="K22" s="194">
        <v>0</v>
      </c>
      <c r="L22" s="267"/>
      <c r="M22" s="195">
        <v>0</v>
      </c>
      <c r="N22" s="194">
        <v>0</v>
      </c>
      <c r="O22" s="267"/>
      <c r="P22" s="195">
        <v>2.1</v>
      </c>
      <c r="Q22" s="194">
        <v>2.12</v>
      </c>
      <c r="R22" s="267"/>
      <c r="S22" s="195">
        <v>2.1</v>
      </c>
      <c r="T22" s="194">
        <f>'LAP PEL KEG'!H19</f>
        <v>7.6327999999999996</v>
      </c>
      <c r="U22" s="267"/>
      <c r="V22" s="195">
        <f>T22</f>
        <v>7.6327999999999996</v>
      </c>
      <c r="W22" s="194">
        <f>'LAP PEL KEG'!H19</f>
        <v>7.6327999999999996</v>
      </c>
      <c r="X22" s="267"/>
      <c r="Y22" s="195">
        <f>W22</f>
        <v>7.6327999999999996</v>
      </c>
      <c r="Z22" s="194">
        <f>'LAP PEL KEG'!H19</f>
        <v>7.6327999999999996</v>
      </c>
      <c r="AA22" s="267"/>
      <c r="AB22" s="195">
        <f>AA23</f>
        <v>7.6327999999999996</v>
      </c>
      <c r="AC22" s="194"/>
      <c r="AD22" s="267"/>
      <c r="AE22" s="195"/>
      <c r="AF22" s="194"/>
      <c r="AG22" s="267"/>
      <c r="AH22" s="195"/>
      <c r="AI22" s="194"/>
      <c r="AJ22" s="267"/>
      <c r="AK22" s="195"/>
      <c r="AL22" s="194"/>
      <c r="AM22" s="267"/>
      <c r="AN22" s="195"/>
    </row>
    <row r="23" spans="1:40" x14ac:dyDescent="0.25">
      <c r="A23" s="351"/>
      <c r="B23" s="354"/>
      <c r="C23" s="357"/>
      <c r="D23" s="360"/>
      <c r="E23" s="277"/>
      <c r="F23" s="197">
        <v>0</v>
      </c>
      <c r="G23" s="269"/>
      <c r="H23" s="268"/>
      <c r="I23" s="197">
        <v>0</v>
      </c>
      <c r="J23" s="269"/>
      <c r="K23" s="268"/>
      <c r="L23" s="197">
        <v>0</v>
      </c>
      <c r="M23" s="269"/>
      <c r="N23" s="268"/>
      <c r="O23" s="197">
        <v>2.1</v>
      </c>
      <c r="P23" s="269"/>
      <c r="Q23" s="268"/>
      <c r="R23" s="197">
        <v>2.1</v>
      </c>
      <c r="S23" s="269"/>
      <c r="T23" s="268"/>
      <c r="U23" s="197">
        <f>T22</f>
        <v>7.6327999999999996</v>
      </c>
      <c r="V23" s="269"/>
      <c r="W23" s="268"/>
      <c r="X23" s="197">
        <f>W22</f>
        <v>7.6327999999999996</v>
      </c>
      <c r="Y23" s="269"/>
      <c r="Z23" s="268"/>
      <c r="AA23" s="197">
        <f>Z22</f>
        <v>7.6327999999999996</v>
      </c>
      <c r="AB23" s="269"/>
      <c r="AC23" s="268"/>
      <c r="AD23" s="197"/>
      <c r="AE23" s="269"/>
      <c r="AF23" s="268"/>
      <c r="AG23" s="197"/>
      <c r="AH23" s="269"/>
      <c r="AI23" s="268"/>
      <c r="AJ23" s="197"/>
      <c r="AK23" s="269"/>
      <c r="AL23" s="268"/>
      <c r="AM23" s="197"/>
      <c r="AN23" s="269"/>
    </row>
    <row r="24" spans="1:40" ht="14.45" customHeight="1" x14ac:dyDescent="0.25">
      <c r="A24" s="349">
        <v>4</v>
      </c>
      <c r="B24" s="352" t="s">
        <v>78</v>
      </c>
      <c r="C24" s="355" t="s">
        <v>114</v>
      </c>
      <c r="D24" s="358">
        <v>2000000</v>
      </c>
      <c r="E24" s="276"/>
      <c r="F24" s="193">
        <v>0</v>
      </c>
      <c r="G24" s="265"/>
      <c r="H24" s="264"/>
      <c r="I24" s="193">
        <v>0</v>
      </c>
      <c r="J24" s="265"/>
      <c r="K24" s="264"/>
      <c r="L24" s="193">
        <v>0</v>
      </c>
      <c r="M24" s="265"/>
      <c r="N24" s="264"/>
      <c r="O24" s="193">
        <v>33</v>
      </c>
      <c r="P24" s="265"/>
      <c r="Q24" s="264"/>
      <c r="R24" s="193">
        <v>42</v>
      </c>
      <c r="S24" s="265"/>
      <c r="T24" s="264"/>
      <c r="U24" s="193">
        <v>50</v>
      </c>
      <c r="V24" s="265"/>
      <c r="W24" s="264"/>
      <c r="X24" s="193">
        <v>58</v>
      </c>
      <c r="Y24" s="265"/>
      <c r="Z24" s="264"/>
      <c r="AA24" s="193">
        <v>67</v>
      </c>
      <c r="AB24" s="265"/>
      <c r="AC24" s="264"/>
      <c r="AD24" s="193"/>
      <c r="AE24" s="265"/>
      <c r="AF24" s="264"/>
      <c r="AG24" s="193"/>
      <c r="AH24" s="265"/>
      <c r="AI24" s="264"/>
      <c r="AJ24" s="193"/>
      <c r="AK24" s="265"/>
      <c r="AL24" s="264"/>
      <c r="AM24" s="193"/>
      <c r="AN24" s="265"/>
    </row>
    <row r="25" spans="1:40" x14ac:dyDescent="0.25">
      <c r="A25" s="350"/>
      <c r="B25" s="353"/>
      <c r="C25" s="356"/>
      <c r="D25" s="359"/>
      <c r="E25" s="271">
        <v>0</v>
      </c>
      <c r="F25" s="267"/>
      <c r="G25" s="195">
        <v>0</v>
      </c>
      <c r="H25" s="194">
        <v>0</v>
      </c>
      <c r="I25" s="267"/>
      <c r="J25" s="195">
        <v>0</v>
      </c>
      <c r="K25" s="194">
        <v>0</v>
      </c>
      <c r="L25" s="267"/>
      <c r="M25" s="195">
        <v>0</v>
      </c>
      <c r="N25" s="194">
        <v>0</v>
      </c>
      <c r="O25" s="267"/>
      <c r="P25" s="195">
        <v>0</v>
      </c>
      <c r="Q25" s="194">
        <v>25.33</v>
      </c>
      <c r="R25" s="267"/>
      <c r="S25" s="195">
        <v>25.33</v>
      </c>
      <c r="T25" s="194">
        <f>'LAP PEL KEG'!H20</f>
        <v>70.75</v>
      </c>
      <c r="U25" s="267"/>
      <c r="V25" s="195">
        <f>T25</f>
        <v>70.75</v>
      </c>
      <c r="W25" s="194">
        <f>'LAP PEL KEG'!H20</f>
        <v>70.75</v>
      </c>
      <c r="X25" s="267"/>
      <c r="Y25" s="195">
        <f>W25</f>
        <v>70.75</v>
      </c>
      <c r="Z25" s="194">
        <f>'LAP PEL KEG'!H20</f>
        <v>70.75</v>
      </c>
      <c r="AA25" s="267"/>
      <c r="AB25" s="195">
        <f>Z25</f>
        <v>70.75</v>
      </c>
      <c r="AC25" s="194"/>
      <c r="AD25" s="267"/>
      <c r="AE25" s="195"/>
      <c r="AF25" s="194"/>
      <c r="AG25" s="267"/>
      <c r="AH25" s="195"/>
      <c r="AI25" s="194"/>
      <c r="AJ25" s="267"/>
      <c r="AK25" s="195"/>
      <c r="AL25" s="194"/>
      <c r="AM25" s="267"/>
      <c r="AN25" s="195"/>
    </row>
    <row r="26" spans="1:40" x14ac:dyDescent="0.25">
      <c r="A26" s="351"/>
      <c r="B26" s="354"/>
      <c r="C26" s="357"/>
      <c r="D26" s="360"/>
      <c r="E26" s="277"/>
      <c r="F26" s="197">
        <v>0</v>
      </c>
      <c r="G26" s="269"/>
      <c r="H26" s="268"/>
      <c r="I26" s="197">
        <v>0</v>
      </c>
      <c r="J26" s="269"/>
      <c r="K26" s="268"/>
      <c r="L26" s="197">
        <v>0</v>
      </c>
      <c r="M26" s="269"/>
      <c r="N26" s="268"/>
      <c r="O26" s="197">
        <v>0</v>
      </c>
      <c r="P26" s="269"/>
      <c r="Q26" s="268"/>
      <c r="R26" s="197">
        <v>25.33</v>
      </c>
      <c r="S26" s="269"/>
      <c r="T26" s="268"/>
      <c r="U26" s="197">
        <f>T25</f>
        <v>70.75</v>
      </c>
      <c r="V26" s="269"/>
      <c r="W26" s="268"/>
      <c r="X26" s="197">
        <f>W25</f>
        <v>70.75</v>
      </c>
      <c r="Y26" s="269"/>
      <c r="Z26" s="268"/>
      <c r="AA26" s="197">
        <f>Z25</f>
        <v>70.75</v>
      </c>
      <c r="AB26" s="269"/>
      <c r="AC26" s="268"/>
      <c r="AD26" s="197"/>
      <c r="AE26" s="269"/>
      <c r="AF26" s="268"/>
      <c r="AG26" s="197"/>
      <c r="AH26" s="269"/>
      <c r="AI26" s="268"/>
      <c r="AJ26" s="197"/>
      <c r="AK26" s="269"/>
      <c r="AL26" s="268"/>
      <c r="AM26" s="197"/>
      <c r="AN26" s="269"/>
    </row>
    <row r="27" spans="1:40" ht="14.45" customHeight="1" x14ac:dyDescent="0.25">
      <c r="A27" s="349">
        <v>5</v>
      </c>
      <c r="B27" s="352" t="s">
        <v>79</v>
      </c>
      <c r="C27" s="355" t="s">
        <v>114</v>
      </c>
      <c r="D27" s="358">
        <v>2000000</v>
      </c>
      <c r="E27" s="276"/>
      <c r="F27" s="193">
        <v>0</v>
      </c>
      <c r="G27" s="265"/>
      <c r="H27" s="264"/>
      <c r="I27" s="193">
        <v>0</v>
      </c>
      <c r="J27" s="265"/>
      <c r="K27" s="264"/>
      <c r="L27" s="193">
        <v>0</v>
      </c>
      <c r="M27" s="265"/>
      <c r="N27" s="264"/>
      <c r="O27" s="193">
        <v>33</v>
      </c>
      <c r="P27" s="265"/>
      <c r="Q27" s="264"/>
      <c r="R27" s="193">
        <v>42</v>
      </c>
      <c r="S27" s="265"/>
      <c r="T27" s="264"/>
      <c r="U27" s="193">
        <v>50</v>
      </c>
      <c r="V27" s="265"/>
      <c r="W27" s="264"/>
      <c r="X27" s="193">
        <v>58</v>
      </c>
      <c r="Y27" s="265"/>
      <c r="Z27" s="264"/>
      <c r="AA27" s="193">
        <v>67</v>
      </c>
      <c r="AB27" s="265"/>
      <c r="AC27" s="264"/>
      <c r="AD27" s="193"/>
      <c r="AE27" s="265"/>
      <c r="AF27" s="264"/>
      <c r="AG27" s="193"/>
      <c r="AH27" s="265"/>
      <c r="AI27" s="264"/>
      <c r="AJ27" s="193"/>
      <c r="AK27" s="265"/>
      <c r="AL27" s="264"/>
      <c r="AM27" s="193"/>
      <c r="AN27" s="265"/>
    </row>
    <row r="28" spans="1:40" x14ac:dyDescent="0.25">
      <c r="A28" s="350"/>
      <c r="B28" s="353"/>
      <c r="C28" s="356"/>
      <c r="D28" s="359"/>
      <c r="E28" s="271">
        <v>0</v>
      </c>
      <c r="F28" s="267"/>
      <c r="G28" s="195">
        <v>0</v>
      </c>
      <c r="H28" s="194">
        <v>0</v>
      </c>
      <c r="I28" s="267"/>
      <c r="J28" s="195">
        <v>0</v>
      </c>
      <c r="K28" s="194">
        <v>0</v>
      </c>
      <c r="L28" s="267"/>
      <c r="M28" s="195">
        <v>0</v>
      </c>
      <c r="N28" s="194">
        <v>0</v>
      </c>
      <c r="O28" s="267"/>
      <c r="P28" s="195">
        <v>0</v>
      </c>
      <c r="Q28" s="194">
        <v>25.3</v>
      </c>
      <c r="R28" s="267"/>
      <c r="S28" s="195">
        <v>25.3</v>
      </c>
      <c r="T28" s="194">
        <f>'LAP PEL KEG'!H21</f>
        <v>73.75</v>
      </c>
      <c r="U28" s="267"/>
      <c r="V28" s="195">
        <f>T28</f>
        <v>73.75</v>
      </c>
      <c r="W28" s="194">
        <f>'LAP PEL KEG'!H21</f>
        <v>73.75</v>
      </c>
      <c r="X28" s="267"/>
      <c r="Y28" s="195">
        <f>W28</f>
        <v>73.75</v>
      </c>
      <c r="Z28" s="194">
        <f>'LAP PEL KEG'!H21</f>
        <v>73.75</v>
      </c>
      <c r="AA28" s="267"/>
      <c r="AB28" s="195"/>
      <c r="AC28" s="194"/>
      <c r="AD28" s="267"/>
      <c r="AE28" s="195"/>
      <c r="AF28" s="194"/>
      <c r="AG28" s="267"/>
      <c r="AH28" s="195"/>
      <c r="AI28" s="194"/>
      <c r="AJ28" s="267"/>
      <c r="AK28" s="195"/>
      <c r="AL28" s="194"/>
      <c r="AM28" s="267"/>
      <c r="AN28" s="195"/>
    </row>
    <row r="29" spans="1:40" x14ac:dyDescent="0.25">
      <c r="A29" s="351"/>
      <c r="B29" s="354"/>
      <c r="C29" s="357"/>
      <c r="D29" s="360"/>
      <c r="E29" s="277"/>
      <c r="F29" s="197">
        <v>0</v>
      </c>
      <c r="G29" s="269"/>
      <c r="H29" s="268"/>
      <c r="I29" s="197">
        <v>0</v>
      </c>
      <c r="J29" s="269"/>
      <c r="K29" s="268"/>
      <c r="L29" s="197">
        <v>0</v>
      </c>
      <c r="M29" s="269"/>
      <c r="N29" s="268"/>
      <c r="O29" s="197">
        <v>0</v>
      </c>
      <c r="P29" s="269"/>
      <c r="Q29" s="268"/>
      <c r="R29" s="197">
        <v>25.3</v>
      </c>
      <c r="S29" s="269"/>
      <c r="T29" s="268"/>
      <c r="U29" s="197">
        <f>T28</f>
        <v>73.75</v>
      </c>
      <c r="V29" s="269"/>
      <c r="W29" s="268"/>
      <c r="X29" s="197">
        <f>W28</f>
        <v>73.75</v>
      </c>
      <c r="Y29" s="269"/>
      <c r="Z29" s="268"/>
      <c r="AA29" s="197"/>
      <c r="AB29" s="269"/>
      <c r="AC29" s="268"/>
      <c r="AD29" s="197"/>
      <c r="AE29" s="269"/>
      <c r="AF29" s="268"/>
      <c r="AG29" s="197"/>
      <c r="AH29" s="269"/>
      <c r="AI29" s="268"/>
      <c r="AJ29" s="197"/>
      <c r="AK29" s="269"/>
      <c r="AL29" s="268"/>
      <c r="AM29" s="197"/>
      <c r="AN29" s="269"/>
    </row>
    <row r="30" spans="1:40" ht="14.45" customHeight="1" x14ac:dyDescent="0.25">
      <c r="A30" s="349">
        <v>6</v>
      </c>
      <c r="B30" s="352" t="s">
        <v>80</v>
      </c>
      <c r="C30" s="355" t="s">
        <v>114</v>
      </c>
      <c r="D30" s="358">
        <v>2000000</v>
      </c>
      <c r="E30" s="276"/>
      <c r="F30" s="193">
        <v>0</v>
      </c>
      <c r="G30" s="265"/>
      <c r="H30" s="264"/>
      <c r="I30" s="193">
        <v>0</v>
      </c>
      <c r="J30" s="265"/>
      <c r="K30" s="264"/>
      <c r="L30" s="193">
        <v>0</v>
      </c>
      <c r="M30" s="265"/>
      <c r="N30" s="264"/>
      <c r="O30" s="193">
        <v>33</v>
      </c>
      <c r="P30" s="265"/>
      <c r="Q30" s="264"/>
      <c r="R30" s="193">
        <v>42</v>
      </c>
      <c r="S30" s="265"/>
      <c r="T30" s="264"/>
      <c r="U30" s="193">
        <v>50</v>
      </c>
      <c r="V30" s="265"/>
      <c r="W30" s="264"/>
      <c r="X30" s="193">
        <v>58</v>
      </c>
      <c r="Y30" s="265"/>
      <c r="Z30" s="264"/>
      <c r="AA30" s="193">
        <v>67</v>
      </c>
      <c r="AB30" s="265"/>
      <c r="AC30" s="264"/>
      <c r="AD30" s="193"/>
      <c r="AE30" s="265"/>
      <c r="AF30" s="264"/>
      <c r="AG30" s="193"/>
      <c r="AH30" s="265"/>
      <c r="AI30" s="264"/>
      <c r="AJ30" s="193"/>
      <c r="AK30" s="265"/>
      <c r="AL30" s="264"/>
      <c r="AM30" s="193"/>
      <c r="AN30" s="265"/>
    </row>
    <row r="31" spans="1:40" x14ac:dyDescent="0.25">
      <c r="A31" s="350"/>
      <c r="B31" s="353"/>
      <c r="C31" s="356"/>
      <c r="D31" s="359"/>
      <c r="E31" s="271">
        <v>0</v>
      </c>
      <c r="F31" s="267"/>
      <c r="G31" s="195">
        <v>0</v>
      </c>
      <c r="H31" s="194">
        <v>0</v>
      </c>
      <c r="I31" s="267"/>
      <c r="J31" s="195">
        <v>0</v>
      </c>
      <c r="K31" s="194">
        <v>0</v>
      </c>
      <c r="L31" s="267"/>
      <c r="M31" s="195">
        <v>0</v>
      </c>
      <c r="N31" s="194">
        <v>0</v>
      </c>
      <c r="O31" s="267"/>
      <c r="P31" s="195">
        <v>0</v>
      </c>
      <c r="Q31" s="194">
        <v>91</v>
      </c>
      <c r="R31" s="267"/>
      <c r="S31" s="195">
        <v>91</v>
      </c>
      <c r="T31" s="194">
        <f>'LAP PEL KEG'!H22</f>
        <v>91</v>
      </c>
      <c r="U31" s="267"/>
      <c r="V31" s="195">
        <f>T31</f>
        <v>91</v>
      </c>
      <c r="W31" s="194">
        <f>'LAP PEL KEG'!H22</f>
        <v>91</v>
      </c>
      <c r="X31" s="267"/>
      <c r="Y31" s="195">
        <f>W31</f>
        <v>91</v>
      </c>
      <c r="Z31" s="194">
        <f>'LAP PEL KEG'!H22</f>
        <v>91</v>
      </c>
      <c r="AA31" s="267"/>
      <c r="AB31" s="195">
        <f>Z31</f>
        <v>91</v>
      </c>
      <c r="AC31" s="194"/>
      <c r="AD31" s="267"/>
      <c r="AE31" s="195"/>
      <c r="AF31" s="194"/>
      <c r="AG31" s="267"/>
      <c r="AH31" s="195"/>
      <c r="AI31" s="194"/>
      <c r="AJ31" s="267"/>
      <c r="AK31" s="195"/>
      <c r="AL31" s="194"/>
      <c r="AM31" s="267"/>
      <c r="AN31" s="195"/>
    </row>
    <row r="32" spans="1:40" x14ac:dyDescent="0.25">
      <c r="A32" s="351"/>
      <c r="B32" s="354"/>
      <c r="C32" s="357"/>
      <c r="D32" s="360"/>
      <c r="E32" s="277"/>
      <c r="F32" s="197">
        <v>0</v>
      </c>
      <c r="G32" s="269"/>
      <c r="H32" s="268"/>
      <c r="I32" s="197">
        <v>0</v>
      </c>
      <c r="J32" s="269"/>
      <c r="K32" s="268"/>
      <c r="L32" s="197">
        <v>0</v>
      </c>
      <c r="M32" s="269"/>
      <c r="N32" s="268"/>
      <c r="O32" s="197">
        <v>0</v>
      </c>
      <c r="P32" s="269"/>
      <c r="Q32" s="268"/>
      <c r="R32" s="197">
        <v>91</v>
      </c>
      <c r="S32" s="269"/>
      <c r="T32" s="268"/>
      <c r="U32" s="197">
        <f>T31</f>
        <v>91</v>
      </c>
      <c r="V32" s="269"/>
      <c r="W32" s="268"/>
      <c r="X32" s="197">
        <f>W31</f>
        <v>91</v>
      </c>
      <c r="Y32" s="269"/>
      <c r="Z32" s="268"/>
      <c r="AA32" s="197">
        <f>Z31</f>
        <v>91</v>
      </c>
      <c r="AB32" s="269"/>
      <c r="AC32" s="268"/>
      <c r="AD32" s="197"/>
      <c r="AE32" s="269"/>
      <c r="AF32" s="268"/>
      <c r="AG32" s="197"/>
      <c r="AH32" s="269"/>
      <c r="AI32" s="268"/>
      <c r="AJ32" s="197"/>
      <c r="AK32" s="269"/>
      <c r="AL32" s="268"/>
      <c r="AM32" s="197"/>
      <c r="AN32" s="269"/>
    </row>
    <row r="33" spans="1:40" ht="14.45" customHeight="1" x14ac:dyDescent="0.25">
      <c r="A33" s="349">
        <v>7</v>
      </c>
      <c r="B33" s="352" t="s">
        <v>81</v>
      </c>
      <c r="C33" s="355" t="s">
        <v>114</v>
      </c>
      <c r="D33" s="358">
        <v>2000000</v>
      </c>
      <c r="E33" s="276"/>
      <c r="F33" s="193">
        <v>0</v>
      </c>
      <c r="G33" s="265"/>
      <c r="H33" s="264"/>
      <c r="I33" s="193">
        <v>0</v>
      </c>
      <c r="J33" s="265"/>
      <c r="K33" s="264"/>
      <c r="L33" s="193">
        <v>0</v>
      </c>
      <c r="M33" s="265"/>
      <c r="N33" s="264"/>
      <c r="O33" s="193">
        <v>33</v>
      </c>
      <c r="P33" s="265"/>
      <c r="Q33" s="264"/>
      <c r="R33" s="193">
        <v>42</v>
      </c>
      <c r="S33" s="265"/>
      <c r="T33" s="264"/>
      <c r="U33" s="193">
        <v>50</v>
      </c>
      <c r="V33" s="265"/>
      <c r="W33" s="264"/>
      <c r="X33" s="193">
        <v>58</v>
      </c>
      <c r="Y33" s="265"/>
      <c r="Z33" s="264"/>
      <c r="AA33" s="193">
        <v>67</v>
      </c>
      <c r="AB33" s="265"/>
      <c r="AC33" s="264"/>
      <c r="AD33" s="193"/>
      <c r="AE33" s="265"/>
      <c r="AF33" s="264"/>
      <c r="AG33" s="193"/>
      <c r="AH33" s="265"/>
      <c r="AI33" s="264"/>
      <c r="AJ33" s="193"/>
      <c r="AK33" s="265"/>
      <c r="AL33" s="264"/>
      <c r="AM33" s="193"/>
      <c r="AN33" s="265"/>
    </row>
    <row r="34" spans="1:40" x14ac:dyDescent="0.25">
      <c r="A34" s="350"/>
      <c r="B34" s="353"/>
      <c r="C34" s="356"/>
      <c r="D34" s="359"/>
      <c r="E34" s="271">
        <v>0</v>
      </c>
      <c r="F34" s="267"/>
      <c r="G34" s="195">
        <v>0</v>
      </c>
      <c r="H34" s="194">
        <v>0</v>
      </c>
      <c r="I34" s="267"/>
      <c r="J34" s="195">
        <v>0</v>
      </c>
      <c r="K34" s="194">
        <v>0</v>
      </c>
      <c r="L34" s="267"/>
      <c r="M34" s="195">
        <v>0</v>
      </c>
      <c r="N34" s="194">
        <v>0</v>
      </c>
      <c r="O34" s="267"/>
      <c r="P34" s="195">
        <v>0</v>
      </c>
      <c r="Q34" s="194">
        <v>25.33</v>
      </c>
      <c r="R34" s="267"/>
      <c r="S34" s="195">
        <v>25.33</v>
      </c>
      <c r="T34" s="194">
        <f>'LAP PEL KEG'!H23</f>
        <v>73.75</v>
      </c>
      <c r="U34" s="267"/>
      <c r="V34" s="195">
        <f>T34</f>
        <v>73.75</v>
      </c>
      <c r="W34" s="194">
        <f>'LAP PEL KEG'!H23</f>
        <v>73.75</v>
      </c>
      <c r="X34" s="267"/>
      <c r="Y34" s="195">
        <f>W34</f>
        <v>73.75</v>
      </c>
      <c r="Z34" s="194">
        <f>'LAP PEL KEG'!H23</f>
        <v>73.75</v>
      </c>
      <c r="AA34" s="267"/>
      <c r="AB34" s="195">
        <f>Z34</f>
        <v>73.75</v>
      </c>
      <c r="AC34" s="194"/>
      <c r="AD34" s="267"/>
      <c r="AE34" s="195"/>
      <c r="AF34" s="194"/>
      <c r="AG34" s="267"/>
      <c r="AH34" s="195"/>
      <c r="AI34" s="194"/>
      <c r="AJ34" s="267"/>
      <c r="AK34" s="195"/>
      <c r="AL34" s="194"/>
      <c r="AM34" s="267"/>
      <c r="AN34" s="195"/>
    </row>
    <row r="35" spans="1:40" x14ac:dyDescent="0.25">
      <c r="A35" s="351"/>
      <c r="B35" s="354"/>
      <c r="C35" s="357"/>
      <c r="D35" s="360"/>
      <c r="E35" s="277"/>
      <c r="F35" s="197">
        <v>0</v>
      </c>
      <c r="G35" s="269"/>
      <c r="H35" s="268"/>
      <c r="I35" s="197">
        <v>0</v>
      </c>
      <c r="J35" s="269"/>
      <c r="K35" s="268"/>
      <c r="L35" s="197">
        <v>0</v>
      </c>
      <c r="M35" s="269"/>
      <c r="N35" s="268"/>
      <c r="O35" s="197">
        <v>0</v>
      </c>
      <c r="P35" s="269"/>
      <c r="Q35" s="268"/>
      <c r="R35" s="197">
        <v>25.3</v>
      </c>
      <c r="S35" s="269"/>
      <c r="T35" s="268"/>
      <c r="U35" s="197">
        <f>T34</f>
        <v>73.75</v>
      </c>
      <c r="V35" s="269"/>
      <c r="W35" s="268"/>
      <c r="X35" s="197">
        <f>W34</f>
        <v>73.75</v>
      </c>
      <c r="Y35" s="269"/>
      <c r="Z35" s="268"/>
      <c r="AA35" s="197">
        <f>Z34</f>
        <v>73.75</v>
      </c>
      <c r="AB35" s="269"/>
      <c r="AC35" s="268"/>
      <c r="AD35" s="197"/>
      <c r="AE35" s="269"/>
      <c r="AF35" s="268"/>
      <c r="AG35" s="197"/>
      <c r="AH35" s="269"/>
      <c r="AI35" s="268"/>
      <c r="AJ35" s="197"/>
      <c r="AK35" s="269"/>
      <c r="AL35" s="268"/>
      <c r="AM35" s="197"/>
      <c r="AN35" s="269"/>
    </row>
    <row r="36" spans="1:40" x14ac:dyDescent="0.25">
      <c r="A36" s="135"/>
      <c r="B36" s="164" t="s">
        <v>16</v>
      </c>
      <c r="C36" s="278"/>
      <c r="D36" s="270"/>
      <c r="E36" s="194"/>
      <c r="F36" s="271"/>
      <c r="G36" s="271"/>
      <c r="H36" s="271"/>
      <c r="I36" s="271"/>
      <c r="J36" s="271"/>
      <c r="K36" s="274"/>
      <c r="L36" s="274"/>
      <c r="M36" s="274"/>
      <c r="N36" s="271"/>
      <c r="O36" s="271"/>
      <c r="P36" s="279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80"/>
      <c r="AC36" s="271"/>
      <c r="AD36" s="280"/>
      <c r="AE36" s="280"/>
      <c r="AF36" s="274"/>
      <c r="AG36" s="280"/>
      <c r="AH36" s="280"/>
      <c r="AI36" s="271"/>
      <c r="AJ36" s="271"/>
      <c r="AK36" s="271"/>
      <c r="AL36" s="271"/>
      <c r="AM36" s="271"/>
      <c r="AN36" s="196"/>
    </row>
    <row r="37" spans="1:40" ht="14.45" customHeight="1" x14ac:dyDescent="0.25">
      <c r="A37" s="349">
        <v>8</v>
      </c>
      <c r="B37" s="352" t="s">
        <v>17</v>
      </c>
      <c r="C37" s="355" t="s">
        <v>114</v>
      </c>
      <c r="D37" s="358">
        <v>200000000</v>
      </c>
      <c r="E37" s="276"/>
      <c r="F37" s="193">
        <v>0</v>
      </c>
      <c r="G37" s="265"/>
      <c r="H37" s="264"/>
      <c r="I37" s="193">
        <v>0</v>
      </c>
      <c r="J37" s="265"/>
      <c r="K37" s="264"/>
      <c r="L37" s="193">
        <v>0</v>
      </c>
      <c r="M37" s="265"/>
      <c r="N37" s="264"/>
      <c r="O37" s="193">
        <v>33</v>
      </c>
      <c r="P37" s="265"/>
      <c r="Q37" s="264"/>
      <c r="R37" s="193">
        <v>42</v>
      </c>
      <c r="S37" s="265"/>
      <c r="T37" s="264"/>
      <c r="U37" s="193">
        <v>50</v>
      </c>
      <c r="V37" s="265"/>
      <c r="W37" s="264"/>
      <c r="X37" s="193">
        <v>58</v>
      </c>
      <c r="Y37" s="265"/>
      <c r="Z37" s="264"/>
      <c r="AA37" s="193">
        <v>67</v>
      </c>
      <c r="AB37" s="265"/>
      <c r="AC37" s="264"/>
      <c r="AD37" s="193"/>
      <c r="AE37" s="265"/>
      <c r="AF37" s="264"/>
      <c r="AG37" s="193"/>
      <c r="AH37" s="265"/>
      <c r="AI37" s="264"/>
      <c r="AJ37" s="193"/>
      <c r="AK37" s="265"/>
      <c r="AL37" s="264"/>
      <c r="AM37" s="193"/>
      <c r="AN37" s="265"/>
    </row>
    <row r="38" spans="1:40" x14ac:dyDescent="0.25">
      <c r="A38" s="350"/>
      <c r="B38" s="353"/>
      <c r="C38" s="356"/>
      <c r="D38" s="359"/>
      <c r="E38" s="271">
        <v>0</v>
      </c>
      <c r="F38" s="267"/>
      <c r="G38" s="195">
        <v>0</v>
      </c>
      <c r="H38" s="194">
        <v>0</v>
      </c>
      <c r="I38" s="267"/>
      <c r="J38" s="195">
        <v>0</v>
      </c>
      <c r="K38" s="194">
        <v>0</v>
      </c>
      <c r="L38" s="267"/>
      <c r="M38" s="195">
        <v>0</v>
      </c>
      <c r="N38" s="194">
        <v>0</v>
      </c>
      <c r="O38" s="267"/>
      <c r="P38" s="195">
        <v>14.7</v>
      </c>
      <c r="Q38" s="194">
        <v>79.599999999999994</v>
      </c>
      <c r="R38" s="267"/>
      <c r="S38" s="195">
        <v>79.599999999999994</v>
      </c>
      <c r="T38" s="194">
        <f>'LAP PEL KEG'!H25</f>
        <v>82.604500000000002</v>
      </c>
      <c r="U38" s="267"/>
      <c r="V38" s="195">
        <f>T38</f>
        <v>82.604500000000002</v>
      </c>
      <c r="W38" s="194">
        <f>'LAP PEL KEG'!H25</f>
        <v>82.604500000000002</v>
      </c>
      <c r="X38" s="267"/>
      <c r="Y38" s="195">
        <f>W38</f>
        <v>82.604500000000002</v>
      </c>
      <c r="Z38" s="194">
        <f>'LAP PEL KEG'!H25</f>
        <v>82.604500000000002</v>
      </c>
      <c r="AA38" s="267"/>
      <c r="AB38" s="195">
        <f>Z38</f>
        <v>82.604500000000002</v>
      </c>
      <c r="AC38" s="194"/>
      <c r="AD38" s="267"/>
      <c r="AE38" s="195"/>
      <c r="AF38" s="194"/>
      <c r="AG38" s="267"/>
      <c r="AH38" s="195"/>
      <c r="AI38" s="194"/>
      <c r="AJ38" s="267"/>
      <c r="AK38" s="195"/>
      <c r="AL38" s="194"/>
      <c r="AM38" s="267"/>
      <c r="AN38" s="195"/>
    </row>
    <row r="39" spans="1:40" x14ac:dyDescent="0.25">
      <c r="A39" s="351"/>
      <c r="B39" s="354"/>
      <c r="C39" s="357"/>
      <c r="D39" s="360"/>
      <c r="E39" s="277"/>
      <c r="F39" s="197">
        <v>0</v>
      </c>
      <c r="G39" s="269"/>
      <c r="H39" s="268"/>
      <c r="I39" s="197">
        <v>0</v>
      </c>
      <c r="J39" s="269"/>
      <c r="K39" s="268"/>
      <c r="L39" s="197">
        <v>0</v>
      </c>
      <c r="M39" s="269"/>
      <c r="N39" s="268"/>
      <c r="O39" s="197">
        <v>14.7</v>
      </c>
      <c r="P39" s="269"/>
      <c r="Q39" s="268"/>
      <c r="R39" s="197">
        <v>79.599999999999994</v>
      </c>
      <c r="S39" s="269"/>
      <c r="T39" s="268"/>
      <c r="U39" s="197">
        <f>T38</f>
        <v>82.604500000000002</v>
      </c>
      <c r="V39" s="269"/>
      <c r="W39" s="268"/>
      <c r="X39" s="197">
        <f>W38</f>
        <v>82.604500000000002</v>
      </c>
      <c r="Y39" s="269"/>
      <c r="Z39" s="268"/>
      <c r="AA39" s="197">
        <f>Z38</f>
        <v>82.604500000000002</v>
      </c>
      <c r="AB39" s="269"/>
      <c r="AC39" s="268"/>
      <c r="AD39" s="197"/>
      <c r="AE39" s="269"/>
      <c r="AF39" s="268"/>
      <c r="AG39" s="197"/>
      <c r="AH39" s="269"/>
      <c r="AI39" s="268"/>
      <c r="AJ39" s="197"/>
      <c r="AK39" s="269"/>
      <c r="AL39" s="268"/>
      <c r="AM39" s="197"/>
      <c r="AN39" s="269"/>
    </row>
    <row r="40" spans="1:40" x14ac:dyDescent="0.25">
      <c r="A40" s="112"/>
      <c r="B40" s="35" t="s">
        <v>22</v>
      </c>
      <c r="C40" s="131"/>
      <c r="D40" s="281"/>
      <c r="E40" s="201"/>
      <c r="F40" s="271"/>
      <c r="G40" s="272"/>
      <c r="H40" s="272"/>
      <c r="I40" s="271"/>
      <c r="J40" s="272"/>
      <c r="K40" s="273"/>
      <c r="L40" s="274"/>
      <c r="M40" s="273"/>
      <c r="N40" s="272"/>
      <c r="O40" s="271"/>
      <c r="P40" s="272"/>
      <c r="Q40" s="272"/>
      <c r="R40" s="271"/>
      <c r="S40" s="272"/>
      <c r="T40" s="272"/>
      <c r="U40" s="271"/>
      <c r="V40" s="272"/>
      <c r="W40" s="272"/>
      <c r="X40" s="271"/>
      <c r="Y40" s="272"/>
      <c r="Z40" s="272"/>
      <c r="AA40" s="271"/>
      <c r="AB40" s="272"/>
      <c r="AC40" s="272"/>
      <c r="AD40" s="274"/>
      <c r="AE40" s="273"/>
      <c r="AF40" s="273"/>
      <c r="AG40" s="274"/>
      <c r="AH40" s="275"/>
      <c r="AI40" s="272"/>
      <c r="AJ40" s="272"/>
      <c r="AK40" s="271"/>
      <c r="AL40" s="272"/>
      <c r="AM40" s="271"/>
      <c r="AN40" s="208"/>
    </row>
    <row r="41" spans="1:40" ht="14.45" customHeight="1" x14ac:dyDescent="0.25">
      <c r="A41" s="349">
        <v>9</v>
      </c>
      <c r="B41" s="352" t="s">
        <v>23</v>
      </c>
      <c r="C41" s="355" t="s">
        <v>114</v>
      </c>
      <c r="D41" s="358">
        <v>20000000</v>
      </c>
      <c r="E41" s="276"/>
      <c r="F41" s="193">
        <v>0</v>
      </c>
      <c r="G41" s="265"/>
      <c r="H41" s="264"/>
      <c r="I41" s="193">
        <v>0</v>
      </c>
      <c r="J41" s="265"/>
      <c r="K41" s="264"/>
      <c r="L41" s="193">
        <v>0</v>
      </c>
      <c r="M41" s="265"/>
      <c r="N41" s="264"/>
      <c r="O41" s="193">
        <v>33</v>
      </c>
      <c r="P41" s="265"/>
      <c r="Q41" s="264"/>
      <c r="R41" s="193">
        <v>42</v>
      </c>
      <c r="S41" s="265"/>
      <c r="T41" s="264"/>
      <c r="U41" s="193">
        <v>50</v>
      </c>
      <c r="V41" s="265"/>
      <c r="W41" s="264"/>
      <c r="X41" s="193">
        <v>58</v>
      </c>
      <c r="Y41" s="265"/>
      <c r="Z41" s="264"/>
      <c r="AA41" s="193">
        <v>67</v>
      </c>
      <c r="AB41" s="265"/>
      <c r="AC41" s="264"/>
      <c r="AD41" s="193"/>
      <c r="AE41" s="265"/>
      <c r="AF41" s="264"/>
      <c r="AG41" s="193"/>
      <c r="AH41" s="265"/>
      <c r="AI41" s="264"/>
      <c r="AJ41" s="193"/>
      <c r="AK41" s="265"/>
      <c r="AL41" s="264"/>
      <c r="AM41" s="193"/>
      <c r="AN41" s="265"/>
    </row>
    <row r="42" spans="1:40" x14ac:dyDescent="0.25">
      <c r="A42" s="350"/>
      <c r="B42" s="353"/>
      <c r="C42" s="356"/>
      <c r="D42" s="359"/>
      <c r="E42" s="271">
        <v>0</v>
      </c>
      <c r="F42" s="267"/>
      <c r="G42" s="195">
        <v>0</v>
      </c>
      <c r="H42" s="194">
        <v>0</v>
      </c>
      <c r="I42" s="267"/>
      <c r="J42" s="195">
        <v>0</v>
      </c>
      <c r="K42" s="194">
        <v>0</v>
      </c>
      <c r="L42" s="267"/>
      <c r="M42" s="195">
        <v>0</v>
      </c>
      <c r="N42" s="194">
        <v>0</v>
      </c>
      <c r="O42" s="267"/>
      <c r="P42" s="195">
        <v>71.599999999999994</v>
      </c>
      <c r="Q42" s="194">
        <v>75</v>
      </c>
      <c r="R42" s="267"/>
      <c r="S42" s="195">
        <v>75</v>
      </c>
      <c r="T42" s="194">
        <f>'LAP PEL KEG'!H27</f>
        <v>90.41874</v>
      </c>
      <c r="U42" s="267"/>
      <c r="V42" s="195">
        <f>T42</f>
        <v>90.41874</v>
      </c>
      <c r="W42" s="194">
        <f>'LAP PEL KEG'!H27</f>
        <v>90.41874</v>
      </c>
      <c r="X42" s="267"/>
      <c r="Y42" s="195">
        <f>W42</f>
        <v>90.41874</v>
      </c>
      <c r="Z42" s="194">
        <f>'LAP PEL KEG'!H27</f>
        <v>90.41874</v>
      </c>
      <c r="AA42" s="267"/>
      <c r="AB42" s="195">
        <f>Z42</f>
        <v>90.41874</v>
      </c>
      <c r="AC42" s="194"/>
      <c r="AD42" s="267"/>
      <c r="AE42" s="195"/>
      <c r="AF42" s="194"/>
      <c r="AG42" s="267"/>
      <c r="AH42" s="195"/>
      <c r="AI42" s="194"/>
      <c r="AJ42" s="267"/>
      <c r="AK42" s="195"/>
      <c r="AL42" s="194"/>
      <c r="AM42" s="267"/>
      <c r="AN42" s="195"/>
    </row>
    <row r="43" spans="1:40" x14ac:dyDescent="0.25">
      <c r="A43" s="351"/>
      <c r="B43" s="354"/>
      <c r="C43" s="357"/>
      <c r="D43" s="360"/>
      <c r="E43" s="277"/>
      <c r="F43" s="197">
        <v>0</v>
      </c>
      <c r="G43" s="269"/>
      <c r="H43" s="268"/>
      <c r="I43" s="197">
        <v>0</v>
      </c>
      <c r="J43" s="269"/>
      <c r="K43" s="268"/>
      <c r="L43" s="197">
        <v>0</v>
      </c>
      <c r="M43" s="269"/>
      <c r="N43" s="268"/>
      <c r="O43" s="197">
        <v>71.599999999999994</v>
      </c>
      <c r="P43" s="269"/>
      <c r="Q43" s="268"/>
      <c r="R43" s="197">
        <v>75</v>
      </c>
      <c r="S43" s="269"/>
      <c r="T43" s="268"/>
      <c r="U43" s="197">
        <f>T42</f>
        <v>90.41874</v>
      </c>
      <c r="V43" s="269"/>
      <c r="W43" s="268"/>
      <c r="X43" s="197">
        <f>W42</f>
        <v>90.41874</v>
      </c>
      <c r="Y43" s="269"/>
      <c r="Z43" s="268"/>
      <c r="AA43" s="197">
        <f>Z42</f>
        <v>90.41874</v>
      </c>
      <c r="AB43" s="269"/>
      <c r="AC43" s="268"/>
      <c r="AD43" s="197"/>
      <c r="AE43" s="269"/>
      <c r="AF43" s="268"/>
      <c r="AG43" s="197"/>
      <c r="AH43" s="269"/>
      <c r="AI43" s="268"/>
      <c r="AJ43" s="197"/>
      <c r="AK43" s="269"/>
      <c r="AL43" s="268"/>
      <c r="AM43" s="197"/>
      <c r="AN43" s="269"/>
    </row>
    <row r="44" spans="1:40" ht="14.45" customHeight="1" x14ac:dyDescent="0.25">
      <c r="A44" s="349">
        <v>10</v>
      </c>
      <c r="B44" s="352" t="s">
        <v>124</v>
      </c>
      <c r="C44" s="355" t="s">
        <v>114</v>
      </c>
      <c r="D44" s="358">
        <v>20000000</v>
      </c>
      <c r="E44" s="276"/>
      <c r="F44" s="193">
        <v>0</v>
      </c>
      <c r="G44" s="265"/>
      <c r="H44" s="264"/>
      <c r="I44" s="193">
        <v>0</v>
      </c>
      <c r="J44" s="265"/>
      <c r="K44" s="264"/>
      <c r="L44" s="193">
        <v>0</v>
      </c>
      <c r="M44" s="265"/>
      <c r="N44" s="264"/>
      <c r="O44" s="193">
        <v>33</v>
      </c>
      <c r="P44" s="265"/>
      <c r="Q44" s="264"/>
      <c r="R44" s="193">
        <v>42</v>
      </c>
      <c r="S44" s="265"/>
      <c r="T44" s="264"/>
      <c r="U44" s="193">
        <v>50</v>
      </c>
      <c r="V44" s="265"/>
      <c r="W44" s="264"/>
      <c r="X44" s="193">
        <v>58</v>
      </c>
      <c r="Y44" s="265"/>
      <c r="Z44" s="264"/>
      <c r="AA44" s="193">
        <v>67</v>
      </c>
      <c r="AB44" s="265"/>
      <c r="AC44" s="264"/>
      <c r="AD44" s="193"/>
      <c r="AE44" s="265"/>
      <c r="AF44" s="264"/>
      <c r="AG44" s="193"/>
      <c r="AH44" s="265"/>
      <c r="AI44" s="264"/>
      <c r="AJ44" s="193"/>
      <c r="AK44" s="265"/>
      <c r="AL44" s="264"/>
      <c r="AM44" s="193"/>
      <c r="AN44" s="265"/>
    </row>
    <row r="45" spans="1:40" x14ac:dyDescent="0.25">
      <c r="A45" s="350"/>
      <c r="B45" s="353"/>
      <c r="C45" s="356"/>
      <c r="D45" s="359"/>
      <c r="E45" s="271">
        <v>0</v>
      </c>
      <c r="F45" s="267"/>
      <c r="G45" s="195">
        <v>0</v>
      </c>
      <c r="H45" s="194">
        <v>0</v>
      </c>
      <c r="I45" s="267"/>
      <c r="J45" s="195">
        <v>0</v>
      </c>
      <c r="K45" s="194">
        <v>0</v>
      </c>
      <c r="L45" s="267"/>
      <c r="M45" s="195">
        <v>0</v>
      </c>
      <c r="N45" s="194">
        <v>0</v>
      </c>
      <c r="O45" s="267"/>
      <c r="P45" s="195">
        <v>19.100000000000001</v>
      </c>
      <c r="Q45" s="194">
        <v>33.299999999999997</v>
      </c>
      <c r="R45" s="267"/>
      <c r="S45" s="195">
        <v>33.299999999999997</v>
      </c>
      <c r="T45" s="194">
        <f>'LAP PEL KEG'!H28</f>
        <v>60.430249999999994</v>
      </c>
      <c r="U45" s="267"/>
      <c r="V45" s="195">
        <f>T45</f>
        <v>60.430249999999994</v>
      </c>
      <c r="W45" s="194">
        <f>'LAP PEL KEG'!H28</f>
        <v>60.430249999999994</v>
      </c>
      <c r="X45" s="267"/>
      <c r="Y45" s="195">
        <f>W45</f>
        <v>60.430249999999994</v>
      </c>
      <c r="Z45" s="194">
        <f>'LAP PEL KEG'!H28</f>
        <v>60.430249999999994</v>
      </c>
      <c r="AA45" s="267"/>
      <c r="AB45" s="195">
        <f>Z45</f>
        <v>60.430249999999994</v>
      </c>
      <c r="AC45" s="194"/>
      <c r="AD45" s="267"/>
      <c r="AE45" s="195"/>
      <c r="AF45" s="194"/>
      <c r="AG45" s="267"/>
      <c r="AH45" s="195"/>
      <c r="AI45" s="194"/>
      <c r="AJ45" s="267"/>
      <c r="AK45" s="195"/>
      <c r="AL45" s="194"/>
      <c r="AM45" s="267"/>
      <c r="AN45" s="195"/>
    </row>
    <row r="46" spans="1:40" x14ac:dyDescent="0.25">
      <c r="A46" s="351"/>
      <c r="B46" s="354"/>
      <c r="C46" s="357"/>
      <c r="D46" s="360"/>
      <c r="E46" s="277"/>
      <c r="F46" s="197">
        <v>0</v>
      </c>
      <c r="G46" s="269"/>
      <c r="H46" s="268"/>
      <c r="I46" s="197">
        <v>0</v>
      </c>
      <c r="J46" s="269"/>
      <c r="K46" s="268"/>
      <c r="L46" s="197">
        <v>0</v>
      </c>
      <c r="M46" s="269"/>
      <c r="N46" s="268"/>
      <c r="O46" s="197">
        <v>19.100000000000001</v>
      </c>
      <c r="P46" s="269"/>
      <c r="Q46" s="268"/>
      <c r="R46" s="197">
        <v>33.299999999999997</v>
      </c>
      <c r="S46" s="269"/>
      <c r="T46" s="268"/>
      <c r="U46" s="197">
        <f>T45</f>
        <v>60.430249999999994</v>
      </c>
      <c r="V46" s="269"/>
      <c r="W46" s="268"/>
      <c r="X46" s="197">
        <f>W45</f>
        <v>60.430249999999994</v>
      </c>
      <c r="Y46" s="269"/>
      <c r="Z46" s="268"/>
      <c r="AA46" s="197">
        <f>Z45</f>
        <v>60.430249999999994</v>
      </c>
      <c r="AB46" s="269"/>
      <c r="AC46" s="268"/>
      <c r="AD46" s="197"/>
      <c r="AE46" s="269"/>
      <c r="AF46" s="268"/>
      <c r="AG46" s="197"/>
      <c r="AH46" s="269"/>
      <c r="AI46" s="268"/>
      <c r="AJ46" s="197"/>
      <c r="AK46" s="269"/>
      <c r="AL46" s="268"/>
      <c r="AM46" s="197"/>
      <c r="AN46" s="269"/>
    </row>
    <row r="47" spans="1:40" ht="14.45" customHeight="1" x14ac:dyDescent="0.25">
      <c r="A47" s="349">
        <v>11</v>
      </c>
      <c r="B47" s="352" t="s">
        <v>27</v>
      </c>
      <c r="C47" s="355" t="s">
        <v>114</v>
      </c>
      <c r="D47" s="358">
        <v>25000000</v>
      </c>
      <c r="E47" s="276"/>
      <c r="F47" s="193">
        <v>0</v>
      </c>
      <c r="G47" s="265"/>
      <c r="H47" s="264"/>
      <c r="I47" s="193">
        <v>0</v>
      </c>
      <c r="J47" s="265"/>
      <c r="K47" s="264"/>
      <c r="L47" s="193">
        <v>0</v>
      </c>
      <c r="M47" s="265"/>
      <c r="N47" s="264"/>
      <c r="O47" s="193">
        <v>33</v>
      </c>
      <c r="P47" s="265"/>
      <c r="Q47" s="264"/>
      <c r="R47" s="193">
        <v>42</v>
      </c>
      <c r="S47" s="265"/>
      <c r="T47" s="264"/>
      <c r="U47" s="193">
        <v>50</v>
      </c>
      <c r="V47" s="265"/>
      <c r="W47" s="264"/>
      <c r="X47" s="193">
        <v>58</v>
      </c>
      <c r="Y47" s="265"/>
      <c r="Z47" s="264"/>
      <c r="AA47" s="193">
        <v>67</v>
      </c>
      <c r="AB47" s="265"/>
      <c r="AC47" s="264"/>
      <c r="AD47" s="193"/>
      <c r="AE47" s="265"/>
      <c r="AF47" s="264"/>
      <c r="AG47" s="193"/>
      <c r="AH47" s="265"/>
      <c r="AI47" s="264"/>
      <c r="AJ47" s="193"/>
      <c r="AK47" s="265"/>
      <c r="AL47" s="264"/>
      <c r="AM47" s="193"/>
      <c r="AN47" s="265"/>
    </row>
    <row r="48" spans="1:40" x14ac:dyDescent="0.25">
      <c r="A48" s="350"/>
      <c r="B48" s="353"/>
      <c r="C48" s="356"/>
      <c r="D48" s="359"/>
      <c r="E48" s="271">
        <v>0</v>
      </c>
      <c r="F48" s="267"/>
      <c r="G48" s="195">
        <v>0</v>
      </c>
      <c r="H48" s="194">
        <v>0</v>
      </c>
      <c r="I48" s="267"/>
      <c r="J48" s="195">
        <v>0</v>
      </c>
      <c r="K48" s="194">
        <v>0</v>
      </c>
      <c r="L48" s="267"/>
      <c r="M48" s="195">
        <v>0</v>
      </c>
      <c r="N48" s="194">
        <v>0</v>
      </c>
      <c r="O48" s="267"/>
      <c r="P48" s="195">
        <v>21.7</v>
      </c>
      <c r="Q48" s="194">
        <v>50.8</v>
      </c>
      <c r="R48" s="267"/>
      <c r="S48" s="195">
        <v>50.8</v>
      </c>
      <c r="T48" s="194">
        <f>'LAP PEL KEG'!H29</f>
        <v>93.23599999999999</v>
      </c>
      <c r="U48" s="267"/>
      <c r="V48" s="195">
        <f>T48</f>
        <v>93.23599999999999</v>
      </c>
      <c r="W48" s="194">
        <f>'LAP PEL KEG'!H29</f>
        <v>93.23599999999999</v>
      </c>
      <c r="X48" s="267"/>
      <c r="Y48" s="195">
        <f>W48</f>
        <v>93.23599999999999</v>
      </c>
      <c r="Z48" s="194">
        <f>'LAP PEL KEG'!H29</f>
        <v>93.23599999999999</v>
      </c>
      <c r="AA48" s="267"/>
      <c r="AB48" s="195">
        <f>Z48</f>
        <v>93.23599999999999</v>
      </c>
      <c r="AC48" s="194"/>
      <c r="AD48" s="267"/>
      <c r="AE48" s="195"/>
      <c r="AF48" s="194"/>
      <c r="AG48" s="267"/>
      <c r="AH48" s="195"/>
      <c r="AI48" s="194"/>
      <c r="AJ48" s="267"/>
      <c r="AK48" s="195"/>
      <c r="AL48" s="194"/>
      <c r="AM48" s="267"/>
      <c r="AN48" s="195"/>
    </row>
    <row r="49" spans="1:40" x14ac:dyDescent="0.25">
      <c r="A49" s="351"/>
      <c r="B49" s="354"/>
      <c r="C49" s="357"/>
      <c r="D49" s="360"/>
      <c r="E49" s="277"/>
      <c r="F49" s="197">
        <v>0</v>
      </c>
      <c r="G49" s="269"/>
      <c r="H49" s="268"/>
      <c r="I49" s="197">
        <v>0</v>
      </c>
      <c r="J49" s="269"/>
      <c r="K49" s="268"/>
      <c r="L49" s="197">
        <v>0</v>
      </c>
      <c r="M49" s="269"/>
      <c r="N49" s="268"/>
      <c r="O49" s="197">
        <v>21.7</v>
      </c>
      <c r="P49" s="269"/>
      <c r="Q49" s="268"/>
      <c r="R49" s="197">
        <v>50.8</v>
      </c>
      <c r="S49" s="269"/>
      <c r="T49" s="268"/>
      <c r="U49" s="197">
        <f>T48</f>
        <v>93.23599999999999</v>
      </c>
      <c r="V49" s="269"/>
      <c r="W49" s="268"/>
      <c r="X49" s="197">
        <f>W48</f>
        <v>93.23599999999999</v>
      </c>
      <c r="Y49" s="269"/>
      <c r="Z49" s="268"/>
      <c r="AA49" s="197">
        <f>Z48</f>
        <v>93.23599999999999</v>
      </c>
      <c r="AB49" s="269"/>
      <c r="AC49" s="268"/>
      <c r="AD49" s="197"/>
      <c r="AE49" s="269"/>
      <c r="AF49" s="268"/>
      <c r="AG49" s="197"/>
      <c r="AH49" s="269"/>
      <c r="AI49" s="268"/>
      <c r="AJ49" s="197"/>
      <c r="AK49" s="269"/>
      <c r="AL49" s="268"/>
      <c r="AM49" s="197"/>
      <c r="AN49" s="269"/>
    </row>
    <row r="50" spans="1:40" ht="14.45" customHeight="1" x14ac:dyDescent="0.25">
      <c r="A50" s="349">
        <v>12</v>
      </c>
      <c r="B50" s="352" t="s">
        <v>28</v>
      </c>
      <c r="C50" s="355" t="s">
        <v>114</v>
      </c>
      <c r="D50" s="358">
        <v>3000000</v>
      </c>
      <c r="E50" s="276"/>
      <c r="F50" s="193">
        <v>0</v>
      </c>
      <c r="G50" s="265"/>
      <c r="H50" s="264"/>
      <c r="I50" s="193">
        <v>0</v>
      </c>
      <c r="J50" s="265"/>
      <c r="K50" s="264"/>
      <c r="L50" s="193">
        <v>0</v>
      </c>
      <c r="M50" s="265"/>
      <c r="N50" s="264"/>
      <c r="O50" s="193">
        <v>33</v>
      </c>
      <c r="P50" s="265"/>
      <c r="Q50" s="264"/>
      <c r="R50" s="193">
        <v>42</v>
      </c>
      <c r="S50" s="265"/>
      <c r="T50" s="264"/>
      <c r="U50" s="193">
        <v>50</v>
      </c>
      <c r="V50" s="265"/>
      <c r="W50" s="264"/>
      <c r="X50" s="193">
        <v>58</v>
      </c>
      <c r="Y50" s="265"/>
      <c r="Z50" s="264"/>
      <c r="AA50" s="193">
        <v>67</v>
      </c>
      <c r="AB50" s="265"/>
      <c r="AC50" s="264"/>
      <c r="AD50" s="193"/>
      <c r="AE50" s="265"/>
      <c r="AF50" s="264"/>
      <c r="AG50" s="193"/>
      <c r="AH50" s="265"/>
      <c r="AI50" s="264"/>
      <c r="AJ50" s="193"/>
      <c r="AK50" s="265"/>
      <c r="AL50" s="264"/>
      <c r="AM50" s="193"/>
      <c r="AN50" s="265"/>
    </row>
    <row r="51" spans="1:40" ht="11.45" customHeight="1" x14ac:dyDescent="0.25">
      <c r="A51" s="350"/>
      <c r="B51" s="353"/>
      <c r="C51" s="356"/>
      <c r="D51" s="359"/>
      <c r="E51" s="306">
        <v>0</v>
      </c>
      <c r="F51" s="267"/>
      <c r="G51" s="195">
        <v>0</v>
      </c>
      <c r="H51" s="194">
        <v>0</v>
      </c>
      <c r="I51" s="267"/>
      <c r="J51" s="195">
        <v>0</v>
      </c>
      <c r="K51" s="194">
        <v>0</v>
      </c>
      <c r="L51" s="267"/>
      <c r="M51" s="195">
        <v>0</v>
      </c>
      <c r="N51" s="194">
        <v>0</v>
      </c>
      <c r="O51" s="267"/>
      <c r="P51" s="195">
        <v>28</v>
      </c>
      <c r="Q51" s="194">
        <v>35</v>
      </c>
      <c r="R51" s="267"/>
      <c r="S51" s="195">
        <v>35</v>
      </c>
      <c r="T51" s="194">
        <f>'LAP PEL KEG'!H30</f>
        <v>56.000000000000007</v>
      </c>
      <c r="U51" s="267"/>
      <c r="V51" s="195">
        <f>T51</f>
        <v>56.000000000000007</v>
      </c>
      <c r="W51" s="194">
        <f>'LAP PEL KEG'!H29</f>
        <v>93.23599999999999</v>
      </c>
      <c r="X51" s="267"/>
      <c r="Y51" s="195">
        <f>W51</f>
        <v>93.23599999999999</v>
      </c>
      <c r="Z51" s="194">
        <f>'LAP PEL KEG'!H30</f>
        <v>56.000000000000007</v>
      </c>
      <c r="AA51" s="267"/>
      <c r="AB51" s="195">
        <f>Z51</f>
        <v>56.000000000000007</v>
      </c>
      <c r="AC51" s="194"/>
      <c r="AD51" s="267"/>
      <c r="AE51" s="195"/>
      <c r="AF51" s="194"/>
      <c r="AG51" s="267"/>
      <c r="AH51" s="195"/>
      <c r="AI51" s="194"/>
      <c r="AJ51" s="267"/>
      <c r="AK51" s="195"/>
      <c r="AL51" s="194"/>
      <c r="AM51" s="267"/>
      <c r="AN51" s="195"/>
    </row>
    <row r="52" spans="1:40" x14ac:dyDescent="0.25">
      <c r="A52" s="351"/>
      <c r="B52" s="354"/>
      <c r="C52" s="357"/>
      <c r="D52" s="360"/>
      <c r="E52" s="277"/>
      <c r="F52" s="197">
        <v>0</v>
      </c>
      <c r="G52" s="269"/>
      <c r="H52" s="268"/>
      <c r="I52" s="197">
        <v>0</v>
      </c>
      <c r="J52" s="269"/>
      <c r="K52" s="268"/>
      <c r="L52" s="197">
        <v>0</v>
      </c>
      <c r="M52" s="269"/>
      <c r="N52" s="268"/>
      <c r="O52" s="197">
        <v>28</v>
      </c>
      <c r="P52" s="269"/>
      <c r="Q52" s="268"/>
      <c r="R52" s="197">
        <v>35</v>
      </c>
      <c r="S52" s="269"/>
      <c r="T52" s="268"/>
      <c r="U52" s="197">
        <f>T51</f>
        <v>56.000000000000007</v>
      </c>
      <c r="V52" s="269"/>
      <c r="W52" s="268"/>
      <c r="X52" s="197">
        <f>W51</f>
        <v>93.23599999999999</v>
      </c>
      <c r="Y52" s="269"/>
      <c r="Z52" s="268"/>
      <c r="AA52" s="197">
        <f>Z51</f>
        <v>56.000000000000007</v>
      </c>
      <c r="AB52" s="269"/>
      <c r="AC52" s="268"/>
      <c r="AD52" s="197"/>
      <c r="AE52" s="269"/>
      <c r="AF52" s="268"/>
      <c r="AG52" s="197"/>
      <c r="AH52" s="269"/>
      <c r="AI52" s="268"/>
      <c r="AJ52" s="197"/>
      <c r="AK52" s="269"/>
      <c r="AL52" s="268"/>
      <c r="AM52" s="197"/>
      <c r="AN52" s="269"/>
    </row>
    <row r="53" spans="1:40" ht="14.45" customHeight="1" x14ac:dyDescent="0.25">
      <c r="A53" s="349">
        <v>13</v>
      </c>
      <c r="B53" s="352" t="s">
        <v>30</v>
      </c>
      <c r="C53" s="355" t="s">
        <v>114</v>
      </c>
      <c r="D53" s="358">
        <v>80000000</v>
      </c>
      <c r="E53" s="276"/>
      <c r="F53" s="193">
        <v>0</v>
      </c>
      <c r="G53" s="265"/>
      <c r="H53" s="264"/>
      <c r="I53" s="193">
        <v>0</v>
      </c>
      <c r="J53" s="265"/>
      <c r="K53" s="264"/>
      <c r="L53" s="193">
        <v>0</v>
      </c>
      <c r="M53" s="265"/>
      <c r="N53" s="264"/>
      <c r="O53" s="193">
        <v>33</v>
      </c>
      <c r="P53" s="265"/>
      <c r="Q53" s="264"/>
      <c r="R53" s="193">
        <v>42</v>
      </c>
      <c r="S53" s="265"/>
      <c r="T53" s="264"/>
      <c r="U53" s="193">
        <v>50</v>
      </c>
      <c r="V53" s="265"/>
      <c r="W53" s="264"/>
      <c r="X53" s="193">
        <v>58</v>
      </c>
      <c r="Y53" s="265"/>
      <c r="Z53" s="264"/>
      <c r="AA53" s="193">
        <v>67</v>
      </c>
      <c r="AB53" s="265"/>
      <c r="AC53" s="264"/>
      <c r="AD53" s="193"/>
      <c r="AE53" s="265"/>
      <c r="AF53" s="264"/>
      <c r="AG53" s="193"/>
      <c r="AH53" s="265"/>
      <c r="AI53" s="264"/>
      <c r="AJ53" s="193"/>
      <c r="AK53" s="265"/>
      <c r="AL53" s="264"/>
      <c r="AM53" s="193"/>
      <c r="AN53" s="265"/>
    </row>
    <row r="54" spans="1:40" x14ac:dyDescent="0.25">
      <c r="A54" s="350"/>
      <c r="B54" s="353"/>
      <c r="C54" s="356"/>
      <c r="D54" s="359"/>
      <c r="E54" s="271">
        <v>0</v>
      </c>
      <c r="F54" s="267"/>
      <c r="G54" s="195">
        <v>0</v>
      </c>
      <c r="H54" s="194">
        <v>0</v>
      </c>
      <c r="I54" s="267"/>
      <c r="J54" s="195">
        <v>0</v>
      </c>
      <c r="K54" s="194">
        <v>0</v>
      </c>
      <c r="L54" s="267"/>
      <c r="M54" s="195">
        <v>0</v>
      </c>
      <c r="N54" s="194">
        <v>99</v>
      </c>
      <c r="O54" s="267"/>
      <c r="P54" s="195">
        <v>92.1</v>
      </c>
      <c r="Q54" s="194">
        <v>93.5</v>
      </c>
      <c r="R54" s="267"/>
      <c r="S54" s="195">
        <v>93.5</v>
      </c>
      <c r="T54" s="194">
        <f>'LAP PEL KEG'!H31</f>
        <v>96.601250000000007</v>
      </c>
      <c r="U54" s="267"/>
      <c r="V54" s="195">
        <f>T54</f>
        <v>96.601250000000007</v>
      </c>
      <c r="W54" s="194">
        <f>'LAP PEL KEG'!H31</f>
        <v>96.601250000000007</v>
      </c>
      <c r="X54" s="267"/>
      <c r="Y54" s="195">
        <f>W54</f>
        <v>96.601250000000007</v>
      </c>
      <c r="Z54" s="194">
        <f>'LAP PEL KEG'!H31</f>
        <v>96.601250000000007</v>
      </c>
      <c r="AA54" s="267"/>
      <c r="AB54" s="195">
        <f>AA55</f>
        <v>96.601250000000007</v>
      </c>
      <c r="AC54" s="194"/>
      <c r="AD54" s="267"/>
      <c r="AE54" s="195"/>
      <c r="AF54" s="194"/>
      <c r="AG54" s="267"/>
      <c r="AH54" s="195"/>
      <c r="AI54" s="194"/>
      <c r="AJ54" s="267"/>
      <c r="AK54" s="195"/>
      <c r="AL54" s="194"/>
      <c r="AM54" s="267"/>
      <c r="AN54" s="195"/>
    </row>
    <row r="55" spans="1:40" x14ac:dyDescent="0.25">
      <c r="A55" s="351"/>
      <c r="B55" s="354"/>
      <c r="C55" s="357"/>
      <c r="D55" s="360"/>
      <c r="E55" s="277"/>
      <c r="F55" s="197">
        <v>0</v>
      </c>
      <c r="G55" s="269"/>
      <c r="H55" s="268"/>
      <c r="I55" s="197">
        <v>0</v>
      </c>
      <c r="J55" s="269"/>
      <c r="K55" s="268"/>
      <c r="L55" s="197">
        <v>0</v>
      </c>
      <c r="M55" s="269"/>
      <c r="N55" s="268"/>
      <c r="O55" s="197">
        <v>92.1</v>
      </c>
      <c r="P55" s="269"/>
      <c r="Q55" s="268"/>
      <c r="R55" s="197">
        <v>93.5</v>
      </c>
      <c r="S55" s="269"/>
      <c r="T55" s="268"/>
      <c r="U55" s="197">
        <f>T54</f>
        <v>96.601250000000007</v>
      </c>
      <c r="V55" s="269"/>
      <c r="W55" s="268"/>
      <c r="X55" s="197">
        <f>W54</f>
        <v>96.601250000000007</v>
      </c>
      <c r="Y55" s="269"/>
      <c r="Z55" s="268"/>
      <c r="AA55" s="197">
        <f>Z54</f>
        <v>96.601250000000007</v>
      </c>
      <c r="AB55" s="269"/>
      <c r="AC55" s="268"/>
      <c r="AD55" s="197"/>
      <c r="AE55" s="269"/>
      <c r="AF55" s="268"/>
      <c r="AG55" s="197"/>
      <c r="AH55" s="269"/>
      <c r="AI55" s="268"/>
      <c r="AJ55" s="197"/>
      <c r="AK55" s="269"/>
      <c r="AL55" s="268"/>
      <c r="AM55" s="197"/>
      <c r="AN55" s="269"/>
    </row>
    <row r="56" spans="1:40" ht="14.45" customHeight="1" x14ac:dyDescent="0.25">
      <c r="A56" s="349">
        <v>14</v>
      </c>
      <c r="B56" s="352" t="s">
        <v>31</v>
      </c>
      <c r="C56" s="355" t="s">
        <v>114</v>
      </c>
      <c r="D56" s="358">
        <v>60000000</v>
      </c>
      <c r="E56" s="276"/>
      <c r="F56" s="193">
        <v>0</v>
      </c>
      <c r="G56" s="265"/>
      <c r="H56" s="264"/>
      <c r="I56" s="193">
        <v>0</v>
      </c>
      <c r="J56" s="265"/>
      <c r="K56" s="264"/>
      <c r="L56" s="193">
        <v>0</v>
      </c>
      <c r="M56" s="265"/>
      <c r="N56" s="264"/>
      <c r="O56" s="193">
        <v>33</v>
      </c>
      <c r="P56" s="265"/>
      <c r="Q56" s="264"/>
      <c r="R56" s="193">
        <v>42</v>
      </c>
      <c r="S56" s="265"/>
      <c r="T56" s="264"/>
      <c r="U56" s="193">
        <v>50</v>
      </c>
      <c r="V56" s="265"/>
      <c r="W56" s="264"/>
      <c r="X56" s="193">
        <v>58</v>
      </c>
      <c r="Y56" s="265"/>
      <c r="Z56" s="264"/>
      <c r="AA56" s="193">
        <v>67</v>
      </c>
      <c r="AB56" s="265"/>
      <c r="AC56" s="264"/>
      <c r="AD56" s="193"/>
      <c r="AE56" s="265"/>
      <c r="AF56" s="264"/>
      <c r="AG56" s="193"/>
      <c r="AH56" s="265"/>
      <c r="AI56" s="264"/>
      <c r="AJ56" s="193"/>
      <c r="AK56" s="265"/>
      <c r="AL56" s="264"/>
      <c r="AM56" s="193"/>
      <c r="AN56" s="265"/>
    </row>
    <row r="57" spans="1:40" x14ac:dyDescent="0.25">
      <c r="A57" s="350"/>
      <c r="B57" s="353"/>
      <c r="C57" s="356"/>
      <c r="D57" s="359"/>
      <c r="E57" s="271">
        <v>0</v>
      </c>
      <c r="F57" s="267"/>
      <c r="G57" s="195">
        <v>0</v>
      </c>
      <c r="H57" s="194">
        <v>0</v>
      </c>
      <c r="I57" s="267"/>
      <c r="J57" s="195">
        <v>0</v>
      </c>
      <c r="K57" s="194">
        <v>0</v>
      </c>
      <c r="L57" s="267"/>
      <c r="M57" s="195">
        <v>0</v>
      </c>
      <c r="N57" s="194">
        <v>0</v>
      </c>
      <c r="O57" s="267"/>
      <c r="P57" s="195">
        <v>21.4</v>
      </c>
      <c r="Q57" s="194">
        <v>31.8</v>
      </c>
      <c r="R57" s="267"/>
      <c r="S57" s="195">
        <v>31.8</v>
      </c>
      <c r="T57" s="194">
        <f>'LAP PEL KEG'!H32</f>
        <v>94.786666666666662</v>
      </c>
      <c r="U57" s="267"/>
      <c r="V57" s="195">
        <f>T57</f>
        <v>94.786666666666662</v>
      </c>
      <c r="W57" s="194">
        <f>'LAP PEL KEG'!H32</f>
        <v>94.786666666666662</v>
      </c>
      <c r="X57" s="267"/>
      <c r="Y57" s="195">
        <f>W57</f>
        <v>94.786666666666662</v>
      </c>
      <c r="Z57" s="194">
        <f>'LAP PEL KEG'!H32</f>
        <v>94.786666666666662</v>
      </c>
      <c r="AA57" s="267"/>
      <c r="AB57" s="195">
        <f>Z57</f>
        <v>94.786666666666662</v>
      </c>
      <c r="AC57" s="194"/>
      <c r="AD57" s="267"/>
      <c r="AE57" s="195"/>
      <c r="AF57" s="194"/>
      <c r="AG57" s="267"/>
      <c r="AH57" s="195"/>
      <c r="AI57" s="194"/>
      <c r="AJ57" s="267"/>
      <c r="AK57" s="195"/>
      <c r="AL57" s="194"/>
      <c r="AM57" s="267"/>
      <c r="AN57" s="195"/>
    </row>
    <row r="58" spans="1:40" x14ac:dyDescent="0.25">
      <c r="A58" s="351"/>
      <c r="B58" s="354"/>
      <c r="C58" s="357"/>
      <c r="D58" s="360"/>
      <c r="E58" s="277"/>
      <c r="F58" s="197">
        <v>0</v>
      </c>
      <c r="G58" s="269"/>
      <c r="H58" s="268"/>
      <c r="I58" s="197">
        <v>0</v>
      </c>
      <c r="J58" s="269"/>
      <c r="K58" s="268"/>
      <c r="L58" s="197">
        <v>0</v>
      </c>
      <c r="M58" s="269"/>
      <c r="N58" s="268"/>
      <c r="O58" s="197">
        <v>21.4</v>
      </c>
      <c r="P58" s="269"/>
      <c r="Q58" s="268"/>
      <c r="R58" s="197">
        <v>31.8</v>
      </c>
      <c r="S58" s="269"/>
      <c r="T58" s="268"/>
      <c r="U58" s="197">
        <f>T57</f>
        <v>94.786666666666662</v>
      </c>
      <c r="V58" s="269"/>
      <c r="W58" s="268"/>
      <c r="X58" s="197">
        <f>W57</f>
        <v>94.786666666666662</v>
      </c>
      <c r="Y58" s="269"/>
      <c r="Z58" s="268"/>
      <c r="AA58" s="197">
        <f>Z57</f>
        <v>94.786666666666662</v>
      </c>
      <c r="AB58" s="269"/>
      <c r="AC58" s="268"/>
      <c r="AD58" s="197"/>
      <c r="AE58" s="269"/>
      <c r="AF58" s="268"/>
      <c r="AG58" s="197"/>
      <c r="AH58" s="269"/>
      <c r="AI58" s="268"/>
      <c r="AJ58" s="197"/>
      <c r="AK58" s="269"/>
      <c r="AL58" s="268"/>
      <c r="AM58" s="197"/>
      <c r="AN58" s="269"/>
    </row>
    <row r="59" spans="1:40" ht="14.45" customHeight="1" x14ac:dyDescent="0.25">
      <c r="A59" s="349">
        <v>15</v>
      </c>
      <c r="B59" s="352" t="s">
        <v>32</v>
      </c>
      <c r="C59" s="355" t="s">
        <v>114</v>
      </c>
      <c r="D59" s="358">
        <v>100000000</v>
      </c>
      <c r="E59" s="276"/>
      <c r="F59" s="193">
        <v>0</v>
      </c>
      <c r="G59" s="265"/>
      <c r="H59" s="264"/>
      <c r="I59" s="193">
        <v>0</v>
      </c>
      <c r="J59" s="265"/>
      <c r="K59" s="264"/>
      <c r="L59" s="193">
        <v>0</v>
      </c>
      <c r="M59" s="265"/>
      <c r="N59" s="264"/>
      <c r="O59" s="193">
        <v>33</v>
      </c>
      <c r="P59" s="265"/>
      <c r="Q59" s="264"/>
      <c r="R59" s="193">
        <v>42</v>
      </c>
      <c r="S59" s="265"/>
      <c r="T59" s="264"/>
      <c r="U59" s="193">
        <v>50</v>
      </c>
      <c r="V59" s="265"/>
      <c r="W59" s="264"/>
      <c r="X59" s="193">
        <v>58</v>
      </c>
      <c r="Y59" s="265"/>
      <c r="Z59" s="264"/>
      <c r="AA59" s="193">
        <v>67</v>
      </c>
      <c r="AB59" s="265"/>
      <c r="AC59" s="264"/>
      <c r="AD59" s="193"/>
      <c r="AE59" s="265"/>
      <c r="AF59" s="264"/>
      <c r="AG59" s="193"/>
      <c r="AH59" s="265"/>
      <c r="AI59" s="264"/>
      <c r="AJ59" s="193"/>
      <c r="AK59" s="265"/>
      <c r="AL59" s="264"/>
      <c r="AM59" s="193"/>
      <c r="AN59" s="265"/>
    </row>
    <row r="60" spans="1:40" x14ac:dyDescent="0.25">
      <c r="A60" s="350"/>
      <c r="B60" s="353"/>
      <c r="C60" s="356"/>
      <c r="D60" s="359"/>
      <c r="E60" s="271">
        <v>0</v>
      </c>
      <c r="F60" s="267"/>
      <c r="G60" s="195">
        <v>0</v>
      </c>
      <c r="H60" s="194">
        <v>0</v>
      </c>
      <c r="I60" s="267"/>
      <c r="J60" s="195">
        <v>0</v>
      </c>
      <c r="K60" s="194">
        <v>0</v>
      </c>
      <c r="L60" s="267"/>
      <c r="M60" s="195">
        <v>0</v>
      </c>
      <c r="N60" s="194">
        <v>0</v>
      </c>
      <c r="O60" s="267"/>
      <c r="P60" s="195">
        <v>10.6</v>
      </c>
      <c r="Q60" s="194">
        <v>12.1</v>
      </c>
      <c r="R60" s="267"/>
      <c r="S60" s="195">
        <v>12.1</v>
      </c>
      <c r="T60" s="194">
        <f>'LAP PEL KEG'!H33</f>
        <v>17.2239</v>
      </c>
      <c r="U60" s="267"/>
      <c r="V60" s="195">
        <f>T60</f>
        <v>17.2239</v>
      </c>
      <c r="W60" s="194">
        <f>'LAP PEL KEG'!H33</f>
        <v>17.2239</v>
      </c>
      <c r="X60" s="267"/>
      <c r="Y60" s="195">
        <f>W60</f>
        <v>17.2239</v>
      </c>
      <c r="Z60" s="194">
        <f>'LAP PEL KEG'!H33</f>
        <v>17.2239</v>
      </c>
      <c r="AA60" s="267"/>
      <c r="AB60" s="195">
        <f>Z60</f>
        <v>17.2239</v>
      </c>
      <c r="AC60" s="194"/>
      <c r="AD60" s="267"/>
      <c r="AE60" s="195"/>
      <c r="AF60" s="194"/>
      <c r="AG60" s="267"/>
      <c r="AH60" s="195"/>
      <c r="AI60" s="194"/>
      <c r="AJ60" s="267"/>
      <c r="AK60" s="195"/>
      <c r="AL60" s="194"/>
      <c r="AM60" s="267"/>
      <c r="AN60" s="195"/>
    </row>
    <row r="61" spans="1:40" x14ac:dyDescent="0.25">
      <c r="A61" s="351"/>
      <c r="B61" s="354"/>
      <c r="C61" s="357"/>
      <c r="D61" s="360"/>
      <c r="E61" s="277"/>
      <c r="F61" s="197">
        <v>0</v>
      </c>
      <c r="G61" s="269"/>
      <c r="H61" s="268"/>
      <c r="I61" s="197">
        <v>0</v>
      </c>
      <c r="J61" s="269"/>
      <c r="K61" s="268"/>
      <c r="L61" s="197">
        <v>0</v>
      </c>
      <c r="M61" s="269"/>
      <c r="N61" s="268"/>
      <c r="O61" s="197">
        <v>10.6</v>
      </c>
      <c r="P61" s="269"/>
      <c r="Q61" s="268"/>
      <c r="R61" s="197">
        <v>12.1</v>
      </c>
      <c r="S61" s="269"/>
      <c r="T61" s="268"/>
      <c r="U61" s="197">
        <f>T60</f>
        <v>17.2239</v>
      </c>
      <c r="V61" s="269"/>
      <c r="W61" s="268"/>
      <c r="X61" s="197">
        <f>W60</f>
        <v>17.2239</v>
      </c>
      <c r="Y61" s="269"/>
      <c r="Z61" s="268"/>
      <c r="AA61" s="197">
        <f>Z60</f>
        <v>17.2239</v>
      </c>
      <c r="AB61" s="269"/>
      <c r="AC61" s="268"/>
      <c r="AD61" s="197"/>
      <c r="AE61" s="269"/>
      <c r="AF61" s="268"/>
      <c r="AG61" s="197"/>
      <c r="AH61" s="269"/>
      <c r="AI61" s="268"/>
      <c r="AJ61" s="197"/>
      <c r="AK61" s="269"/>
      <c r="AL61" s="268"/>
      <c r="AM61" s="197"/>
      <c r="AN61" s="269"/>
    </row>
    <row r="62" spans="1:40" ht="14.45" customHeight="1" x14ac:dyDescent="0.25">
      <c r="A62" s="349">
        <v>16</v>
      </c>
      <c r="B62" s="352" t="s">
        <v>33</v>
      </c>
      <c r="C62" s="355" t="s">
        <v>114</v>
      </c>
      <c r="D62" s="358">
        <v>20000000</v>
      </c>
      <c r="E62" s="276"/>
      <c r="F62" s="193">
        <v>0</v>
      </c>
      <c r="G62" s="265"/>
      <c r="H62" s="264"/>
      <c r="I62" s="193">
        <v>0</v>
      </c>
      <c r="J62" s="265"/>
      <c r="K62" s="264"/>
      <c r="L62" s="193">
        <v>0</v>
      </c>
      <c r="M62" s="265"/>
      <c r="N62" s="264"/>
      <c r="O62" s="193">
        <v>33</v>
      </c>
      <c r="P62" s="265"/>
      <c r="Q62" s="264"/>
      <c r="R62" s="193">
        <v>42</v>
      </c>
      <c r="S62" s="265"/>
      <c r="T62" s="264"/>
      <c r="U62" s="193">
        <v>50</v>
      </c>
      <c r="V62" s="265"/>
      <c r="W62" s="264"/>
      <c r="X62" s="193">
        <v>58</v>
      </c>
      <c r="Y62" s="265"/>
      <c r="Z62" s="264"/>
      <c r="AA62" s="193">
        <v>67</v>
      </c>
      <c r="AB62" s="265"/>
      <c r="AC62" s="264"/>
      <c r="AD62" s="193"/>
      <c r="AE62" s="265"/>
      <c r="AF62" s="264"/>
      <c r="AG62" s="193"/>
      <c r="AH62" s="265"/>
      <c r="AI62" s="264"/>
      <c r="AJ62" s="193"/>
      <c r="AK62" s="265"/>
      <c r="AL62" s="264"/>
      <c r="AM62" s="193"/>
      <c r="AN62" s="265"/>
    </row>
    <row r="63" spans="1:40" x14ac:dyDescent="0.25">
      <c r="A63" s="350"/>
      <c r="B63" s="353"/>
      <c r="C63" s="356"/>
      <c r="D63" s="359"/>
      <c r="E63" s="271">
        <v>0</v>
      </c>
      <c r="F63" s="267"/>
      <c r="G63" s="195">
        <v>0</v>
      </c>
      <c r="H63" s="194">
        <v>0</v>
      </c>
      <c r="I63" s="267"/>
      <c r="J63" s="195">
        <v>0</v>
      </c>
      <c r="K63" s="194">
        <v>0</v>
      </c>
      <c r="L63" s="267"/>
      <c r="M63" s="195">
        <v>0</v>
      </c>
      <c r="N63" s="194">
        <v>0</v>
      </c>
      <c r="O63" s="267"/>
      <c r="P63" s="195">
        <v>16.600000000000001</v>
      </c>
      <c r="Q63" s="194">
        <v>22.4</v>
      </c>
      <c r="R63" s="267"/>
      <c r="S63" s="195">
        <v>22.4</v>
      </c>
      <c r="T63" s="194">
        <f>'LAP PEL KEG'!H34</f>
        <v>71.775000000000006</v>
      </c>
      <c r="U63" s="267"/>
      <c r="V63" s="195">
        <f>T63</f>
        <v>71.775000000000006</v>
      </c>
      <c r="W63" s="194">
        <f>'LAP PEL KEG'!H34</f>
        <v>71.775000000000006</v>
      </c>
      <c r="X63" s="267"/>
      <c r="Y63" s="195">
        <f>W63</f>
        <v>71.775000000000006</v>
      </c>
      <c r="Z63" s="194">
        <f>'LAP PEL KEG'!H34</f>
        <v>71.775000000000006</v>
      </c>
      <c r="AA63" s="267"/>
      <c r="AB63" s="195">
        <f>Z63</f>
        <v>71.775000000000006</v>
      </c>
      <c r="AC63" s="194"/>
      <c r="AD63" s="267"/>
      <c r="AE63" s="195"/>
      <c r="AF63" s="194"/>
      <c r="AG63" s="267"/>
      <c r="AH63" s="195"/>
      <c r="AI63" s="194"/>
      <c r="AJ63" s="267"/>
      <c r="AK63" s="195"/>
      <c r="AL63" s="194"/>
      <c r="AM63" s="267"/>
      <c r="AN63" s="195"/>
    </row>
    <row r="64" spans="1:40" x14ac:dyDescent="0.25">
      <c r="A64" s="351"/>
      <c r="B64" s="354"/>
      <c r="C64" s="357"/>
      <c r="D64" s="360"/>
      <c r="E64" s="277"/>
      <c r="F64" s="197">
        <v>0</v>
      </c>
      <c r="G64" s="269"/>
      <c r="H64" s="268"/>
      <c r="I64" s="197">
        <v>0</v>
      </c>
      <c r="J64" s="269"/>
      <c r="K64" s="268"/>
      <c r="L64" s="197">
        <v>0</v>
      </c>
      <c r="M64" s="269"/>
      <c r="N64" s="268"/>
      <c r="O64" s="197">
        <v>16.600000000000001</v>
      </c>
      <c r="P64" s="269"/>
      <c r="Q64" s="268"/>
      <c r="R64" s="197">
        <v>22.4</v>
      </c>
      <c r="S64" s="269"/>
      <c r="T64" s="268"/>
      <c r="U64" s="197">
        <f>T63</f>
        <v>71.775000000000006</v>
      </c>
      <c r="V64" s="269"/>
      <c r="W64" s="268"/>
      <c r="X64" s="197">
        <f>W63</f>
        <v>71.775000000000006</v>
      </c>
      <c r="Y64" s="269"/>
      <c r="Z64" s="268"/>
      <c r="AA64" s="197">
        <f>Z63</f>
        <v>71.775000000000006</v>
      </c>
      <c r="AB64" s="269"/>
      <c r="AC64" s="268"/>
      <c r="AD64" s="197"/>
      <c r="AE64" s="269"/>
      <c r="AF64" s="268"/>
      <c r="AG64" s="197"/>
      <c r="AH64" s="269"/>
      <c r="AI64" s="268"/>
      <c r="AJ64" s="197"/>
      <c r="AK64" s="269"/>
      <c r="AL64" s="268"/>
      <c r="AM64" s="197"/>
      <c r="AN64" s="269"/>
    </row>
    <row r="65" spans="1:40" ht="25.5" x14ac:dyDescent="0.25">
      <c r="A65" s="135"/>
      <c r="B65" s="53" t="s">
        <v>83</v>
      </c>
      <c r="C65" s="129"/>
      <c r="D65" s="200"/>
      <c r="E65" s="201"/>
      <c r="F65" s="271"/>
      <c r="G65" s="272"/>
      <c r="H65" s="272"/>
      <c r="I65" s="271"/>
      <c r="J65" s="272"/>
      <c r="K65" s="273"/>
      <c r="L65" s="274"/>
      <c r="M65" s="273"/>
      <c r="N65" s="272"/>
      <c r="O65" s="271"/>
      <c r="P65" s="272"/>
      <c r="Q65" s="272"/>
      <c r="R65" s="271"/>
      <c r="S65" s="272"/>
      <c r="T65" s="272"/>
      <c r="U65" s="271"/>
      <c r="V65" s="272"/>
      <c r="W65" s="272"/>
      <c r="X65" s="271"/>
      <c r="Y65" s="272"/>
      <c r="Z65" s="272"/>
      <c r="AA65" s="271"/>
      <c r="AB65" s="272"/>
      <c r="AC65" s="272"/>
      <c r="AD65" s="271"/>
      <c r="AE65" s="272"/>
      <c r="AF65" s="272"/>
      <c r="AG65" s="271"/>
      <c r="AH65" s="272"/>
      <c r="AI65" s="272"/>
      <c r="AJ65" s="272"/>
      <c r="AK65" s="271"/>
      <c r="AL65" s="272"/>
      <c r="AM65" s="271"/>
      <c r="AN65" s="208"/>
    </row>
    <row r="66" spans="1:40" ht="14.45" customHeight="1" x14ac:dyDescent="0.25">
      <c r="A66" s="349">
        <v>17</v>
      </c>
      <c r="B66" s="352" t="s">
        <v>84</v>
      </c>
      <c r="C66" s="355" t="s">
        <v>114</v>
      </c>
      <c r="D66" s="358">
        <v>15000000</v>
      </c>
      <c r="E66" s="276"/>
      <c r="F66" s="193">
        <v>0</v>
      </c>
      <c r="G66" s="265"/>
      <c r="H66" s="264"/>
      <c r="I66" s="193">
        <v>0</v>
      </c>
      <c r="J66" s="265"/>
      <c r="K66" s="264"/>
      <c r="L66" s="193">
        <v>0</v>
      </c>
      <c r="M66" s="265"/>
      <c r="N66" s="264"/>
      <c r="O66" s="193">
        <v>33</v>
      </c>
      <c r="P66" s="265"/>
      <c r="Q66" s="264"/>
      <c r="R66" s="193">
        <v>42</v>
      </c>
      <c r="S66" s="265"/>
      <c r="T66" s="264"/>
      <c r="U66" s="193">
        <v>50</v>
      </c>
      <c r="V66" s="265"/>
      <c r="W66" s="264"/>
      <c r="X66" s="193">
        <v>58</v>
      </c>
      <c r="Y66" s="265"/>
      <c r="Z66" s="264"/>
      <c r="AA66" s="193">
        <v>67</v>
      </c>
      <c r="AB66" s="265"/>
      <c r="AC66" s="264"/>
      <c r="AD66" s="193"/>
      <c r="AE66" s="265"/>
      <c r="AF66" s="264"/>
      <c r="AG66" s="193"/>
      <c r="AH66" s="265"/>
      <c r="AI66" s="264"/>
      <c r="AJ66" s="193"/>
      <c r="AK66" s="265"/>
      <c r="AL66" s="264"/>
      <c r="AM66" s="193"/>
      <c r="AN66" s="265"/>
    </row>
    <row r="67" spans="1:40" x14ac:dyDescent="0.25">
      <c r="A67" s="350"/>
      <c r="B67" s="353"/>
      <c r="C67" s="356"/>
      <c r="D67" s="359"/>
      <c r="E67" s="271">
        <v>0</v>
      </c>
      <c r="F67" s="267"/>
      <c r="G67" s="195">
        <v>0</v>
      </c>
      <c r="H67" s="194">
        <v>0</v>
      </c>
      <c r="I67" s="267"/>
      <c r="J67" s="195">
        <v>0</v>
      </c>
      <c r="K67" s="194">
        <v>0</v>
      </c>
      <c r="L67" s="267"/>
      <c r="M67" s="195">
        <v>0</v>
      </c>
      <c r="N67" s="194">
        <v>99</v>
      </c>
      <c r="O67" s="267"/>
      <c r="P67" s="195">
        <v>92</v>
      </c>
      <c r="Q67" s="194">
        <v>92</v>
      </c>
      <c r="R67" s="267"/>
      <c r="S67" s="195">
        <v>92</v>
      </c>
      <c r="T67" s="194">
        <f>'LAP PEL KEG'!H36</f>
        <v>92</v>
      </c>
      <c r="U67" s="267"/>
      <c r="V67" s="195">
        <f>T67</f>
        <v>92</v>
      </c>
      <c r="W67" s="194">
        <f>'LAP PEL KEG'!H36</f>
        <v>92</v>
      </c>
      <c r="X67" s="267"/>
      <c r="Y67" s="195">
        <f>W67</f>
        <v>92</v>
      </c>
      <c r="Z67" s="194">
        <f>'LAP PEL KEG'!H36</f>
        <v>92</v>
      </c>
      <c r="AA67" s="267"/>
      <c r="AB67" s="195">
        <f>Z67</f>
        <v>92</v>
      </c>
      <c r="AC67" s="194"/>
      <c r="AD67" s="267"/>
      <c r="AE67" s="195"/>
      <c r="AF67" s="194"/>
      <c r="AG67" s="267"/>
      <c r="AH67" s="195"/>
      <c r="AI67" s="194"/>
      <c r="AJ67" s="267"/>
      <c r="AK67" s="195"/>
      <c r="AL67" s="194"/>
      <c r="AM67" s="267"/>
      <c r="AN67" s="195"/>
    </row>
    <row r="68" spans="1:40" x14ac:dyDescent="0.25">
      <c r="A68" s="351"/>
      <c r="B68" s="354"/>
      <c r="C68" s="357"/>
      <c r="D68" s="360"/>
      <c r="E68" s="277"/>
      <c r="F68" s="197">
        <v>0</v>
      </c>
      <c r="G68" s="269"/>
      <c r="H68" s="268"/>
      <c r="I68" s="197">
        <v>0</v>
      </c>
      <c r="J68" s="269"/>
      <c r="K68" s="268"/>
      <c r="L68" s="197">
        <v>0</v>
      </c>
      <c r="M68" s="269"/>
      <c r="N68" s="268"/>
      <c r="O68" s="197">
        <v>92</v>
      </c>
      <c r="P68" s="269"/>
      <c r="Q68" s="268"/>
      <c r="R68" s="197">
        <v>92</v>
      </c>
      <c r="S68" s="269"/>
      <c r="T68" s="268"/>
      <c r="U68" s="197">
        <f>T67</f>
        <v>92</v>
      </c>
      <c r="V68" s="269"/>
      <c r="W68" s="268"/>
      <c r="X68" s="197">
        <f>W67</f>
        <v>92</v>
      </c>
      <c r="Y68" s="269"/>
      <c r="Z68" s="268"/>
      <c r="AA68" s="197">
        <f>Z67</f>
        <v>92</v>
      </c>
      <c r="AB68" s="269"/>
      <c r="AC68" s="268"/>
      <c r="AD68" s="197"/>
      <c r="AE68" s="269"/>
      <c r="AF68" s="268"/>
      <c r="AG68" s="197"/>
      <c r="AH68" s="269"/>
      <c r="AI68" s="268"/>
      <c r="AJ68" s="197"/>
      <c r="AK68" s="269"/>
      <c r="AL68" s="268"/>
      <c r="AM68" s="197"/>
      <c r="AN68" s="269"/>
    </row>
    <row r="69" spans="1:40" ht="25.5" x14ac:dyDescent="0.25">
      <c r="A69" s="112"/>
      <c r="B69" s="53" t="s">
        <v>36</v>
      </c>
      <c r="C69" s="131"/>
      <c r="D69" s="281"/>
      <c r="E69" s="201"/>
      <c r="F69" s="271"/>
      <c r="G69" s="272"/>
      <c r="H69" s="272"/>
      <c r="I69" s="271"/>
      <c r="J69" s="272"/>
      <c r="K69" s="273"/>
      <c r="L69" s="274"/>
      <c r="M69" s="273"/>
      <c r="N69" s="272"/>
      <c r="O69" s="279"/>
      <c r="P69" s="272"/>
      <c r="Q69" s="272"/>
      <c r="R69" s="271"/>
      <c r="S69" s="272"/>
      <c r="T69" s="272"/>
      <c r="U69" s="271"/>
      <c r="V69" s="272"/>
      <c r="W69" s="272"/>
      <c r="X69" s="271"/>
      <c r="Y69" s="272"/>
      <c r="Z69" s="272"/>
      <c r="AA69" s="271"/>
      <c r="AB69" s="272"/>
      <c r="AC69" s="272"/>
      <c r="AD69" s="271"/>
      <c r="AE69" s="272"/>
      <c r="AF69" s="272"/>
      <c r="AG69" s="271"/>
      <c r="AH69" s="272"/>
      <c r="AI69" s="272"/>
      <c r="AJ69" s="272"/>
      <c r="AK69" s="271"/>
      <c r="AL69" s="272"/>
      <c r="AM69" s="271"/>
      <c r="AN69" s="208"/>
    </row>
    <row r="70" spans="1:40" ht="14.45" customHeight="1" x14ac:dyDescent="0.25">
      <c r="A70" s="349">
        <v>18</v>
      </c>
      <c r="B70" s="352" t="s">
        <v>37</v>
      </c>
      <c r="C70" s="355" t="s">
        <v>114</v>
      </c>
      <c r="D70" s="358">
        <v>20400000</v>
      </c>
      <c r="E70" s="276"/>
      <c r="F70" s="193">
        <v>0</v>
      </c>
      <c r="G70" s="265"/>
      <c r="H70" s="264"/>
      <c r="I70" s="193">
        <v>0</v>
      </c>
      <c r="J70" s="265"/>
      <c r="K70" s="264"/>
      <c r="L70" s="193">
        <v>0</v>
      </c>
      <c r="M70" s="265"/>
      <c r="N70" s="264"/>
      <c r="O70" s="193">
        <v>33</v>
      </c>
      <c r="P70" s="265"/>
      <c r="Q70" s="264"/>
      <c r="R70" s="193">
        <v>42</v>
      </c>
      <c r="S70" s="265"/>
      <c r="T70" s="264"/>
      <c r="U70" s="193">
        <v>50</v>
      </c>
      <c r="V70" s="265"/>
      <c r="W70" s="264"/>
      <c r="X70" s="193">
        <v>58</v>
      </c>
      <c r="Y70" s="265"/>
      <c r="Z70" s="264"/>
      <c r="AA70" s="193">
        <v>67</v>
      </c>
      <c r="AB70" s="265"/>
      <c r="AC70" s="264"/>
      <c r="AD70" s="193"/>
      <c r="AE70" s="265"/>
      <c r="AF70" s="264"/>
      <c r="AG70" s="193"/>
      <c r="AH70" s="265"/>
      <c r="AI70" s="264"/>
      <c r="AJ70" s="193"/>
      <c r="AK70" s="265"/>
      <c r="AL70" s="264"/>
      <c r="AM70" s="193"/>
      <c r="AN70" s="265"/>
    </row>
    <row r="71" spans="1:40" x14ac:dyDescent="0.25">
      <c r="A71" s="350"/>
      <c r="B71" s="353"/>
      <c r="C71" s="356"/>
      <c r="D71" s="359"/>
      <c r="E71" s="271">
        <v>0</v>
      </c>
      <c r="F71" s="267"/>
      <c r="G71" s="195">
        <v>0</v>
      </c>
      <c r="H71" s="194">
        <v>0</v>
      </c>
      <c r="I71" s="267"/>
      <c r="J71" s="195">
        <v>0</v>
      </c>
      <c r="K71" s="194">
        <v>0</v>
      </c>
      <c r="L71" s="267"/>
      <c r="M71" s="195">
        <v>0</v>
      </c>
      <c r="N71" s="194">
        <v>0</v>
      </c>
      <c r="O71" s="267"/>
      <c r="P71" s="195">
        <v>25.6</v>
      </c>
      <c r="Q71" s="194">
        <v>35.5</v>
      </c>
      <c r="R71" s="267"/>
      <c r="S71" s="195">
        <v>35.5</v>
      </c>
      <c r="T71" s="194">
        <f>'LAP PEL KEG'!H38</f>
        <v>67.882352941176478</v>
      </c>
      <c r="U71" s="267"/>
      <c r="V71" s="195">
        <f>T71</f>
        <v>67.882352941176478</v>
      </c>
      <c r="W71" s="194">
        <f>'LAP PEL KEG'!H38</f>
        <v>67.882352941176478</v>
      </c>
      <c r="X71" s="267"/>
      <c r="Y71" s="195">
        <f>W71</f>
        <v>67.882352941176478</v>
      </c>
      <c r="Z71" s="194">
        <f>'LAP PEL KEG'!H38</f>
        <v>67.882352941176478</v>
      </c>
      <c r="AA71" s="267"/>
      <c r="AB71" s="195">
        <f>AA72</f>
        <v>67.882352941176478</v>
      </c>
      <c r="AC71" s="194"/>
      <c r="AD71" s="267"/>
      <c r="AE71" s="195"/>
      <c r="AF71" s="194"/>
      <c r="AG71" s="267"/>
      <c r="AH71" s="195"/>
      <c r="AI71" s="194"/>
      <c r="AJ71" s="267"/>
      <c r="AK71" s="195"/>
      <c r="AL71" s="194"/>
      <c r="AM71" s="267"/>
      <c r="AN71" s="195"/>
    </row>
    <row r="72" spans="1:40" x14ac:dyDescent="0.25">
      <c r="A72" s="351"/>
      <c r="B72" s="354"/>
      <c r="C72" s="357"/>
      <c r="D72" s="360"/>
      <c r="E72" s="277"/>
      <c r="F72" s="197">
        <v>0</v>
      </c>
      <c r="G72" s="269"/>
      <c r="H72" s="268"/>
      <c r="I72" s="197">
        <v>0</v>
      </c>
      <c r="J72" s="269"/>
      <c r="K72" s="268"/>
      <c r="L72" s="197">
        <v>0</v>
      </c>
      <c r="M72" s="269"/>
      <c r="N72" s="268"/>
      <c r="O72" s="197">
        <v>25.6</v>
      </c>
      <c r="P72" s="269"/>
      <c r="Q72" s="268"/>
      <c r="R72" s="197">
        <v>35.5</v>
      </c>
      <c r="S72" s="269"/>
      <c r="T72" s="268"/>
      <c r="U72" s="197">
        <f>T71</f>
        <v>67.882352941176478</v>
      </c>
      <c r="V72" s="269"/>
      <c r="W72" s="268"/>
      <c r="X72" s="197">
        <f>W71</f>
        <v>67.882352941176478</v>
      </c>
      <c r="Y72" s="269"/>
      <c r="Z72" s="268"/>
      <c r="AA72" s="197">
        <f>Z71</f>
        <v>67.882352941176478</v>
      </c>
      <c r="AB72" s="269"/>
      <c r="AC72" s="268"/>
      <c r="AD72" s="197"/>
      <c r="AE72" s="269"/>
      <c r="AF72" s="268"/>
      <c r="AG72" s="197"/>
      <c r="AH72" s="269"/>
      <c r="AI72" s="268"/>
      <c r="AJ72" s="197"/>
      <c r="AK72" s="269"/>
      <c r="AL72" s="268"/>
      <c r="AM72" s="197"/>
      <c r="AN72" s="269"/>
    </row>
    <row r="73" spans="1:40" ht="14.45" customHeight="1" x14ac:dyDescent="0.25">
      <c r="A73" s="349">
        <v>19</v>
      </c>
      <c r="B73" s="352" t="s">
        <v>41</v>
      </c>
      <c r="C73" s="355" t="s">
        <v>114</v>
      </c>
      <c r="D73" s="358">
        <v>160000000</v>
      </c>
      <c r="E73" s="276"/>
      <c r="F73" s="193">
        <v>0</v>
      </c>
      <c r="G73" s="265"/>
      <c r="H73" s="264"/>
      <c r="I73" s="193">
        <v>0</v>
      </c>
      <c r="J73" s="265"/>
      <c r="K73" s="264"/>
      <c r="L73" s="193">
        <v>0</v>
      </c>
      <c r="M73" s="265"/>
      <c r="N73" s="264"/>
      <c r="O73" s="193">
        <v>33</v>
      </c>
      <c r="P73" s="265"/>
      <c r="Q73" s="264"/>
      <c r="R73" s="193">
        <v>42</v>
      </c>
      <c r="S73" s="265"/>
      <c r="T73" s="264"/>
      <c r="U73" s="193">
        <v>50</v>
      </c>
      <c r="V73" s="265"/>
      <c r="W73" s="264"/>
      <c r="X73" s="193">
        <v>58</v>
      </c>
      <c r="Y73" s="265"/>
      <c r="Z73" s="264"/>
      <c r="AA73" s="193">
        <v>67</v>
      </c>
      <c r="AB73" s="265"/>
      <c r="AC73" s="264"/>
      <c r="AD73" s="193"/>
      <c r="AE73" s="265"/>
      <c r="AF73" s="264"/>
      <c r="AG73" s="193"/>
      <c r="AH73" s="265"/>
      <c r="AI73" s="264"/>
      <c r="AJ73" s="193"/>
      <c r="AK73" s="265"/>
      <c r="AL73" s="264"/>
      <c r="AM73" s="193"/>
      <c r="AN73" s="265"/>
    </row>
    <row r="74" spans="1:40" x14ac:dyDescent="0.25">
      <c r="A74" s="350"/>
      <c r="B74" s="353"/>
      <c r="C74" s="356"/>
      <c r="D74" s="359"/>
      <c r="E74" s="271">
        <v>0</v>
      </c>
      <c r="F74" s="267"/>
      <c r="G74" s="195">
        <v>0</v>
      </c>
      <c r="H74" s="194">
        <v>0</v>
      </c>
      <c r="I74" s="267"/>
      <c r="J74" s="195">
        <v>0</v>
      </c>
      <c r="K74" s="194">
        <v>0</v>
      </c>
      <c r="L74" s="267"/>
      <c r="M74" s="195">
        <v>0</v>
      </c>
      <c r="N74" s="194">
        <v>0</v>
      </c>
      <c r="O74" s="267"/>
      <c r="P74" s="195">
        <v>26.2</v>
      </c>
      <c r="Q74" s="194">
        <v>32.9</v>
      </c>
      <c r="R74" s="267"/>
      <c r="S74" s="195">
        <v>32.9</v>
      </c>
      <c r="T74" s="194">
        <f>'LAP PEL KEG'!H39</f>
        <v>55.701356874999995</v>
      </c>
      <c r="U74" s="267"/>
      <c r="V74" s="195">
        <f>T74</f>
        <v>55.701356874999995</v>
      </c>
      <c r="W74" s="194">
        <f>'LAP PEL KEG'!H39</f>
        <v>55.701356874999995</v>
      </c>
      <c r="X74" s="267"/>
      <c r="Y74" s="195">
        <f>W74</f>
        <v>55.701356874999995</v>
      </c>
      <c r="Z74" s="194">
        <f>'LAP PEL KEG'!H39</f>
        <v>55.701356874999995</v>
      </c>
      <c r="AA74" s="267"/>
      <c r="AB74" s="195">
        <f>Z74</f>
        <v>55.701356874999995</v>
      </c>
      <c r="AC74" s="194"/>
      <c r="AD74" s="267"/>
      <c r="AE74" s="195"/>
      <c r="AF74" s="194"/>
      <c r="AG74" s="267"/>
      <c r="AH74" s="195"/>
      <c r="AI74" s="194"/>
      <c r="AJ74" s="267"/>
      <c r="AK74" s="195"/>
      <c r="AL74" s="194"/>
      <c r="AM74" s="267"/>
      <c r="AN74" s="195"/>
    </row>
    <row r="75" spans="1:40" x14ac:dyDescent="0.25">
      <c r="A75" s="351"/>
      <c r="B75" s="354"/>
      <c r="C75" s="357"/>
      <c r="D75" s="360"/>
      <c r="E75" s="277"/>
      <c r="F75" s="197">
        <v>0</v>
      </c>
      <c r="G75" s="269"/>
      <c r="H75" s="268"/>
      <c r="I75" s="197">
        <v>0</v>
      </c>
      <c r="J75" s="269"/>
      <c r="K75" s="268"/>
      <c r="L75" s="197">
        <v>0</v>
      </c>
      <c r="M75" s="269"/>
      <c r="N75" s="268"/>
      <c r="O75" s="197">
        <v>26.2</v>
      </c>
      <c r="P75" s="269"/>
      <c r="Q75" s="268"/>
      <c r="R75" s="197">
        <v>32.9</v>
      </c>
      <c r="S75" s="269"/>
      <c r="T75" s="268"/>
      <c r="U75" s="197">
        <f>T74</f>
        <v>55.701356874999995</v>
      </c>
      <c r="V75" s="269"/>
      <c r="W75" s="268"/>
      <c r="X75" s="197">
        <f>W74</f>
        <v>55.701356874999995</v>
      </c>
      <c r="Y75" s="269"/>
      <c r="Z75" s="268"/>
      <c r="AA75" s="197">
        <f>Z74</f>
        <v>55.701356874999995</v>
      </c>
      <c r="AB75" s="269"/>
      <c r="AC75" s="268"/>
      <c r="AD75" s="197"/>
      <c r="AE75" s="269"/>
      <c r="AF75" s="268"/>
      <c r="AG75" s="197"/>
      <c r="AH75" s="269"/>
      <c r="AI75" s="268"/>
      <c r="AJ75" s="197"/>
      <c r="AK75" s="269"/>
      <c r="AL75" s="268"/>
      <c r="AM75" s="197"/>
      <c r="AN75" s="269"/>
    </row>
    <row r="76" spans="1:40" ht="25.5" x14ac:dyDescent="0.25">
      <c r="A76" s="112"/>
      <c r="B76" s="53" t="s">
        <v>46</v>
      </c>
      <c r="C76" s="142"/>
      <c r="D76" s="177"/>
      <c r="E76" s="201"/>
      <c r="F76" s="271"/>
      <c r="G76" s="272"/>
      <c r="H76" s="272"/>
      <c r="I76" s="271"/>
      <c r="J76" s="272"/>
      <c r="K76" s="273"/>
      <c r="L76" s="274"/>
      <c r="M76" s="273"/>
      <c r="N76" s="272"/>
      <c r="O76" s="279"/>
      <c r="P76" s="272"/>
      <c r="Q76" s="272"/>
      <c r="R76" s="271"/>
      <c r="S76" s="272"/>
      <c r="T76" s="272"/>
      <c r="U76" s="271"/>
      <c r="V76" s="272"/>
      <c r="W76" s="272"/>
      <c r="X76" s="271"/>
      <c r="Y76" s="272"/>
      <c r="Z76" s="272"/>
      <c r="AA76" s="280"/>
      <c r="AB76" s="272"/>
      <c r="AC76" s="272"/>
      <c r="AD76" s="271"/>
      <c r="AE76" s="272"/>
      <c r="AF76" s="272"/>
      <c r="AG76" s="271"/>
      <c r="AH76" s="272"/>
      <c r="AI76" s="272"/>
      <c r="AJ76" s="272"/>
      <c r="AK76" s="271"/>
      <c r="AL76" s="272"/>
      <c r="AM76" s="271"/>
      <c r="AN76" s="208"/>
    </row>
    <row r="77" spans="1:40" ht="14.45" customHeight="1" x14ac:dyDescent="0.25">
      <c r="A77" s="349">
        <v>20</v>
      </c>
      <c r="B77" s="352" t="s">
        <v>47</v>
      </c>
      <c r="C77" s="355" t="s">
        <v>114</v>
      </c>
      <c r="D77" s="358">
        <v>150000000</v>
      </c>
      <c r="E77" s="276"/>
      <c r="F77" s="193">
        <v>0</v>
      </c>
      <c r="G77" s="265"/>
      <c r="H77" s="264"/>
      <c r="I77" s="193">
        <v>0</v>
      </c>
      <c r="J77" s="265"/>
      <c r="K77" s="264"/>
      <c r="L77" s="193">
        <v>0</v>
      </c>
      <c r="M77" s="265"/>
      <c r="N77" s="264"/>
      <c r="O77" s="193">
        <v>33</v>
      </c>
      <c r="P77" s="265"/>
      <c r="Q77" s="264"/>
      <c r="R77" s="193">
        <v>42</v>
      </c>
      <c r="S77" s="265"/>
      <c r="T77" s="264"/>
      <c r="U77" s="193">
        <v>50</v>
      </c>
      <c r="V77" s="265"/>
      <c r="W77" s="264"/>
      <c r="X77" s="193">
        <v>58</v>
      </c>
      <c r="Y77" s="265"/>
      <c r="Z77" s="264"/>
      <c r="AA77" s="193">
        <v>67</v>
      </c>
      <c r="AB77" s="265"/>
      <c r="AC77" s="264"/>
      <c r="AD77" s="193"/>
      <c r="AE77" s="265"/>
      <c r="AF77" s="264"/>
      <c r="AG77" s="193"/>
      <c r="AH77" s="265"/>
      <c r="AI77" s="264"/>
      <c r="AJ77" s="193"/>
      <c r="AK77" s="265"/>
      <c r="AL77" s="264"/>
      <c r="AM77" s="193"/>
      <c r="AN77" s="265"/>
    </row>
    <row r="78" spans="1:40" x14ac:dyDescent="0.25">
      <c r="A78" s="350"/>
      <c r="B78" s="353"/>
      <c r="C78" s="356"/>
      <c r="D78" s="359"/>
      <c r="E78" s="271">
        <v>0</v>
      </c>
      <c r="F78" s="267"/>
      <c r="G78" s="195">
        <v>0</v>
      </c>
      <c r="H78" s="194">
        <v>0</v>
      </c>
      <c r="I78" s="267"/>
      <c r="J78" s="195">
        <v>0</v>
      </c>
      <c r="K78" s="194">
        <v>0</v>
      </c>
      <c r="L78" s="267"/>
      <c r="M78" s="195">
        <v>0</v>
      </c>
      <c r="N78" s="194">
        <v>0</v>
      </c>
      <c r="O78" s="267"/>
      <c r="P78" s="195">
        <v>18.100000000000001</v>
      </c>
      <c r="Q78" s="194">
        <v>24.6</v>
      </c>
      <c r="R78" s="267"/>
      <c r="S78" s="195">
        <v>24.6</v>
      </c>
      <c r="T78" s="194">
        <f>'LAP PEL KEG'!H41</f>
        <v>49.162840000000003</v>
      </c>
      <c r="U78" s="267"/>
      <c r="V78" s="195">
        <f>T78</f>
        <v>49.162840000000003</v>
      </c>
      <c r="W78" s="194">
        <f>'LAP PEL KEG'!H41</f>
        <v>49.162840000000003</v>
      </c>
      <c r="X78" s="267"/>
      <c r="Y78" s="195">
        <f>W78</f>
        <v>49.162840000000003</v>
      </c>
      <c r="Z78" s="194">
        <f>'LAP PEL KEG'!H41</f>
        <v>49.162840000000003</v>
      </c>
      <c r="AA78" s="267"/>
      <c r="AB78" s="195">
        <f>Z78</f>
        <v>49.162840000000003</v>
      </c>
      <c r="AC78" s="194"/>
      <c r="AD78" s="267"/>
      <c r="AE78" s="195"/>
      <c r="AF78" s="194"/>
      <c r="AG78" s="267"/>
      <c r="AH78" s="195"/>
      <c r="AI78" s="194"/>
      <c r="AJ78" s="267"/>
      <c r="AK78" s="195"/>
      <c r="AL78" s="194"/>
      <c r="AM78" s="267"/>
      <c r="AN78" s="195"/>
    </row>
    <row r="79" spans="1:40" x14ac:dyDescent="0.25">
      <c r="A79" s="351"/>
      <c r="B79" s="354"/>
      <c r="C79" s="357"/>
      <c r="D79" s="360"/>
      <c r="E79" s="277"/>
      <c r="F79" s="197"/>
      <c r="G79" s="269"/>
      <c r="H79" s="268"/>
      <c r="I79" s="197">
        <v>0</v>
      </c>
      <c r="J79" s="269"/>
      <c r="K79" s="268"/>
      <c r="L79" s="197">
        <v>0</v>
      </c>
      <c r="M79" s="269"/>
      <c r="N79" s="268"/>
      <c r="O79" s="197">
        <v>18.100000000000001</v>
      </c>
      <c r="P79" s="269"/>
      <c r="Q79" s="268"/>
      <c r="R79" s="197">
        <v>24.6</v>
      </c>
      <c r="S79" s="269"/>
      <c r="T79" s="268"/>
      <c r="U79" s="197">
        <f>T78</f>
        <v>49.162840000000003</v>
      </c>
      <c r="V79" s="269"/>
      <c r="W79" s="268"/>
      <c r="X79" s="197">
        <f>W78</f>
        <v>49.162840000000003</v>
      </c>
      <c r="Y79" s="269"/>
      <c r="Z79" s="268"/>
      <c r="AA79" s="197">
        <f>Z78</f>
        <v>49.162840000000003</v>
      </c>
      <c r="AB79" s="269"/>
      <c r="AC79" s="268"/>
      <c r="AD79" s="197"/>
      <c r="AE79" s="269"/>
      <c r="AF79" s="268"/>
      <c r="AG79" s="197"/>
      <c r="AH79" s="269"/>
      <c r="AI79" s="268"/>
      <c r="AJ79" s="197"/>
      <c r="AK79" s="269"/>
      <c r="AL79" s="268"/>
      <c r="AM79" s="197"/>
      <c r="AN79" s="269"/>
    </row>
    <row r="80" spans="1:40" ht="14.45" customHeight="1" x14ac:dyDescent="0.25">
      <c r="A80" s="349">
        <v>21</v>
      </c>
      <c r="B80" s="352" t="s">
        <v>49</v>
      </c>
      <c r="C80" s="355" t="s">
        <v>114</v>
      </c>
      <c r="D80" s="358">
        <v>15000000</v>
      </c>
      <c r="E80" s="276"/>
      <c r="F80" s="193">
        <v>0</v>
      </c>
      <c r="G80" s="265"/>
      <c r="H80" s="264"/>
      <c r="I80" s="193">
        <v>0</v>
      </c>
      <c r="J80" s="265"/>
      <c r="K80" s="264"/>
      <c r="L80" s="193">
        <v>0</v>
      </c>
      <c r="M80" s="265"/>
      <c r="N80" s="264"/>
      <c r="O80" s="193">
        <v>33</v>
      </c>
      <c r="P80" s="265"/>
      <c r="Q80" s="264"/>
      <c r="R80" s="193">
        <v>42</v>
      </c>
      <c r="S80" s="265"/>
      <c r="T80" s="264"/>
      <c r="U80" s="193">
        <v>50</v>
      </c>
      <c r="V80" s="265"/>
      <c r="W80" s="264"/>
      <c r="X80" s="193">
        <v>58</v>
      </c>
      <c r="Y80" s="265"/>
      <c r="Z80" s="264"/>
      <c r="AA80" s="193">
        <v>67</v>
      </c>
      <c r="AB80" s="265"/>
      <c r="AC80" s="264"/>
      <c r="AD80" s="193"/>
      <c r="AE80" s="265"/>
      <c r="AF80" s="264"/>
      <c r="AG80" s="193"/>
      <c r="AH80" s="265"/>
      <c r="AI80" s="264"/>
      <c r="AJ80" s="193"/>
      <c r="AK80" s="265"/>
      <c r="AL80" s="264"/>
      <c r="AM80" s="193"/>
      <c r="AN80" s="265"/>
    </row>
    <row r="81" spans="1:40" x14ac:dyDescent="0.25">
      <c r="A81" s="350"/>
      <c r="B81" s="353"/>
      <c r="C81" s="356"/>
      <c r="D81" s="359"/>
      <c r="E81" s="271">
        <v>0</v>
      </c>
      <c r="F81" s="267"/>
      <c r="G81" s="195">
        <v>0</v>
      </c>
      <c r="H81" s="194">
        <v>0</v>
      </c>
      <c r="I81" s="267"/>
      <c r="J81" s="195">
        <v>0</v>
      </c>
      <c r="K81" s="194">
        <v>0</v>
      </c>
      <c r="L81" s="267"/>
      <c r="M81" s="195">
        <v>0</v>
      </c>
      <c r="N81" s="194">
        <v>0</v>
      </c>
      <c r="O81" s="267"/>
      <c r="P81" s="195">
        <v>7.5</v>
      </c>
      <c r="Q81" s="194">
        <v>14.8</v>
      </c>
      <c r="R81" s="267"/>
      <c r="S81" s="195">
        <v>14.8</v>
      </c>
      <c r="T81" s="194">
        <f>'LAP PEL KEG'!H42</f>
        <v>66.86666666666666</v>
      </c>
      <c r="U81" s="267"/>
      <c r="V81" s="195">
        <f>T81</f>
        <v>66.86666666666666</v>
      </c>
      <c r="W81" s="194">
        <f>'LAP PEL KEG'!H42</f>
        <v>66.86666666666666</v>
      </c>
      <c r="X81" s="267"/>
      <c r="Y81" s="195">
        <f>W81</f>
        <v>66.86666666666666</v>
      </c>
      <c r="Z81" s="194">
        <f>'LAP PEL KEG'!H42</f>
        <v>66.86666666666666</v>
      </c>
      <c r="AA81" s="267"/>
      <c r="AB81" s="195">
        <f>Z81</f>
        <v>66.86666666666666</v>
      </c>
      <c r="AC81" s="194"/>
      <c r="AD81" s="267"/>
      <c r="AE81" s="195"/>
      <c r="AF81" s="194"/>
      <c r="AG81" s="267"/>
      <c r="AH81" s="195"/>
      <c r="AI81" s="194"/>
      <c r="AJ81" s="267"/>
      <c r="AK81" s="195"/>
      <c r="AL81" s="194"/>
      <c r="AM81" s="267"/>
      <c r="AN81" s="195"/>
    </row>
    <row r="82" spans="1:40" x14ac:dyDescent="0.25">
      <c r="A82" s="351"/>
      <c r="B82" s="354"/>
      <c r="C82" s="357"/>
      <c r="D82" s="360"/>
      <c r="E82" s="277"/>
      <c r="F82" s="197">
        <v>0</v>
      </c>
      <c r="G82" s="269"/>
      <c r="H82" s="268"/>
      <c r="I82" s="197">
        <v>0</v>
      </c>
      <c r="J82" s="269"/>
      <c r="K82" s="268"/>
      <c r="L82" s="197">
        <v>0</v>
      </c>
      <c r="M82" s="269"/>
      <c r="N82" s="268"/>
      <c r="O82" s="197">
        <v>7.5</v>
      </c>
      <c r="P82" s="269"/>
      <c r="Q82" s="268"/>
      <c r="R82" s="197">
        <v>14.8</v>
      </c>
      <c r="S82" s="269"/>
      <c r="T82" s="268"/>
      <c r="U82" s="197">
        <f>T81</f>
        <v>66.86666666666666</v>
      </c>
      <c r="V82" s="269"/>
      <c r="W82" s="268"/>
      <c r="X82" s="197">
        <f>W81</f>
        <v>66.86666666666666</v>
      </c>
      <c r="Y82" s="269"/>
      <c r="Z82" s="268"/>
      <c r="AA82" s="197">
        <f>Z81</f>
        <v>66.86666666666666</v>
      </c>
      <c r="AB82" s="269"/>
      <c r="AC82" s="268"/>
      <c r="AD82" s="197"/>
      <c r="AE82" s="269"/>
      <c r="AF82" s="268"/>
      <c r="AG82" s="197"/>
      <c r="AH82" s="269"/>
      <c r="AI82" s="268"/>
      <c r="AJ82" s="197"/>
      <c r="AK82" s="269"/>
      <c r="AL82" s="268"/>
      <c r="AM82" s="197"/>
      <c r="AN82" s="269"/>
    </row>
    <row r="83" spans="1:40" ht="14.45" customHeight="1" x14ac:dyDescent="0.25">
      <c r="A83" s="349">
        <v>22</v>
      </c>
      <c r="B83" s="352" t="s">
        <v>54</v>
      </c>
      <c r="C83" s="355" t="s">
        <v>114</v>
      </c>
      <c r="D83" s="358">
        <v>60000000</v>
      </c>
      <c r="E83" s="276"/>
      <c r="F83" s="193">
        <v>0</v>
      </c>
      <c r="G83" s="265"/>
      <c r="H83" s="264"/>
      <c r="I83" s="193">
        <v>0</v>
      </c>
      <c r="J83" s="265"/>
      <c r="K83" s="264"/>
      <c r="L83" s="193">
        <v>0</v>
      </c>
      <c r="M83" s="265"/>
      <c r="N83" s="264"/>
      <c r="O83" s="193">
        <v>33</v>
      </c>
      <c r="P83" s="265"/>
      <c r="Q83" s="264"/>
      <c r="R83" s="193">
        <v>42</v>
      </c>
      <c r="S83" s="265"/>
      <c r="T83" s="264"/>
      <c r="U83" s="193">
        <v>50</v>
      </c>
      <c r="V83" s="265"/>
      <c r="W83" s="264"/>
      <c r="X83" s="193">
        <v>58</v>
      </c>
      <c r="Y83" s="265"/>
      <c r="Z83" s="264"/>
      <c r="AA83" s="193">
        <v>67</v>
      </c>
      <c r="AB83" s="265"/>
      <c r="AC83" s="264"/>
      <c r="AD83" s="193"/>
      <c r="AE83" s="265"/>
      <c r="AF83" s="264"/>
      <c r="AG83" s="193"/>
      <c r="AH83" s="265"/>
      <c r="AI83" s="264"/>
      <c r="AJ83" s="193"/>
      <c r="AK83" s="265"/>
      <c r="AL83" s="264"/>
      <c r="AM83" s="193"/>
      <c r="AN83" s="265"/>
    </row>
    <row r="84" spans="1:40" x14ac:dyDescent="0.25">
      <c r="A84" s="350"/>
      <c r="B84" s="353"/>
      <c r="C84" s="356"/>
      <c r="D84" s="359"/>
      <c r="E84" s="271">
        <v>0</v>
      </c>
      <c r="F84" s="267"/>
      <c r="G84" s="195">
        <v>0</v>
      </c>
      <c r="H84" s="194">
        <v>0</v>
      </c>
      <c r="I84" s="267"/>
      <c r="J84" s="195">
        <v>0</v>
      </c>
      <c r="K84" s="194">
        <v>0</v>
      </c>
      <c r="L84" s="267"/>
      <c r="M84" s="195">
        <v>0</v>
      </c>
      <c r="N84" s="194">
        <v>0</v>
      </c>
      <c r="O84" s="267"/>
      <c r="P84" s="195">
        <v>20.7</v>
      </c>
      <c r="Q84" s="194">
        <v>26.2</v>
      </c>
      <c r="R84" s="267"/>
      <c r="S84" s="195">
        <v>26.2</v>
      </c>
      <c r="T84" s="194">
        <f>'LAP PEL KEG'!H43</f>
        <v>71.134166666666658</v>
      </c>
      <c r="U84" s="267"/>
      <c r="V84" s="195">
        <f>T84</f>
        <v>71.134166666666658</v>
      </c>
      <c r="W84" s="194">
        <f>'LAP PEL KEG'!H43</f>
        <v>71.134166666666658</v>
      </c>
      <c r="X84" s="267"/>
      <c r="Y84" s="195">
        <f>W84</f>
        <v>71.134166666666658</v>
      </c>
      <c r="Z84" s="194">
        <f>'LAP PEL KEG'!H43</f>
        <v>71.134166666666658</v>
      </c>
      <c r="AA84" s="267"/>
      <c r="AB84" s="195">
        <f>Z84</f>
        <v>71.134166666666658</v>
      </c>
      <c r="AC84" s="194"/>
      <c r="AD84" s="267"/>
      <c r="AE84" s="195"/>
      <c r="AF84" s="194"/>
      <c r="AG84" s="267"/>
      <c r="AH84" s="195"/>
      <c r="AI84" s="194"/>
      <c r="AJ84" s="267"/>
      <c r="AK84" s="195"/>
      <c r="AL84" s="194"/>
      <c r="AM84" s="267"/>
      <c r="AN84" s="195"/>
    </row>
    <row r="85" spans="1:40" x14ac:dyDescent="0.25">
      <c r="A85" s="351"/>
      <c r="B85" s="354"/>
      <c r="C85" s="357"/>
      <c r="D85" s="360"/>
      <c r="E85" s="277"/>
      <c r="F85" s="197">
        <v>0</v>
      </c>
      <c r="G85" s="269"/>
      <c r="H85" s="268"/>
      <c r="I85" s="197">
        <v>0</v>
      </c>
      <c r="J85" s="269"/>
      <c r="K85" s="268"/>
      <c r="L85" s="197">
        <v>0</v>
      </c>
      <c r="M85" s="269"/>
      <c r="N85" s="268"/>
      <c r="O85" s="197">
        <v>20.7</v>
      </c>
      <c r="P85" s="269"/>
      <c r="Q85" s="268"/>
      <c r="R85" s="197">
        <v>26.2</v>
      </c>
      <c r="S85" s="269"/>
      <c r="T85" s="268"/>
      <c r="U85" s="197">
        <f>T84</f>
        <v>71.134166666666658</v>
      </c>
      <c r="V85" s="269"/>
      <c r="W85" s="268"/>
      <c r="X85" s="197">
        <f>W84</f>
        <v>71.134166666666658</v>
      </c>
      <c r="Y85" s="269"/>
      <c r="Z85" s="268"/>
      <c r="AA85" s="197">
        <f>Z84</f>
        <v>71.134166666666658</v>
      </c>
      <c r="AB85" s="269"/>
      <c r="AC85" s="268"/>
      <c r="AD85" s="197"/>
      <c r="AE85" s="269"/>
      <c r="AF85" s="268"/>
      <c r="AG85" s="197"/>
      <c r="AH85" s="269"/>
      <c r="AI85" s="268"/>
      <c r="AJ85" s="197"/>
      <c r="AK85" s="269"/>
      <c r="AL85" s="268"/>
      <c r="AM85" s="197"/>
      <c r="AN85" s="269"/>
    </row>
    <row r="86" spans="1:40" ht="14.45" customHeight="1" x14ac:dyDescent="0.25">
      <c r="A86" s="349">
        <v>23</v>
      </c>
      <c r="B86" s="352" t="s">
        <v>58</v>
      </c>
      <c r="C86" s="355" t="s">
        <v>114</v>
      </c>
      <c r="D86" s="358">
        <v>10000000</v>
      </c>
      <c r="E86" s="276"/>
      <c r="F86" s="193">
        <v>0</v>
      </c>
      <c r="G86" s="265"/>
      <c r="H86" s="264"/>
      <c r="I86" s="193">
        <v>0</v>
      </c>
      <c r="J86" s="265"/>
      <c r="K86" s="264"/>
      <c r="L86" s="193">
        <v>0</v>
      </c>
      <c r="M86" s="265"/>
      <c r="N86" s="264"/>
      <c r="O86" s="193">
        <v>33</v>
      </c>
      <c r="P86" s="265"/>
      <c r="Q86" s="264"/>
      <c r="R86" s="193">
        <v>42</v>
      </c>
      <c r="S86" s="265"/>
      <c r="T86" s="264"/>
      <c r="U86" s="193">
        <v>50</v>
      </c>
      <c r="V86" s="265"/>
      <c r="W86" s="264"/>
      <c r="X86" s="193">
        <v>58</v>
      </c>
      <c r="Y86" s="265"/>
      <c r="Z86" s="264"/>
      <c r="AA86" s="193">
        <v>67</v>
      </c>
      <c r="AB86" s="265"/>
      <c r="AC86" s="264"/>
      <c r="AD86" s="193"/>
      <c r="AE86" s="265"/>
      <c r="AF86" s="264"/>
      <c r="AG86" s="193"/>
      <c r="AH86" s="265"/>
      <c r="AI86" s="264"/>
      <c r="AJ86" s="193"/>
      <c r="AK86" s="265"/>
      <c r="AL86" s="264"/>
      <c r="AM86" s="193"/>
      <c r="AN86" s="265"/>
    </row>
    <row r="87" spans="1:40" x14ac:dyDescent="0.25">
      <c r="A87" s="350"/>
      <c r="B87" s="353"/>
      <c r="C87" s="356"/>
      <c r="D87" s="359"/>
      <c r="E87" s="271">
        <v>0</v>
      </c>
      <c r="F87" s="267"/>
      <c r="G87" s="195">
        <v>0</v>
      </c>
      <c r="H87" s="194">
        <v>0</v>
      </c>
      <c r="I87" s="267"/>
      <c r="J87" s="195">
        <v>0</v>
      </c>
      <c r="K87" s="194">
        <v>0</v>
      </c>
      <c r="L87" s="267"/>
      <c r="M87" s="195">
        <v>0</v>
      </c>
      <c r="N87" s="194">
        <v>0</v>
      </c>
      <c r="O87" s="267"/>
      <c r="P87" s="195">
        <v>0</v>
      </c>
      <c r="Q87" s="194">
        <v>12.1</v>
      </c>
      <c r="R87" s="267"/>
      <c r="S87" s="195">
        <v>12.1</v>
      </c>
      <c r="T87" s="194">
        <f>'LAP PEL KEG'!H44</f>
        <v>45</v>
      </c>
      <c r="U87" s="267"/>
      <c r="V87" s="195">
        <f>T87</f>
        <v>45</v>
      </c>
      <c r="W87" s="194">
        <f>'LAP PEL KEG'!H44</f>
        <v>45</v>
      </c>
      <c r="X87" s="267"/>
      <c r="Y87" s="195">
        <f>W87</f>
        <v>45</v>
      </c>
      <c r="Z87" s="194">
        <f>'LAP PEL KEG'!H44</f>
        <v>45</v>
      </c>
      <c r="AA87" s="267"/>
      <c r="AB87" s="195">
        <f>Z87</f>
        <v>45</v>
      </c>
      <c r="AC87" s="194"/>
      <c r="AD87" s="267"/>
      <c r="AE87" s="195"/>
      <c r="AF87" s="194"/>
      <c r="AG87" s="267"/>
      <c r="AH87" s="195"/>
      <c r="AI87" s="194"/>
      <c r="AJ87" s="267"/>
      <c r="AK87" s="195"/>
      <c r="AL87" s="194"/>
      <c r="AM87" s="267"/>
      <c r="AN87" s="195"/>
    </row>
    <row r="88" spans="1:40" x14ac:dyDescent="0.25">
      <c r="A88" s="351"/>
      <c r="B88" s="354"/>
      <c r="C88" s="357"/>
      <c r="D88" s="360"/>
      <c r="E88" s="277"/>
      <c r="F88" s="197"/>
      <c r="G88" s="269"/>
      <c r="H88" s="268"/>
      <c r="I88" s="197">
        <v>0</v>
      </c>
      <c r="J88" s="269"/>
      <c r="K88" s="268"/>
      <c r="L88" s="197">
        <v>0</v>
      </c>
      <c r="M88" s="269"/>
      <c r="N88" s="268"/>
      <c r="O88" s="197">
        <v>0</v>
      </c>
      <c r="P88" s="269"/>
      <c r="Q88" s="268"/>
      <c r="R88" s="197">
        <v>12.1</v>
      </c>
      <c r="S88" s="269"/>
      <c r="T88" s="268"/>
      <c r="U88" s="197">
        <f>T87</f>
        <v>45</v>
      </c>
      <c r="V88" s="269"/>
      <c r="W88" s="268"/>
      <c r="X88" s="197">
        <f>W87</f>
        <v>45</v>
      </c>
      <c r="Y88" s="269"/>
      <c r="Z88" s="268"/>
      <c r="AA88" s="197">
        <f>Z87</f>
        <v>45</v>
      </c>
      <c r="AB88" s="269"/>
      <c r="AC88" s="268"/>
      <c r="AD88" s="197"/>
      <c r="AE88" s="269"/>
      <c r="AF88" s="268"/>
      <c r="AG88" s="197"/>
      <c r="AH88" s="269"/>
      <c r="AI88" s="268"/>
      <c r="AJ88" s="197"/>
      <c r="AK88" s="269"/>
      <c r="AL88" s="268"/>
      <c r="AM88" s="197"/>
      <c r="AN88" s="269"/>
    </row>
    <row r="89" spans="1:40" x14ac:dyDescent="0.25">
      <c r="A89" s="112"/>
      <c r="B89" s="65" t="s">
        <v>63</v>
      </c>
      <c r="C89" s="131"/>
      <c r="D89" s="281"/>
      <c r="E89" s="202"/>
      <c r="AN89" s="3"/>
    </row>
    <row r="90" spans="1:40" x14ac:dyDescent="0.25">
      <c r="A90" s="112"/>
      <c r="B90" s="53" t="s">
        <v>64</v>
      </c>
      <c r="C90" s="131"/>
      <c r="D90" s="281"/>
      <c r="E90" s="202"/>
      <c r="AN90" s="3"/>
    </row>
    <row r="91" spans="1:40" ht="14.45" customHeight="1" x14ac:dyDescent="0.25">
      <c r="A91" s="349">
        <v>24</v>
      </c>
      <c r="B91" s="352" t="s">
        <v>85</v>
      </c>
      <c r="C91" s="355" t="s">
        <v>114</v>
      </c>
      <c r="D91" s="358">
        <v>100000000</v>
      </c>
      <c r="E91" s="276"/>
      <c r="F91" s="193">
        <v>0</v>
      </c>
      <c r="G91" s="265"/>
      <c r="H91" s="264"/>
      <c r="I91" s="193">
        <v>0</v>
      </c>
      <c r="J91" s="265"/>
      <c r="K91" s="264"/>
      <c r="L91" s="193">
        <v>0</v>
      </c>
      <c r="M91" s="265"/>
      <c r="N91" s="264"/>
      <c r="O91" s="193">
        <v>33</v>
      </c>
      <c r="P91" s="265"/>
      <c r="Q91" s="264"/>
      <c r="R91" s="193">
        <v>42</v>
      </c>
      <c r="S91" s="265"/>
      <c r="T91" s="264"/>
      <c r="U91" s="193">
        <v>50</v>
      </c>
      <c r="V91" s="265"/>
      <c r="W91" s="264"/>
      <c r="X91" s="193">
        <v>58</v>
      </c>
      <c r="Y91" s="265"/>
      <c r="Z91" s="264"/>
      <c r="AA91" s="193">
        <v>67</v>
      </c>
      <c r="AB91" s="265"/>
      <c r="AC91" s="264"/>
      <c r="AD91" s="193"/>
      <c r="AE91" s="265"/>
      <c r="AF91" s="264"/>
      <c r="AG91" s="193"/>
      <c r="AH91" s="265"/>
      <c r="AI91" s="264"/>
      <c r="AJ91" s="193"/>
      <c r="AK91" s="265"/>
      <c r="AL91" s="264"/>
      <c r="AM91" s="193"/>
      <c r="AN91" s="265"/>
    </row>
    <row r="92" spans="1:40" x14ac:dyDescent="0.25">
      <c r="A92" s="350"/>
      <c r="B92" s="353"/>
      <c r="C92" s="356"/>
      <c r="D92" s="359"/>
      <c r="E92" s="271">
        <v>0</v>
      </c>
      <c r="F92" s="267"/>
      <c r="G92" s="195">
        <v>0</v>
      </c>
      <c r="H92" s="194">
        <v>0</v>
      </c>
      <c r="I92" s="267"/>
      <c r="J92" s="195">
        <v>0</v>
      </c>
      <c r="K92" s="194">
        <v>0</v>
      </c>
      <c r="L92" s="267"/>
      <c r="M92" s="195">
        <v>0</v>
      </c>
      <c r="N92" s="194">
        <v>0</v>
      </c>
      <c r="O92" s="267"/>
      <c r="P92" s="195">
        <v>0</v>
      </c>
      <c r="Q92" s="194">
        <v>0</v>
      </c>
      <c r="R92" s="267"/>
      <c r="S92" s="195">
        <v>0</v>
      </c>
      <c r="T92" s="194">
        <f>'LAP PEL KEG'!H47</f>
        <v>14.0776</v>
      </c>
      <c r="U92" s="267"/>
      <c r="V92" s="195">
        <f>T92</f>
        <v>14.0776</v>
      </c>
      <c r="W92" s="194">
        <f>'LAP PEL KEG'!H47</f>
        <v>14.0776</v>
      </c>
      <c r="X92" s="267"/>
      <c r="Y92" s="195">
        <f>W92</f>
        <v>14.0776</v>
      </c>
      <c r="Z92" s="194">
        <f>'LAP PEL KEG'!H47</f>
        <v>14.0776</v>
      </c>
      <c r="AA92" s="267"/>
      <c r="AB92" s="195">
        <f>Z92</f>
        <v>14.0776</v>
      </c>
      <c r="AC92" s="194"/>
      <c r="AD92" s="267"/>
      <c r="AE92" s="195"/>
      <c r="AF92" s="194"/>
      <c r="AG92" s="267"/>
      <c r="AH92" s="195"/>
      <c r="AI92" s="194"/>
      <c r="AJ92" s="267"/>
      <c r="AK92" s="195"/>
      <c r="AL92" s="194"/>
      <c r="AM92" s="267"/>
      <c r="AN92" s="195"/>
    </row>
    <row r="93" spans="1:40" x14ac:dyDescent="0.25">
      <c r="A93" s="351"/>
      <c r="B93" s="354"/>
      <c r="C93" s="357"/>
      <c r="D93" s="360"/>
      <c r="E93" s="277"/>
      <c r="F93" s="197">
        <v>0</v>
      </c>
      <c r="G93" s="269"/>
      <c r="H93" s="268"/>
      <c r="I93" s="197">
        <v>0</v>
      </c>
      <c r="J93" s="269"/>
      <c r="K93" s="268"/>
      <c r="L93" s="197">
        <v>0</v>
      </c>
      <c r="M93" s="269"/>
      <c r="N93" s="268"/>
      <c r="O93" s="197">
        <v>0</v>
      </c>
      <c r="P93" s="269"/>
      <c r="Q93" s="268"/>
      <c r="R93" s="197">
        <v>0</v>
      </c>
      <c r="S93" s="269"/>
      <c r="T93" s="268"/>
      <c r="U93" s="197">
        <f>T92</f>
        <v>14.0776</v>
      </c>
      <c r="V93" s="269"/>
      <c r="W93" s="268"/>
      <c r="X93" s="197">
        <f>W92</f>
        <v>14.0776</v>
      </c>
      <c r="Y93" s="269"/>
      <c r="Z93" s="268"/>
      <c r="AA93" s="197">
        <f>Z92</f>
        <v>14.0776</v>
      </c>
      <c r="AB93" s="269"/>
      <c r="AC93" s="268"/>
      <c r="AD93" s="197"/>
      <c r="AE93" s="269"/>
      <c r="AF93" s="268"/>
      <c r="AG93" s="197"/>
      <c r="AH93" s="269"/>
      <c r="AI93" s="268"/>
      <c r="AJ93" s="197"/>
      <c r="AK93" s="269"/>
      <c r="AL93" s="268"/>
      <c r="AM93" s="197"/>
      <c r="AN93" s="269"/>
    </row>
    <row r="94" spans="1:40" ht="14.45" customHeight="1" x14ac:dyDescent="0.25">
      <c r="A94" s="349">
        <v>25</v>
      </c>
      <c r="B94" s="352" t="s">
        <v>86</v>
      </c>
      <c r="C94" s="355" t="s">
        <v>114</v>
      </c>
      <c r="D94" s="358">
        <v>230000000</v>
      </c>
      <c r="E94" s="276"/>
      <c r="F94" s="193">
        <v>0</v>
      </c>
      <c r="G94" s="265"/>
      <c r="H94" s="264"/>
      <c r="I94" s="193">
        <v>0</v>
      </c>
      <c r="J94" s="265"/>
      <c r="K94" s="264"/>
      <c r="L94" s="193">
        <v>0</v>
      </c>
      <c r="M94" s="265"/>
      <c r="N94" s="264"/>
      <c r="O94" s="193">
        <v>33</v>
      </c>
      <c r="P94" s="265"/>
      <c r="Q94" s="264"/>
      <c r="R94" s="193">
        <v>42</v>
      </c>
      <c r="S94" s="265"/>
      <c r="T94" s="264"/>
      <c r="U94" s="193">
        <v>50</v>
      </c>
      <c r="V94" s="265"/>
      <c r="W94" s="264"/>
      <c r="X94" s="193">
        <v>58</v>
      </c>
      <c r="Y94" s="265"/>
      <c r="Z94" s="264"/>
      <c r="AA94" s="193">
        <v>67</v>
      </c>
      <c r="AB94" s="265"/>
      <c r="AC94" s="264"/>
      <c r="AD94" s="193"/>
      <c r="AE94" s="265"/>
      <c r="AF94" s="264"/>
      <c r="AG94" s="193"/>
      <c r="AH94" s="265"/>
      <c r="AI94" s="264"/>
      <c r="AJ94" s="193"/>
      <c r="AK94" s="265"/>
      <c r="AL94" s="264"/>
      <c r="AM94" s="193"/>
      <c r="AN94" s="265"/>
    </row>
    <row r="95" spans="1:40" x14ac:dyDescent="0.25">
      <c r="A95" s="350"/>
      <c r="B95" s="353"/>
      <c r="C95" s="356"/>
      <c r="D95" s="359"/>
      <c r="E95" s="271">
        <v>0</v>
      </c>
      <c r="F95" s="267"/>
      <c r="G95" s="195">
        <v>0</v>
      </c>
      <c r="H95" s="194">
        <v>0</v>
      </c>
      <c r="I95" s="267"/>
      <c r="J95" s="195">
        <v>0</v>
      </c>
      <c r="K95" s="194">
        <v>0</v>
      </c>
      <c r="L95" s="267"/>
      <c r="M95" s="195">
        <v>0</v>
      </c>
      <c r="N95" s="194">
        <v>0</v>
      </c>
      <c r="O95" s="267"/>
      <c r="P95" s="195">
        <v>8.5</v>
      </c>
      <c r="Q95" s="194">
        <v>17.2</v>
      </c>
      <c r="R95" s="267"/>
      <c r="S95" s="195">
        <v>17.2</v>
      </c>
      <c r="T95" s="194">
        <f>'LAP PEL KEG'!H48</f>
        <v>43.991304347826087</v>
      </c>
      <c r="U95" s="267"/>
      <c r="V95" s="195">
        <f>T95</f>
        <v>43.991304347826087</v>
      </c>
      <c r="W95" s="194">
        <f>'LAP PEL KEG'!H48</f>
        <v>43.991304347826087</v>
      </c>
      <c r="X95" s="267"/>
      <c r="Y95" s="195">
        <f>W95</f>
        <v>43.991304347826087</v>
      </c>
      <c r="Z95" s="194">
        <f>'LAP PEL KEG'!H48</f>
        <v>43.991304347826087</v>
      </c>
      <c r="AA95" s="267"/>
      <c r="AB95" s="195">
        <f>Z95</f>
        <v>43.991304347826087</v>
      </c>
      <c r="AC95" s="194"/>
      <c r="AD95" s="267"/>
      <c r="AE95" s="195"/>
      <c r="AF95" s="194"/>
      <c r="AG95" s="267"/>
      <c r="AH95" s="195"/>
      <c r="AI95" s="194"/>
      <c r="AJ95" s="267"/>
      <c r="AK95" s="195"/>
      <c r="AL95" s="194"/>
      <c r="AM95" s="267"/>
      <c r="AN95" s="195"/>
    </row>
    <row r="96" spans="1:40" x14ac:dyDescent="0.25">
      <c r="A96" s="351"/>
      <c r="B96" s="354"/>
      <c r="C96" s="357"/>
      <c r="D96" s="360"/>
      <c r="E96" s="277"/>
      <c r="F96" s="197">
        <v>0</v>
      </c>
      <c r="G96" s="269"/>
      <c r="H96" s="268"/>
      <c r="I96" s="197">
        <v>0</v>
      </c>
      <c r="J96" s="269"/>
      <c r="K96" s="268"/>
      <c r="L96" s="197">
        <v>0</v>
      </c>
      <c r="M96" s="269"/>
      <c r="N96" s="268"/>
      <c r="O96" s="197">
        <v>8.5</v>
      </c>
      <c r="P96" s="269"/>
      <c r="Q96" s="268"/>
      <c r="R96" s="197">
        <v>17.2</v>
      </c>
      <c r="S96" s="269"/>
      <c r="T96" s="268"/>
      <c r="U96" s="197">
        <f>T95</f>
        <v>43.991304347826087</v>
      </c>
      <c r="V96" s="269"/>
      <c r="W96" s="268"/>
      <c r="X96" s="197">
        <f>W95</f>
        <v>43.991304347826087</v>
      </c>
      <c r="Y96" s="269"/>
      <c r="Z96" s="268"/>
      <c r="AA96" s="197">
        <f>Z95</f>
        <v>43.991304347826087</v>
      </c>
      <c r="AB96" s="269"/>
      <c r="AC96" s="268"/>
      <c r="AD96" s="197"/>
      <c r="AE96" s="269"/>
      <c r="AF96" s="268"/>
      <c r="AG96" s="197"/>
      <c r="AH96" s="269"/>
      <c r="AI96" s="268"/>
      <c r="AJ96" s="197"/>
      <c r="AK96" s="269"/>
      <c r="AL96" s="268"/>
      <c r="AM96" s="197"/>
      <c r="AN96" s="269"/>
    </row>
    <row r="97" spans="1:40" ht="14.45" customHeight="1" x14ac:dyDescent="0.25">
      <c r="A97" s="349">
        <v>26</v>
      </c>
      <c r="B97" s="352" t="s">
        <v>87</v>
      </c>
      <c r="C97" s="355" t="s">
        <v>114</v>
      </c>
      <c r="D97" s="358">
        <v>195000000</v>
      </c>
      <c r="E97" s="276"/>
      <c r="F97" s="193">
        <v>0</v>
      </c>
      <c r="G97" s="265"/>
      <c r="H97" s="264"/>
      <c r="I97" s="193">
        <v>0</v>
      </c>
      <c r="J97" s="265"/>
      <c r="K97" s="264"/>
      <c r="L97" s="193">
        <v>0</v>
      </c>
      <c r="M97" s="265"/>
      <c r="N97" s="264"/>
      <c r="O97" s="193">
        <v>33</v>
      </c>
      <c r="P97" s="265"/>
      <c r="Q97" s="264"/>
      <c r="R97" s="193">
        <v>42</v>
      </c>
      <c r="S97" s="265"/>
      <c r="T97" s="264"/>
      <c r="U97" s="193">
        <v>50</v>
      </c>
      <c r="V97" s="265"/>
      <c r="W97" s="264"/>
      <c r="X97" s="193">
        <v>58</v>
      </c>
      <c r="Y97" s="265"/>
      <c r="Z97" s="264"/>
      <c r="AA97" s="193">
        <v>67</v>
      </c>
      <c r="AB97" s="265"/>
      <c r="AC97" s="264"/>
      <c r="AD97" s="193"/>
      <c r="AE97" s="265"/>
      <c r="AF97" s="264"/>
      <c r="AG97" s="193"/>
      <c r="AH97" s="265"/>
      <c r="AI97" s="264"/>
      <c r="AJ97" s="193"/>
      <c r="AK97" s="265"/>
      <c r="AL97" s="264"/>
      <c r="AM97" s="193"/>
      <c r="AN97" s="265"/>
    </row>
    <row r="98" spans="1:40" x14ac:dyDescent="0.25">
      <c r="A98" s="350"/>
      <c r="B98" s="353"/>
      <c r="C98" s="356"/>
      <c r="D98" s="359"/>
      <c r="E98" s="271">
        <v>0</v>
      </c>
      <c r="F98" s="267"/>
      <c r="G98" s="195">
        <v>0</v>
      </c>
      <c r="H98" s="194">
        <v>0</v>
      </c>
      <c r="I98" s="267"/>
      <c r="J98" s="195">
        <v>0</v>
      </c>
      <c r="K98" s="194">
        <v>0</v>
      </c>
      <c r="L98" s="267"/>
      <c r="M98" s="195">
        <v>0</v>
      </c>
      <c r="N98" s="194">
        <v>0</v>
      </c>
      <c r="O98" s="267"/>
      <c r="P98" s="195">
        <v>15.7</v>
      </c>
      <c r="Q98" s="194">
        <v>29.9</v>
      </c>
      <c r="R98" s="267"/>
      <c r="S98" s="195">
        <v>29.9</v>
      </c>
      <c r="T98" s="194">
        <f>'LAP PEL KEG'!H49</f>
        <v>66.825641025641019</v>
      </c>
      <c r="U98" s="267"/>
      <c r="V98" s="195">
        <f>T98</f>
        <v>66.825641025641019</v>
      </c>
      <c r="W98" s="194">
        <f>'LAP PEL KEG'!H49</f>
        <v>66.825641025641019</v>
      </c>
      <c r="X98" s="267"/>
      <c r="Y98" s="195">
        <f>W98</f>
        <v>66.825641025641019</v>
      </c>
      <c r="Z98" s="194">
        <f>'LAP PEL KEG'!H49</f>
        <v>66.825641025641019</v>
      </c>
      <c r="AA98" s="267"/>
      <c r="AB98" s="195">
        <f>Z98</f>
        <v>66.825641025641019</v>
      </c>
      <c r="AC98" s="194"/>
      <c r="AD98" s="267"/>
      <c r="AE98" s="195"/>
      <c r="AF98" s="194"/>
      <c r="AG98" s="267"/>
      <c r="AH98" s="195"/>
      <c r="AI98" s="194"/>
      <c r="AJ98" s="267"/>
      <c r="AK98" s="195"/>
      <c r="AL98" s="194"/>
      <c r="AM98" s="267"/>
      <c r="AN98" s="195"/>
    </row>
    <row r="99" spans="1:40" x14ac:dyDescent="0.25">
      <c r="A99" s="351"/>
      <c r="B99" s="354"/>
      <c r="C99" s="357"/>
      <c r="D99" s="360"/>
      <c r="E99" s="277"/>
      <c r="F99" s="197">
        <v>0</v>
      </c>
      <c r="G99" s="269"/>
      <c r="H99" s="268"/>
      <c r="I99" s="197">
        <v>0</v>
      </c>
      <c r="J99" s="269"/>
      <c r="K99" s="268"/>
      <c r="L99" s="197">
        <v>0</v>
      </c>
      <c r="M99" s="269"/>
      <c r="N99" s="268"/>
      <c r="O99" s="197">
        <v>15.7</v>
      </c>
      <c r="P99" s="269"/>
      <c r="Q99" s="268"/>
      <c r="R99" s="197">
        <v>29.9</v>
      </c>
      <c r="S99" s="269"/>
      <c r="T99" s="268"/>
      <c r="U99" s="197">
        <f>T98</f>
        <v>66.825641025641019</v>
      </c>
      <c r="V99" s="269"/>
      <c r="W99" s="268"/>
      <c r="X99" s="197">
        <f>W98</f>
        <v>66.825641025641019</v>
      </c>
      <c r="Y99" s="269"/>
      <c r="Z99" s="268"/>
      <c r="AA99" s="197">
        <f>Z98</f>
        <v>66.825641025641019</v>
      </c>
      <c r="AB99" s="269"/>
      <c r="AC99" s="268"/>
      <c r="AD99" s="197"/>
      <c r="AE99" s="269"/>
      <c r="AF99" s="268"/>
      <c r="AG99" s="197"/>
      <c r="AH99" s="269"/>
      <c r="AI99" s="268"/>
      <c r="AJ99" s="197"/>
      <c r="AK99" s="269"/>
      <c r="AL99" s="268"/>
      <c r="AM99" s="197"/>
      <c r="AN99" s="269"/>
    </row>
    <row r="100" spans="1:40" ht="14.45" customHeight="1" x14ac:dyDescent="0.25">
      <c r="A100" s="349">
        <v>27</v>
      </c>
      <c r="B100" s="352" t="s">
        <v>88</v>
      </c>
      <c r="C100" s="355" t="s">
        <v>114</v>
      </c>
      <c r="D100" s="358">
        <v>154000000</v>
      </c>
      <c r="E100" s="276"/>
      <c r="F100" s="193">
        <v>0</v>
      </c>
      <c r="G100" s="265"/>
      <c r="H100" s="264"/>
      <c r="I100" s="193">
        <v>0</v>
      </c>
      <c r="J100" s="265"/>
      <c r="K100" s="264"/>
      <c r="L100" s="193">
        <v>0</v>
      </c>
      <c r="M100" s="265"/>
      <c r="N100" s="264"/>
      <c r="O100" s="193">
        <v>33</v>
      </c>
      <c r="P100" s="265"/>
      <c r="Q100" s="264"/>
      <c r="R100" s="193">
        <v>42</v>
      </c>
      <c r="S100" s="265"/>
      <c r="T100" s="264"/>
      <c r="U100" s="193">
        <v>50</v>
      </c>
      <c r="V100" s="265"/>
      <c r="W100" s="264"/>
      <c r="X100" s="193">
        <v>58</v>
      </c>
      <c r="Y100" s="265"/>
      <c r="Z100" s="264"/>
      <c r="AA100" s="193">
        <v>67</v>
      </c>
      <c r="AB100" s="265"/>
      <c r="AC100" s="264"/>
      <c r="AD100" s="193"/>
      <c r="AE100" s="265"/>
      <c r="AF100" s="264"/>
      <c r="AG100" s="193"/>
      <c r="AH100" s="265"/>
      <c r="AI100" s="264"/>
      <c r="AJ100" s="193"/>
      <c r="AK100" s="265"/>
      <c r="AL100" s="264"/>
      <c r="AM100" s="193"/>
      <c r="AN100" s="265"/>
    </row>
    <row r="101" spans="1:40" x14ac:dyDescent="0.25">
      <c r="A101" s="350"/>
      <c r="B101" s="353"/>
      <c r="C101" s="356"/>
      <c r="D101" s="359"/>
      <c r="E101" s="271">
        <v>0</v>
      </c>
      <c r="F101" s="267"/>
      <c r="G101" s="195">
        <v>0</v>
      </c>
      <c r="H101" s="194">
        <v>0</v>
      </c>
      <c r="I101" s="267"/>
      <c r="J101" s="195">
        <v>0</v>
      </c>
      <c r="K101" s="194">
        <v>0</v>
      </c>
      <c r="L101" s="267"/>
      <c r="M101" s="195">
        <v>0</v>
      </c>
      <c r="N101" s="194">
        <v>0</v>
      </c>
      <c r="O101" s="267"/>
      <c r="P101" s="195">
        <v>0</v>
      </c>
      <c r="Q101" s="194">
        <v>15.2</v>
      </c>
      <c r="R101" s="267"/>
      <c r="S101" s="195">
        <v>15.2</v>
      </c>
      <c r="T101" s="194">
        <f>'LAP PEL KEG'!H50</f>
        <v>37.362727272727277</v>
      </c>
      <c r="U101" s="267"/>
      <c r="V101" s="195">
        <f>T101</f>
        <v>37.362727272727277</v>
      </c>
      <c r="W101" s="194">
        <f>'LAP PEL KEG'!H50</f>
        <v>37.362727272727277</v>
      </c>
      <c r="X101" s="267"/>
      <c r="Y101" s="195">
        <f>W101</f>
        <v>37.362727272727277</v>
      </c>
      <c r="Z101" s="194">
        <f>'LAP PEL KEG'!H50</f>
        <v>37.362727272727277</v>
      </c>
      <c r="AA101" s="267"/>
      <c r="AB101" s="195">
        <f>Z101</f>
        <v>37.362727272727277</v>
      </c>
      <c r="AC101" s="194"/>
      <c r="AD101" s="267"/>
      <c r="AE101" s="195"/>
      <c r="AF101" s="194"/>
      <c r="AG101" s="267"/>
      <c r="AH101" s="195"/>
      <c r="AI101" s="194"/>
      <c r="AJ101" s="267"/>
      <c r="AK101" s="195"/>
      <c r="AL101" s="194"/>
      <c r="AM101" s="267"/>
      <c r="AN101" s="195"/>
    </row>
    <row r="102" spans="1:40" x14ac:dyDescent="0.25">
      <c r="A102" s="351"/>
      <c r="B102" s="354"/>
      <c r="C102" s="357"/>
      <c r="D102" s="360"/>
      <c r="E102" s="277"/>
      <c r="F102" s="197">
        <v>0</v>
      </c>
      <c r="G102" s="269"/>
      <c r="H102" s="268"/>
      <c r="I102" s="197">
        <v>0</v>
      </c>
      <c r="J102" s="269"/>
      <c r="K102" s="268"/>
      <c r="L102" s="197">
        <v>0</v>
      </c>
      <c r="M102" s="269"/>
      <c r="N102" s="268"/>
      <c r="O102" s="197">
        <v>0</v>
      </c>
      <c r="P102" s="269"/>
      <c r="Q102" s="268"/>
      <c r="R102" s="197">
        <v>15.2</v>
      </c>
      <c r="S102" s="269"/>
      <c r="T102" s="268"/>
      <c r="U102" s="197">
        <f>T101</f>
        <v>37.362727272727277</v>
      </c>
      <c r="V102" s="269"/>
      <c r="W102" s="268"/>
      <c r="X102" s="197">
        <f>W101</f>
        <v>37.362727272727277</v>
      </c>
      <c r="Y102" s="269"/>
      <c r="Z102" s="268"/>
      <c r="AA102" s="197">
        <f>Z101</f>
        <v>37.362727272727277</v>
      </c>
      <c r="AB102" s="269"/>
      <c r="AC102" s="268"/>
      <c r="AD102" s="197"/>
      <c r="AE102" s="269"/>
      <c r="AF102" s="268"/>
      <c r="AG102" s="197"/>
      <c r="AH102" s="269"/>
      <c r="AI102" s="268"/>
      <c r="AJ102" s="197"/>
      <c r="AK102" s="269"/>
      <c r="AL102" s="268"/>
      <c r="AM102" s="197"/>
      <c r="AN102" s="269"/>
    </row>
    <row r="103" spans="1:40" ht="14.45" customHeight="1" x14ac:dyDescent="0.25">
      <c r="A103" s="349">
        <v>28</v>
      </c>
      <c r="B103" s="352" t="s">
        <v>65</v>
      </c>
      <c r="C103" s="355" t="s">
        <v>114</v>
      </c>
      <c r="D103" s="358">
        <v>20000000</v>
      </c>
      <c r="E103" s="276"/>
      <c r="F103" s="193">
        <v>0</v>
      </c>
      <c r="G103" s="265"/>
      <c r="H103" s="264"/>
      <c r="I103" s="193">
        <v>0</v>
      </c>
      <c r="J103" s="265"/>
      <c r="K103" s="264"/>
      <c r="L103" s="193">
        <v>0</v>
      </c>
      <c r="M103" s="265"/>
      <c r="N103" s="264"/>
      <c r="O103" s="193">
        <v>33</v>
      </c>
      <c r="P103" s="265"/>
      <c r="Q103" s="264"/>
      <c r="R103" s="193">
        <v>42</v>
      </c>
      <c r="S103" s="265"/>
      <c r="T103" s="264"/>
      <c r="U103" s="193">
        <v>50</v>
      </c>
      <c r="V103" s="265"/>
      <c r="W103" s="264"/>
      <c r="X103" s="193">
        <v>58</v>
      </c>
      <c r="Y103" s="265"/>
      <c r="Z103" s="264"/>
      <c r="AA103" s="193">
        <v>67</v>
      </c>
      <c r="AB103" s="265"/>
      <c r="AC103" s="264"/>
      <c r="AD103" s="193"/>
      <c r="AE103" s="265"/>
      <c r="AF103" s="264"/>
      <c r="AG103" s="193"/>
      <c r="AH103" s="265"/>
      <c r="AI103" s="264"/>
      <c r="AJ103" s="193"/>
      <c r="AK103" s="265"/>
      <c r="AL103" s="264"/>
      <c r="AM103" s="193"/>
      <c r="AN103" s="265"/>
    </row>
    <row r="104" spans="1:40" x14ac:dyDescent="0.25">
      <c r="A104" s="350"/>
      <c r="B104" s="353"/>
      <c r="C104" s="356"/>
      <c r="D104" s="359"/>
      <c r="E104" s="271">
        <v>0</v>
      </c>
      <c r="F104" s="267"/>
      <c r="G104" s="195">
        <v>0</v>
      </c>
      <c r="H104" s="194">
        <v>0</v>
      </c>
      <c r="I104" s="267"/>
      <c r="J104" s="195">
        <v>0</v>
      </c>
      <c r="K104" s="194">
        <v>0</v>
      </c>
      <c r="L104" s="267"/>
      <c r="M104" s="195">
        <v>0</v>
      </c>
      <c r="N104" s="194">
        <v>0</v>
      </c>
      <c r="O104" s="267"/>
      <c r="P104" s="195">
        <v>33.9</v>
      </c>
      <c r="Q104" s="194">
        <v>33.9</v>
      </c>
      <c r="R104" s="267"/>
      <c r="S104" s="195">
        <v>33.9</v>
      </c>
      <c r="T104" s="194">
        <f>'LAP PEL KEG'!H51</f>
        <v>51.580000000000005</v>
      </c>
      <c r="U104" s="267"/>
      <c r="V104" s="195">
        <f>T104</f>
        <v>51.580000000000005</v>
      </c>
      <c r="W104" s="194">
        <f>'LAP PEL KEG'!H51</f>
        <v>51.580000000000005</v>
      </c>
      <c r="X104" s="267"/>
      <c r="Y104" s="195">
        <f>W104</f>
        <v>51.580000000000005</v>
      </c>
      <c r="Z104" s="194">
        <f>'LAP PEL KEG'!H51</f>
        <v>51.580000000000005</v>
      </c>
      <c r="AA104" s="267"/>
      <c r="AB104" s="195">
        <f>Z104</f>
        <v>51.580000000000005</v>
      </c>
      <c r="AC104" s="194"/>
      <c r="AD104" s="267"/>
      <c r="AE104" s="195"/>
      <c r="AF104" s="194"/>
      <c r="AG104" s="267"/>
      <c r="AH104" s="195"/>
      <c r="AI104" s="194"/>
      <c r="AJ104" s="267"/>
      <c r="AK104" s="195"/>
      <c r="AL104" s="194"/>
      <c r="AM104" s="267"/>
      <c r="AN104" s="195"/>
    </row>
    <row r="105" spans="1:40" x14ac:dyDescent="0.25">
      <c r="A105" s="351"/>
      <c r="B105" s="354"/>
      <c r="C105" s="357"/>
      <c r="D105" s="360"/>
      <c r="E105" s="277"/>
      <c r="F105" s="197">
        <v>0</v>
      </c>
      <c r="G105" s="269"/>
      <c r="H105" s="268"/>
      <c r="I105" s="197">
        <v>0</v>
      </c>
      <c r="J105" s="269"/>
      <c r="K105" s="268"/>
      <c r="L105" s="197">
        <v>0</v>
      </c>
      <c r="M105" s="269"/>
      <c r="N105" s="268"/>
      <c r="O105" s="197">
        <v>33.9</v>
      </c>
      <c r="P105" s="269"/>
      <c r="Q105" s="268"/>
      <c r="R105" s="197">
        <v>33.9</v>
      </c>
      <c r="S105" s="269"/>
      <c r="T105" s="268"/>
      <c r="U105" s="197">
        <f>T104</f>
        <v>51.580000000000005</v>
      </c>
      <c r="V105" s="269"/>
      <c r="W105" s="268"/>
      <c r="X105" s="197">
        <f>W104</f>
        <v>51.580000000000005</v>
      </c>
      <c r="Y105" s="269"/>
      <c r="Z105" s="268"/>
      <c r="AA105" s="197">
        <f>Z104</f>
        <v>51.580000000000005</v>
      </c>
      <c r="AB105" s="269"/>
      <c r="AC105" s="268"/>
      <c r="AD105" s="197"/>
      <c r="AE105" s="269"/>
      <c r="AF105" s="268"/>
      <c r="AG105" s="197"/>
      <c r="AH105" s="269"/>
      <c r="AI105" s="268"/>
      <c r="AJ105" s="197"/>
      <c r="AK105" s="269"/>
      <c r="AL105" s="268"/>
      <c r="AM105" s="197"/>
      <c r="AN105" s="269"/>
    </row>
    <row r="106" spans="1:40" ht="14.45" customHeight="1" x14ac:dyDescent="0.25">
      <c r="A106" s="349">
        <v>29</v>
      </c>
      <c r="B106" s="352" t="s">
        <v>66</v>
      </c>
      <c r="C106" s="355" t="s">
        <v>114</v>
      </c>
      <c r="D106" s="358">
        <v>95000000</v>
      </c>
      <c r="E106" s="276"/>
      <c r="F106" s="193">
        <v>0</v>
      </c>
      <c r="G106" s="265"/>
      <c r="H106" s="264"/>
      <c r="I106" s="193">
        <v>0</v>
      </c>
      <c r="J106" s="265"/>
      <c r="K106" s="264"/>
      <c r="L106" s="193">
        <v>0</v>
      </c>
      <c r="M106" s="265"/>
      <c r="N106" s="264"/>
      <c r="O106" s="193">
        <v>33</v>
      </c>
      <c r="P106" s="265"/>
      <c r="Q106" s="264"/>
      <c r="R106" s="193">
        <v>42</v>
      </c>
      <c r="S106" s="265"/>
      <c r="T106" s="264"/>
      <c r="U106" s="193">
        <v>50</v>
      </c>
      <c r="V106" s="265"/>
      <c r="W106" s="264"/>
      <c r="X106" s="193">
        <v>58</v>
      </c>
      <c r="Y106" s="265"/>
      <c r="Z106" s="264"/>
      <c r="AA106" s="193">
        <v>67</v>
      </c>
      <c r="AB106" s="265"/>
      <c r="AC106" s="264"/>
      <c r="AD106" s="193"/>
      <c r="AE106" s="265"/>
      <c r="AF106" s="264"/>
      <c r="AG106" s="193"/>
      <c r="AH106" s="265"/>
      <c r="AI106" s="264"/>
      <c r="AJ106" s="193"/>
      <c r="AK106" s="265"/>
      <c r="AL106" s="264"/>
      <c r="AM106" s="193"/>
      <c r="AN106" s="265"/>
    </row>
    <row r="107" spans="1:40" x14ac:dyDescent="0.25">
      <c r="A107" s="350"/>
      <c r="B107" s="353"/>
      <c r="C107" s="356"/>
      <c r="D107" s="359"/>
      <c r="E107" s="271">
        <v>0</v>
      </c>
      <c r="F107" s="267"/>
      <c r="G107" s="195">
        <v>0</v>
      </c>
      <c r="H107" s="194">
        <v>0</v>
      </c>
      <c r="I107" s="267"/>
      <c r="J107" s="195">
        <v>0</v>
      </c>
      <c r="K107" s="194">
        <v>0</v>
      </c>
      <c r="L107" s="267"/>
      <c r="M107" s="195">
        <v>0</v>
      </c>
      <c r="N107" s="194">
        <v>0</v>
      </c>
      <c r="O107" s="267"/>
      <c r="P107" s="195">
        <v>45.1</v>
      </c>
      <c r="Q107" s="194">
        <v>46.6</v>
      </c>
      <c r="R107" s="267"/>
      <c r="S107" s="195">
        <v>46.6</v>
      </c>
      <c r="T107" s="194">
        <f>'LAP PEL KEG'!H52</f>
        <v>70.643684210526317</v>
      </c>
      <c r="U107" s="267"/>
      <c r="V107" s="195">
        <f>T107</f>
        <v>70.643684210526317</v>
      </c>
      <c r="W107" s="194">
        <f>'LAP PEL KEG'!H52</f>
        <v>70.643684210526317</v>
      </c>
      <c r="X107" s="267"/>
      <c r="Y107" s="195">
        <f>W107</f>
        <v>70.643684210526317</v>
      </c>
      <c r="Z107" s="194">
        <f>'LAP PEL KEG'!H52</f>
        <v>70.643684210526317</v>
      </c>
      <c r="AA107" s="267"/>
      <c r="AB107" s="195">
        <f>Z107</f>
        <v>70.643684210526317</v>
      </c>
      <c r="AC107" s="194"/>
      <c r="AD107" s="267"/>
      <c r="AE107" s="195"/>
      <c r="AF107" s="194"/>
      <c r="AG107" s="267"/>
      <c r="AH107" s="195"/>
      <c r="AI107" s="194"/>
      <c r="AJ107" s="267"/>
      <c r="AK107" s="195"/>
      <c r="AL107" s="194"/>
      <c r="AM107" s="267"/>
      <c r="AN107" s="195"/>
    </row>
    <row r="108" spans="1:40" x14ac:dyDescent="0.25">
      <c r="A108" s="351"/>
      <c r="B108" s="354"/>
      <c r="C108" s="357"/>
      <c r="D108" s="360"/>
      <c r="E108" s="277"/>
      <c r="F108" s="197">
        <v>0</v>
      </c>
      <c r="G108" s="269"/>
      <c r="H108" s="268"/>
      <c r="I108" s="197">
        <v>0</v>
      </c>
      <c r="J108" s="269"/>
      <c r="K108" s="268"/>
      <c r="L108" s="197">
        <v>0</v>
      </c>
      <c r="M108" s="269"/>
      <c r="N108" s="268"/>
      <c r="O108" s="197">
        <v>45.1</v>
      </c>
      <c r="P108" s="269"/>
      <c r="Q108" s="268"/>
      <c r="R108" s="197">
        <v>46.6</v>
      </c>
      <c r="S108" s="269"/>
      <c r="T108" s="268"/>
      <c r="U108" s="197">
        <f>T107</f>
        <v>70.643684210526317</v>
      </c>
      <c r="V108" s="269"/>
      <c r="W108" s="268"/>
      <c r="X108" s="197">
        <f>W107</f>
        <v>70.643684210526317</v>
      </c>
      <c r="Y108" s="269"/>
      <c r="Z108" s="268"/>
      <c r="AA108" s="197">
        <f>Z107</f>
        <v>70.643684210526317</v>
      </c>
      <c r="AB108" s="269"/>
      <c r="AC108" s="268"/>
      <c r="AD108" s="197"/>
      <c r="AE108" s="269"/>
      <c r="AF108" s="268"/>
      <c r="AG108" s="197"/>
      <c r="AH108" s="269"/>
      <c r="AI108" s="268"/>
      <c r="AJ108" s="197"/>
      <c r="AK108" s="269"/>
      <c r="AL108" s="268"/>
      <c r="AM108" s="197"/>
      <c r="AN108" s="269"/>
    </row>
    <row r="109" spans="1:40" ht="14.45" customHeight="1" x14ac:dyDescent="0.25">
      <c r="A109" s="349">
        <v>30</v>
      </c>
      <c r="B109" s="352" t="s">
        <v>67</v>
      </c>
      <c r="C109" s="355" t="s">
        <v>114</v>
      </c>
      <c r="D109" s="358">
        <v>270000000</v>
      </c>
      <c r="E109" s="276"/>
      <c r="F109" s="193">
        <v>0</v>
      </c>
      <c r="G109" s="265"/>
      <c r="H109" s="264"/>
      <c r="I109" s="193">
        <v>0</v>
      </c>
      <c r="J109" s="265"/>
      <c r="K109" s="264"/>
      <c r="L109" s="193">
        <v>0</v>
      </c>
      <c r="M109" s="265"/>
      <c r="N109" s="264"/>
      <c r="O109" s="193">
        <v>33</v>
      </c>
      <c r="P109" s="265"/>
      <c r="Q109" s="264"/>
      <c r="R109" s="193">
        <v>42</v>
      </c>
      <c r="S109" s="265"/>
      <c r="T109" s="264"/>
      <c r="U109" s="193">
        <v>50</v>
      </c>
      <c r="V109" s="265"/>
      <c r="W109" s="264"/>
      <c r="X109" s="193">
        <v>58</v>
      </c>
      <c r="Y109" s="265"/>
      <c r="Z109" s="264"/>
      <c r="AA109" s="193">
        <v>67</v>
      </c>
      <c r="AB109" s="265"/>
      <c r="AC109" s="264"/>
      <c r="AD109" s="193"/>
      <c r="AE109" s="265"/>
      <c r="AF109" s="264"/>
      <c r="AG109" s="193"/>
      <c r="AH109" s="265"/>
      <c r="AI109" s="264"/>
      <c r="AJ109" s="193"/>
      <c r="AK109" s="265"/>
      <c r="AL109" s="264"/>
      <c r="AM109" s="193"/>
      <c r="AN109" s="265"/>
    </row>
    <row r="110" spans="1:40" x14ac:dyDescent="0.25">
      <c r="A110" s="350"/>
      <c r="B110" s="353"/>
      <c r="C110" s="356"/>
      <c r="D110" s="359"/>
      <c r="E110" s="271">
        <v>0</v>
      </c>
      <c r="F110" s="267"/>
      <c r="G110" s="195">
        <v>0</v>
      </c>
      <c r="H110" s="194">
        <v>0</v>
      </c>
      <c r="I110" s="267"/>
      <c r="J110" s="195">
        <v>0</v>
      </c>
      <c r="K110" s="194">
        <v>0</v>
      </c>
      <c r="L110" s="267"/>
      <c r="M110" s="195">
        <v>0</v>
      </c>
      <c r="N110" s="194">
        <v>0</v>
      </c>
      <c r="O110" s="267"/>
      <c r="P110" s="195">
        <v>8.8000000000000007</v>
      </c>
      <c r="Q110" s="194">
        <v>16.3</v>
      </c>
      <c r="R110" s="267"/>
      <c r="S110" s="195">
        <v>16.3</v>
      </c>
      <c r="T110" s="194">
        <f>'LAP PEL KEG'!H53</f>
        <v>31.760772222222222</v>
      </c>
      <c r="U110" s="267"/>
      <c r="V110" s="195">
        <f>T110</f>
        <v>31.760772222222222</v>
      </c>
      <c r="W110" s="194">
        <f>'LAP PEL KEG'!H53</f>
        <v>31.760772222222222</v>
      </c>
      <c r="X110" s="267"/>
      <c r="Y110" s="195">
        <f>W110</f>
        <v>31.760772222222222</v>
      </c>
      <c r="Z110" s="194">
        <f>'LAP PEL KEG'!H53</f>
        <v>31.760772222222222</v>
      </c>
      <c r="AA110" s="267"/>
      <c r="AB110" s="195">
        <f>Z110</f>
        <v>31.760772222222222</v>
      </c>
      <c r="AC110" s="194"/>
      <c r="AD110" s="267"/>
      <c r="AE110" s="195"/>
      <c r="AF110" s="194"/>
      <c r="AG110" s="267"/>
      <c r="AH110" s="195"/>
      <c r="AI110" s="194"/>
      <c r="AJ110" s="267"/>
      <c r="AK110" s="195"/>
      <c r="AL110" s="194"/>
      <c r="AM110" s="267"/>
      <c r="AN110" s="195"/>
    </row>
    <row r="111" spans="1:40" x14ac:dyDescent="0.25">
      <c r="A111" s="351"/>
      <c r="B111" s="354"/>
      <c r="C111" s="357"/>
      <c r="D111" s="360"/>
      <c r="E111" s="277"/>
      <c r="F111" s="197">
        <v>0</v>
      </c>
      <c r="G111" s="269"/>
      <c r="H111" s="268"/>
      <c r="I111" s="197">
        <v>0</v>
      </c>
      <c r="J111" s="269"/>
      <c r="K111" s="268"/>
      <c r="L111" s="197">
        <v>0</v>
      </c>
      <c r="M111" s="269"/>
      <c r="N111" s="268"/>
      <c r="O111" s="197">
        <v>8.8000000000000007</v>
      </c>
      <c r="P111" s="269"/>
      <c r="Q111" s="268"/>
      <c r="R111" s="197">
        <v>16.3</v>
      </c>
      <c r="S111" s="269"/>
      <c r="T111" s="268"/>
      <c r="U111" s="197">
        <f>T110</f>
        <v>31.760772222222222</v>
      </c>
      <c r="V111" s="269"/>
      <c r="W111" s="268"/>
      <c r="X111" s="197">
        <f>W110</f>
        <v>31.760772222222222</v>
      </c>
      <c r="Y111" s="269"/>
      <c r="Z111" s="268"/>
      <c r="AA111" s="197">
        <f>Z110</f>
        <v>31.760772222222222</v>
      </c>
      <c r="AB111" s="269"/>
      <c r="AC111" s="268"/>
      <c r="AD111" s="197"/>
      <c r="AE111" s="269"/>
      <c r="AF111" s="268"/>
      <c r="AG111" s="197"/>
      <c r="AH111" s="269"/>
      <c r="AI111" s="268"/>
      <c r="AJ111" s="197"/>
      <c r="AK111" s="269"/>
      <c r="AL111" s="268"/>
      <c r="AM111" s="197"/>
      <c r="AN111" s="269"/>
    </row>
    <row r="112" spans="1:40" ht="25.5" x14ac:dyDescent="0.25">
      <c r="A112" s="112"/>
      <c r="B112" s="53" t="s">
        <v>68</v>
      </c>
      <c r="C112" s="131"/>
      <c r="D112" s="281"/>
      <c r="E112" s="202"/>
      <c r="AN112" s="3"/>
    </row>
    <row r="113" spans="1:40" ht="14.45" customHeight="1" x14ac:dyDescent="0.25">
      <c r="A113" s="349">
        <v>31</v>
      </c>
      <c r="B113" s="352" t="s">
        <v>69</v>
      </c>
      <c r="C113" s="355" t="s">
        <v>114</v>
      </c>
      <c r="D113" s="358">
        <v>40000000</v>
      </c>
      <c r="E113" s="276"/>
      <c r="F113" s="193">
        <v>0</v>
      </c>
      <c r="G113" s="265"/>
      <c r="H113" s="264"/>
      <c r="I113" s="193">
        <v>0</v>
      </c>
      <c r="J113" s="265"/>
      <c r="K113" s="264"/>
      <c r="L113" s="193">
        <v>0</v>
      </c>
      <c r="M113" s="265"/>
      <c r="N113" s="264"/>
      <c r="O113" s="193">
        <v>33</v>
      </c>
      <c r="P113" s="265"/>
      <c r="Q113" s="264"/>
      <c r="R113" s="193">
        <v>42</v>
      </c>
      <c r="S113" s="265"/>
      <c r="T113" s="264"/>
      <c r="U113" s="193">
        <v>50</v>
      </c>
      <c r="V113" s="265"/>
      <c r="W113" s="264"/>
      <c r="X113" s="193">
        <v>58</v>
      </c>
      <c r="Y113" s="265"/>
      <c r="Z113" s="264"/>
      <c r="AA113" s="193">
        <v>67</v>
      </c>
      <c r="AB113" s="265"/>
      <c r="AC113" s="264"/>
      <c r="AD113" s="193"/>
      <c r="AE113" s="265"/>
      <c r="AF113" s="264"/>
      <c r="AG113" s="193"/>
      <c r="AH113" s="265"/>
      <c r="AI113" s="264"/>
      <c r="AJ113" s="193"/>
      <c r="AK113" s="265"/>
      <c r="AL113" s="264"/>
      <c r="AM113" s="193"/>
      <c r="AN113" s="265"/>
    </row>
    <row r="114" spans="1:40" x14ac:dyDescent="0.25">
      <c r="A114" s="350"/>
      <c r="B114" s="353"/>
      <c r="C114" s="356"/>
      <c r="D114" s="359"/>
      <c r="E114" s="271">
        <v>0</v>
      </c>
      <c r="F114" s="267"/>
      <c r="G114" s="195">
        <v>0</v>
      </c>
      <c r="H114" s="194">
        <v>0</v>
      </c>
      <c r="I114" s="267"/>
      <c r="J114" s="195">
        <v>0</v>
      </c>
      <c r="K114" s="194">
        <v>0</v>
      </c>
      <c r="L114" s="267"/>
      <c r="M114" s="195">
        <v>0</v>
      </c>
      <c r="N114" s="194">
        <v>0</v>
      </c>
      <c r="O114" s="267"/>
      <c r="P114" s="195">
        <v>1.5</v>
      </c>
      <c r="Q114" s="194">
        <v>1.5</v>
      </c>
      <c r="R114" s="267"/>
      <c r="S114" s="195">
        <v>1.5</v>
      </c>
      <c r="T114" s="194">
        <f>'LAP PEL KEG'!H55</f>
        <v>43.51</v>
      </c>
      <c r="U114" s="267"/>
      <c r="V114" s="195">
        <f>T114</f>
        <v>43.51</v>
      </c>
      <c r="W114" s="194">
        <f>'LAP PEL KEG'!H55</f>
        <v>43.51</v>
      </c>
      <c r="X114" s="267"/>
      <c r="Y114" s="195">
        <f>W114</f>
        <v>43.51</v>
      </c>
      <c r="Z114" s="194">
        <f>'LAP PEL KEG'!H55</f>
        <v>43.51</v>
      </c>
      <c r="AA114" s="267"/>
      <c r="AB114" s="195">
        <f>Z114</f>
        <v>43.51</v>
      </c>
      <c r="AC114" s="194"/>
      <c r="AD114" s="267"/>
      <c r="AE114" s="195"/>
      <c r="AF114" s="194"/>
      <c r="AG114" s="267"/>
      <c r="AH114" s="195"/>
      <c r="AI114" s="194"/>
      <c r="AJ114" s="267"/>
      <c r="AK114" s="195"/>
      <c r="AL114" s="194"/>
      <c r="AM114" s="267"/>
      <c r="AN114" s="195"/>
    </row>
    <row r="115" spans="1:40" x14ac:dyDescent="0.25">
      <c r="A115" s="351"/>
      <c r="B115" s="354"/>
      <c r="C115" s="357"/>
      <c r="D115" s="360"/>
      <c r="E115" s="277"/>
      <c r="F115" s="197">
        <v>0</v>
      </c>
      <c r="G115" s="269"/>
      <c r="H115" s="268"/>
      <c r="I115" s="197">
        <v>0</v>
      </c>
      <c r="J115" s="269"/>
      <c r="K115" s="268"/>
      <c r="L115" s="197">
        <v>0</v>
      </c>
      <c r="M115" s="269"/>
      <c r="N115" s="268"/>
      <c r="O115" s="197">
        <v>1.5</v>
      </c>
      <c r="P115" s="269"/>
      <c r="Q115" s="268"/>
      <c r="R115" s="197">
        <v>1.5</v>
      </c>
      <c r="S115" s="269"/>
      <c r="T115" s="268"/>
      <c r="U115" s="197">
        <f>T114</f>
        <v>43.51</v>
      </c>
      <c r="V115" s="269"/>
      <c r="W115" s="268"/>
      <c r="X115" s="197">
        <f>W114</f>
        <v>43.51</v>
      </c>
      <c r="Y115" s="269"/>
      <c r="Z115" s="268"/>
      <c r="AA115" s="197">
        <f>Z114</f>
        <v>43.51</v>
      </c>
      <c r="AB115" s="269"/>
      <c r="AC115" s="268"/>
      <c r="AD115" s="197"/>
      <c r="AE115" s="269"/>
      <c r="AF115" s="268"/>
      <c r="AG115" s="197"/>
      <c r="AH115" s="269"/>
      <c r="AI115" s="268"/>
      <c r="AJ115" s="197"/>
      <c r="AK115" s="269"/>
      <c r="AL115" s="268"/>
      <c r="AM115" s="197"/>
      <c r="AN115" s="269"/>
    </row>
    <row r="116" spans="1:40" ht="14.45" customHeight="1" x14ac:dyDescent="0.25">
      <c r="A116" s="349">
        <v>32</v>
      </c>
      <c r="B116" s="352" t="s">
        <v>89</v>
      </c>
      <c r="C116" s="355" t="s">
        <v>114</v>
      </c>
      <c r="D116" s="358">
        <v>15000000</v>
      </c>
      <c r="E116" s="276"/>
      <c r="F116" s="193">
        <v>0</v>
      </c>
      <c r="G116" s="265"/>
      <c r="H116" s="264"/>
      <c r="I116" s="193">
        <v>0</v>
      </c>
      <c r="J116" s="265"/>
      <c r="K116" s="264"/>
      <c r="L116" s="193">
        <v>0</v>
      </c>
      <c r="M116" s="265"/>
      <c r="N116" s="264"/>
      <c r="O116" s="193">
        <v>33</v>
      </c>
      <c r="P116" s="265"/>
      <c r="Q116" s="264"/>
      <c r="R116" s="193">
        <v>42</v>
      </c>
      <c r="S116" s="265"/>
      <c r="T116" s="264"/>
      <c r="U116" s="193">
        <v>50</v>
      </c>
      <c r="V116" s="265"/>
      <c r="W116" s="264"/>
      <c r="X116" s="193">
        <v>58</v>
      </c>
      <c r="Y116" s="265"/>
      <c r="Z116" s="264"/>
      <c r="AA116" s="193">
        <v>67</v>
      </c>
      <c r="AB116" s="265"/>
      <c r="AC116" s="264"/>
      <c r="AD116" s="193"/>
      <c r="AE116" s="265"/>
      <c r="AF116" s="264"/>
      <c r="AG116" s="193"/>
      <c r="AH116" s="265"/>
      <c r="AI116" s="264"/>
      <c r="AJ116" s="193"/>
      <c r="AK116" s="265"/>
      <c r="AL116" s="264"/>
      <c r="AM116" s="193"/>
      <c r="AN116" s="265"/>
    </row>
    <row r="117" spans="1:40" x14ac:dyDescent="0.25">
      <c r="A117" s="350"/>
      <c r="B117" s="353"/>
      <c r="C117" s="356"/>
      <c r="D117" s="359"/>
      <c r="E117" s="271">
        <v>0</v>
      </c>
      <c r="F117" s="267"/>
      <c r="G117" s="195">
        <v>0</v>
      </c>
      <c r="H117" s="194">
        <v>0</v>
      </c>
      <c r="I117" s="267"/>
      <c r="J117" s="195">
        <v>0</v>
      </c>
      <c r="K117" s="194">
        <v>0</v>
      </c>
      <c r="L117" s="267"/>
      <c r="M117" s="195">
        <v>0</v>
      </c>
      <c r="N117" s="194">
        <v>0</v>
      </c>
      <c r="O117" s="267"/>
      <c r="P117" s="195">
        <v>0</v>
      </c>
      <c r="Q117" s="194">
        <v>0</v>
      </c>
      <c r="R117" s="267"/>
      <c r="S117" s="195">
        <v>0</v>
      </c>
      <c r="T117" s="194">
        <f>'LAP PEL KEG'!H56</f>
        <v>0</v>
      </c>
      <c r="U117" s="267"/>
      <c r="V117" s="195">
        <f>T117</f>
        <v>0</v>
      </c>
      <c r="W117" s="194">
        <f>'LAP PEL KEG'!H56</f>
        <v>0</v>
      </c>
      <c r="X117" s="267"/>
      <c r="Y117" s="195">
        <f>W117</f>
        <v>0</v>
      </c>
      <c r="Z117" s="194">
        <f>'LAP PEL KEG'!H56</f>
        <v>0</v>
      </c>
      <c r="AA117" s="267"/>
      <c r="AB117" s="195">
        <f>Z117</f>
        <v>0</v>
      </c>
      <c r="AC117" s="194"/>
      <c r="AD117" s="267"/>
      <c r="AE117" s="195"/>
      <c r="AF117" s="194"/>
      <c r="AG117" s="267"/>
      <c r="AH117" s="195"/>
      <c r="AI117" s="194"/>
      <c r="AJ117" s="267"/>
      <c r="AK117" s="195"/>
      <c r="AL117" s="194"/>
      <c r="AM117" s="267"/>
      <c r="AN117" s="195"/>
    </row>
    <row r="118" spans="1:40" x14ac:dyDescent="0.25">
      <c r="A118" s="351"/>
      <c r="B118" s="354"/>
      <c r="C118" s="357"/>
      <c r="D118" s="360"/>
      <c r="E118" s="277"/>
      <c r="F118" s="197">
        <v>0</v>
      </c>
      <c r="G118" s="269"/>
      <c r="H118" s="268"/>
      <c r="I118" s="197">
        <v>0</v>
      </c>
      <c r="J118" s="269"/>
      <c r="K118" s="268"/>
      <c r="L118" s="197">
        <v>0</v>
      </c>
      <c r="M118" s="269"/>
      <c r="N118" s="268"/>
      <c r="O118" s="197">
        <v>0</v>
      </c>
      <c r="P118" s="269"/>
      <c r="Q118" s="268"/>
      <c r="R118" s="197">
        <v>0</v>
      </c>
      <c r="S118" s="269"/>
      <c r="T118" s="268"/>
      <c r="U118" s="197">
        <f>T117</f>
        <v>0</v>
      </c>
      <c r="V118" s="269"/>
      <c r="W118" s="268"/>
      <c r="X118" s="197">
        <f>W117</f>
        <v>0</v>
      </c>
      <c r="Y118" s="269"/>
      <c r="Z118" s="268"/>
      <c r="AA118" s="197">
        <f>Z117</f>
        <v>0</v>
      </c>
      <c r="AB118" s="269"/>
      <c r="AC118" s="268"/>
      <c r="AD118" s="197"/>
      <c r="AE118" s="269"/>
      <c r="AF118" s="268"/>
      <c r="AG118" s="197"/>
      <c r="AH118" s="269"/>
      <c r="AI118" s="268"/>
      <c r="AJ118" s="197"/>
      <c r="AK118" s="269"/>
      <c r="AL118" s="268"/>
      <c r="AM118" s="197"/>
      <c r="AN118" s="269"/>
    </row>
    <row r="119" spans="1:40" ht="25.5" x14ac:dyDescent="0.25">
      <c r="A119" s="112"/>
      <c r="B119" s="65" t="s">
        <v>70</v>
      </c>
      <c r="C119" s="131"/>
      <c r="D119" s="281"/>
      <c r="E119" s="202"/>
      <c r="AN119" s="3"/>
    </row>
    <row r="120" spans="1:40" ht="25.5" x14ac:dyDescent="0.25">
      <c r="A120" s="112"/>
      <c r="B120" s="69" t="s">
        <v>90</v>
      </c>
      <c r="C120" s="131"/>
      <c r="D120" s="281"/>
      <c r="E120" s="202"/>
      <c r="AN120" s="3"/>
    </row>
    <row r="121" spans="1:40" ht="14.45" customHeight="1" x14ac:dyDescent="0.25">
      <c r="A121" s="349">
        <v>33</v>
      </c>
      <c r="B121" s="352" t="s">
        <v>91</v>
      </c>
      <c r="C121" s="355" t="s">
        <v>114</v>
      </c>
      <c r="D121" s="358">
        <v>35000000</v>
      </c>
      <c r="E121" s="276"/>
      <c r="F121" s="193">
        <v>0</v>
      </c>
      <c r="G121" s="265"/>
      <c r="H121" s="264"/>
      <c r="I121" s="193">
        <v>0</v>
      </c>
      <c r="J121" s="265"/>
      <c r="K121" s="264"/>
      <c r="L121" s="193">
        <v>0</v>
      </c>
      <c r="M121" s="265"/>
      <c r="N121" s="264"/>
      <c r="O121" s="193">
        <v>33</v>
      </c>
      <c r="P121" s="265"/>
      <c r="Q121" s="264"/>
      <c r="R121" s="193">
        <v>42</v>
      </c>
      <c r="S121" s="265"/>
      <c r="T121" s="264"/>
      <c r="U121" s="193">
        <v>50</v>
      </c>
      <c r="V121" s="265"/>
      <c r="W121" s="264"/>
      <c r="X121" s="193">
        <v>58</v>
      </c>
      <c r="Y121" s="265"/>
      <c r="Z121" s="264"/>
      <c r="AA121" s="193">
        <v>67</v>
      </c>
      <c r="AB121" s="265"/>
      <c r="AC121" s="264"/>
      <c r="AD121" s="193"/>
      <c r="AE121" s="265"/>
      <c r="AF121" s="264"/>
      <c r="AG121" s="193"/>
      <c r="AH121" s="265"/>
      <c r="AI121" s="264"/>
      <c r="AJ121" s="193"/>
      <c r="AK121" s="265"/>
      <c r="AL121" s="264"/>
      <c r="AM121" s="193"/>
      <c r="AN121" s="265"/>
    </row>
    <row r="122" spans="1:40" x14ac:dyDescent="0.25">
      <c r="A122" s="350"/>
      <c r="B122" s="353"/>
      <c r="C122" s="356"/>
      <c r="D122" s="359"/>
      <c r="E122" s="271">
        <v>0</v>
      </c>
      <c r="F122" s="267"/>
      <c r="G122" s="195">
        <v>0</v>
      </c>
      <c r="H122" s="194">
        <v>0</v>
      </c>
      <c r="I122" s="267"/>
      <c r="J122" s="195">
        <v>0</v>
      </c>
      <c r="K122" s="194">
        <v>0</v>
      </c>
      <c r="L122" s="267"/>
      <c r="M122" s="195">
        <v>0</v>
      </c>
      <c r="N122" s="194">
        <v>0</v>
      </c>
      <c r="O122" s="267"/>
      <c r="P122" s="195">
        <v>0</v>
      </c>
      <c r="Q122" s="194">
        <v>0</v>
      </c>
      <c r="R122" s="267"/>
      <c r="S122" s="195">
        <v>0</v>
      </c>
      <c r="T122" s="194">
        <f>'LAP PEL KEG'!H59</f>
        <v>0</v>
      </c>
      <c r="U122" s="267"/>
      <c r="V122" s="195">
        <f>T122</f>
        <v>0</v>
      </c>
      <c r="W122" s="194">
        <f>'LAP PEL KEG'!H59</f>
        <v>0</v>
      </c>
      <c r="X122" s="267"/>
      <c r="Y122" s="195">
        <f>W122</f>
        <v>0</v>
      </c>
      <c r="Z122" s="194">
        <f>'LAP PEL KEG'!H59</f>
        <v>0</v>
      </c>
      <c r="AA122" s="267"/>
      <c r="AB122" s="195">
        <f>Z122</f>
        <v>0</v>
      </c>
      <c r="AC122" s="194"/>
      <c r="AD122" s="267"/>
      <c r="AE122" s="195"/>
      <c r="AF122" s="194"/>
      <c r="AG122" s="267"/>
      <c r="AH122" s="195"/>
      <c r="AI122" s="194"/>
      <c r="AJ122" s="267"/>
      <c r="AK122" s="195"/>
      <c r="AL122" s="194"/>
      <c r="AM122" s="267"/>
      <c r="AN122" s="195"/>
    </row>
    <row r="123" spans="1:40" x14ac:dyDescent="0.25">
      <c r="A123" s="351"/>
      <c r="B123" s="354"/>
      <c r="C123" s="357"/>
      <c r="D123" s="360"/>
      <c r="E123" s="277"/>
      <c r="F123" s="197">
        <v>0</v>
      </c>
      <c r="G123" s="269"/>
      <c r="H123" s="268"/>
      <c r="I123" s="197">
        <v>0</v>
      </c>
      <c r="J123" s="269"/>
      <c r="K123" s="268"/>
      <c r="L123" s="197">
        <v>0</v>
      </c>
      <c r="M123" s="269"/>
      <c r="N123" s="268"/>
      <c r="O123" s="197">
        <v>0</v>
      </c>
      <c r="P123" s="269"/>
      <c r="Q123" s="268"/>
      <c r="R123" s="197">
        <v>0</v>
      </c>
      <c r="S123" s="269"/>
      <c r="T123" s="268"/>
      <c r="U123" s="197">
        <f>T122</f>
        <v>0</v>
      </c>
      <c r="V123" s="269"/>
      <c r="W123" s="268"/>
      <c r="X123" s="197">
        <f>W122</f>
        <v>0</v>
      </c>
      <c r="Y123" s="269"/>
      <c r="Z123" s="268"/>
      <c r="AA123" s="197">
        <f>Z122</f>
        <v>0</v>
      </c>
      <c r="AB123" s="269"/>
      <c r="AC123" s="268"/>
      <c r="AD123" s="197"/>
      <c r="AE123" s="269"/>
      <c r="AF123" s="268"/>
      <c r="AG123" s="197"/>
      <c r="AH123" s="269"/>
      <c r="AI123" s="268"/>
      <c r="AJ123" s="197"/>
      <c r="AK123" s="269"/>
      <c r="AL123" s="268"/>
      <c r="AM123" s="197"/>
      <c r="AN123" s="269"/>
    </row>
    <row r="124" spans="1:40" ht="14.45" customHeight="1" x14ac:dyDescent="0.25">
      <c r="A124" s="349">
        <v>34</v>
      </c>
      <c r="B124" s="352" t="s">
        <v>92</v>
      </c>
      <c r="C124" s="355" t="s">
        <v>114</v>
      </c>
      <c r="D124" s="358">
        <v>18000000</v>
      </c>
      <c r="E124" s="276"/>
      <c r="F124" s="193">
        <v>0</v>
      </c>
      <c r="G124" s="265"/>
      <c r="H124" s="264"/>
      <c r="I124" s="193">
        <v>0</v>
      </c>
      <c r="J124" s="265"/>
      <c r="K124" s="264"/>
      <c r="L124" s="193">
        <v>0</v>
      </c>
      <c r="M124" s="265"/>
      <c r="N124" s="264"/>
      <c r="O124" s="193">
        <v>33</v>
      </c>
      <c r="P124" s="265"/>
      <c r="Q124" s="264"/>
      <c r="R124" s="193">
        <v>42</v>
      </c>
      <c r="S124" s="265"/>
      <c r="T124" s="264"/>
      <c r="U124" s="193">
        <v>50</v>
      </c>
      <c r="V124" s="265"/>
      <c r="W124" s="264"/>
      <c r="X124" s="193">
        <v>58</v>
      </c>
      <c r="Y124" s="265"/>
      <c r="Z124" s="264"/>
      <c r="AA124" s="193">
        <v>67</v>
      </c>
      <c r="AB124" s="265"/>
      <c r="AC124" s="264"/>
      <c r="AD124" s="193"/>
      <c r="AE124" s="265"/>
      <c r="AF124" s="264"/>
      <c r="AG124" s="193"/>
      <c r="AH124" s="265"/>
      <c r="AI124" s="264"/>
      <c r="AJ124" s="193"/>
      <c r="AK124" s="265"/>
      <c r="AL124" s="264"/>
      <c r="AM124" s="193"/>
      <c r="AN124" s="265"/>
    </row>
    <row r="125" spans="1:40" x14ac:dyDescent="0.25">
      <c r="A125" s="350"/>
      <c r="B125" s="353"/>
      <c r="C125" s="356"/>
      <c r="D125" s="359"/>
      <c r="E125" s="271">
        <v>0</v>
      </c>
      <c r="F125" s="267"/>
      <c r="G125" s="195">
        <v>0</v>
      </c>
      <c r="H125" s="194">
        <v>0</v>
      </c>
      <c r="I125" s="267"/>
      <c r="J125" s="195">
        <v>0</v>
      </c>
      <c r="K125" s="194">
        <v>0</v>
      </c>
      <c r="L125" s="267"/>
      <c r="M125" s="195">
        <v>0</v>
      </c>
      <c r="N125" s="194">
        <v>0</v>
      </c>
      <c r="O125" s="267"/>
      <c r="P125" s="195">
        <v>0</v>
      </c>
      <c r="Q125" s="194">
        <v>12</v>
      </c>
      <c r="R125" s="267"/>
      <c r="S125" s="195">
        <v>12</v>
      </c>
      <c r="T125" s="324">
        <f>'LAP PEL KEG'!H60</f>
        <v>12.366666666666665</v>
      </c>
      <c r="U125" s="267"/>
      <c r="V125" s="327">
        <f>T125</f>
        <v>12.366666666666665</v>
      </c>
      <c r="W125" s="194">
        <f>'LAP PEL KEG'!H60</f>
        <v>12.366666666666665</v>
      </c>
      <c r="X125" s="267"/>
      <c r="Y125" s="195">
        <f>W125</f>
        <v>12.366666666666665</v>
      </c>
      <c r="Z125" s="194">
        <f>'LAP PEL KEG'!H60</f>
        <v>12.366666666666665</v>
      </c>
      <c r="AA125" s="267"/>
      <c r="AB125" s="195">
        <f>Z125</f>
        <v>12.366666666666665</v>
      </c>
      <c r="AC125" s="194"/>
      <c r="AD125" s="267"/>
      <c r="AE125" s="195"/>
      <c r="AF125" s="194"/>
      <c r="AG125" s="267"/>
      <c r="AH125" s="195"/>
      <c r="AI125" s="194"/>
      <c r="AJ125" s="267"/>
      <c r="AK125" s="195"/>
      <c r="AL125" s="194"/>
      <c r="AM125" s="267"/>
      <c r="AN125" s="195"/>
    </row>
    <row r="126" spans="1:40" x14ac:dyDescent="0.25">
      <c r="A126" s="351"/>
      <c r="B126" s="354"/>
      <c r="C126" s="357"/>
      <c r="D126" s="360"/>
      <c r="E126" s="277"/>
      <c r="F126" s="197">
        <v>0</v>
      </c>
      <c r="G126" s="269"/>
      <c r="H126" s="268"/>
      <c r="I126" s="197">
        <v>0</v>
      </c>
      <c r="J126" s="269"/>
      <c r="K126" s="268"/>
      <c r="L126" s="197">
        <v>0</v>
      </c>
      <c r="M126" s="269"/>
      <c r="N126" s="268"/>
      <c r="O126" s="197">
        <v>0</v>
      </c>
      <c r="P126" s="269"/>
      <c r="Q126" s="268"/>
      <c r="R126" s="197">
        <v>12</v>
      </c>
      <c r="S126" s="269"/>
      <c r="T126" s="268"/>
      <c r="U126" s="328">
        <f>T125</f>
        <v>12.366666666666665</v>
      </c>
      <c r="V126" s="269"/>
      <c r="W126" s="268"/>
      <c r="X126" s="197">
        <f>W125</f>
        <v>12.366666666666665</v>
      </c>
      <c r="Y126" s="269"/>
      <c r="Z126" s="268"/>
      <c r="AA126" s="197">
        <f>Z125</f>
        <v>12.366666666666665</v>
      </c>
      <c r="AB126" s="269"/>
      <c r="AC126" s="268"/>
      <c r="AD126" s="197"/>
      <c r="AE126" s="269"/>
      <c r="AF126" s="268"/>
      <c r="AG126" s="197"/>
      <c r="AH126" s="269"/>
      <c r="AI126" s="268"/>
      <c r="AJ126" s="197"/>
      <c r="AK126" s="269"/>
      <c r="AL126" s="268"/>
      <c r="AM126" s="197"/>
      <c r="AN126" s="269"/>
    </row>
    <row r="127" spans="1:40" x14ac:dyDescent="0.25">
      <c r="A127" s="112"/>
      <c r="B127" s="53" t="s">
        <v>71</v>
      </c>
      <c r="C127" s="131"/>
      <c r="D127" s="281"/>
      <c r="E127" s="202"/>
      <c r="AN127" s="3"/>
    </row>
    <row r="128" spans="1:40" ht="14.45" customHeight="1" x14ac:dyDescent="0.25">
      <c r="A128" s="349">
        <v>35</v>
      </c>
      <c r="B128" s="352" t="s">
        <v>93</v>
      </c>
      <c r="C128" s="355" t="s">
        <v>114</v>
      </c>
      <c r="D128" s="358">
        <v>30000000</v>
      </c>
      <c r="E128" s="276"/>
      <c r="F128" s="193">
        <v>0</v>
      </c>
      <c r="G128" s="265"/>
      <c r="H128" s="264"/>
      <c r="I128" s="193">
        <v>0</v>
      </c>
      <c r="J128" s="265"/>
      <c r="K128" s="264"/>
      <c r="L128" s="193">
        <v>0</v>
      </c>
      <c r="M128" s="265"/>
      <c r="N128" s="264"/>
      <c r="O128" s="193">
        <v>33</v>
      </c>
      <c r="P128" s="265"/>
      <c r="Q128" s="264"/>
      <c r="R128" s="193">
        <v>42</v>
      </c>
      <c r="S128" s="265"/>
      <c r="T128" s="264"/>
      <c r="U128" s="193">
        <v>50</v>
      </c>
      <c r="V128" s="265"/>
      <c r="W128" s="264"/>
      <c r="X128" s="193">
        <v>58</v>
      </c>
      <c r="Y128" s="265"/>
      <c r="Z128" s="264"/>
      <c r="AA128" s="193">
        <v>67</v>
      </c>
      <c r="AB128" s="265"/>
      <c r="AC128" s="264"/>
      <c r="AD128" s="193"/>
      <c r="AE128" s="265"/>
      <c r="AF128" s="264"/>
      <c r="AG128" s="193"/>
      <c r="AH128" s="265"/>
      <c r="AI128" s="264"/>
      <c r="AJ128" s="193"/>
      <c r="AK128" s="265"/>
      <c r="AL128" s="264"/>
      <c r="AM128" s="193"/>
      <c r="AN128" s="265"/>
    </row>
    <row r="129" spans="1:40" x14ac:dyDescent="0.25">
      <c r="A129" s="350"/>
      <c r="B129" s="353"/>
      <c r="C129" s="356"/>
      <c r="D129" s="359"/>
      <c r="E129" s="271">
        <v>0</v>
      </c>
      <c r="F129" s="267"/>
      <c r="G129" s="195">
        <v>0</v>
      </c>
      <c r="H129" s="194">
        <v>0</v>
      </c>
      <c r="I129" s="267"/>
      <c r="J129" s="195">
        <v>0</v>
      </c>
      <c r="K129" s="194">
        <v>0</v>
      </c>
      <c r="L129" s="267"/>
      <c r="M129" s="195">
        <v>0</v>
      </c>
      <c r="N129" s="194">
        <v>0</v>
      </c>
      <c r="O129" s="267"/>
      <c r="P129" s="195">
        <v>0</v>
      </c>
      <c r="Q129" s="194">
        <v>11</v>
      </c>
      <c r="R129" s="267"/>
      <c r="S129" s="195">
        <v>11</v>
      </c>
      <c r="T129" s="325">
        <f>'LAP PEL KEG'!H62</f>
        <v>11.012666666666666</v>
      </c>
      <c r="U129" s="267"/>
      <c r="V129" s="305">
        <f>T129</f>
        <v>11.012666666666666</v>
      </c>
      <c r="W129" s="194">
        <f>'LAP PEL KEG'!H62</f>
        <v>11.012666666666666</v>
      </c>
      <c r="X129" s="267"/>
      <c r="Y129" s="195">
        <f>W129</f>
        <v>11.012666666666666</v>
      </c>
      <c r="Z129" s="194">
        <f>'LAP PEL KEG'!H62</f>
        <v>11.012666666666666</v>
      </c>
      <c r="AA129" s="267"/>
      <c r="AB129" s="195">
        <f>Z129</f>
        <v>11.012666666666666</v>
      </c>
      <c r="AC129" s="194"/>
      <c r="AD129" s="267"/>
      <c r="AE129" s="195"/>
      <c r="AF129" s="194"/>
      <c r="AG129" s="267"/>
      <c r="AH129" s="195"/>
      <c r="AI129" s="194"/>
      <c r="AJ129" s="267"/>
      <c r="AK129" s="195"/>
      <c r="AL129" s="194"/>
      <c r="AM129" s="267"/>
      <c r="AN129" s="195"/>
    </row>
    <row r="130" spans="1:40" x14ac:dyDescent="0.25">
      <c r="A130" s="351"/>
      <c r="B130" s="354"/>
      <c r="C130" s="357"/>
      <c r="D130" s="360"/>
      <c r="E130" s="277"/>
      <c r="F130" s="197">
        <v>0</v>
      </c>
      <c r="G130" s="269"/>
      <c r="H130" s="268"/>
      <c r="I130" s="197">
        <v>0</v>
      </c>
      <c r="J130" s="269"/>
      <c r="K130" s="268"/>
      <c r="L130" s="197"/>
      <c r="M130" s="269"/>
      <c r="N130" s="268"/>
      <c r="O130" s="197">
        <v>0</v>
      </c>
      <c r="P130" s="269"/>
      <c r="Q130" s="268"/>
      <c r="R130" s="197">
        <v>11</v>
      </c>
      <c r="S130" s="269"/>
      <c r="T130" s="268"/>
      <c r="U130" s="326">
        <f>T129</f>
        <v>11.012666666666666</v>
      </c>
      <c r="V130" s="269"/>
      <c r="W130" s="268"/>
      <c r="X130" s="197">
        <f>W129</f>
        <v>11.012666666666666</v>
      </c>
      <c r="Y130" s="269"/>
      <c r="Z130" s="268"/>
      <c r="AA130" s="197">
        <f>Z129</f>
        <v>11.012666666666666</v>
      </c>
      <c r="AB130" s="269"/>
      <c r="AC130" s="268"/>
      <c r="AD130" s="197"/>
      <c r="AE130" s="269"/>
      <c r="AF130" s="268"/>
      <c r="AG130" s="197"/>
      <c r="AH130" s="269"/>
      <c r="AI130" s="268"/>
      <c r="AJ130" s="197"/>
      <c r="AK130" s="269"/>
      <c r="AL130" s="268"/>
      <c r="AM130" s="197"/>
      <c r="AN130" s="269"/>
    </row>
    <row r="131" spans="1:40" ht="14.45" customHeight="1" x14ac:dyDescent="0.25">
      <c r="A131" s="349">
        <v>36</v>
      </c>
      <c r="B131" s="352" t="s">
        <v>94</v>
      </c>
      <c r="C131" s="355" t="s">
        <v>114</v>
      </c>
      <c r="D131" s="358">
        <v>10000000</v>
      </c>
      <c r="E131" s="276"/>
      <c r="F131" s="193">
        <v>0</v>
      </c>
      <c r="G131" s="265"/>
      <c r="H131" s="264"/>
      <c r="I131" s="193">
        <v>0</v>
      </c>
      <c r="J131" s="265"/>
      <c r="K131" s="264"/>
      <c r="L131" s="193">
        <v>0</v>
      </c>
      <c r="M131" s="265"/>
      <c r="N131" s="264"/>
      <c r="O131" s="193">
        <v>33</v>
      </c>
      <c r="P131" s="265"/>
      <c r="Q131" s="264"/>
      <c r="R131" s="193">
        <v>42</v>
      </c>
      <c r="S131" s="265"/>
      <c r="T131" s="264"/>
      <c r="U131" s="193">
        <v>50</v>
      </c>
      <c r="V131" s="265"/>
      <c r="W131" s="264"/>
      <c r="X131" s="193">
        <v>58</v>
      </c>
      <c r="Y131" s="265"/>
      <c r="Z131" s="264"/>
      <c r="AA131" s="193">
        <v>67</v>
      </c>
      <c r="AB131" s="265"/>
      <c r="AC131" s="264"/>
      <c r="AD131" s="193"/>
      <c r="AE131" s="265"/>
      <c r="AF131" s="264"/>
      <c r="AG131" s="193"/>
      <c r="AH131" s="265"/>
      <c r="AI131" s="264"/>
      <c r="AJ131" s="193"/>
      <c r="AK131" s="265"/>
      <c r="AL131" s="264"/>
      <c r="AM131" s="193"/>
      <c r="AN131" s="265"/>
    </row>
    <row r="132" spans="1:40" x14ac:dyDescent="0.25">
      <c r="A132" s="350"/>
      <c r="B132" s="353"/>
      <c r="C132" s="356"/>
      <c r="D132" s="359"/>
      <c r="E132" s="271">
        <v>0</v>
      </c>
      <c r="F132" s="267"/>
      <c r="G132" s="195">
        <v>0</v>
      </c>
      <c r="H132" s="194">
        <v>0</v>
      </c>
      <c r="I132" s="267"/>
      <c r="J132" s="195">
        <v>0</v>
      </c>
      <c r="K132" s="194">
        <v>0</v>
      </c>
      <c r="L132" s="267"/>
      <c r="M132" s="195">
        <v>0</v>
      </c>
      <c r="N132" s="194">
        <v>0</v>
      </c>
      <c r="O132" s="267"/>
      <c r="P132" s="195">
        <v>0</v>
      </c>
      <c r="Q132" s="194">
        <v>5</v>
      </c>
      <c r="R132" s="267"/>
      <c r="S132" s="195">
        <v>5</v>
      </c>
      <c r="T132" s="194">
        <f>'LAP PEL KEG'!H63</f>
        <v>46.339999999999996</v>
      </c>
      <c r="U132" s="267"/>
      <c r="V132" s="195">
        <f>T132</f>
        <v>46.339999999999996</v>
      </c>
      <c r="W132" s="194">
        <f>'LAP PEL KEG'!H63</f>
        <v>46.339999999999996</v>
      </c>
      <c r="X132" s="267"/>
      <c r="Y132" s="195">
        <f>W132</f>
        <v>46.339999999999996</v>
      </c>
      <c r="Z132" s="194">
        <f>'LAP PEL KEG'!H63</f>
        <v>46.339999999999996</v>
      </c>
      <c r="AA132" s="267"/>
      <c r="AB132" s="195">
        <f>Z132</f>
        <v>46.339999999999996</v>
      </c>
      <c r="AC132" s="194"/>
      <c r="AD132" s="267"/>
      <c r="AE132" s="195"/>
      <c r="AF132" s="194"/>
      <c r="AG132" s="267"/>
      <c r="AH132" s="195"/>
      <c r="AI132" s="194"/>
      <c r="AJ132" s="267"/>
      <c r="AK132" s="195"/>
      <c r="AL132" s="194"/>
      <c r="AM132" s="267"/>
      <c r="AN132" s="195"/>
    </row>
    <row r="133" spans="1:40" x14ac:dyDescent="0.25">
      <c r="A133" s="351"/>
      <c r="B133" s="354"/>
      <c r="C133" s="357"/>
      <c r="D133" s="360"/>
      <c r="E133" s="277"/>
      <c r="F133" s="197">
        <v>0</v>
      </c>
      <c r="G133" s="269"/>
      <c r="H133" s="268"/>
      <c r="I133" s="197">
        <v>0</v>
      </c>
      <c r="J133" s="269"/>
      <c r="K133" s="268"/>
      <c r="L133" s="197">
        <v>0</v>
      </c>
      <c r="M133" s="269"/>
      <c r="N133" s="268"/>
      <c r="O133" s="197">
        <v>0</v>
      </c>
      <c r="P133" s="269"/>
      <c r="Q133" s="268"/>
      <c r="R133" s="197">
        <v>5</v>
      </c>
      <c r="S133" s="269"/>
      <c r="T133" s="268"/>
      <c r="U133" s="197">
        <f>T132</f>
        <v>46.339999999999996</v>
      </c>
      <c r="V133" s="269"/>
      <c r="W133" s="268"/>
      <c r="X133" s="197">
        <f>W132</f>
        <v>46.339999999999996</v>
      </c>
      <c r="Y133" s="269"/>
      <c r="Z133" s="268"/>
      <c r="AA133" s="197">
        <f>Z132</f>
        <v>46.339999999999996</v>
      </c>
      <c r="AB133" s="269"/>
      <c r="AC133" s="268"/>
      <c r="AD133" s="197"/>
      <c r="AE133" s="269"/>
      <c r="AF133" s="268"/>
      <c r="AG133" s="197"/>
      <c r="AH133" s="269"/>
      <c r="AI133" s="268"/>
      <c r="AJ133" s="197"/>
      <c r="AK133" s="269"/>
      <c r="AL133" s="268"/>
      <c r="AM133" s="197"/>
      <c r="AN133" s="269"/>
    </row>
    <row r="134" spans="1:40" ht="14.45" customHeight="1" x14ac:dyDescent="0.25">
      <c r="A134" s="349">
        <v>37</v>
      </c>
      <c r="B134" s="352" t="s">
        <v>72</v>
      </c>
      <c r="C134" s="355" t="s">
        <v>114</v>
      </c>
      <c r="D134" s="358">
        <v>45000000</v>
      </c>
      <c r="E134" s="276"/>
      <c r="F134" s="193">
        <v>0</v>
      </c>
      <c r="G134" s="265"/>
      <c r="H134" s="264"/>
      <c r="I134" s="193">
        <v>0</v>
      </c>
      <c r="J134" s="265"/>
      <c r="K134" s="264"/>
      <c r="L134" s="193">
        <v>0</v>
      </c>
      <c r="M134" s="265"/>
      <c r="N134" s="264"/>
      <c r="O134" s="193">
        <v>33</v>
      </c>
      <c r="P134" s="265"/>
      <c r="Q134" s="264"/>
      <c r="R134" s="193">
        <v>42</v>
      </c>
      <c r="S134" s="265"/>
      <c r="T134" s="264"/>
      <c r="U134" s="193">
        <v>50</v>
      </c>
      <c r="V134" s="265"/>
      <c r="W134" s="264"/>
      <c r="X134" s="193">
        <v>58</v>
      </c>
      <c r="Y134" s="265"/>
      <c r="Z134" s="264"/>
      <c r="AA134" s="193">
        <v>67</v>
      </c>
      <c r="AB134" s="265"/>
      <c r="AC134" s="264"/>
      <c r="AD134" s="193"/>
      <c r="AE134" s="265"/>
      <c r="AF134" s="264"/>
      <c r="AG134" s="193"/>
      <c r="AH134" s="265"/>
      <c r="AI134" s="264"/>
      <c r="AJ134" s="193"/>
      <c r="AK134" s="265"/>
      <c r="AL134" s="264"/>
      <c r="AM134" s="193"/>
      <c r="AN134" s="265"/>
    </row>
    <row r="135" spans="1:40" x14ac:dyDescent="0.25">
      <c r="A135" s="350"/>
      <c r="B135" s="353"/>
      <c r="C135" s="356"/>
      <c r="D135" s="359"/>
      <c r="E135" s="271">
        <v>0</v>
      </c>
      <c r="F135" s="267"/>
      <c r="G135" s="195">
        <v>0</v>
      </c>
      <c r="H135" s="194">
        <v>0</v>
      </c>
      <c r="I135" s="267"/>
      <c r="J135" s="195">
        <v>0</v>
      </c>
      <c r="K135" s="194">
        <v>0</v>
      </c>
      <c r="L135" s="267"/>
      <c r="M135" s="195">
        <v>0</v>
      </c>
      <c r="N135" s="194">
        <v>0</v>
      </c>
      <c r="O135" s="267"/>
      <c r="P135" s="195">
        <v>2.4</v>
      </c>
      <c r="Q135" s="194">
        <v>33</v>
      </c>
      <c r="R135" s="267"/>
      <c r="S135" s="195">
        <v>33</v>
      </c>
      <c r="T135" s="194">
        <f>'LAP PEL KEG'!H64</f>
        <v>88.01</v>
      </c>
      <c r="U135" s="267"/>
      <c r="V135" s="195">
        <f>T135</f>
        <v>88.01</v>
      </c>
      <c r="W135" s="194">
        <f>'LAP PEL KEG'!H64</f>
        <v>88.01</v>
      </c>
      <c r="X135" s="267"/>
      <c r="Y135" s="195">
        <f>W135</f>
        <v>88.01</v>
      </c>
      <c r="Z135" s="194">
        <f>'LAP PEL KEG'!H64</f>
        <v>88.01</v>
      </c>
      <c r="AA135" s="267"/>
      <c r="AB135" s="195">
        <f>Z135</f>
        <v>88.01</v>
      </c>
      <c r="AC135" s="194"/>
      <c r="AD135" s="267"/>
      <c r="AE135" s="195"/>
      <c r="AF135" s="194"/>
      <c r="AG135" s="267"/>
      <c r="AH135" s="195"/>
      <c r="AI135" s="194"/>
      <c r="AJ135" s="267"/>
      <c r="AK135" s="195"/>
      <c r="AL135" s="194"/>
      <c r="AM135" s="267"/>
      <c r="AN135" s="195"/>
    </row>
    <row r="136" spans="1:40" x14ac:dyDescent="0.25">
      <c r="A136" s="351"/>
      <c r="B136" s="354"/>
      <c r="C136" s="357"/>
      <c r="D136" s="360"/>
      <c r="E136" s="277"/>
      <c r="F136" s="197">
        <v>0</v>
      </c>
      <c r="G136" s="269"/>
      <c r="H136" s="268"/>
      <c r="I136" s="197">
        <v>0</v>
      </c>
      <c r="J136" s="269"/>
      <c r="K136" s="268"/>
      <c r="L136" s="197">
        <v>0</v>
      </c>
      <c r="M136" s="269"/>
      <c r="N136" s="268"/>
      <c r="O136" s="197">
        <v>2.4</v>
      </c>
      <c r="P136" s="269"/>
      <c r="Q136" s="268"/>
      <c r="R136" s="197">
        <v>33</v>
      </c>
      <c r="S136" s="269"/>
      <c r="T136" s="268"/>
      <c r="U136" s="197">
        <f>T135</f>
        <v>88.01</v>
      </c>
      <c r="V136" s="269"/>
      <c r="W136" s="268"/>
      <c r="X136" s="197">
        <f>W135</f>
        <v>88.01</v>
      </c>
      <c r="Y136" s="269"/>
      <c r="Z136" s="268"/>
      <c r="AA136" s="197">
        <f>Z135</f>
        <v>88.01</v>
      </c>
      <c r="AB136" s="269"/>
      <c r="AC136" s="268"/>
      <c r="AD136" s="197"/>
      <c r="AE136" s="269"/>
      <c r="AF136" s="268"/>
      <c r="AG136" s="197"/>
      <c r="AH136" s="269"/>
      <c r="AI136" s="268"/>
      <c r="AJ136" s="197"/>
      <c r="AK136" s="269"/>
      <c r="AL136" s="268"/>
      <c r="AM136" s="197"/>
      <c r="AN136" s="269"/>
    </row>
    <row r="137" spans="1:40" ht="14.45" customHeight="1" x14ac:dyDescent="0.25">
      <c r="A137" s="349">
        <v>38</v>
      </c>
      <c r="B137" s="352" t="s">
        <v>95</v>
      </c>
      <c r="C137" s="355" t="s">
        <v>114</v>
      </c>
      <c r="D137" s="358">
        <v>180000000</v>
      </c>
      <c r="E137" s="276"/>
      <c r="F137" s="193">
        <v>0</v>
      </c>
      <c r="G137" s="265"/>
      <c r="H137" s="264"/>
      <c r="I137" s="193">
        <v>0</v>
      </c>
      <c r="J137" s="265"/>
      <c r="K137" s="264"/>
      <c r="L137" s="193">
        <v>0</v>
      </c>
      <c r="M137" s="265"/>
      <c r="N137" s="264"/>
      <c r="O137" s="193">
        <v>33</v>
      </c>
      <c r="P137" s="265"/>
      <c r="Q137" s="264"/>
      <c r="R137" s="193">
        <v>42</v>
      </c>
      <c r="S137" s="265"/>
      <c r="T137" s="264"/>
      <c r="U137" s="193">
        <v>50</v>
      </c>
      <c r="V137" s="265"/>
      <c r="W137" s="264"/>
      <c r="X137" s="193">
        <v>58</v>
      </c>
      <c r="Y137" s="265"/>
      <c r="Z137" s="264"/>
      <c r="AA137" s="193">
        <v>67</v>
      </c>
      <c r="AB137" s="265"/>
      <c r="AC137" s="264"/>
      <c r="AD137" s="193"/>
      <c r="AE137" s="265"/>
      <c r="AF137" s="264"/>
      <c r="AG137" s="193"/>
      <c r="AH137" s="265"/>
      <c r="AI137" s="264"/>
      <c r="AJ137" s="193"/>
      <c r="AK137" s="265"/>
      <c r="AL137" s="264"/>
      <c r="AM137" s="193"/>
      <c r="AN137" s="265"/>
    </row>
    <row r="138" spans="1:40" x14ac:dyDescent="0.25">
      <c r="A138" s="350"/>
      <c r="B138" s="353"/>
      <c r="C138" s="356"/>
      <c r="D138" s="359"/>
      <c r="E138" s="271">
        <v>0</v>
      </c>
      <c r="F138" s="267"/>
      <c r="G138" s="195">
        <v>0</v>
      </c>
      <c r="H138" s="194">
        <v>0</v>
      </c>
      <c r="I138" s="267"/>
      <c r="J138" s="195">
        <v>0</v>
      </c>
      <c r="K138" s="194">
        <v>0</v>
      </c>
      <c r="L138" s="267"/>
      <c r="M138" s="195">
        <v>0</v>
      </c>
      <c r="N138" s="194">
        <v>0</v>
      </c>
      <c r="O138" s="267"/>
      <c r="P138" s="195">
        <v>5</v>
      </c>
      <c r="Q138" s="194">
        <v>5</v>
      </c>
      <c r="R138" s="267"/>
      <c r="S138" s="195">
        <v>5</v>
      </c>
      <c r="T138" s="194">
        <f>'LAP PEL KEG'!H65</f>
        <v>11.831944444444446</v>
      </c>
      <c r="U138" s="267"/>
      <c r="V138" s="195">
        <f>T138</f>
        <v>11.831944444444446</v>
      </c>
      <c r="W138" s="194">
        <f>'LAP PEL KEG'!H65</f>
        <v>11.831944444444446</v>
      </c>
      <c r="X138" s="267"/>
      <c r="Y138" s="195">
        <f>W138</f>
        <v>11.831944444444446</v>
      </c>
      <c r="Z138" s="194">
        <f>'LAP PEL KEG'!H65</f>
        <v>11.831944444444446</v>
      </c>
      <c r="AA138" s="267"/>
      <c r="AB138" s="195">
        <f>Z138</f>
        <v>11.831944444444446</v>
      </c>
      <c r="AC138" s="194"/>
      <c r="AD138" s="267"/>
      <c r="AE138" s="195"/>
      <c r="AF138" s="194"/>
      <c r="AG138" s="267"/>
      <c r="AH138" s="195"/>
      <c r="AI138" s="194"/>
      <c r="AJ138" s="267"/>
      <c r="AK138" s="195"/>
      <c r="AL138" s="194"/>
      <c r="AM138" s="267"/>
      <c r="AN138" s="195"/>
    </row>
    <row r="139" spans="1:40" x14ac:dyDescent="0.25">
      <c r="A139" s="351"/>
      <c r="B139" s="354"/>
      <c r="C139" s="357"/>
      <c r="D139" s="360"/>
      <c r="E139" s="277"/>
      <c r="F139" s="197">
        <v>0</v>
      </c>
      <c r="G139" s="269"/>
      <c r="H139" s="268"/>
      <c r="I139" s="197">
        <v>0</v>
      </c>
      <c r="J139" s="269"/>
      <c r="K139" s="268"/>
      <c r="L139" s="197">
        <v>0</v>
      </c>
      <c r="M139" s="269"/>
      <c r="N139" s="268"/>
      <c r="O139" s="197">
        <v>5</v>
      </c>
      <c r="P139" s="269"/>
      <c r="Q139" s="268"/>
      <c r="R139" s="197">
        <v>5</v>
      </c>
      <c r="S139" s="269"/>
      <c r="T139" s="268"/>
      <c r="U139" s="197">
        <f>T138</f>
        <v>11.831944444444446</v>
      </c>
      <c r="V139" s="269"/>
      <c r="W139" s="268"/>
      <c r="X139" s="197">
        <f>W138</f>
        <v>11.831944444444446</v>
      </c>
      <c r="Y139" s="269"/>
      <c r="Z139" s="268"/>
      <c r="AA139" s="197">
        <f>Z138</f>
        <v>11.831944444444446</v>
      </c>
      <c r="AB139" s="269"/>
      <c r="AC139" s="268"/>
      <c r="AD139" s="197"/>
      <c r="AE139" s="269"/>
      <c r="AF139" s="268"/>
      <c r="AG139" s="197"/>
      <c r="AH139" s="269"/>
      <c r="AI139" s="268"/>
      <c r="AJ139" s="197"/>
      <c r="AK139" s="269"/>
      <c r="AL139" s="268"/>
      <c r="AM139" s="197"/>
      <c r="AN139" s="269"/>
    </row>
    <row r="140" spans="1:40" ht="15.75" thickBot="1" x14ac:dyDescent="0.3">
      <c r="A140" s="171"/>
      <c r="B140" s="153"/>
      <c r="C140" s="211"/>
      <c r="D140" s="210"/>
      <c r="E140" s="211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2"/>
    </row>
    <row r="141" spans="1:40" ht="6" customHeight="1" x14ac:dyDescent="0.25"/>
    <row r="143" spans="1:40" ht="15.75" x14ac:dyDescent="0.25">
      <c r="AA143" s="95" t="s">
        <v>203</v>
      </c>
      <c r="AB143" s="95"/>
      <c r="AC143" s="95"/>
    </row>
    <row r="144" spans="1:40" ht="15.75" x14ac:dyDescent="0.25">
      <c r="AA144" s="6" t="s">
        <v>191</v>
      </c>
      <c r="AB144" s="157"/>
      <c r="AC144" s="157"/>
    </row>
    <row r="145" spans="1:29" x14ac:dyDescent="0.25">
      <c r="AA145" s="160"/>
      <c r="AB145" s="160"/>
      <c r="AC145" s="160"/>
    </row>
    <row r="146" spans="1:29" x14ac:dyDescent="0.25">
      <c r="AA146" s="160"/>
      <c r="AB146" s="160"/>
      <c r="AC146" s="160"/>
    </row>
    <row r="147" spans="1:29" ht="15.75" x14ac:dyDescent="0.25">
      <c r="A147" s="199" t="s">
        <v>145</v>
      </c>
      <c r="B147" s="179"/>
      <c r="C147" s="179"/>
      <c r="D147" s="179"/>
      <c r="AA147" s="96"/>
      <c r="AB147" s="157"/>
      <c r="AC147" s="157"/>
    </row>
    <row r="148" spans="1:29" ht="15.75" x14ac:dyDescent="0.25">
      <c r="A148" s="199" t="s">
        <v>146</v>
      </c>
      <c r="B148" s="179"/>
      <c r="C148" s="179"/>
      <c r="D148" s="179"/>
      <c r="AA148" s="158" t="s">
        <v>189</v>
      </c>
      <c r="AB148" s="157"/>
      <c r="AC148" s="157"/>
    </row>
    <row r="149" spans="1:29" ht="15.75" x14ac:dyDescent="0.25">
      <c r="A149" s="199" t="s">
        <v>147</v>
      </c>
      <c r="B149" s="179"/>
      <c r="C149" s="179"/>
      <c r="D149" s="179"/>
      <c r="AA149" s="159" t="s">
        <v>5</v>
      </c>
      <c r="AB149" s="157"/>
      <c r="AC149" s="157"/>
    </row>
    <row r="150" spans="1:29" ht="15.75" x14ac:dyDescent="0.25">
      <c r="A150" s="199" t="s">
        <v>148</v>
      </c>
      <c r="B150" s="179"/>
      <c r="C150" s="179"/>
      <c r="D150" s="179"/>
      <c r="AA150" s="159" t="s">
        <v>190</v>
      </c>
      <c r="AB150" s="157"/>
      <c r="AC150" s="157"/>
    </row>
    <row r="151" spans="1:29" x14ac:dyDescent="0.25">
      <c r="A151" s="199" t="s">
        <v>149</v>
      </c>
      <c r="B151" s="179"/>
      <c r="C151" s="179"/>
      <c r="D151" s="179"/>
    </row>
    <row r="152" spans="1:29" x14ac:dyDescent="0.25">
      <c r="A152" s="199" t="s">
        <v>150</v>
      </c>
      <c r="B152" s="179"/>
      <c r="C152" s="179"/>
      <c r="D152" s="179"/>
    </row>
    <row r="153" spans="1:29" x14ac:dyDescent="0.25">
      <c r="A153" s="179"/>
      <c r="B153" s="179"/>
      <c r="C153" s="179"/>
      <c r="D153" s="179"/>
    </row>
    <row r="154" spans="1:29" x14ac:dyDescent="0.25">
      <c r="A154" s="179"/>
      <c r="B154" s="179"/>
      <c r="C154" s="179"/>
      <c r="D154" s="179"/>
    </row>
  </sheetData>
  <mergeCells count="176">
    <mergeCell ref="A2:AN2"/>
    <mergeCell ref="A3:AN3"/>
    <mergeCell ref="E10:AN10"/>
    <mergeCell ref="E11:G11"/>
    <mergeCell ref="H11:J11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AL11:AN11"/>
    <mergeCell ref="C13:D13"/>
    <mergeCell ref="E13:G13"/>
    <mergeCell ref="H13:J13"/>
    <mergeCell ref="K13:M13"/>
    <mergeCell ref="N13:P13"/>
    <mergeCell ref="AI13:AK13"/>
    <mergeCell ref="AL13:AN13"/>
    <mergeCell ref="A18:A20"/>
    <mergeCell ref="B18:B20"/>
    <mergeCell ref="C18:C20"/>
    <mergeCell ref="D18:D20"/>
    <mergeCell ref="Q13:S13"/>
    <mergeCell ref="T13:V13"/>
    <mergeCell ref="W13:Y13"/>
    <mergeCell ref="Z13:AB13"/>
    <mergeCell ref="AC13:AE13"/>
    <mergeCell ref="AF13:AH13"/>
    <mergeCell ref="A27:A29"/>
    <mergeCell ref="B27:B29"/>
    <mergeCell ref="C27:C29"/>
    <mergeCell ref="D27:D29"/>
    <mergeCell ref="A30:A32"/>
    <mergeCell ref="B30:B32"/>
    <mergeCell ref="C30:C32"/>
    <mergeCell ref="D30:D32"/>
    <mergeCell ref="A21:A23"/>
    <mergeCell ref="B21:B23"/>
    <mergeCell ref="C21:C23"/>
    <mergeCell ref="D21:D23"/>
    <mergeCell ref="A24:A26"/>
    <mergeCell ref="B24:B26"/>
    <mergeCell ref="C24:C26"/>
    <mergeCell ref="D24:D26"/>
    <mergeCell ref="A41:A43"/>
    <mergeCell ref="B41:B43"/>
    <mergeCell ref="C41:C43"/>
    <mergeCell ref="D41:D43"/>
    <mergeCell ref="A44:A46"/>
    <mergeCell ref="B44:B46"/>
    <mergeCell ref="C44:C46"/>
    <mergeCell ref="D44:D46"/>
    <mergeCell ref="A33:A35"/>
    <mergeCell ref="B33:B35"/>
    <mergeCell ref="C33:C35"/>
    <mergeCell ref="D33:D35"/>
    <mergeCell ref="A37:A39"/>
    <mergeCell ref="B37:B39"/>
    <mergeCell ref="C37:C39"/>
    <mergeCell ref="D37:D39"/>
    <mergeCell ref="A53:A55"/>
    <mergeCell ref="B53:B55"/>
    <mergeCell ref="C53:C55"/>
    <mergeCell ref="D53:D55"/>
    <mergeCell ref="A56:A58"/>
    <mergeCell ref="B56:B58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66:A68"/>
    <mergeCell ref="B66:B68"/>
    <mergeCell ref="C66:C68"/>
    <mergeCell ref="D66:D68"/>
    <mergeCell ref="A70:A72"/>
    <mergeCell ref="B70:B72"/>
    <mergeCell ref="C70:C72"/>
    <mergeCell ref="D70:D72"/>
    <mergeCell ref="A59:A61"/>
    <mergeCell ref="B59:B61"/>
    <mergeCell ref="C59:C61"/>
    <mergeCell ref="D59:D61"/>
    <mergeCell ref="A62:A64"/>
    <mergeCell ref="B62:B64"/>
    <mergeCell ref="C62:C64"/>
    <mergeCell ref="D62:D64"/>
    <mergeCell ref="A80:A82"/>
    <mergeCell ref="B80:B82"/>
    <mergeCell ref="C80:C82"/>
    <mergeCell ref="D80:D82"/>
    <mergeCell ref="A83:A85"/>
    <mergeCell ref="B83:B85"/>
    <mergeCell ref="C83:C85"/>
    <mergeCell ref="D83:D85"/>
    <mergeCell ref="A73:A75"/>
    <mergeCell ref="B73:B75"/>
    <mergeCell ref="C73:C75"/>
    <mergeCell ref="D73:D75"/>
    <mergeCell ref="A77:A79"/>
    <mergeCell ref="B77:B79"/>
    <mergeCell ref="C77:C79"/>
    <mergeCell ref="D77:D79"/>
    <mergeCell ref="A94:A96"/>
    <mergeCell ref="B94:B96"/>
    <mergeCell ref="C94:C96"/>
    <mergeCell ref="D94:D96"/>
    <mergeCell ref="A97:A99"/>
    <mergeCell ref="B97:B99"/>
    <mergeCell ref="C97:C99"/>
    <mergeCell ref="D97:D99"/>
    <mergeCell ref="A86:A88"/>
    <mergeCell ref="B86:B88"/>
    <mergeCell ref="C86:C88"/>
    <mergeCell ref="D86:D88"/>
    <mergeCell ref="A91:A93"/>
    <mergeCell ref="B91:B93"/>
    <mergeCell ref="C91:C93"/>
    <mergeCell ref="D91:D93"/>
    <mergeCell ref="A106:A108"/>
    <mergeCell ref="B106:B108"/>
    <mergeCell ref="C106:C108"/>
    <mergeCell ref="D106:D108"/>
    <mergeCell ref="A109:A111"/>
    <mergeCell ref="B109:B111"/>
    <mergeCell ref="C109:C111"/>
    <mergeCell ref="D109:D111"/>
    <mergeCell ref="A100:A102"/>
    <mergeCell ref="B100:B102"/>
    <mergeCell ref="C100:C102"/>
    <mergeCell ref="D100:D102"/>
    <mergeCell ref="A103:A105"/>
    <mergeCell ref="B103:B105"/>
    <mergeCell ref="C103:C105"/>
    <mergeCell ref="D103:D105"/>
    <mergeCell ref="A121:A123"/>
    <mergeCell ref="B121:B123"/>
    <mergeCell ref="C121:C123"/>
    <mergeCell ref="D121:D123"/>
    <mergeCell ref="A124:A126"/>
    <mergeCell ref="B124:B126"/>
    <mergeCell ref="C124:C126"/>
    <mergeCell ref="D124:D126"/>
    <mergeCell ref="A113:A115"/>
    <mergeCell ref="B113:B115"/>
    <mergeCell ref="C113:C115"/>
    <mergeCell ref="D113:D115"/>
    <mergeCell ref="A116:A118"/>
    <mergeCell ref="B116:B118"/>
    <mergeCell ref="C116:C118"/>
    <mergeCell ref="D116:D118"/>
    <mergeCell ref="A134:A136"/>
    <mergeCell ref="B134:B136"/>
    <mergeCell ref="C134:C136"/>
    <mergeCell ref="D134:D136"/>
    <mergeCell ref="A137:A139"/>
    <mergeCell ref="B137:B139"/>
    <mergeCell ref="C137:C139"/>
    <mergeCell ref="D137:D139"/>
    <mergeCell ref="A128:A130"/>
    <mergeCell ref="B128:B130"/>
    <mergeCell ref="C128:C130"/>
    <mergeCell ref="D128:D130"/>
    <mergeCell ref="A131:A133"/>
    <mergeCell ref="B131:B133"/>
    <mergeCell ref="C131:C133"/>
    <mergeCell ref="D131:D133"/>
  </mergeCells>
  <pageMargins left="0.39370078740157483" right="1.1811023622047245" top="0.55118110236220474" bottom="0.39370078740157483" header="0.31496062992125984" footer="0.31496062992125984"/>
  <pageSetup paperSize="5" scale="7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MARET</vt:lpstr>
      <vt:lpstr>MEI</vt:lpstr>
      <vt:lpstr>JUNI</vt:lpstr>
      <vt:lpstr>JULI</vt:lpstr>
      <vt:lpstr>AGUSTUS</vt:lpstr>
      <vt:lpstr>masalah hambatan </vt:lpstr>
      <vt:lpstr>LAP PEL KEG</vt:lpstr>
      <vt:lpstr>labalaba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Danang Iftian</dc:creator>
  <cp:lastModifiedBy>Nur Indah Sari</cp:lastModifiedBy>
  <cp:lastPrinted>2021-06-03T07:50:21Z</cp:lastPrinted>
  <dcterms:created xsi:type="dcterms:W3CDTF">2021-04-12T00:16:00Z</dcterms:created>
  <dcterms:modified xsi:type="dcterms:W3CDTF">2021-11-24T01:58:28Z</dcterms:modified>
</cp:coreProperties>
</file>