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35" yWindow="65281" windowWidth="9060" windowHeight="5985" activeTab="11"/>
  </bookViews>
  <sheets>
    <sheet name="Jan" sheetId="1" r:id="rId1"/>
    <sheet name="Peb" sheetId="2" r:id="rId2"/>
    <sheet name="Mar" sheetId="3" r:id="rId3"/>
    <sheet name="Apr" sheetId="4" r:id="rId4"/>
    <sheet name="Mei" sheetId="5" r:id="rId5"/>
    <sheet name="Juni" sheetId="6" r:id="rId6"/>
    <sheet name="Juli" sheetId="7" r:id="rId7"/>
    <sheet name="Agust" sheetId="8" r:id="rId8"/>
    <sheet name="Sept" sheetId="9" r:id="rId9"/>
    <sheet name="Okto" sheetId="10" r:id="rId10"/>
    <sheet name="Nop" sheetId="11" r:id="rId11"/>
    <sheet name="Desem" sheetId="12" r:id="rId12"/>
    <sheet name="RAPAT" sheetId="13" r:id="rId13"/>
    <sheet name="REKAB" sheetId="14" r:id="rId14"/>
    <sheet name="TRIB" sheetId="15" r:id="rId15"/>
    <sheet name="TERKINI" sheetId="16" r:id="rId16"/>
    <sheet name="Target bln" sheetId="17" r:id="rId17"/>
    <sheet name="Sheet1" sheetId="18" r:id="rId18"/>
  </sheets>
  <definedNames>
    <definedName name="_xlnm.Print_Area" localSheetId="0">'Jan'!#REF!</definedName>
  </definedNames>
  <calcPr fullCalcOnLoad="1"/>
</workbook>
</file>

<file path=xl/sharedStrings.xml><?xml version="1.0" encoding="utf-8"?>
<sst xmlns="http://schemas.openxmlformats.org/spreadsheetml/2006/main" count="1035" uniqueCount="144">
  <si>
    <t>PEMERINTAH KABUPATEN KARANGANYAR</t>
  </si>
  <si>
    <t>Kode Rekening</t>
  </si>
  <si>
    <t>Uraian</t>
  </si>
  <si>
    <t>Retribusi Pemakaian</t>
  </si>
  <si>
    <t>Kekayaan Daerah</t>
  </si>
  <si>
    <t>Tempat Rekreasi dan OR</t>
  </si>
  <si>
    <t>Somokado</t>
  </si>
  <si>
    <t>Candi Sukuh / Kws</t>
  </si>
  <si>
    <t>Candi Sukuh / Obj</t>
  </si>
  <si>
    <t>Candi Ceto / Kws</t>
  </si>
  <si>
    <t>Candi Ceto / Obj</t>
  </si>
  <si>
    <t>Cumpleng</t>
  </si>
  <si>
    <t>Pablengan</t>
  </si>
  <si>
    <t>Gondosuli</t>
  </si>
  <si>
    <t>B o m a</t>
  </si>
  <si>
    <t>Grojogan Jumok</t>
  </si>
  <si>
    <t>Grojogan Parang Ijo</t>
  </si>
  <si>
    <t>JUMLAH</t>
  </si>
  <si>
    <t xml:space="preserve">Mengetahui </t>
  </si>
  <si>
    <t>KEPALA DINAS PARIWISATA</t>
  </si>
  <si>
    <t>Drs. AGUS SUJIANTO</t>
  </si>
  <si>
    <t>%</t>
  </si>
  <si>
    <t>Jumlah Anggaran</t>
  </si>
  <si>
    <t>Sampai dengan bulan lalu</t>
  </si>
  <si>
    <t xml:space="preserve">Penerimaan </t>
  </si>
  <si>
    <t xml:space="preserve">Penyetoran </t>
  </si>
  <si>
    <t>Sisa</t>
  </si>
  <si>
    <t>Bulan ini</t>
  </si>
  <si>
    <t>Jml Angg yg terealisasi</t>
  </si>
  <si>
    <t>Sisa yg belum disetor</t>
  </si>
  <si>
    <t>Sisa Angg. Yg Belum terealisasi</t>
  </si>
  <si>
    <t>Sampai dengan Bulan ini</t>
  </si>
  <si>
    <t>LAPORAN PERTANGGUNGJAWABAN BENDAHARA PENERIMA SKPD</t>
  </si>
  <si>
    <t>( SPJ PENDAPATAN - FUNGSIONAL )</t>
  </si>
  <si>
    <t>6 = 5-4</t>
  </si>
  <si>
    <t>9 = 8-7</t>
  </si>
  <si>
    <t>11 = 5+8</t>
  </si>
  <si>
    <t>12 = 11-10</t>
  </si>
  <si>
    <t>13 = 3-10</t>
  </si>
  <si>
    <t>Jml Angg yg telah disetor</t>
  </si>
  <si>
    <t>10 = 4+7</t>
  </si>
  <si>
    <t>Bendahara Penerima</t>
  </si>
  <si>
    <t>Dinas Pariwisata Kab. Kra</t>
  </si>
  <si>
    <t>SKPD</t>
  </si>
  <si>
    <t>PENGGUNA ANGGARAN</t>
  </si>
  <si>
    <t>BENDAHARA PENERIMA</t>
  </si>
  <si>
    <t>Obyek/Kawasan Wisata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</si>
  <si>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</si>
  <si>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</si>
  <si>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</si>
  <si>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</si>
  <si>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</si>
  <si>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</si>
  <si>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</si>
  <si>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</si>
  <si>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</t>
  </si>
  <si>
    <t>Okt</t>
  </si>
  <si>
    <t>Nop</t>
  </si>
  <si>
    <t>Des</t>
  </si>
  <si>
    <t>REKAPITULASI PENDAPATAN DINAS PARIWISATA KABUPATEN KARANGANYAR</t>
  </si>
  <si>
    <t>TARGET</t>
  </si>
  <si>
    <t>Kawasan Matesih</t>
  </si>
  <si>
    <t>Pos Ganten</t>
  </si>
  <si>
    <t>Pembina Utama Muda</t>
  </si>
  <si>
    <t>NIP. 19610801 098903 1 006</t>
  </si>
  <si>
    <t>Kawasan Sukuh</t>
  </si>
  <si>
    <t>Candi Sukuh</t>
  </si>
  <si>
    <t>Kawasan Ceto</t>
  </si>
  <si>
    <t>Candi Ceto</t>
  </si>
  <si>
    <t xml:space="preserve">Pablengan </t>
  </si>
  <si>
    <t>Boma</t>
  </si>
  <si>
    <t>Grojogan Jumog</t>
  </si>
  <si>
    <t>Parang Ijo</t>
  </si>
  <si>
    <t>SUNDORO, SH, M.Si</t>
  </si>
  <si>
    <t>NIP. 19610512 198812 1 001</t>
  </si>
  <si>
    <t>: DISPARBUD</t>
  </si>
  <si>
    <t>DAN KEBUDAYAAN KAB. KARANGANYAR</t>
  </si>
  <si>
    <t>TAHUN 2013</t>
  </si>
  <si>
    <t>DAN KEBUDAYAAN KAB.  KARANGANYAR</t>
  </si>
  <si>
    <t>: Drs. AGUS SUJIANTO</t>
  </si>
  <si>
    <t>TAHUN 2012</t>
  </si>
  <si>
    <t>NO</t>
  </si>
  <si>
    <t>NIP. 19610801 198903 1 006</t>
  </si>
  <si>
    <t>Pembina Tingkat I</t>
  </si>
  <si>
    <t>Balekambang</t>
  </si>
  <si>
    <t>Grojogan Sewu</t>
  </si>
  <si>
    <t>Target 2015</t>
  </si>
  <si>
    <t>Realisasi</t>
  </si>
  <si>
    <t>Bulan</t>
  </si>
  <si>
    <t>% Thn</t>
  </si>
  <si>
    <t>% Bln</t>
  </si>
  <si>
    <t>Drs. TARSA, M.Pd</t>
  </si>
  <si>
    <t>: Drs. TARSA, M.Pd</t>
  </si>
  <si>
    <t>NIP. 19620511 198405 1 003</t>
  </si>
  <si>
    <t>Kampung Dayu</t>
  </si>
  <si>
    <t>Ret.Pem.Kekyn. Daerah</t>
  </si>
  <si>
    <t>Sewa Kios Pablengan</t>
  </si>
  <si>
    <t>Ret. Tempat Pariwisata</t>
  </si>
  <si>
    <t>Lain-lain PAD yg Sah</t>
  </si>
  <si>
    <t>2.04.01.01.4.1.2.02.01</t>
  </si>
  <si>
    <t>2.04.01.01.4.1.4.18.01</t>
  </si>
  <si>
    <t>2.04.01.01.4.1.2.02.22</t>
  </si>
  <si>
    <t>'</t>
  </si>
  <si>
    <t>TARGET 2016</t>
  </si>
  <si>
    <t>PERUB. 2016</t>
  </si>
  <si>
    <t>REAL MEI 2016</t>
  </si>
  <si>
    <t>Bulan  :   SEPTEMBER   2016</t>
  </si>
  <si>
    <t>|</t>
  </si>
  <si>
    <t>CATATAN ;</t>
  </si>
  <si>
    <t>1. Grojogan Sewu dan  Balekambang Rencana diambil ANEKA USAHA pada Tahun 2017 ?</t>
  </si>
  <si>
    <t>2. Realisasi Pendapatan Balekambang Rp 47.982.500,- termasuk pendapatan tahun 2015</t>
  </si>
  <si>
    <t xml:space="preserve">    Sejumlah Rp. 14.131.200,-</t>
  </si>
  <si>
    <t>Bulan  :   NOPEMBER   2016</t>
  </si>
  <si>
    <t>TAHUN 2016</t>
  </si>
  <si>
    <t>: Drs. TITIS SRI JAWOTO</t>
  </si>
  <si>
    <t>Museum Dayu</t>
  </si>
  <si>
    <t>Air Terjun Jumog</t>
  </si>
  <si>
    <t>Air Terjun Parang Ijo</t>
  </si>
  <si>
    <t>Drs. TITIS SRI JAWOTO</t>
  </si>
  <si>
    <t>NIP. 19660923 198603 1 003</t>
  </si>
  <si>
    <t>Bulan  :   JANUARI  2017</t>
  </si>
  <si>
    <t>: DISPARPORA</t>
  </si>
  <si>
    <t>Dinas Pariwisata Pemuda dan Olah Raga</t>
  </si>
  <si>
    <t>Kabupaten Karanganyar</t>
  </si>
  <si>
    <t>PEMUDA DAN OLAH RAGA</t>
  </si>
  <si>
    <t>KABUPATEN KARANGANYAR</t>
  </si>
  <si>
    <t>Bulan  :   PEBRUARI  2017</t>
  </si>
  <si>
    <t>Bulan  :   MARET  2017</t>
  </si>
  <si>
    <t>Bulan  :   APRIL  2017</t>
  </si>
  <si>
    <t>Bulan  :   MEI  2017</t>
  </si>
  <si>
    <t>Bulan  :   JUNI  2017</t>
  </si>
  <si>
    <t>Bulan  :   JULI  2017</t>
  </si>
  <si>
    <t>Bulan  :   AGUSTUS  2017</t>
  </si>
  <si>
    <t>``</t>
  </si>
  <si>
    <t>A</t>
  </si>
  <si>
    <t>Bulan  :   SEPTEMBER  2017</t>
  </si>
  <si>
    <t>Bulan  :   OKTOBER  2017</t>
  </si>
  <si>
    <t>PKS Perhutani</t>
  </si>
  <si>
    <t>Sarana Prasana Wana Wisata</t>
  </si>
  <si>
    <t>Bulan  :   NOPEMBER  2017</t>
  </si>
  <si>
    <t>Srpras PKS Perhutani</t>
  </si>
  <si>
    <t>LMDH</t>
  </si>
  <si>
    <t>Kas Desa PKS Perhutani</t>
  </si>
  <si>
    <t>Bulan  :   DESEMBER  2017</t>
  </si>
</sst>
</file>

<file path=xl/styles.xml><?xml version="1.0" encoding="utf-8"?>
<styleSheet xmlns="http://schemas.openxmlformats.org/spreadsheetml/2006/main">
  <numFmts count="1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"/>
    <numFmt numFmtId="171" formatCode="[$-409]dddd\,\ mmmm\ dd\,\ yyyy"/>
    <numFmt numFmtId="172" formatCode="0.0%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 horizontal="right"/>
    </xf>
    <xf numFmtId="0" fontId="7" fillId="0" borderId="17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6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15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9" fontId="0" fillId="0" borderId="19" xfId="0" applyNumberFormat="1" applyBorder="1" applyAlignment="1">
      <alignment/>
    </xf>
    <xf numFmtId="3" fontId="2" fillId="0" borderId="22" xfId="0" applyNumberFormat="1" applyFont="1" applyBorder="1" applyAlignment="1">
      <alignment/>
    </xf>
    <xf numFmtId="0" fontId="4" fillId="0" borderId="11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indent="1"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0" fontId="2" fillId="0" borderId="19" xfId="0" applyNumberFormat="1" applyFont="1" applyBorder="1" applyAlignment="1">
      <alignment horizontal="right" vertical="center"/>
    </xf>
    <xf numFmtId="10" fontId="2" fillId="0" borderId="11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8" xfId="0" applyFont="1" applyBorder="1" applyAlignment="1">
      <alignment/>
    </xf>
    <xf numFmtId="0" fontId="4" fillId="0" borderId="22" xfId="0" applyFont="1" applyFill="1" applyBorder="1" applyAlignment="1">
      <alignment horizontal="left" inden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0" fontId="0" fillId="0" borderId="23" xfId="0" applyNumberFormat="1" applyBorder="1" applyAlignment="1">
      <alignment/>
    </xf>
    <xf numFmtId="0" fontId="0" fillId="0" borderId="10" xfId="0" applyBorder="1" applyAlignment="1">
      <alignment/>
    </xf>
    <xf numFmtId="10" fontId="0" fillId="0" borderId="11" xfId="0" applyNumberFormat="1" applyBorder="1" applyAlignment="1">
      <alignment/>
    </xf>
    <xf numFmtId="10" fontId="0" fillId="0" borderId="22" xfId="0" applyNumberFormat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 indent="1"/>
    </xf>
    <xf numFmtId="0" fontId="0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10" fontId="2" fillId="0" borderId="12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10" fontId="2" fillId="0" borderId="2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left" indent="1"/>
    </xf>
    <xf numFmtId="3" fontId="7" fillId="0" borderId="11" xfId="0" applyNumberFormat="1" applyFont="1" applyBorder="1" applyAlignment="1">
      <alignment/>
    </xf>
    <xf numFmtId="10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10" fontId="4" fillId="0" borderId="11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0" fontId="7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/>
    </xf>
    <xf numFmtId="3" fontId="7" fillId="0" borderId="21" xfId="0" applyNumberFormat="1" applyFont="1" applyBorder="1" applyAlignment="1">
      <alignment/>
    </xf>
    <xf numFmtId="10" fontId="7" fillId="0" borderId="21" xfId="0" applyNumberFormat="1" applyFont="1" applyBorder="1" applyAlignment="1">
      <alignment horizontal="right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10" fontId="7" fillId="0" borderId="19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/>
    </xf>
    <xf numFmtId="3" fontId="4" fillId="0" borderId="0" xfId="0" applyNumberFormat="1" applyFont="1" applyAlignment="1" quotePrefix="1">
      <alignment horizontal="center"/>
    </xf>
    <xf numFmtId="37" fontId="7" fillId="0" borderId="10" xfId="0" applyNumberFormat="1" applyFont="1" applyBorder="1" applyAlignment="1">
      <alignment horizontal="right"/>
    </xf>
    <xf numFmtId="37" fontId="4" fillId="0" borderId="11" xfId="0" applyNumberFormat="1" applyFont="1" applyBorder="1" applyAlignment="1">
      <alignment horizontal="right"/>
    </xf>
    <xf numFmtId="37" fontId="4" fillId="0" borderId="11" xfId="0" applyNumberFormat="1" applyFont="1" applyFill="1" applyBorder="1" applyAlignment="1">
      <alignment/>
    </xf>
    <xf numFmtId="37" fontId="4" fillId="0" borderId="12" xfId="0" applyNumberFormat="1" applyFont="1" applyBorder="1" applyAlignment="1">
      <alignment horizontal="right"/>
    </xf>
    <xf numFmtId="37" fontId="4" fillId="0" borderId="11" xfId="0" applyNumberFormat="1" applyFont="1" applyBorder="1" applyAlignment="1">
      <alignment horizontal="center" vertical="center"/>
    </xf>
    <xf numFmtId="37" fontId="4" fillId="0" borderId="21" xfId="0" applyNumberFormat="1" applyFont="1" applyBorder="1" applyAlignment="1">
      <alignment horizontal="right"/>
    </xf>
    <xf numFmtId="37" fontId="7" fillId="0" borderId="11" xfId="0" applyNumberFormat="1" applyFont="1" applyBorder="1" applyAlignment="1">
      <alignment horizontal="center" vertical="center"/>
    </xf>
    <xf numFmtId="37" fontId="7" fillId="0" borderId="18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5" fillId="0" borderId="11" xfId="0" applyFont="1" applyBorder="1" applyAlignment="1">
      <alignment horizontal="left" indent="1"/>
    </xf>
    <xf numFmtId="3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11" xfId="0" applyFont="1" applyFill="1" applyBorder="1" applyAlignment="1">
      <alignment horizontal="left" indent="1"/>
    </xf>
    <xf numFmtId="3" fontId="14" fillId="0" borderId="12" xfId="0" applyNumberFormat="1" applyFont="1" applyBorder="1" applyAlignment="1">
      <alignment/>
    </xf>
    <xf numFmtId="0" fontId="15" fillId="0" borderId="12" xfId="0" applyFont="1" applyFill="1" applyBorder="1" applyAlignment="1">
      <alignment horizontal="left" indent="1"/>
    </xf>
    <xf numFmtId="0" fontId="14" fillId="0" borderId="11" xfId="0" applyFont="1" applyBorder="1" applyAlignment="1">
      <alignment horizontal="left" vertical="center"/>
    </xf>
    <xf numFmtId="3" fontId="14" fillId="0" borderId="11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15" fillId="0" borderId="25" xfId="0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right" vertical="center"/>
    </xf>
    <xf numFmtId="0" fontId="16" fillId="0" borderId="27" xfId="0" applyFont="1" applyBorder="1" applyAlignment="1">
      <alignment horizontal="center"/>
    </xf>
    <xf numFmtId="3" fontId="16" fillId="0" borderId="27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7" fontId="7" fillId="0" borderId="18" xfId="0" applyNumberFormat="1" applyFont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 inden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 horizontal="right" indent="1"/>
    </xf>
    <xf numFmtId="3" fontId="4" fillId="0" borderId="12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29" xfId="0" applyFont="1" applyBorder="1" applyAlignment="1">
      <alignment/>
    </xf>
    <xf numFmtId="0" fontId="4" fillId="0" borderId="0" xfId="0" applyFont="1" applyFill="1" applyBorder="1" applyAlignment="1">
      <alignment horizontal="left" indent="1"/>
    </xf>
    <xf numFmtId="3" fontId="0" fillId="0" borderId="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vertical="center"/>
    </xf>
    <xf numFmtId="10" fontId="2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3" fontId="0" fillId="0" borderId="3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18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SheetLayoutView="78" zoomScalePageLayoutView="0" workbookViewId="0" topLeftCell="A1">
      <selection activeCell="D4" sqref="D4"/>
    </sheetView>
  </sheetViews>
  <sheetFormatPr defaultColWidth="9.140625" defaultRowHeight="12.75"/>
  <cols>
    <col min="1" max="1" width="21.7109375" style="12" customWidth="1"/>
    <col min="2" max="2" width="23.00390625" style="12" customWidth="1"/>
    <col min="3" max="3" width="13.421875" style="12" customWidth="1"/>
    <col min="4" max="5" width="11.7109375" style="12" customWidth="1"/>
    <col min="6" max="6" width="8.7109375" style="12" customWidth="1"/>
    <col min="7" max="8" width="11.7109375" style="12" customWidth="1"/>
    <col min="9" max="9" width="8.57421875" style="12" customWidth="1"/>
    <col min="10" max="11" width="11.7109375" style="12" customWidth="1"/>
    <col min="12" max="12" width="11.28125" style="12" customWidth="1"/>
    <col min="13" max="13" width="14.00390625" style="12" customWidth="1"/>
    <col min="14" max="14" width="8.7109375" style="12" customWidth="1"/>
    <col min="15" max="16384" width="9.140625" style="12" customWidth="1"/>
  </cols>
  <sheetData>
    <row r="1" spans="1:14" ht="12.75">
      <c r="A1" s="230"/>
      <c r="B1" s="230"/>
      <c r="C1" s="11"/>
      <c r="D1" s="231" t="s">
        <v>0</v>
      </c>
      <c r="E1" s="231"/>
      <c r="F1" s="231"/>
      <c r="G1" s="231"/>
      <c r="H1" s="231"/>
      <c r="I1" s="231"/>
      <c r="J1" s="231"/>
      <c r="K1" s="231"/>
      <c r="L1" s="231"/>
      <c r="M1" s="231"/>
      <c r="N1" s="25"/>
    </row>
    <row r="2" spans="1:14" ht="15" customHeight="1">
      <c r="A2" s="8"/>
      <c r="B2" s="8"/>
      <c r="C2" s="229" t="s">
        <v>32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5"/>
    </row>
    <row r="3" spans="1:14" ht="15" customHeight="1">
      <c r="A3" s="24" t="s">
        <v>43</v>
      </c>
      <c r="B3" s="24" t="s">
        <v>121</v>
      </c>
      <c r="C3" s="229" t="s">
        <v>33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5"/>
    </row>
    <row r="4" spans="1:14" ht="15" customHeight="1">
      <c r="A4" s="24" t="s">
        <v>44</v>
      </c>
      <c r="B4" s="104" t="s">
        <v>114</v>
      </c>
      <c r="C4" s="103"/>
      <c r="D4" s="203" t="s">
        <v>133</v>
      </c>
      <c r="E4" s="203"/>
      <c r="F4" s="229" t="s">
        <v>120</v>
      </c>
      <c r="G4" s="229"/>
      <c r="H4" s="229"/>
      <c r="I4" s="229"/>
      <c r="J4" s="229"/>
      <c r="K4" s="203"/>
      <c r="L4" s="203"/>
      <c r="M4" s="203"/>
      <c r="N4" s="25"/>
    </row>
    <row r="5" spans="1:14" ht="15" customHeight="1">
      <c r="A5" s="24" t="s">
        <v>45</v>
      </c>
      <c r="B5" s="24" t="s">
        <v>79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5"/>
    </row>
    <row r="6" spans="1:14" ht="12.75">
      <c r="A6" s="26"/>
      <c r="B6" s="26"/>
      <c r="C6" s="26"/>
      <c r="D6" s="21"/>
      <c r="E6" s="21"/>
      <c r="F6" s="21"/>
      <c r="G6" s="21"/>
      <c r="H6" s="21"/>
      <c r="I6" s="21"/>
      <c r="J6" s="21"/>
      <c r="K6" s="21"/>
      <c r="L6" s="21"/>
      <c r="M6" s="21"/>
      <c r="N6" s="27"/>
    </row>
    <row r="7" spans="1:14" ht="12.75">
      <c r="A7" s="232" t="s">
        <v>1</v>
      </c>
      <c r="B7" s="234" t="s">
        <v>2</v>
      </c>
      <c r="C7" s="220" t="s">
        <v>23</v>
      </c>
      <c r="D7" s="221"/>
      <c r="E7" s="221"/>
      <c r="F7" s="222"/>
      <c r="G7" s="220" t="s">
        <v>27</v>
      </c>
      <c r="H7" s="221"/>
      <c r="I7" s="222"/>
      <c r="J7" s="220" t="s">
        <v>31</v>
      </c>
      <c r="K7" s="221"/>
      <c r="L7" s="221"/>
      <c r="M7" s="222"/>
      <c r="N7" s="224" t="s">
        <v>21</v>
      </c>
    </row>
    <row r="8" spans="1:14" ht="38.25">
      <c r="A8" s="233"/>
      <c r="B8" s="235"/>
      <c r="C8" s="13" t="s">
        <v>22</v>
      </c>
      <c r="D8" s="14" t="s">
        <v>24</v>
      </c>
      <c r="E8" s="14" t="s">
        <v>25</v>
      </c>
      <c r="F8" s="14" t="s">
        <v>26</v>
      </c>
      <c r="G8" s="14" t="s">
        <v>24</v>
      </c>
      <c r="H8" s="14" t="s">
        <v>25</v>
      </c>
      <c r="I8" s="14" t="s">
        <v>26</v>
      </c>
      <c r="J8" s="14" t="s">
        <v>28</v>
      </c>
      <c r="K8" s="14" t="s">
        <v>39</v>
      </c>
      <c r="L8" s="14" t="s">
        <v>29</v>
      </c>
      <c r="M8" s="15" t="s">
        <v>30</v>
      </c>
      <c r="N8" s="225"/>
    </row>
    <row r="9" spans="1:14" s="39" customFormat="1" ht="12.75">
      <c r="A9" s="36">
        <v>1</v>
      </c>
      <c r="B9" s="36">
        <v>2</v>
      </c>
      <c r="C9" s="36">
        <v>3</v>
      </c>
      <c r="D9" s="37">
        <v>4</v>
      </c>
      <c r="E9" s="37">
        <v>5</v>
      </c>
      <c r="F9" s="38" t="s">
        <v>34</v>
      </c>
      <c r="G9" s="38">
        <v>7</v>
      </c>
      <c r="H9" s="38">
        <v>8</v>
      </c>
      <c r="I9" s="38" t="s">
        <v>35</v>
      </c>
      <c r="J9" s="38" t="s">
        <v>40</v>
      </c>
      <c r="K9" s="38" t="s">
        <v>36</v>
      </c>
      <c r="L9" s="38" t="s">
        <v>37</v>
      </c>
      <c r="M9" s="38" t="s">
        <v>38</v>
      </c>
      <c r="N9" s="38"/>
    </row>
    <row r="10" spans="1:14" ht="12.75">
      <c r="A10" s="28" t="s">
        <v>99</v>
      </c>
      <c r="B10" s="91" t="s">
        <v>95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124"/>
      <c r="B11" s="123" t="s">
        <v>96</v>
      </c>
      <c r="C11" s="9">
        <v>0</v>
      </c>
      <c r="D11" s="16">
        <v>0</v>
      </c>
      <c r="E11" s="16">
        <v>0</v>
      </c>
      <c r="F11" s="16">
        <f>D11-E11</f>
        <v>0</v>
      </c>
      <c r="G11" s="4">
        <v>0</v>
      </c>
      <c r="H11" s="16">
        <f>G11</f>
        <v>0</v>
      </c>
      <c r="I11" s="16">
        <f>G11-H11</f>
        <v>0</v>
      </c>
      <c r="J11" s="16">
        <f>D11+G11</f>
        <v>0</v>
      </c>
      <c r="K11" s="16">
        <f>E11+H11</f>
        <v>0</v>
      </c>
      <c r="L11" s="16">
        <f>K11-J11</f>
        <v>0</v>
      </c>
      <c r="M11" s="16">
        <f>C11-J11</f>
        <v>0</v>
      </c>
      <c r="N11" s="106"/>
    </row>
    <row r="12" spans="1:14" ht="12.75">
      <c r="A12" s="30" t="s">
        <v>101</v>
      </c>
      <c r="B12" s="94" t="s">
        <v>97</v>
      </c>
      <c r="C12" s="9"/>
      <c r="D12" s="16"/>
      <c r="E12" s="16"/>
      <c r="F12" s="16"/>
      <c r="G12" s="4"/>
      <c r="H12" s="4"/>
      <c r="I12" s="16"/>
      <c r="J12" s="16"/>
      <c r="K12" s="16"/>
      <c r="L12" s="16"/>
      <c r="M12" s="16"/>
      <c r="N12" s="107"/>
    </row>
    <row r="13" spans="1:14" ht="12.75">
      <c r="A13" s="5">
        <v>1</v>
      </c>
      <c r="B13" s="73" t="s">
        <v>66</v>
      </c>
      <c r="C13" s="9">
        <v>50000000</v>
      </c>
      <c r="D13" s="16">
        <v>0</v>
      </c>
      <c r="E13" s="16">
        <f aca="true" t="shared" si="0" ref="E13:E19">D13</f>
        <v>0</v>
      </c>
      <c r="F13" s="16">
        <f aca="true" t="shared" si="1" ref="F13:F19">D13-E13</f>
        <v>0</v>
      </c>
      <c r="G13" s="64">
        <v>5610850</v>
      </c>
      <c r="H13" s="16">
        <f aca="true" t="shared" si="2" ref="H13:H19">G13</f>
        <v>5610850</v>
      </c>
      <c r="I13" s="16">
        <f aca="true" t="shared" si="3" ref="I13:I19">G13-H13</f>
        <v>0</v>
      </c>
      <c r="J13" s="16">
        <f aca="true" t="shared" si="4" ref="J13:K19">D13+G13</f>
        <v>5610850</v>
      </c>
      <c r="K13" s="16">
        <f t="shared" si="4"/>
        <v>5610850</v>
      </c>
      <c r="L13" s="16">
        <f aca="true" t="shared" si="5" ref="L13:L19">K13-J13</f>
        <v>0</v>
      </c>
      <c r="M13" s="16">
        <f aca="true" t="shared" si="6" ref="M13:M19">C13-J13</f>
        <v>44389150</v>
      </c>
      <c r="N13" s="106">
        <f aca="true" t="shared" si="7" ref="N13:N21">J13/C13</f>
        <v>0.112217</v>
      </c>
    </row>
    <row r="14" spans="1:14" ht="11.25" customHeight="1">
      <c r="A14" s="5">
        <v>2</v>
      </c>
      <c r="B14" s="73" t="s">
        <v>68</v>
      </c>
      <c r="C14" s="9">
        <v>403000000</v>
      </c>
      <c r="D14" s="16">
        <v>0</v>
      </c>
      <c r="E14" s="16">
        <f t="shared" si="0"/>
        <v>0</v>
      </c>
      <c r="F14" s="16">
        <f t="shared" si="1"/>
        <v>0</v>
      </c>
      <c r="G14" s="64">
        <v>32253810</v>
      </c>
      <c r="H14" s="16">
        <f t="shared" si="2"/>
        <v>32253810</v>
      </c>
      <c r="I14" s="16">
        <f t="shared" si="3"/>
        <v>0</v>
      </c>
      <c r="J14" s="16">
        <f t="shared" si="4"/>
        <v>32253810</v>
      </c>
      <c r="K14" s="16">
        <f t="shared" si="4"/>
        <v>32253810</v>
      </c>
      <c r="L14" s="16">
        <f t="shared" si="5"/>
        <v>0</v>
      </c>
      <c r="M14" s="16">
        <f t="shared" si="6"/>
        <v>370746190</v>
      </c>
      <c r="N14" s="106">
        <f t="shared" si="7"/>
        <v>0.08003426799007445</v>
      </c>
    </row>
    <row r="15" spans="1:14" ht="12.75">
      <c r="A15" s="5">
        <v>3</v>
      </c>
      <c r="B15" s="73" t="s">
        <v>11</v>
      </c>
      <c r="C15" s="9">
        <v>1000000</v>
      </c>
      <c r="D15" s="16">
        <v>0</v>
      </c>
      <c r="E15" s="16">
        <f t="shared" si="0"/>
        <v>0</v>
      </c>
      <c r="F15" s="16">
        <f t="shared" si="1"/>
        <v>0</v>
      </c>
      <c r="G15" s="64">
        <v>0</v>
      </c>
      <c r="H15" s="16">
        <f t="shared" si="2"/>
        <v>0</v>
      </c>
      <c r="I15" s="16">
        <f t="shared" si="3"/>
        <v>0</v>
      </c>
      <c r="J15" s="16">
        <f t="shared" si="4"/>
        <v>0</v>
      </c>
      <c r="K15" s="16">
        <f t="shared" si="4"/>
        <v>0</v>
      </c>
      <c r="L15" s="16">
        <f t="shared" si="5"/>
        <v>0</v>
      </c>
      <c r="M15" s="16">
        <f t="shared" si="6"/>
        <v>1000000</v>
      </c>
      <c r="N15" s="106">
        <f t="shared" si="7"/>
        <v>0</v>
      </c>
    </row>
    <row r="16" spans="1:14" ht="12.75">
      <c r="A16" s="5">
        <v>4</v>
      </c>
      <c r="B16" s="73" t="s">
        <v>69</v>
      </c>
      <c r="C16" s="9">
        <v>31000000</v>
      </c>
      <c r="D16" s="16">
        <v>0</v>
      </c>
      <c r="E16" s="16">
        <f t="shared" si="0"/>
        <v>0</v>
      </c>
      <c r="F16" s="16">
        <f t="shared" si="1"/>
        <v>0</v>
      </c>
      <c r="G16" s="64">
        <v>0</v>
      </c>
      <c r="H16" s="16">
        <f t="shared" si="2"/>
        <v>0</v>
      </c>
      <c r="I16" s="16">
        <f t="shared" si="3"/>
        <v>0</v>
      </c>
      <c r="J16" s="16">
        <f t="shared" si="4"/>
        <v>0</v>
      </c>
      <c r="K16" s="16">
        <f t="shared" si="4"/>
        <v>0</v>
      </c>
      <c r="L16" s="16">
        <f t="shared" si="5"/>
        <v>0</v>
      </c>
      <c r="M16" s="16">
        <f t="shared" si="6"/>
        <v>31000000</v>
      </c>
      <c r="N16" s="106">
        <f t="shared" si="7"/>
        <v>0</v>
      </c>
    </row>
    <row r="17" spans="1:14" ht="12.75">
      <c r="A17" s="5">
        <v>5</v>
      </c>
      <c r="B17" s="122" t="s">
        <v>115</v>
      </c>
      <c r="C17" s="9">
        <v>60000000</v>
      </c>
      <c r="D17" s="16">
        <v>0</v>
      </c>
      <c r="E17" s="16">
        <f t="shared" si="0"/>
        <v>0</v>
      </c>
      <c r="F17" s="16">
        <f t="shared" si="1"/>
        <v>0</v>
      </c>
      <c r="G17" s="121">
        <v>8329190</v>
      </c>
      <c r="H17" s="16">
        <f t="shared" si="2"/>
        <v>8329190</v>
      </c>
      <c r="I17" s="16">
        <f t="shared" si="3"/>
        <v>0</v>
      </c>
      <c r="J17" s="16">
        <f t="shared" si="4"/>
        <v>8329190</v>
      </c>
      <c r="K17" s="16">
        <f t="shared" si="4"/>
        <v>8329190</v>
      </c>
      <c r="L17" s="16">
        <f t="shared" si="5"/>
        <v>0</v>
      </c>
      <c r="M17" s="16">
        <f t="shared" si="6"/>
        <v>51670810</v>
      </c>
      <c r="N17" s="106">
        <f t="shared" si="7"/>
        <v>0.13881983333333334</v>
      </c>
    </row>
    <row r="18" spans="1:14" ht="12.75">
      <c r="A18" s="206" t="s">
        <v>100</v>
      </c>
      <c r="B18" s="207" t="s">
        <v>98</v>
      </c>
      <c r="C18" s="10"/>
      <c r="D18" s="16">
        <v>0</v>
      </c>
      <c r="E18" s="16">
        <f t="shared" si="0"/>
        <v>0</v>
      </c>
      <c r="F18" s="16">
        <f t="shared" si="1"/>
        <v>0</v>
      </c>
      <c r="G18" s="64">
        <v>0</v>
      </c>
      <c r="H18" s="16">
        <f t="shared" si="2"/>
        <v>0</v>
      </c>
      <c r="I18" s="16">
        <f t="shared" si="3"/>
        <v>0</v>
      </c>
      <c r="J18" s="16">
        <f t="shared" si="4"/>
        <v>0</v>
      </c>
      <c r="K18" s="16">
        <f t="shared" si="4"/>
        <v>0</v>
      </c>
      <c r="L18" s="16">
        <f t="shared" si="5"/>
        <v>0</v>
      </c>
      <c r="M18" s="16">
        <f t="shared" si="6"/>
        <v>0</v>
      </c>
      <c r="N18" s="106"/>
    </row>
    <row r="19" spans="1:14" ht="12.75">
      <c r="A19" s="208">
        <v>6</v>
      </c>
      <c r="B19" s="73" t="s">
        <v>84</v>
      </c>
      <c r="C19" s="9">
        <v>50000000</v>
      </c>
      <c r="D19" s="16">
        <v>0</v>
      </c>
      <c r="E19" s="16">
        <f t="shared" si="0"/>
        <v>0</v>
      </c>
      <c r="F19" s="16">
        <f t="shared" si="1"/>
        <v>0</v>
      </c>
      <c r="G19" s="64">
        <v>0</v>
      </c>
      <c r="H19" s="16">
        <f t="shared" si="2"/>
        <v>0</v>
      </c>
      <c r="I19" s="16">
        <f t="shared" si="3"/>
        <v>0</v>
      </c>
      <c r="J19" s="16">
        <f t="shared" si="4"/>
        <v>0</v>
      </c>
      <c r="K19" s="16">
        <f t="shared" si="4"/>
        <v>0</v>
      </c>
      <c r="L19" s="16">
        <f t="shared" si="5"/>
        <v>0</v>
      </c>
      <c r="M19" s="16">
        <f t="shared" si="6"/>
        <v>50000000</v>
      </c>
      <c r="N19" s="106">
        <f t="shared" si="7"/>
        <v>0</v>
      </c>
    </row>
    <row r="20" spans="1:14" ht="12.75">
      <c r="A20" s="5">
        <v>7</v>
      </c>
      <c r="B20" s="73" t="s">
        <v>116</v>
      </c>
      <c r="C20" s="9">
        <v>35000000</v>
      </c>
      <c r="D20" s="16">
        <v>0</v>
      </c>
      <c r="E20" s="61">
        <f>D20</f>
        <v>0</v>
      </c>
      <c r="F20" s="61">
        <f>D20-E20</f>
        <v>0</v>
      </c>
      <c r="G20" s="121">
        <v>0</v>
      </c>
      <c r="H20" s="61">
        <f>G20</f>
        <v>0</v>
      </c>
      <c r="I20" s="61">
        <f>G20-H20</f>
        <v>0</v>
      </c>
      <c r="J20" s="61">
        <f aca="true" t="shared" si="8" ref="J20:K22">D20+G20</f>
        <v>0</v>
      </c>
      <c r="K20" s="61">
        <f t="shared" si="8"/>
        <v>0</v>
      </c>
      <c r="L20" s="61">
        <f>K20-J20</f>
        <v>0</v>
      </c>
      <c r="M20" s="61">
        <f>C20-J20</f>
        <v>35000000</v>
      </c>
      <c r="N20" s="126">
        <f t="shared" si="7"/>
        <v>0</v>
      </c>
    </row>
    <row r="21" spans="1:14" s="35" customFormat="1" ht="15" customHeight="1">
      <c r="A21" s="205">
        <v>8</v>
      </c>
      <c r="B21" s="204" t="s">
        <v>117</v>
      </c>
      <c r="C21" s="211">
        <v>20000000</v>
      </c>
      <c r="D21" s="211">
        <v>0</v>
      </c>
      <c r="E21" s="211">
        <f>D21</f>
        <v>0</v>
      </c>
      <c r="F21" s="211">
        <f>D21-E21</f>
        <v>0</v>
      </c>
      <c r="G21" s="211">
        <v>0</v>
      </c>
      <c r="H21" s="211">
        <f>G21</f>
        <v>0</v>
      </c>
      <c r="I21" s="211">
        <f>G21-H21</f>
        <v>0</v>
      </c>
      <c r="J21" s="211">
        <f t="shared" si="8"/>
        <v>0</v>
      </c>
      <c r="K21" s="211">
        <f t="shared" si="8"/>
        <v>0</v>
      </c>
      <c r="L21" s="211">
        <f>K21-J21</f>
        <v>0</v>
      </c>
      <c r="M21" s="211">
        <f>C21-J21</f>
        <v>20000000</v>
      </c>
      <c r="N21" s="212">
        <f t="shared" si="7"/>
        <v>0</v>
      </c>
    </row>
    <row r="22" spans="1:14" ht="12.75">
      <c r="A22" s="125">
        <v>9</v>
      </c>
      <c r="B22" s="122" t="s">
        <v>85</v>
      </c>
      <c r="C22" s="65">
        <v>0</v>
      </c>
      <c r="D22" s="127">
        <v>0</v>
      </c>
      <c r="E22" s="127">
        <f>D22</f>
        <v>0</v>
      </c>
      <c r="F22" s="127">
        <f>D22-E22</f>
        <v>0</v>
      </c>
      <c r="G22" s="128">
        <v>0</v>
      </c>
      <c r="H22" s="127">
        <f>G22</f>
        <v>0</v>
      </c>
      <c r="I22" s="127">
        <f>G22-H22</f>
        <v>0</v>
      </c>
      <c r="J22" s="127">
        <f t="shared" si="8"/>
        <v>0</v>
      </c>
      <c r="K22" s="127">
        <f t="shared" si="8"/>
        <v>0</v>
      </c>
      <c r="L22" s="127">
        <f>K22-J22</f>
        <v>0</v>
      </c>
      <c r="M22" s="127">
        <f>C22-J22</f>
        <v>0</v>
      </c>
      <c r="N22" s="129"/>
    </row>
    <row r="23" spans="1:14" ht="13.5" thickBot="1">
      <c r="A23" s="32"/>
      <c r="B23" s="33" t="s">
        <v>17</v>
      </c>
      <c r="C23" s="34">
        <f>SUM(C10:C22)</f>
        <v>650000000</v>
      </c>
      <c r="D23" s="34">
        <f aca="true" t="shared" si="9" ref="D23:M23">SUM(D10:D22)</f>
        <v>0</v>
      </c>
      <c r="E23" s="34">
        <f t="shared" si="9"/>
        <v>0</v>
      </c>
      <c r="F23" s="34">
        <f t="shared" si="9"/>
        <v>0</v>
      </c>
      <c r="G23" s="34">
        <f t="shared" si="9"/>
        <v>46193850</v>
      </c>
      <c r="H23" s="34">
        <f t="shared" si="9"/>
        <v>46193850</v>
      </c>
      <c r="I23" s="34">
        <f t="shared" si="9"/>
        <v>0</v>
      </c>
      <c r="J23" s="34">
        <f t="shared" si="9"/>
        <v>46193850</v>
      </c>
      <c r="K23" s="34">
        <f t="shared" si="9"/>
        <v>46193850</v>
      </c>
      <c r="L23" s="34">
        <f t="shared" si="9"/>
        <v>0</v>
      </c>
      <c r="M23" s="34">
        <f t="shared" si="9"/>
        <v>603806150</v>
      </c>
      <c r="N23" s="105">
        <f>J23/C23</f>
        <v>0.07106746153846154</v>
      </c>
    </row>
    <row r="24" spans="1:14" ht="12.7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</row>
    <row r="25" spans="1:14" ht="12.75">
      <c r="A25" s="226" t="s">
        <v>18</v>
      </c>
      <c r="B25" s="226"/>
      <c r="C25" s="19"/>
      <c r="D25" s="20"/>
      <c r="E25" s="20"/>
      <c r="F25" s="20"/>
      <c r="G25" s="20"/>
      <c r="H25" s="20"/>
      <c r="I25" s="20"/>
      <c r="J25" s="20"/>
      <c r="L25" s="20"/>
      <c r="M25" s="20"/>
      <c r="N25" s="18"/>
    </row>
    <row r="26" spans="1:14" ht="12.75">
      <c r="A26" s="226" t="s">
        <v>19</v>
      </c>
      <c r="B26" s="226"/>
      <c r="C26" s="19"/>
      <c r="D26" s="209"/>
      <c r="E26" s="20"/>
      <c r="F26" s="20"/>
      <c r="G26" s="20"/>
      <c r="H26" s="20"/>
      <c r="I26" s="20"/>
      <c r="J26" s="20"/>
      <c r="K26" s="22" t="s">
        <v>41</v>
      </c>
      <c r="L26" s="20"/>
      <c r="M26" s="20"/>
      <c r="N26" s="18"/>
    </row>
    <row r="27" spans="1:14" ht="12.75">
      <c r="A27" s="226" t="s">
        <v>124</v>
      </c>
      <c r="B27" s="226"/>
      <c r="C27" s="19"/>
      <c r="D27" s="209"/>
      <c r="E27" s="20"/>
      <c r="F27" s="20"/>
      <c r="G27" s="20"/>
      <c r="H27" s="20"/>
      <c r="I27" s="20"/>
      <c r="J27" s="20"/>
      <c r="K27" s="22" t="s">
        <v>122</v>
      </c>
      <c r="L27" s="20"/>
      <c r="M27" s="20"/>
      <c r="N27" s="18"/>
    </row>
    <row r="28" spans="1:14" ht="12.75">
      <c r="A28" s="226" t="s">
        <v>125</v>
      </c>
      <c r="B28" s="226"/>
      <c r="C28" s="19"/>
      <c r="D28" s="209"/>
      <c r="E28" s="20"/>
      <c r="F28" s="20"/>
      <c r="G28" s="20"/>
      <c r="H28" s="20"/>
      <c r="I28" s="20"/>
      <c r="J28" s="20"/>
      <c r="K28" s="22" t="s">
        <v>123</v>
      </c>
      <c r="L28" s="20"/>
      <c r="M28" s="20"/>
      <c r="N28" s="18"/>
    </row>
    <row r="29" spans="1:14" ht="12.75">
      <c r="A29" s="19"/>
      <c r="B29" s="19"/>
      <c r="C29" s="19"/>
      <c r="D29" s="210"/>
      <c r="E29" s="20"/>
      <c r="F29" s="20"/>
      <c r="G29" s="20"/>
      <c r="H29" s="20"/>
      <c r="I29" s="20"/>
      <c r="J29" s="20"/>
      <c r="K29" s="22"/>
      <c r="L29" s="20"/>
      <c r="M29" s="20"/>
      <c r="N29" s="18"/>
    </row>
    <row r="30" spans="1:14" ht="12.75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2"/>
      <c r="L30" s="20"/>
      <c r="M30" s="20"/>
      <c r="N30" s="18"/>
    </row>
    <row r="31" spans="3:14" ht="12.75">
      <c r="C31" s="6"/>
      <c r="D31" s="20"/>
      <c r="E31" s="20"/>
      <c r="F31" s="7"/>
      <c r="G31" s="7"/>
      <c r="H31" s="7"/>
      <c r="I31" s="7"/>
      <c r="J31" s="7"/>
      <c r="K31" s="23" t="s">
        <v>20</v>
      </c>
      <c r="L31" s="7"/>
      <c r="M31" s="20"/>
      <c r="N31" s="18"/>
    </row>
    <row r="32" spans="1:14" ht="12.75">
      <c r="A32" s="223" t="s">
        <v>118</v>
      </c>
      <c r="B32" s="223"/>
      <c r="C32" s="19"/>
      <c r="D32" s="20"/>
      <c r="E32" s="20"/>
      <c r="F32" s="20"/>
      <c r="G32" s="20"/>
      <c r="H32" s="20"/>
      <c r="I32" s="20"/>
      <c r="J32" s="20"/>
      <c r="K32" s="22" t="s">
        <v>64</v>
      </c>
      <c r="L32" s="20"/>
      <c r="M32" s="20"/>
      <c r="N32" s="18"/>
    </row>
    <row r="33" spans="1:2" ht="12.75">
      <c r="A33" s="228" t="s">
        <v>83</v>
      </c>
      <c r="B33" s="228"/>
    </row>
    <row r="34" spans="1:2" ht="12.75">
      <c r="A34" s="226" t="s">
        <v>119</v>
      </c>
      <c r="B34" s="226"/>
    </row>
  </sheetData>
  <sheetProtection/>
  <mergeCells count="19">
    <mergeCell ref="A33:B33"/>
    <mergeCell ref="F4:J4"/>
    <mergeCell ref="A28:B28"/>
    <mergeCell ref="A34:B34"/>
    <mergeCell ref="A1:B1"/>
    <mergeCell ref="D1:M1"/>
    <mergeCell ref="C2:M2"/>
    <mergeCell ref="C3:M3"/>
    <mergeCell ref="A7:A8"/>
    <mergeCell ref="B7:B8"/>
    <mergeCell ref="C7:F7"/>
    <mergeCell ref="A32:B32"/>
    <mergeCell ref="N7:N8"/>
    <mergeCell ref="A25:B25"/>
    <mergeCell ref="G7:I7"/>
    <mergeCell ref="J7:M7"/>
    <mergeCell ref="A27:B27"/>
    <mergeCell ref="A26:B26"/>
    <mergeCell ref="A24:N24"/>
  </mergeCells>
  <printOptions/>
  <pageMargins left="0.75" right="0.75" top="0.5" bottom="0.5" header="0.511811023622047" footer="0.511811023622047"/>
  <pageSetup orientation="landscape" paperSize="5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9">
      <selection activeCell="A26" sqref="A26:A35"/>
    </sheetView>
  </sheetViews>
  <sheetFormatPr defaultColWidth="9.140625" defaultRowHeight="12.75"/>
  <cols>
    <col min="1" max="1" width="21.7109375" style="12" customWidth="1"/>
    <col min="2" max="2" width="27.421875" style="12" customWidth="1"/>
    <col min="3" max="3" width="13.421875" style="12" customWidth="1"/>
    <col min="4" max="4" width="13.00390625" style="12" customWidth="1"/>
    <col min="5" max="5" width="13.28125" style="12" customWidth="1"/>
    <col min="6" max="6" width="8.7109375" style="12" customWidth="1"/>
    <col min="7" max="8" width="11.7109375" style="12" customWidth="1"/>
    <col min="9" max="9" width="9.140625" style="12" customWidth="1"/>
    <col min="10" max="10" width="13.28125" style="12" customWidth="1"/>
    <col min="11" max="11" width="13.140625" style="12" customWidth="1"/>
    <col min="12" max="12" width="11.28125" style="12" customWidth="1"/>
    <col min="13" max="13" width="14.00390625" style="12" customWidth="1"/>
    <col min="14" max="14" width="8.7109375" style="12" customWidth="1"/>
    <col min="15" max="16384" width="9.140625" style="12" customWidth="1"/>
  </cols>
  <sheetData>
    <row r="1" spans="1:14" ht="12.75">
      <c r="A1" s="230"/>
      <c r="B1" s="230"/>
      <c r="C1" s="11"/>
      <c r="D1" s="231" t="s">
        <v>0</v>
      </c>
      <c r="E1" s="231"/>
      <c r="F1" s="231"/>
      <c r="G1" s="231"/>
      <c r="H1" s="231"/>
      <c r="I1" s="231"/>
      <c r="J1" s="231"/>
      <c r="K1" s="231"/>
      <c r="L1" s="231"/>
      <c r="M1" s="231"/>
      <c r="N1" s="25"/>
    </row>
    <row r="2" spans="1:14" ht="15" customHeight="1">
      <c r="A2" s="8"/>
      <c r="B2" s="8"/>
      <c r="C2" s="229" t="s">
        <v>32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5"/>
    </row>
    <row r="3" spans="1:14" ht="15" customHeight="1">
      <c r="A3" s="24" t="s">
        <v>43</v>
      </c>
      <c r="B3" s="24" t="s">
        <v>121</v>
      </c>
      <c r="C3" s="229" t="s">
        <v>33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5"/>
    </row>
    <row r="4" spans="1:14" ht="15" customHeight="1">
      <c r="A4" s="24" t="s">
        <v>44</v>
      </c>
      <c r="B4" s="104" t="s">
        <v>114</v>
      </c>
      <c r="C4" s="103"/>
      <c r="D4" s="203"/>
      <c r="E4" s="203"/>
      <c r="F4" s="229" t="s">
        <v>136</v>
      </c>
      <c r="G4" s="229"/>
      <c r="H4" s="229"/>
      <c r="I4" s="229"/>
      <c r="J4" s="229"/>
      <c r="K4" s="203"/>
      <c r="L4" s="203"/>
      <c r="M4" s="203"/>
      <c r="N4" s="25"/>
    </row>
    <row r="5" spans="1:14" ht="15" customHeight="1">
      <c r="A5" s="24" t="s">
        <v>45</v>
      </c>
      <c r="B5" s="24" t="s">
        <v>79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5"/>
    </row>
    <row r="6" spans="1:14" ht="12.75">
      <c r="A6" s="232" t="s">
        <v>1</v>
      </c>
      <c r="B6" s="234" t="s">
        <v>2</v>
      </c>
      <c r="C6" s="220" t="s">
        <v>23</v>
      </c>
      <c r="D6" s="221"/>
      <c r="E6" s="221"/>
      <c r="F6" s="222"/>
      <c r="G6" s="220" t="s">
        <v>27</v>
      </c>
      <c r="H6" s="221"/>
      <c r="I6" s="222"/>
      <c r="J6" s="220" t="s">
        <v>31</v>
      </c>
      <c r="K6" s="221"/>
      <c r="L6" s="221"/>
      <c r="M6" s="222"/>
      <c r="N6" s="224" t="s">
        <v>21</v>
      </c>
    </row>
    <row r="7" spans="1:14" ht="38.25">
      <c r="A7" s="233"/>
      <c r="B7" s="235"/>
      <c r="C7" s="13" t="s">
        <v>22</v>
      </c>
      <c r="D7" s="14" t="s">
        <v>24</v>
      </c>
      <c r="E7" s="14" t="s">
        <v>25</v>
      </c>
      <c r="F7" s="14" t="s">
        <v>26</v>
      </c>
      <c r="G7" s="14" t="s">
        <v>24</v>
      </c>
      <c r="H7" s="14" t="s">
        <v>25</v>
      </c>
      <c r="I7" s="14" t="s">
        <v>26</v>
      </c>
      <c r="J7" s="14" t="s">
        <v>28</v>
      </c>
      <c r="K7" s="14" t="s">
        <v>39</v>
      </c>
      <c r="L7" s="14" t="s">
        <v>29</v>
      </c>
      <c r="M7" s="15" t="s">
        <v>30</v>
      </c>
      <c r="N7" s="225"/>
    </row>
    <row r="8" spans="1:14" s="39" customFormat="1" ht="12.75">
      <c r="A8" s="36">
        <v>1</v>
      </c>
      <c r="B8" s="36">
        <v>2</v>
      </c>
      <c r="C8" s="36">
        <v>3</v>
      </c>
      <c r="D8" s="37">
        <v>4</v>
      </c>
      <c r="E8" s="37">
        <v>5</v>
      </c>
      <c r="F8" s="38" t="s">
        <v>34</v>
      </c>
      <c r="G8" s="38">
        <v>7</v>
      </c>
      <c r="H8" s="38">
        <v>8</v>
      </c>
      <c r="I8" s="38" t="s">
        <v>35</v>
      </c>
      <c r="J8" s="38" t="s">
        <v>40</v>
      </c>
      <c r="K8" s="38" t="s">
        <v>36</v>
      </c>
      <c r="L8" s="38" t="s">
        <v>37</v>
      </c>
      <c r="M8" s="38" t="s">
        <v>38</v>
      </c>
      <c r="N8" s="38"/>
    </row>
    <row r="9" spans="1:14" ht="12.75">
      <c r="A9" s="213" t="s">
        <v>99</v>
      </c>
      <c r="B9" s="91" t="s">
        <v>95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124"/>
      <c r="B10" s="123"/>
      <c r="C10" s="9">
        <v>0</v>
      </c>
      <c r="D10" s="16">
        <v>0</v>
      </c>
      <c r="E10" s="16">
        <v>0</v>
      </c>
      <c r="F10" s="16">
        <f>D10-E10</f>
        <v>0</v>
      </c>
      <c r="G10" s="4">
        <v>0</v>
      </c>
      <c r="H10" s="16">
        <f>G10</f>
        <v>0</v>
      </c>
      <c r="I10" s="16">
        <f>G10-H10</f>
        <v>0</v>
      </c>
      <c r="J10" s="16">
        <f>D10+G10</f>
        <v>0</v>
      </c>
      <c r="K10" s="16">
        <f>E10+H10</f>
        <v>0</v>
      </c>
      <c r="L10" s="16">
        <f>K10-J10</f>
        <v>0</v>
      </c>
      <c r="M10" s="16">
        <f>C10-J10</f>
        <v>0</v>
      </c>
      <c r="N10" s="106"/>
    </row>
    <row r="11" spans="1:14" ht="12.75">
      <c r="A11" s="30" t="s">
        <v>101</v>
      </c>
      <c r="B11" s="94" t="s">
        <v>97</v>
      </c>
      <c r="C11" s="9"/>
      <c r="D11" s="16"/>
      <c r="E11" s="16"/>
      <c r="F11" s="16"/>
      <c r="G11" s="4"/>
      <c r="H11" s="4"/>
      <c r="I11" s="16"/>
      <c r="J11" s="16"/>
      <c r="K11" s="16"/>
      <c r="L11" s="16"/>
      <c r="M11" s="16"/>
      <c r="N11" s="107"/>
    </row>
    <row r="12" spans="1:14" ht="12.75">
      <c r="A12" s="5">
        <v>1</v>
      </c>
      <c r="B12" s="73" t="s">
        <v>66</v>
      </c>
      <c r="C12" s="9">
        <v>55000000</v>
      </c>
      <c r="D12" s="64">
        <v>76789900</v>
      </c>
      <c r="E12" s="16">
        <f>D12</f>
        <v>76789900</v>
      </c>
      <c r="F12" s="16">
        <f>D12-E12</f>
        <v>0</v>
      </c>
      <c r="G12" s="64">
        <v>6801050</v>
      </c>
      <c r="H12" s="16">
        <f>G12</f>
        <v>6801050</v>
      </c>
      <c r="I12" s="16">
        <f>G12-H12</f>
        <v>0</v>
      </c>
      <c r="J12" s="16">
        <f aca="true" t="shared" si="0" ref="J12:K15">D12+G12</f>
        <v>83590950</v>
      </c>
      <c r="K12" s="16">
        <f t="shared" si="0"/>
        <v>83590950</v>
      </c>
      <c r="L12" s="16">
        <f>K12-J12</f>
        <v>0</v>
      </c>
      <c r="M12" s="16">
        <f>C12-J12</f>
        <v>-28590950</v>
      </c>
      <c r="N12" s="106">
        <f>J12/C12</f>
        <v>1.5198354545454547</v>
      </c>
    </row>
    <row r="13" spans="1:14" ht="11.25" customHeight="1">
      <c r="A13" s="5">
        <v>2</v>
      </c>
      <c r="B13" s="73" t="s">
        <v>68</v>
      </c>
      <c r="C13" s="9">
        <v>400000000</v>
      </c>
      <c r="D13" s="64">
        <v>231853310</v>
      </c>
      <c r="E13" s="16">
        <f>D13</f>
        <v>231853310</v>
      </c>
      <c r="F13" s="16">
        <f>D13-E13</f>
        <v>0</v>
      </c>
      <c r="G13" s="64">
        <v>36375050</v>
      </c>
      <c r="H13" s="16">
        <f>G13</f>
        <v>36375050</v>
      </c>
      <c r="I13" s="16">
        <f>G13-H13</f>
        <v>0</v>
      </c>
      <c r="J13" s="16">
        <f t="shared" si="0"/>
        <v>268228360</v>
      </c>
      <c r="K13" s="16">
        <f t="shared" si="0"/>
        <v>268228360</v>
      </c>
      <c r="L13" s="16">
        <f>K13-J13</f>
        <v>0</v>
      </c>
      <c r="M13" s="16">
        <f>C13-J13</f>
        <v>131771640</v>
      </c>
      <c r="N13" s="106">
        <f>J13/C13</f>
        <v>0.6705709</v>
      </c>
    </row>
    <row r="14" spans="1:14" ht="12.75">
      <c r="A14" s="5">
        <v>4</v>
      </c>
      <c r="B14" s="73" t="s">
        <v>69</v>
      </c>
      <c r="C14" s="9">
        <v>30000000</v>
      </c>
      <c r="D14" s="64">
        <v>12189000</v>
      </c>
      <c r="E14" s="16">
        <f>D14</f>
        <v>12189000</v>
      </c>
      <c r="F14" s="16">
        <f>D14-E14</f>
        <v>0</v>
      </c>
      <c r="G14" s="64">
        <v>1236000</v>
      </c>
      <c r="H14" s="16">
        <v>0</v>
      </c>
      <c r="I14" s="16">
        <f>G14-H14</f>
        <v>1236000</v>
      </c>
      <c r="J14" s="16">
        <f t="shared" si="0"/>
        <v>13425000</v>
      </c>
      <c r="K14" s="16">
        <f t="shared" si="0"/>
        <v>12189000</v>
      </c>
      <c r="L14" s="16">
        <f>K14-J14</f>
        <v>-1236000</v>
      </c>
      <c r="M14" s="16">
        <f>C14-J14</f>
        <v>16575000</v>
      </c>
      <c r="N14" s="106">
        <f>J14/C14</f>
        <v>0.4475</v>
      </c>
    </row>
    <row r="15" spans="1:14" ht="12.75">
      <c r="A15" s="5">
        <v>5</v>
      </c>
      <c r="B15" s="122" t="s">
        <v>115</v>
      </c>
      <c r="C15" s="9">
        <v>60000000</v>
      </c>
      <c r="D15" s="121">
        <v>41102930</v>
      </c>
      <c r="E15" s="16">
        <f>D15</f>
        <v>41102930</v>
      </c>
      <c r="F15" s="16">
        <f>D15-E15</f>
        <v>0</v>
      </c>
      <c r="G15" s="121">
        <v>6132660</v>
      </c>
      <c r="H15" s="16">
        <f>G15</f>
        <v>6132660</v>
      </c>
      <c r="I15" s="16">
        <f>G15-H15</f>
        <v>0</v>
      </c>
      <c r="J15" s="16">
        <f t="shared" si="0"/>
        <v>47235590</v>
      </c>
      <c r="K15" s="16">
        <f t="shared" si="0"/>
        <v>47235590</v>
      </c>
      <c r="L15" s="16">
        <f>K15-J15</f>
        <v>0</v>
      </c>
      <c r="M15" s="16">
        <f>C15-J15</f>
        <v>12764410</v>
      </c>
      <c r="N15" s="106">
        <f>J15/C15</f>
        <v>0.7872598333333334</v>
      </c>
    </row>
    <row r="16" spans="1:14" ht="12.75">
      <c r="A16" s="206" t="s">
        <v>100</v>
      </c>
      <c r="B16" s="207" t="s">
        <v>98</v>
      </c>
      <c r="C16" s="10"/>
      <c r="D16" s="64"/>
      <c r="E16" s="16"/>
      <c r="F16" s="16"/>
      <c r="G16" s="64"/>
      <c r="H16" s="16"/>
      <c r="I16" s="16"/>
      <c r="J16" s="16"/>
      <c r="K16" s="16"/>
      <c r="L16" s="16"/>
      <c r="M16" s="16"/>
      <c r="N16" s="106"/>
    </row>
    <row r="17" spans="1:14" ht="12.75">
      <c r="A17" s="214">
        <v>6</v>
      </c>
      <c r="B17" s="73" t="s">
        <v>84</v>
      </c>
      <c r="C17" s="9">
        <v>50000000</v>
      </c>
      <c r="D17" s="64">
        <v>55263000</v>
      </c>
      <c r="E17" s="16">
        <f aca="true" t="shared" si="1" ref="E17:E22">D17</f>
        <v>55263000</v>
      </c>
      <c r="F17" s="16">
        <f aca="true" t="shared" si="2" ref="F17:F22">D17-E17</f>
        <v>0</v>
      </c>
      <c r="G17" s="64">
        <v>0</v>
      </c>
      <c r="H17" s="16">
        <f aca="true" t="shared" si="3" ref="H17:H22">G17</f>
        <v>0</v>
      </c>
      <c r="I17" s="16">
        <f aca="true" t="shared" si="4" ref="I17:I22">G17-H17</f>
        <v>0</v>
      </c>
      <c r="J17" s="16">
        <f aca="true" t="shared" si="5" ref="J17:K20">D17+G17</f>
        <v>55263000</v>
      </c>
      <c r="K17" s="16">
        <f t="shared" si="5"/>
        <v>55263000</v>
      </c>
      <c r="L17" s="16">
        <f aca="true" t="shared" si="6" ref="L17:L22">K17-J17</f>
        <v>0</v>
      </c>
      <c r="M17" s="16">
        <f aca="true" t="shared" si="7" ref="M17:M22">C17-J17</f>
        <v>-5263000</v>
      </c>
      <c r="N17" s="106">
        <f>J17/C17</f>
        <v>1.10526</v>
      </c>
    </row>
    <row r="18" spans="1:14" ht="12.75">
      <c r="A18" s="5">
        <v>7</v>
      </c>
      <c r="B18" s="73" t="s">
        <v>116</v>
      </c>
      <c r="C18" s="9">
        <v>35000000</v>
      </c>
      <c r="D18" s="121">
        <v>33407587</v>
      </c>
      <c r="E18" s="61">
        <f t="shared" si="1"/>
        <v>33407587</v>
      </c>
      <c r="F18" s="61">
        <f t="shared" si="2"/>
        <v>0</v>
      </c>
      <c r="G18" s="121">
        <v>4264218</v>
      </c>
      <c r="H18" s="61">
        <f t="shared" si="3"/>
        <v>4264218</v>
      </c>
      <c r="I18" s="61">
        <f t="shared" si="4"/>
        <v>0</v>
      </c>
      <c r="J18" s="61">
        <f t="shared" si="5"/>
        <v>37671805</v>
      </c>
      <c r="K18" s="61">
        <f t="shared" si="5"/>
        <v>37671805</v>
      </c>
      <c r="L18" s="61">
        <f t="shared" si="6"/>
        <v>0</v>
      </c>
      <c r="M18" s="61">
        <f t="shared" si="7"/>
        <v>-2671805</v>
      </c>
      <c r="N18" s="126">
        <f>J18/C18</f>
        <v>1.0763372857142857</v>
      </c>
    </row>
    <row r="19" spans="1:14" s="35" customFormat="1" ht="15" customHeight="1">
      <c r="A19" s="205">
        <v>8</v>
      </c>
      <c r="B19" s="204" t="s">
        <v>117</v>
      </c>
      <c r="C19" s="211">
        <v>20000000</v>
      </c>
      <c r="D19" s="217">
        <v>15649200</v>
      </c>
      <c r="E19" s="217">
        <f t="shared" si="1"/>
        <v>15649200</v>
      </c>
      <c r="F19" s="217">
        <f t="shared" si="2"/>
        <v>0</v>
      </c>
      <c r="G19" s="217">
        <v>1575450</v>
      </c>
      <c r="H19" s="217">
        <f t="shared" si="3"/>
        <v>1575450</v>
      </c>
      <c r="I19" s="217">
        <f t="shared" si="4"/>
        <v>0</v>
      </c>
      <c r="J19" s="217">
        <f t="shared" si="5"/>
        <v>17224650</v>
      </c>
      <c r="K19" s="217">
        <f t="shared" si="5"/>
        <v>17224650</v>
      </c>
      <c r="L19" s="217">
        <f t="shared" si="6"/>
        <v>0</v>
      </c>
      <c r="M19" s="217">
        <f t="shared" si="7"/>
        <v>2775350</v>
      </c>
      <c r="N19" s="212">
        <f>J19/C19</f>
        <v>0.8612325</v>
      </c>
    </row>
    <row r="20" spans="1:14" ht="12.75">
      <c r="A20" s="214">
        <v>9</v>
      </c>
      <c r="B20" s="122" t="s">
        <v>85</v>
      </c>
      <c r="C20" s="65">
        <v>0</v>
      </c>
      <c r="D20" s="128">
        <v>387358000</v>
      </c>
      <c r="E20" s="127">
        <f t="shared" si="1"/>
        <v>387358000</v>
      </c>
      <c r="F20" s="127">
        <f t="shared" si="2"/>
        <v>0</v>
      </c>
      <c r="G20" s="128">
        <v>0</v>
      </c>
      <c r="H20" s="127">
        <f t="shared" si="3"/>
        <v>0</v>
      </c>
      <c r="I20" s="127">
        <f t="shared" si="4"/>
        <v>0</v>
      </c>
      <c r="J20" s="127">
        <f t="shared" si="5"/>
        <v>387358000</v>
      </c>
      <c r="K20" s="127">
        <f t="shared" si="5"/>
        <v>387358000</v>
      </c>
      <c r="L20" s="127">
        <f t="shared" si="6"/>
        <v>0</v>
      </c>
      <c r="M20" s="127">
        <f t="shared" si="7"/>
        <v>-387358000</v>
      </c>
      <c r="N20" s="212"/>
    </row>
    <row r="21" spans="1:14" ht="12.75">
      <c r="A21" s="219">
        <v>10</v>
      </c>
      <c r="B21" s="73" t="s">
        <v>137</v>
      </c>
      <c r="C21" s="9">
        <v>0</v>
      </c>
      <c r="D21" s="121">
        <v>0</v>
      </c>
      <c r="E21" s="61">
        <f t="shared" si="1"/>
        <v>0</v>
      </c>
      <c r="F21" s="61">
        <f t="shared" si="2"/>
        <v>0</v>
      </c>
      <c r="G21" s="121">
        <v>60747375</v>
      </c>
      <c r="H21" s="61">
        <f t="shared" si="3"/>
        <v>60747375</v>
      </c>
      <c r="I21" s="61">
        <f t="shared" si="4"/>
        <v>0</v>
      </c>
      <c r="J21" s="61">
        <f>D21+G21</f>
        <v>60747375</v>
      </c>
      <c r="K21" s="61">
        <f>E21+H21</f>
        <v>60747375</v>
      </c>
      <c r="L21" s="61">
        <f t="shared" si="6"/>
        <v>0</v>
      </c>
      <c r="M21" s="61">
        <f t="shared" si="7"/>
        <v>-60747375</v>
      </c>
      <c r="N21" s="126"/>
    </row>
    <row r="22" spans="1:14" ht="12.75">
      <c r="A22" s="205">
        <v>11</v>
      </c>
      <c r="B22" s="204" t="s">
        <v>138</v>
      </c>
      <c r="C22" s="211">
        <v>0</v>
      </c>
      <c r="D22" s="217">
        <v>0</v>
      </c>
      <c r="E22" s="217">
        <f t="shared" si="1"/>
        <v>0</v>
      </c>
      <c r="F22" s="217">
        <f t="shared" si="2"/>
        <v>0</v>
      </c>
      <c r="G22" s="217">
        <v>13400156</v>
      </c>
      <c r="H22" s="217">
        <f t="shared" si="3"/>
        <v>13400156</v>
      </c>
      <c r="I22" s="217">
        <f t="shared" si="4"/>
        <v>0</v>
      </c>
      <c r="J22" s="217">
        <f>D22+G22</f>
        <v>13400156</v>
      </c>
      <c r="K22" s="217">
        <f>E22+H22</f>
        <v>13400156</v>
      </c>
      <c r="L22" s="217">
        <f t="shared" si="6"/>
        <v>0</v>
      </c>
      <c r="M22" s="217">
        <f t="shared" si="7"/>
        <v>-13400156</v>
      </c>
      <c r="N22" s="212"/>
    </row>
    <row r="23" spans="1:14" ht="12.75">
      <c r="A23" s="215"/>
      <c r="B23" s="122"/>
      <c r="C23" s="65"/>
      <c r="D23" s="128"/>
      <c r="E23" s="127"/>
      <c r="F23" s="127"/>
      <c r="G23" s="128"/>
      <c r="H23" s="127"/>
      <c r="I23" s="127"/>
      <c r="J23" s="127"/>
      <c r="K23" s="127"/>
      <c r="L23" s="127"/>
      <c r="M23" s="127"/>
      <c r="N23" s="212"/>
    </row>
    <row r="24" spans="1:14" ht="13.5" thickBot="1">
      <c r="A24" s="216"/>
      <c r="B24" s="33" t="s">
        <v>17</v>
      </c>
      <c r="C24" s="34">
        <f>SUM(C9:C23)</f>
        <v>650000000</v>
      </c>
      <c r="D24" s="34">
        <f aca="true" t="shared" si="8" ref="D24:M24">SUM(D12:D23)</f>
        <v>853612927</v>
      </c>
      <c r="E24" s="34">
        <f t="shared" si="8"/>
        <v>853612927</v>
      </c>
      <c r="F24" s="34">
        <f t="shared" si="8"/>
        <v>0</v>
      </c>
      <c r="G24" s="34">
        <f t="shared" si="8"/>
        <v>130531959</v>
      </c>
      <c r="H24" s="34">
        <f t="shared" si="8"/>
        <v>129295959</v>
      </c>
      <c r="I24" s="34">
        <f t="shared" si="8"/>
        <v>1236000</v>
      </c>
      <c r="J24" s="34">
        <f t="shared" si="8"/>
        <v>984144886</v>
      </c>
      <c r="K24" s="34">
        <f t="shared" si="8"/>
        <v>982908886</v>
      </c>
      <c r="L24" s="34">
        <f t="shared" si="8"/>
        <v>-1236000</v>
      </c>
      <c r="M24" s="34">
        <f t="shared" si="8"/>
        <v>-334144886</v>
      </c>
      <c r="N24" s="105">
        <f>J24/C24</f>
        <v>1.5140690553846154</v>
      </c>
    </row>
    <row r="25" spans="1:14" ht="12.75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4" ht="12.75">
      <c r="A26" s="19" t="s">
        <v>18</v>
      </c>
      <c r="B26" s="19"/>
      <c r="C26" s="19"/>
      <c r="D26" s="20"/>
      <c r="E26" s="20"/>
      <c r="F26" s="20"/>
      <c r="G26" s="20"/>
      <c r="H26" s="20"/>
      <c r="I26" s="20"/>
      <c r="J26" s="20"/>
      <c r="L26" s="20"/>
      <c r="M26" s="20"/>
      <c r="N26" s="18"/>
    </row>
    <row r="27" spans="1:14" ht="12.75">
      <c r="A27" s="19" t="s">
        <v>19</v>
      </c>
      <c r="B27" s="19"/>
      <c r="C27" s="19"/>
      <c r="D27" s="209"/>
      <c r="E27" s="20"/>
      <c r="F27" s="20"/>
      <c r="G27" s="20"/>
      <c r="H27" s="20"/>
      <c r="I27" s="20"/>
      <c r="J27" s="20"/>
      <c r="K27" s="22" t="s">
        <v>41</v>
      </c>
      <c r="L27" s="20"/>
      <c r="M27" s="20"/>
      <c r="N27" s="18"/>
    </row>
    <row r="28" spans="1:14" ht="12.75">
      <c r="A28" s="19" t="s">
        <v>124</v>
      </c>
      <c r="B28" s="19"/>
      <c r="C28" s="19"/>
      <c r="D28" s="209"/>
      <c r="E28" s="20"/>
      <c r="F28" s="20"/>
      <c r="G28" s="20"/>
      <c r="H28" s="20"/>
      <c r="I28" s="20"/>
      <c r="J28" s="20"/>
      <c r="K28" s="22" t="s">
        <v>122</v>
      </c>
      <c r="L28" s="20"/>
      <c r="M28" s="20"/>
      <c r="N28" s="18"/>
    </row>
    <row r="29" spans="1:14" ht="12.75">
      <c r="A29" s="19" t="s">
        <v>125</v>
      </c>
      <c r="B29" s="19"/>
      <c r="C29" s="19"/>
      <c r="D29" s="209"/>
      <c r="E29" s="20"/>
      <c r="F29" s="20"/>
      <c r="G29" s="20"/>
      <c r="H29" s="20"/>
      <c r="I29" s="20"/>
      <c r="J29" s="20"/>
      <c r="K29" s="22" t="s">
        <v>123</v>
      </c>
      <c r="L29" s="20"/>
      <c r="M29" s="20"/>
      <c r="N29" s="18"/>
    </row>
    <row r="30" spans="1:14" ht="12.75">
      <c r="A30" s="19"/>
      <c r="B30" s="19"/>
      <c r="C30" s="19"/>
      <c r="D30" s="210"/>
      <c r="E30" s="20"/>
      <c r="F30" s="20"/>
      <c r="G30" s="20"/>
      <c r="H30" s="20"/>
      <c r="I30" s="20"/>
      <c r="J30" s="20"/>
      <c r="K30" s="22"/>
      <c r="L30" s="20"/>
      <c r="M30" s="20"/>
      <c r="N30" s="18"/>
    </row>
    <row r="31" spans="1:14" ht="12.75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2"/>
      <c r="L31" s="20"/>
      <c r="M31" s="20"/>
      <c r="N31" s="18"/>
    </row>
    <row r="32" spans="3:14" ht="12.75">
      <c r="C32" s="6"/>
      <c r="D32" s="20"/>
      <c r="E32" s="20"/>
      <c r="F32" s="7"/>
      <c r="G32" s="7"/>
      <c r="H32" s="7"/>
      <c r="I32" s="7"/>
      <c r="J32" s="7"/>
      <c r="K32" s="23" t="s">
        <v>20</v>
      </c>
      <c r="L32" s="7"/>
      <c r="M32" s="20"/>
      <c r="N32" s="18"/>
    </row>
    <row r="33" spans="1:14" ht="12.75">
      <c r="A33" s="6" t="s">
        <v>118</v>
      </c>
      <c r="B33" s="6"/>
      <c r="C33" s="19"/>
      <c r="D33" s="20"/>
      <c r="E33" s="20"/>
      <c r="F33" s="20"/>
      <c r="G33" s="20"/>
      <c r="H33" s="20"/>
      <c r="I33" s="20"/>
      <c r="J33" s="20"/>
      <c r="K33" s="22" t="s">
        <v>64</v>
      </c>
      <c r="L33" s="20"/>
      <c r="M33" s="20"/>
      <c r="N33" s="18"/>
    </row>
    <row r="34" spans="1:2" ht="12.75">
      <c r="A34" s="108" t="s">
        <v>83</v>
      </c>
      <c r="B34" s="108"/>
    </row>
    <row r="35" spans="1:2" ht="12.75">
      <c r="A35" s="19" t="s">
        <v>119</v>
      </c>
      <c r="B35" s="19"/>
    </row>
  </sheetData>
  <sheetProtection/>
  <mergeCells count="11">
    <mergeCell ref="F4:J4"/>
    <mergeCell ref="N6:N7"/>
    <mergeCell ref="B6:B7"/>
    <mergeCell ref="A1:B1"/>
    <mergeCell ref="D1:M1"/>
    <mergeCell ref="C2:M2"/>
    <mergeCell ref="C3:M3"/>
    <mergeCell ref="A6:A7"/>
    <mergeCell ref="J6:M6"/>
    <mergeCell ref="C6:F6"/>
    <mergeCell ref="G6:I6"/>
  </mergeCells>
  <printOptions/>
  <pageMargins left="1.062992125984252" right="0.5118110236220472" top="0.5118110236220472" bottom="0.5118110236220472" header="0.5118110236220472" footer="0.5118110236220472"/>
  <pageSetup orientation="landscape" paperSize="5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zoomScale="85" zoomScaleNormal="85" zoomScalePageLayoutView="0" workbookViewId="0" topLeftCell="A1">
      <selection activeCell="C10" sqref="C10:C21"/>
    </sheetView>
  </sheetViews>
  <sheetFormatPr defaultColWidth="9.140625" defaultRowHeight="12.75"/>
  <cols>
    <col min="1" max="1" width="21.7109375" style="12" customWidth="1"/>
    <col min="2" max="2" width="27.421875" style="12" customWidth="1"/>
    <col min="3" max="3" width="12.140625" style="12" customWidth="1"/>
    <col min="4" max="4" width="13.00390625" style="12" customWidth="1"/>
    <col min="5" max="5" width="13.28125" style="12" customWidth="1"/>
    <col min="6" max="6" width="9.7109375" style="12" customWidth="1"/>
    <col min="7" max="8" width="11.7109375" style="12" customWidth="1"/>
    <col min="9" max="9" width="9.421875" style="12" customWidth="1"/>
    <col min="10" max="10" width="13.28125" style="12" customWidth="1"/>
    <col min="11" max="11" width="13.140625" style="12" customWidth="1"/>
    <col min="12" max="12" width="9.00390625" style="12" customWidth="1"/>
    <col min="13" max="13" width="13.00390625" style="12" customWidth="1"/>
    <col min="14" max="14" width="8.140625" style="12" customWidth="1"/>
    <col min="15" max="15" width="9.140625" style="12" customWidth="1"/>
    <col min="16" max="16" width="10.421875" style="12" customWidth="1"/>
    <col min="17" max="16384" width="9.140625" style="12" customWidth="1"/>
  </cols>
  <sheetData>
    <row r="1" spans="1:14" ht="12.75">
      <c r="A1" s="230"/>
      <c r="B1" s="230"/>
      <c r="C1" s="11"/>
      <c r="D1" s="231" t="s">
        <v>0</v>
      </c>
      <c r="E1" s="231"/>
      <c r="F1" s="231"/>
      <c r="G1" s="231"/>
      <c r="H1" s="231"/>
      <c r="I1" s="231"/>
      <c r="J1" s="231"/>
      <c r="K1" s="231"/>
      <c r="L1" s="231"/>
      <c r="M1" s="231"/>
      <c r="N1" s="25"/>
    </row>
    <row r="2" spans="1:14" ht="15" customHeight="1">
      <c r="A2" s="8"/>
      <c r="B2" s="8"/>
      <c r="C2" s="229" t="s">
        <v>32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5"/>
    </row>
    <row r="3" spans="1:14" ht="15" customHeight="1">
      <c r="A3" s="24" t="s">
        <v>43</v>
      </c>
      <c r="B3" s="24" t="s">
        <v>121</v>
      </c>
      <c r="C3" s="229" t="s">
        <v>33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5"/>
    </row>
    <row r="4" spans="1:14" ht="15" customHeight="1">
      <c r="A4" s="24" t="s">
        <v>44</v>
      </c>
      <c r="B4" s="104" t="s">
        <v>114</v>
      </c>
      <c r="C4" s="103"/>
      <c r="D4" s="203"/>
      <c r="E4" s="203"/>
      <c r="F4" s="229" t="s">
        <v>139</v>
      </c>
      <c r="G4" s="229"/>
      <c r="H4" s="229"/>
      <c r="I4" s="229"/>
      <c r="J4" s="229"/>
      <c r="K4" s="203"/>
      <c r="L4" s="203"/>
      <c r="M4" s="203"/>
      <c r="N4" s="25"/>
    </row>
    <row r="5" spans="1:14" ht="15" customHeight="1">
      <c r="A5" s="24" t="s">
        <v>45</v>
      </c>
      <c r="B5" s="24" t="s">
        <v>79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5"/>
    </row>
    <row r="6" spans="1:14" ht="12.75">
      <c r="A6" s="232" t="s">
        <v>1</v>
      </c>
      <c r="B6" s="234" t="s">
        <v>2</v>
      </c>
      <c r="C6" s="220" t="s">
        <v>23</v>
      </c>
      <c r="D6" s="221"/>
      <c r="E6" s="221"/>
      <c r="F6" s="222"/>
      <c r="G6" s="220" t="s">
        <v>27</v>
      </c>
      <c r="H6" s="221"/>
      <c r="I6" s="222"/>
      <c r="J6" s="220" t="s">
        <v>31</v>
      </c>
      <c r="K6" s="221"/>
      <c r="L6" s="221"/>
      <c r="M6" s="222"/>
      <c r="N6" s="224" t="s">
        <v>21</v>
      </c>
    </row>
    <row r="7" spans="1:14" ht="38.25">
      <c r="A7" s="233"/>
      <c r="B7" s="235"/>
      <c r="C7" s="13" t="s">
        <v>22</v>
      </c>
      <c r="D7" s="14" t="s">
        <v>24</v>
      </c>
      <c r="E7" s="14" t="s">
        <v>25</v>
      </c>
      <c r="F7" s="14" t="s">
        <v>26</v>
      </c>
      <c r="G7" s="14" t="s">
        <v>24</v>
      </c>
      <c r="H7" s="14" t="s">
        <v>25</v>
      </c>
      <c r="I7" s="14" t="s">
        <v>26</v>
      </c>
      <c r="J7" s="14" t="s">
        <v>28</v>
      </c>
      <c r="K7" s="14" t="s">
        <v>39</v>
      </c>
      <c r="L7" s="14" t="s">
        <v>29</v>
      </c>
      <c r="M7" s="15" t="s">
        <v>30</v>
      </c>
      <c r="N7" s="225"/>
    </row>
    <row r="8" spans="1:14" s="39" customFormat="1" ht="12.75">
      <c r="A8" s="36">
        <v>1</v>
      </c>
      <c r="B8" s="36">
        <v>2</v>
      </c>
      <c r="C8" s="36">
        <v>3</v>
      </c>
      <c r="D8" s="37">
        <v>4</v>
      </c>
      <c r="E8" s="37">
        <v>5</v>
      </c>
      <c r="F8" s="38" t="s">
        <v>34</v>
      </c>
      <c r="G8" s="38">
        <v>7</v>
      </c>
      <c r="H8" s="38">
        <v>8</v>
      </c>
      <c r="I8" s="38" t="s">
        <v>35</v>
      </c>
      <c r="J8" s="38" t="s">
        <v>40</v>
      </c>
      <c r="K8" s="38" t="s">
        <v>36</v>
      </c>
      <c r="L8" s="38" t="s">
        <v>37</v>
      </c>
      <c r="M8" s="38" t="s">
        <v>38</v>
      </c>
      <c r="N8" s="38"/>
    </row>
    <row r="9" spans="1:14" ht="12.75">
      <c r="A9" s="213" t="s">
        <v>99</v>
      </c>
      <c r="B9" s="91" t="s">
        <v>95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124"/>
      <c r="B10" s="123"/>
      <c r="C10" s="9">
        <v>50000000</v>
      </c>
      <c r="D10" s="16">
        <v>0</v>
      </c>
      <c r="E10" s="16">
        <v>0</v>
      </c>
      <c r="F10" s="16">
        <f>D10-E10</f>
        <v>0</v>
      </c>
      <c r="G10" s="4">
        <v>0</v>
      </c>
      <c r="H10" s="16">
        <f>G10</f>
        <v>0</v>
      </c>
      <c r="I10" s="16">
        <f>G10-H10</f>
        <v>0</v>
      </c>
      <c r="J10" s="16">
        <f>D10+G10</f>
        <v>0</v>
      </c>
      <c r="K10" s="16">
        <f>E10+H10</f>
        <v>0</v>
      </c>
      <c r="L10" s="16">
        <f>K10-J10</f>
        <v>0</v>
      </c>
      <c r="M10" s="16">
        <f>C10-J10</f>
        <v>50000000</v>
      </c>
      <c r="N10" s="106"/>
    </row>
    <row r="11" spans="1:14" ht="12.75">
      <c r="A11" s="30" t="s">
        <v>101</v>
      </c>
      <c r="B11" s="94" t="s">
        <v>97</v>
      </c>
      <c r="C11" s="9"/>
      <c r="D11" s="16"/>
      <c r="E11" s="16"/>
      <c r="F11" s="16"/>
      <c r="G11" s="4"/>
      <c r="H11" s="4"/>
      <c r="I11" s="16"/>
      <c r="J11" s="16"/>
      <c r="K11" s="16"/>
      <c r="L11" s="16"/>
      <c r="M11" s="16"/>
      <c r="N11" s="107"/>
    </row>
    <row r="12" spans="1:14" ht="12.75">
      <c r="A12" s="5">
        <v>1</v>
      </c>
      <c r="B12" s="73" t="s">
        <v>66</v>
      </c>
      <c r="C12" s="9">
        <v>55000000</v>
      </c>
      <c r="D12" s="64">
        <v>83590950</v>
      </c>
      <c r="E12" s="64">
        <v>83590950</v>
      </c>
      <c r="F12" s="16">
        <f>D12-E12</f>
        <v>0</v>
      </c>
      <c r="G12" s="64">
        <v>7699950</v>
      </c>
      <c r="H12" s="16">
        <f>G12</f>
        <v>7699950</v>
      </c>
      <c r="I12" s="16">
        <f>G12-H12</f>
        <v>0</v>
      </c>
      <c r="J12" s="16">
        <f aca="true" t="shared" si="0" ref="J12:K15">D12+G12</f>
        <v>91290900</v>
      </c>
      <c r="K12" s="16">
        <f t="shared" si="0"/>
        <v>91290900</v>
      </c>
      <c r="L12" s="16">
        <f>K12-J12</f>
        <v>0</v>
      </c>
      <c r="M12" s="16">
        <f>C12-J12</f>
        <v>-36290900</v>
      </c>
      <c r="N12" s="106">
        <f>J12/C12</f>
        <v>1.6598345454545456</v>
      </c>
    </row>
    <row r="13" spans="1:14" ht="11.25" customHeight="1">
      <c r="A13" s="5">
        <v>2</v>
      </c>
      <c r="B13" s="73" t="s">
        <v>68</v>
      </c>
      <c r="C13" s="9">
        <v>400000000</v>
      </c>
      <c r="D13" s="64">
        <v>268228360</v>
      </c>
      <c r="E13" s="64">
        <v>268228360</v>
      </c>
      <c r="F13" s="16">
        <f>D13-E13</f>
        <v>0</v>
      </c>
      <c r="G13" s="64">
        <v>21683250</v>
      </c>
      <c r="H13" s="16">
        <f>G13</f>
        <v>21683250</v>
      </c>
      <c r="I13" s="16">
        <f>G13-H13</f>
        <v>0</v>
      </c>
      <c r="J13" s="16">
        <f t="shared" si="0"/>
        <v>289911610</v>
      </c>
      <c r="K13" s="16">
        <f t="shared" si="0"/>
        <v>289911610</v>
      </c>
      <c r="L13" s="16">
        <f>K13-J13</f>
        <v>0</v>
      </c>
      <c r="M13" s="16">
        <f>C13-J13</f>
        <v>110088390</v>
      </c>
      <c r="N13" s="106">
        <f aca="true" t="shared" si="1" ref="N13:N24">J13/C13</f>
        <v>0.724779025</v>
      </c>
    </row>
    <row r="14" spans="1:16" ht="12.75">
      <c r="A14" s="5">
        <v>4</v>
      </c>
      <c r="B14" s="73" t="s">
        <v>69</v>
      </c>
      <c r="C14" s="9">
        <v>30000000</v>
      </c>
      <c r="D14" s="64">
        <v>13425000</v>
      </c>
      <c r="E14" s="64">
        <v>12189000</v>
      </c>
      <c r="F14" s="16">
        <f>D14-E14</f>
        <v>1236000</v>
      </c>
      <c r="G14" s="64">
        <v>1008000</v>
      </c>
      <c r="H14" s="16">
        <v>2244000</v>
      </c>
      <c r="I14" s="16">
        <f>(F14+G14)-H14</f>
        <v>0</v>
      </c>
      <c r="J14" s="16">
        <f t="shared" si="0"/>
        <v>14433000</v>
      </c>
      <c r="K14" s="16">
        <f t="shared" si="0"/>
        <v>14433000</v>
      </c>
      <c r="L14" s="16">
        <f>K14-J14</f>
        <v>0</v>
      </c>
      <c r="M14" s="16">
        <f>C14-J14</f>
        <v>15567000</v>
      </c>
      <c r="N14" s="106">
        <f t="shared" si="1"/>
        <v>0.4811</v>
      </c>
      <c r="P14" s="39"/>
    </row>
    <row r="15" spans="1:14" ht="12.75">
      <c r="A15" s="5">
        <v>5</v>
      </c>
      <c r="B15" s="122" t="s">
        <v>115</v>
      </c>
      <c r="C15" s="9">
        <v>60000000</v>
      </c>
      <c r="D15" s="121">
        <v>47235590</v>
      </c>
      <c r="E15" s="121">
        <v>47235590</v>
      </c>
      <c r="F15" s="16">
        <f>D15-E15</f>
        <v>0</v>
      </c>
      <c r="G15" s="121">
        <v>3364320</v>
      </c>
      <c r="H15" s="16">
        <f>G15</f>
        <v>3364320</v>
      </c>
      <c r="I15" s="16">
        <f>G15-H15</f>
        <v>0</v>
      </c>
      <c r="J15" s="16">
        <f t="shared" si="0"/>
        <v>50599910</v>
      </c>
      <c r="K15" s="16">
        <f t="shared" si="0"/>
        <v>50599910</v>
      </c>
      <c r="L15" s="16">
        <f>K15-J15</f>
        <v>0</v>
      </c>
      <c r="M15" s="16">
        <f>C15-J15</f>
        <v>9400090</v>
      </c>
      <c r="N15" s="106">
        <f t="shared" si="1"/>
        <v>0.8433318333333333</v>
      </c>
    </row>
    <row r="16" spans="1:14" ht="12.75">
      <c r="A16" s="206" t="s">
        <v>100</v>
      </c>
      <c r="B16" s="207" t="s">
        <v>98</v>
      </c>
      <c r="C16" s="10"/>
      <c r="D16" s="64"/>
      <c r="E16" s="64"/>
      <c r="F16" s="16"/>
      <c r="G16" s="64">
        <v>0</v>
      </c>
      <c r="H16" s="16"/>
      <c r="I16" s="16"/>
      <c r="J16" s="16"/>
      <c r="K16" s="16"/>
      <c r="L16" s="16"/>
      <c r="M16" s="16"/>
      <c r="N16" s="106" t="e">
        <f t="shared" si="1"/>
        <v>#DIV/0!</v>
      </c>
    </row>
    <row r="17" spans="1:14" ht="12.75">
      <c r="A17" s="214">
        <v>6</v>
      </c>
      <c r="B17" s="73" t="s">
        <v>84</v>
      </c>
      <c r="C17" s="9">
        <v>50000000</v>
      </c>
      <c r="D17" s="64">
        <v>55263000</v>
      </c>
      <c r="E17" s="64">
        <v>55263000</v>
      </c>
      <c r="F17" s="16">
        <f aca="true" t="shared" si="2" ref="F17:F22">D17-E17</f>
        <v>0</v>
      </c>
      <c r="G17" s="64">
        <v>9550000</v>
      </c>
      <c r="H17" s="16">
        <f aca="true" t="shared" si="3" ref="H17:H22">G17</f>
        <v>9550000</v>
      </c>
      <c r="I17" s="16">
        <f aca="true" t="shared" si="4" ref="I17:I22">G17-H17</f>
        <v>0</v>
      </c>
      <c r="J17" s="16">
        <f aca="true" t="shared" si="5" ref="J17:K20">D17+G17</f>
        <v>64813000</v>
      </c>
      <c r="K17" s="16">
        <f t="shared" si="5"/>
        <v>64813000</v>
      </c>
      <c r="L17" s="16">
        <f aca="true" t="shared" si="6" ref="L17:L22">K17-J17</f>
        <v>0</v>
      </c>
      <c r="M17" s="16">
        <f aca="true" t="shared" si="7" ref="M17:M22">C17-J17</f>
        <v>-14813000</v>
      </c>
      <c r="N17" s="106">
        <f t="shared" si="1"/>
        <v>1.29626</v>
      </c>
    </row>
    <row r="18" spans="1:14" ht="12.75">
      <c r="A18" s="5">
        <v>7</v>
      </c>
      <c r="B18" s="73" t="s">
        <v>116</v>
      </c>
      <c r="C18" s="9">
        <v>35000000</v>
      </c>
      <c r="D18" s="121">
        <v>37671805</v>
      </c>
      <c r="E18" s="121">
        <v>37671805</v>
      </c>
      <c r="F18" s="61">
        <f t="shared" si="2"/>
        <v>0</v>
      </c>
      <c r="G18" s="121">
        <v>4192965</v>
      </c>
      <c r="H18" s="61">
        <f t="shared" si="3"/>
        <v>4192965</v>
      </c>
      <c r="I18" s="61">
        <f t="shared" si="4"/>
        <v>0</v>
      </c>
      <c r="J18" s="61">
        <f t="shared" si="5"/>
        <v>41864770</v>
      </c>
      <c r="K18" s="61">
        <f t="shared" si="5"/>
        <v>41864770</v>
      </c>
      <c r="L18" s="61">
        <f t="shared" si="6"/>
        <v>0</v>
      </c>
      <c r="M18" s="61">
        <f t="shared" si="7"/>
        <v>-6864770</v>
      </c>
      <c r="N18" s="106">
        <f t="shared" si="1"/>
        <v>1.1961362857142857</v>
      </c>
    </row>
    <row r="19" spans="1:14" s="35" customFormat="1" ht="15" customHeight="1">
      <c r="A19" s="205">
        <v>8</v>
      </c>
      <c r="B19" s="204" t="s">
        <v>117</v>
      </c>
      <c r="C19" s="211">
        <v>20000000</v>
      </c>
      <c r="D19" s="217">
        <v>17224650</v>
      </c>
      <c r="E19" s="217">
        <v>17224650</v>
      </c>
      <c r="F19" s="217">
        <f t="shared" si="2"/>
        <v>0</v>
      </c>
      <c r="G19" s="217">
        <v>1597050</v>
      </c>
      <c r="H19" s="217">
        <f t="shared" si="3"/>
        <v>1597050</v>
      </c>
      <c r="I19" s="217">
        <f t="shared" si="4"/>
        <v>0</v>
      </c>
      <c r="J19" s="217">
        <f t="shared" si="5"/>
        <v>18821700</v>
      </c>
      <c r="K19" s="217">
        <f t="shared" si="5"/>
        <v>18821700</v>
      </c>
      <c r="L19" s="217">
        <f t="shared" si="6"/>
        <v>0</v>
      </c>
      <c r="M19" s="217">
        <f t="shared" si="7"/>
        <v>1178300</v>
      </c>
      <c r="N19" s="106">
        <f t="shared" si="1"/>
        <v>0.941085</v>
      </c>
    </row>
    <row r="20" spans="1:14" ht="12.75">
      <c r="A20" s="214">
        <v>9</v>
      </c>
      <c r="B20" s="122" t="s">
        <v>85</v>
      </c>
      <c r="C20" s="65">
        <v>0</v>
      </c>
      <c r="D20" s="128">
        <v>387358000</v>
      </c>
      <c r="E20" s="128">
        <v>387358000</v>
      </c>
      <c r="F20" s="127">
        <f t="shared" si="2"/>
        <v>0</v>
      </c>
      <c r="G20" s="128">
        <v>0</v>
      </c>
      <c r="H20" s="127">
        <f t="shared" si="3"/>
        <v>0</v>
      </c>
      <c r="I20" s="127">
        <f t="shared" si="4"/>
        <v>0</v>
      </c>
      <c r="J20" s="127">
        <f t="shared" si="5"/>
        <v>387358000</v>
      </c>
      <c r="K20" s="127">
        <f t="shared" si="5"/>
        <v>387358000</v>
      </c>
      <c r="L20" s="127">
        <f t="shared" si="6"/>
        <v>0</v>
      </c>
      <c r="M20" s="127">
        <f t="shared" si="7"/>
        <v>-387358000</v>
      </c>
      <c r="N20" s="106" t="e">
        <f t="shared" si="1"/>
        <v>#DIV/0!</v>
      </c>
    </row>
    <row r="21" spans="1:14" ht="12.75">
      <c r="A21" s="219">
        <v>10</v>
      </c>
      <c r="B21" s="73" t="s">
        <v>137</v>
      </c>
      <c r="C21" s="9">
        <v>0</v>
      </c>
      <c r="D21" s="121">
        <v>60747375</v>
      </c>
      <c r="E21" s="121">
        <v>60747375</v>
      </c>
      <c r="F21" s="61">
        <f t="shared" si="2"/>
        <v>0</v>
      </c>
      <c r="G21" s="121">
        <v>37142839</v>
      </c>
      <c r="H21" s="61">
        <f t="shared" si="3"/>
        <v>37142839</v>
      </c>
      <c r="I21" s="61">
        <f t="shared" si="4"/>
        <v>0</v>
      </c>
      <c r="J21" s="61">
        <f aca="true" t="shared" si="8" ref="J21:K24">D21+G21</f>
        <v>97890214</v>
      </c>
      <c r="K21" s="61">
        <f t="shared" si="8"/>
        <v>97890214</v>
      </c>
      <c r="L21" s="61">
        <f t="shared" si="6"/>
        <v>0</v>
      </c>
      <c r="M21" s="61">
        <f t="shared" si="7"/>
        <v>-97890214</v>
      </c>
      <c r="N21" s="106" t="e">
        <f t="shared" si="1"/>
        <v>#DIV/0!</v>
      </c>
    </row>
    <row r="22" spans="1:14" ht="12.75">
      <c r="A22" s="205">
        <v>11</v>
      </c>
      <c r="B22" s="204" t="s">
        <v>140</v>
      </c>
      <c r="C22" s="211">
        <v>0</v>
      </c>
      <c r="D22" s="217">
        <v>13400156</v>
      </c>
      <c r="E22" s="217">
        <v>13400156</v>
      </c>
      <c r="F22" s="217">
        <f t="shared" si="2"/>
        <v>0</v>
      </c>
      <c r="G22" s="217">
        <v>8193226</v>
      </c>
      <c r="H22" s="217">
        <f t="shared" si="3"/>
        <v>8193226</v>
      </c>
      <c r="I22" s="217">
        <f t="shared" si="4"/>
        <v>0</v>
      </c>
      <c r="J22" s="217">
        <f t="shared" si="8"/>
        <v>21593382</v>
      </c>
      <c r="K22" s="217">
        <f t="shared" si="8"/>
        <v>21593382</v>
      </c>
      <c r="L22" s="217">
        <f t="shared" si="6"/>
        <v>0</v>
      </c>
      <c r="M22" s="217">
        <f t="shared" si="7"/>
        <v>-21593382</v>
      </c>
      <c r="N22" s="106" t="e">
        <f t="shared" si="1"/>
        <v>#DIV/0!</v>
      </c>
    </row>
    <row r="23" spans="1:14" ht="12.75">
      <c r="A23" s="205">
        <v>12</v>
      </c>
      <c r="B23" s="204" t="s">
        <v>141</v>
      </c>
      <c r="C23" s="211">
        <v>0</v>
      </c>
      <c r="D23" s="217">
        <v>0</v>
      </c>
      <c r="E23" s="217">
        <v>0</v>
      </c>
      <c r="F23" s="217">
        <f>D23-E23</f>
        <v>0</v>
      </c>
      <c r="G23" s="217">
        <v>0</v>
      </c>
      <c r="H23" s="217">
        <f>G23</f>
        <v>0</v>
      </c>
      <c r="I23" s="217">
        <f>G23-H23</f>
        <v>0</v>
      </c>
      <c r="J23" s="217">
        <f t="shared" si="8"/>
        <v>0</v>
      </c>
      <c r="K23" s="217">
        <f t="shared" si="8"/>
        <v>0</v>
      </c>
      <c r="L23" s="217">
        <f>K23-J23</f>
        <v>0</v>
      </c>
      <c r="M23" s="217">
        <f>C23-J23</f>
        <v>0</v>
      </c>
      <c r="N23" s="106" t="e">
        <f t="shared" si="1"/>
        <v>#DIV/0!</v>
      </c>
    </row>
    <row r="24" spans="1:14" ht="12.75">
      <c r="A24" s="215">
        <v>13</v>
      </c>
      <c r="B24" s="122" t="s">
        <v>142</v>
      </c>
      <c r="C24" s="211">
        <v>0</v>
      </c>
      <c r="D24" s="217">
        <v>0</v>
      </c>
      <c r="E24" s="16">
        <f>D24</f>
        <v>0</v>
      </c>
      <c r="F24" s="217">
        <f>D24-E24</f>
        <v>0</v>
      </c>
      <c r="G24" s="217">
        <v>0</v>
      </c>
      <c r="H24" s="217">
        <f>G24</f>
        <v>0</v>
      </c>
      <c r="I24" s="217">
        <f>G24-H24</f>
        <v>0</v>
      </c>
      <c r="J24" s="217">
        <f t="shared" si="8"/>
        <v>0</v>
      </c>
      <c r="K24" s="217">
        <f t="shared" si="8"/>
        <v>0</v>
      </c>
      <c r="L24" s="217">
        <f>K24-J24</f>
        <v>0</v>
      </c>
      <c r="M24" s="217">
        <f>C24-J24</f>
        <v>0</v>
      </c>
      <c r="N24" s="106" t="e">
        <f t="shared" si="1"/>
        <v>#DIV/0!</v>
      </c>
    </row>
    <row r="25" spans="1:14" ht="13.5" thickBot="1">
      <c r="A25" s="216"/>
      <c r="B25" s="33" t="s">
        <v>17</v>
      </c>
      <c r="C25" s="34">
        <f>SUM(C10:C24)</f>
        <v>700000000</v>
      </c>
      <c r="D25" s="34">
        <f>SUM(D9:D24)</f>
        <v>984144886</v>
      </c>
      <c r="E25" s="34">
        <f aca="true" t="shared" si="9" ref="E25:M25">SUM(E9:E24)</f>
        <v>982908886</v>
      </c>
      <c r="F25" s="34">
        <f t="shared" si="9"/>
        <v>1236000</v>
      </c>
      <c r="G25" s="34">
        <f t="shared" si="9"/>
        <v>94431600</v>
      </c>
      <c r="H25" s="34">
        <f t="shared" si="9"/>
        <v>95667600</v>
      </c>
      <c r="I25" s="34">
        <f t="shared" si="9"/>
        <v>0</v>
      </c>
      <c r="J25" s="34">
        <f t="shared" si="9"/>
        <v>1078576486</v>
      </c>
      <c r="K25" s="34">
        <f t="shared" si="9"/>
        <v>1078576486</v>
      </c>
      <c r="L25" s="34">
        <f t="shared" si="9"/>
        <v>0</v>
      </c>
      <c r="M25" s="34">
        <f t="shared" si="9"/>
        <v>-378576486</v>
      </c>
      <c r="N25" s="105">
        <f>J25/C25</f>
        <v>1.5408235514285715</v>
      </c>
    </row>
    <row r="26" spans="1:14" ht="12.75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</row>
    <row r="27" spans="2:14" ht="12.75">
      <c r="B27" s="19" t="s">
        <v>18</v>
      </c>
      <c r="C27" s="19"/>
      <c r="D27" s="20"/>
      <c r="E27" s="20"/>
      <c r="F27" s="20"/>
      <c r="G27" s="20"/>
      <c r="H27" s="20"/>
      <c r="I27" s="20"/>
      <c r="J27" s="20"/>
      <c r="L27" s="20"/>
      <c r="M27" s="20"/>
      <c r="N27" s="18"/>
    </row>
    <row r="28" spans="2:14" ht="12.75">
      <c r="B28" s="19" t="s">
        <v>19</v>
      </c>
      <c r="C28" s="20"/>
      <c r="D28" s="209"/>
      <c r="E28" s="20"/>
      <c r="F28" s="20"/>
      <c r="G28" s="20"/>
      <c r="H28" s="20"/>
      <c r="I28" s="20"/>
      <c r="J28" s="20"/>
      <c r="K28" s="22" t="s">
        <v>41</v>
      </c>
      <c r="L28" s="20"/>
      <c r="M28" s="20"/>
      <c r="N28" s="18"/>
    </row>
    <row r="29" spans="2:14" ht="12.75">
      <c r="B29" s="19" t="s">
        <v>124</v>
      </c>
      <c r="C29" s="19"/>
      <c r="D29" s="209"/>
      <c r="E29" s="20"/>
      <c r="F29" s="20"/>
      <c r="G29" s="20"/>
      <c r="H29" s="20"/>
      <c r="I29" s="20"/>
      <c r="J29" s="20"/>
      <c r="K29" s="22" t="s">
        <v>122</v>
      </c>
      <c r="L29" s="20"/>
      <c r="M29" s="20"/>
      <c r="N29" s="18"/>
    </row>
    <row r="30" spans="2:14" ht="12.75">
      <c r="B30" s="19" t="s">
        <v>125</v>
      </c>
      <c r="C30" s="19"/>
      <c r="D30" s="209"/>
      <c r="E30" s="20"/>
      <c r="F30" s="20"/>
      <c r="G30" s="20"/>
      <c r="H30" s="20"/>
      <c r="I30" s="20"/>
      <c r="J30" s="20"/>
      <c r="K30" s="22" t="s">
        <v>123</v>
      </c>
      <c r="L30" s="20"/>
      <c r="M30" s="20"/>
      <c r="N30" s="18"/>
    </row>
    <row r="31" spans="2:14" ht="12.75">
      <c r="B31" s="19"/>
      <c r="C31" s="19"/>
      <c r="D31" s="210"/>
      <c r="E31" s="20"/>
      <c r="F31" s="20"/>
      <c r="G31" s="20"/>
      <c r="H31" s="20"/>
      <c r="I31" s="20"/>
      <c r="J31" s="20"/>
      <c r="K31" s="22"/>
      <c r="L31" s="20"/>
      <c r="M31" s="20"/>
      <c r="N31" s="18"/>
    </row>
    <row r="32" spans="2:14" ht="12.75">
      <c r="B32" s="19"/>
      <c r="C32" s="19"/>
      <c r="D32" s="20"/>
      <c r="E32" s="20"/>
      <c r="F32" s="20"/>
      <c r="G32" s="20"/>
      <c r="H32" s="20"/>
      <c r="I32" s="20"/>
      <c r="J32" s="20"/>
      <c r="K32" s="22"/>
      <c r="L32" s="20"/>
      <c r="M32" s="20"/>
      <c r="N32" s="18"/>
    </row>
    <row r="33" spans="3:14" ht="12.75">
      <c r="C33" s="6"/>
      <c r="D33" s="20"/>
      <c r="E33" s="20"/>
      <c r="F33" s="7"/>
      <c r="G33" s="7"/>
      <c r="H33" s="7"/>
      <c r="I33" s="7"/>
      <c r="J33" s="7"/>
      <c r="K33" s="23" t="s">
        <v>20</v>
      </c>
      <c r="L33" s="7"/>
      <c r="M33" s="20"/>
      <c r="N33" s="18"/>
    </row>
    <row r="34" spans="2:14" ht="12.75">
      <c r="B34" s="6" t="s">
        <v>118</v>
      </c>
      <c r="C34" s="19"/>
      <c r="D34" s="20"/>
      <c r="E34" s="20"/>
      <c r="F34" s="20"/>
      <c r="G34" s="20"/>
      <c r="H34" s="20"/>
      <c r="I34" s="20"/>
      <c r="J34" s="20"/>
      <c r="K34" s="22" t="s">
        <v>64</v>
      </c>
      <c r="L34" s="20"/>
      <c r="M34" s="20"/>
      <c r="N34" s="18"/>
    </row>
    <row r="35" ht="12.75">
      <c r="B35" s="108" t="s">
        <v>83</v>
      </c>
    </row>
    <row r="36" ht="12.75">
      <c r="B36" s="19" t="s">
        <v>119</v>
      </c>
    </row>
  </sheetData>
  <sheetProtection/>
  <mergeCells count="11">
    <mergeCell ref="G6:I6"/>
    <mergeCell ref="J6:M6"/>
    <mergeCell ref="N6:N7"/>
    <mergeCell ref="F4:J4"/>
    <mergeCell ref="A6:A7"/>
    <mergeCell ref="A1:B1"/>
    <mergeCell ref="D1:M1"/>
    <mergeCell ref="C2:M2"/>
    <mergeCell ref="C3:M3"/>
    <mergeCell ref="B6:B7"/>
    <mergeCell ref="C6:F6"/>
  </mergeCells>
  <printOptions/>
  <pageMargins left="1.2598425196850394" right="0.5118110236220472" top="0.5118110236220472" bottom="0.5118110236220472" header="0.5118110236220472" footer="0.5118110236220472"/>
  <pageSetup orientation="landscape" paperSize="5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D1">
      <selection activeCell="S7" sqref="S7"/>
    </sheetView>
  </sheetViews>
  <sheetFormatPr defaultColWidth="9.140625" defaultRowHeight="12.75"/>
  <cols>
    <col min="1" max="1" width="21.7109375" style="12" customWidth="1"/>
    <col min="2" max="2" width="27.421875" style="12" customWidth="1"/>
    <col min="3" max="3" width="12.140625" style="12" customWidth="1"/>
    <col min="4" max="4" width="13.00390625" style="12" customWidth="1"/>
    <col min="5" max="5" width="13.28125" style="12" customWidth="1"/>
    <col min="6" max="6" width="9.7109375" style="12" customWidth="1"/>
    <col min="7" max="8" width="11.7109375" style="12" customWidth="1"/>
    <col min="9" max="9" width="9.421875" style="12" customWidth="1"/>
    <col min="10" max="10" width="13.28125" style="12" customWidth="1"/>
    <col min="11" max="11" width="13.140625" style="12" customWidth="1"/>
    <col min="12" max="12" width="9.00390625" style="12" customWidth="1"/>
    <col min="13" max="13" width="13.00390625" style="12" customWidth="1"/>
    <col min="14" max="14" width="8.140625" style="12" customWidth="1"/>
    <col min="15" max="15" width="9.140625" style="12" customWidth="1"/>
    <col min="16" max="16" width="10.421875" style="12" customWidth="1"/>
    <col min="17" max="17" width="11.8515625" style="12" customWidth="1"/>
    <col min="18" max="16384" width="9.140625" style="12" customWidth="1"/>
  </cols>
  <sheetData>
    <row r="1" spans="1:14" ht="12.75">
      <c r="A1" s="230"/>
      <c r="B1" s="230"/>
      <c r="C1" s="11"/>
      <c r="D1" s="231" t="s">
        <v>0</v>
      </c>
      <c r="E1" s="231"/>
      <c r="F1" s="231"/>
      <c r="G1" s="231"/>
      <c r="H1" s="231"/>
      <c r="I1" s="231"/>
      <c r="J1" s="231"/>
      <c r="K1" s="231"/>
      <c r="L1" s="231"/>
      <c r="M1" s="231"/>
      <c r="N1" s="25"/>
    </row>
    <row r="2" spans="1:14" ht="15" customHeight="1">
      <c r="A2" s="8"/>
      <c r="B2" s="8"/>
      <c r="C2" s="229" t="s">
        <v>32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5"/>
    </row>
    <row r="3" spans="1:14" ht="15" customHeight="1">
      <c r="A3" s="24" t="s">
        <v>43</v>
      </c>
      <c r="B3" s="24" t="s">
        <v>121</v>
      </c>
      <c r="C3" s="229" t="s">
        <v>33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5"/>
    </row>
    <row r="4" spans="1:14" ht="15" customHeight="1">
      <c r="A4" s="24" t="s">
        <v>44</v>
      </c>
      <c r="B4" s="104" t="s">
        <v>114</v>
      </c>
      <c r="C4" s="103"/>
      <c r="D4" s="203"/>
      <c r="E4" s="203"/>
      <c r="F4" s="229" t="s">
        <v>143</v>
      </c>
      <c r="G4" s="229"/>
      <c r="H4" s="229"/>
      <c r="I4" s="229"/>
      <c r="J4" s="229"/>
      <c r="K4" s="203"/>
      <c r="L4" s="203"/>
      <c r="M4" s="203"/>
      <c r="N4" s="25"/>
    </row>
    <row r="5" spans="1:14" ht="15" customHeight="1">
      <c r="A5" s="24" t="s">
        <v>45</v>
      </c>
      <c r="B5" s="24" t="s">
        <v>79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5"/>
    </row>
    <row r="6" spans="1:14" ht="12.75">
      <c r="A6" s="232" t="s">
        <v>1</v>
      </c>
      <c r="B6" s="234" t="s">
        <v>2</v>
      </c>
      <c r="C6" s="220" t="s">
        <v>23</v>
      </c>
      <c r="D6" s="221"/>
      <c r="E6" s="221"/>
      <c r="F6" s="222"/>
      <c r="G6" s="220" t="s">
        <v>27</v>
      </c>
      <c r="H6" s="221"/>
      <c r="I6" s="222"/>
      <c r="J6" s="220" t="s">
        <v>31</v>
      </c>
      <c r="K6" s="221"/>
      <c r="L6" s="221"/>
      <c r="M6" s="222"/>
      <c r="N6" s="224" t="s">
        <v>21</v>
      </c>
    </row>
    <row r="7" spans="1:14" ht="38.25">
      <c r="A7" s="233"/>
      <c r="B7" s="235"/>
      <c r="C7" s="13" t="s">
        <v>22</v>
      </c>
      <c r="D7" s="14" t="s">
        <v>24</v>
      </c>
      <c r="E7" s="14" t="s">
        <v>25</v>
      </c>
      <c r="F7" s="14" t="s">
        <v>26</v>
      </c>
      <c r="G7" s="14" t="s">
        <v>24</v>
      </c>
      <c r="H7" s="14" t="s">
        <v>25</v>
      </c>
      <c r="I7" s="14" t="s">
        <v>26</v>
      </c>
      <c r="J7" s="14" t="s">
        <v>28</v>
      </c>
      <c r="K7" s="14" t="s">
        <v>39</v>
      </c>
      <c r="L7" s="14" t="s">
        <v>29</v>
      </c>
      <c r="M7" s="15" t="s">
        <v>30</v>
      </c>
      <c r="N7" s="225"/>
    </row>
    <row r="8" spans="1:14" s="39" customFormat="1" ht="12.75">
      <c r="A8" s="36">
        <v>1</v>
      </c>
      <c r="B8" s="36">
        <v>2</v>
      </c>
      <c r="C8" s="36">
        <v>3</v>
      </c>
      <c r="D8" s="37">
        <v>4</v>
      </c>
      <c r="E8" s="37">
        <v>5</v>
      </c>
      <c r="F8" s="38" t="s">
        <v>34</v>
      </c>
      <c r="G8" s="38">
        <v>7</v>
      </c>
      <c r="H8" s="38">
        <v>8</v>
      </c>
      <c r="I8" s="38" t="s">
        <v>35</v>
      </c>
      <c r="J8" s="38" t="s">
        <v>40</v>
      </c>
      <c r="K8" s="38" t="s">
        <v>36</v>
      </c>
      <c r="L8" s="38" t="s">
        <v>37</v>
      </c>
      <c r="M8" s="38" t="s">
        <v>38</v>
      </c>
      <c r="N8" s="38"/>
    </row>
    <row r="9" spans="1:14" ht="12.75">
      <c r="A9" s="213" t="s">
        <v>99</v>
      </c>
      <c r="B9" s="91" t="s">
        <v>95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124"/>
      <c r="B10" s="123"/>
      <c r="C10" s="9">
        <v>50000000</v>
      </c>
      <c r="D10" s="16">
        <v>0</v>
      </c>
      <c r="E10" s="16">
        <v>0</v>
      </c>
      <c r="F10" s="16">
        <f>D10-E10</f>
        <v>0</v>
      </c>
      <c r="G10" s="4">
        <v>64563194</v>
      </c>
      <c r="H10" s="16">
        <f>G10</f>
        <v>64563194</v>
      </c>
      <c r="I10" s="16">
        <f>G10-H10</f>
        <v>0</v>
      </c>
      <c r="J10" s="16">
        <f>D10+G10</f>
        <v>64563194</v>
      </c>
      <c r="K10" s="16">
        <f>E10+H10</f>
        <v>64563194</v>
      </c>
      <c r="L10" s="16">
        <f>K10-J10</f>
        <v>0</v>
      </c>
      <c r="M10" s="16">
        <f>C10-J10</f>
        <v>-14563194</v>
      </c>
      <c r="N10" s="106"/>
    </row>
    <row r="11" spans="1:14" ht="12.75">
      <c r="A11" s="30" t="s">
        <v>101</v>
      </c>
      <c r="B11" s="94" t="s">
        <v>97</v>
      </c>
      <c r="C11" s="9"/>
      <c r="D11" s="16"/>
      <c r="E11" s="16"/>
      <c r="F11" s="16"/>
      <c r="G11" s="4"/>
      <c r="H11" s="4"/>
      <c r="I11" s="16"/>
      <c r="J11" s="16"/>
      <c r="K11" s="16"/>
      <c r="L11" s="16"/>
      <c r="M11" s="16"/>
      <c r="N11" s="107"/>
    </row>
    <row r="12" spans="1:14" ht="12.75">
      <c r="A12" s="5">
        <v>1</v>
      </c>
      <c r="B12" s="73" t="s">
        <v>66</v>
      </c>
      <c r="C12" s="9">
        <v>55000000</v>
      </c>
      <c r="D12" s="64">
        <v>91290900</v>
      </c>
      <c r="E12" s="16">
        <f>D12</f>
        <v>91290900</v>
      </c>
      <c r="F12" s="16">
        <f>D12-E12</f>
        <v>0</v>
      </c>
      <c r="G12" s="64">
        <v>12874050</v>
      </c>
      <c r="H12" s="16">
        <f>G12</f>
        <v>12874050</v>
      </c>
      <c r="I12" s="16">
        <f>G12-H12</f>
        <v>0</v>
      </c>
      <c r="J12" s="16">
        <f aca="true" t="shared" si="0" ref="J12:K15">D12+G12</f>
        <v>104164950</v>
      </c>
      <c r="K12" s="16">
        <f t="shared" si="0"/>
        <v>104164950</v>
      </c>
      <c r="L12" s="16">
        <f>K12-J12</f>
        <v>0</v>
      </c>
      <c r="M12" s="16">
        <f>C12-J12</f>
        <v>-49164950</v>
      </c>
      <c r="N12" s="106">
        <f>J12/C12</f>
        <v>1.8939081818181818</v>
      </c>
    </row>
    <row r="13" spans="1:14" ht="11.25" customHeight="1">
      <c r="A13" s="5">
        <v>2</v>
      </c>
      <c r="B13" s="73" t="s">
        <v>68</v>
      </c>
      <c r="C13" s="9">
        <v>400000000</v>
      </c>
      <c r="D13" s="64">
        <v>289911610</v>
      </c>
      <c r="E13" s="16">
        <f aca="true" t="shared" si="1" ref="E13:E24">D13</f>
        <v>289911610</v>
      </c>
      <c r="F13" s="16">
        <f>D13-E13</f>
        <v>0</v>
      </c>
      <c r="G13" s="64">
        <v>54999000</v>
      </c>
      <c r="H13" s="16">
        <f>G13</f>
        <v>54999000</v>
      </c>
      <c r="I13" s="16">
        <f>G13-H13</f>
        <v>0</v>
      </c>
      <c r="J13" s="16">
        <f t="shared" si="0"/>
        <v>344910610</v>
      </c>
      <c r="K13" s="16">
        <f t="shared" si="0"/>
        <v>344910610</v>
      </c>
      <c r="L13" s="16">
        <f>K13-J13</f>
        <v>0</v>
      </c>
      <c r="M13" s="16">
        <f>C13-J13</f>
        <v>55089390</v>
      </c>
      <c r="N13" s="106">
        <f>J13/C13</f>
        <v>0.862276525</v>
      </c>
    </row>
    <row r="14" spans="1:16" ht="12.75">
      <c r="A14" s="5">
        <v>4</v>
      </c>
      <c r="B14" s="73" t="s">
        <v>69</v>
      </c>
      <c r="C14" s="9">
        <v>30000000</v>
      </c>
      <c r="D14" s="64">
        <v>14433000</v>
      </c>
      <c r="E14" s="16">
        <f t="shared" si="1"/>
        <v>14433000</v>
      </c>
      <c r="F14" s="16">
        <f>D14-E14</f>
        <v>0</v>
      </c>
      <c r="G14" s="64">
        <v>2091000</v>
      </c>
      <c r="H14" s="16">
        <f>G14</f>
        <v>2091000</v>
      </c>
      <c r="I14" s="16">
        <f>(F14+G14)-H14</f>
        <v>0</v>
      </c>
      <c r="J14" s="16">
        <f t="shared" si="0"/>
        <v>16524000</v>
      </c>
      <c r="K14" s="16">
        <f t="shared" si="0"/>
        <v>16524000</v>
      </c>
      <c r="L14" s="16">
        <f>K14-J14</f>
        <v>0</v>
      </c>
      <c r="M14" s="16">
        <f>C14-J14</f>
        <v>13476000</v>
      </c>
      <c r="N14" s="106">
        <f>J14/C14</f>
        <v>0.5508</v>
      </c>
      <c r="P14" s="39"/>
    </row>
    <row r="15" spans="1:14" ht="12.75">
      <c r="A15" s="5">
        <v>5</v>
      </c>
      <c r="B15" s="122" t="s">
        <v>115</v>
      </c>
      <c r="C15" s="9">
        <v>60000000</v>
      </c>
      <c r="D15" s="121">
        <v>50599910</v>
      </c>
      <c r="E15" s="16">
        <f t="shared" si="1"/>
        <v>50599910</v>
      </c>
      <c r="F15" s="16">
        <f>D15-E15</f>
        <v>0</v>
      </c>
      <c r="G15" s="121">
        <v>6609960</v>
      </c>
      <c r="H15" s="16">
        <f>G15</f>
        <v>6609960</v>
      </c>
      <c r="I15" s="16">
        <f>G15-H15</f>
        <v>0</v>
      </c>
      <c r="J15" s="16">
        <f t="shared" si="0"/>
        <v>57209870</v>
      </c>
      <c r="K15" s="16">
        <f t="shared" si="0"/>
        <v>57209870</v>
      </c>
      <c r="L15" s="16">
        <f>K15-J15</f>
        <v>0</v>
      </c>
      <c r="M15" s="16">
        <f>C15-J15</f>
        <v>2790130</v>
      </c>
      <c r="N15" s="106">
        <f>J15/C15</f>
        <v>0.9534978333333334</v>
      </c>
    </row>
    <row r="16" spans="1:14" ht="12.75">
      <c r="A16" s="206" t="s">
        <v>100</v>
      </c>
      <c r="B16" s="207" t="s">
        <v>98</v>
      </c>
      <c r="C16" s="10"/>
      <c r="D16" s="64"/>
      <c r="E16" s="16">
        <f t="shared" si="1"/>
        <v>0</v>
      </c>
      <c r="F16" s="16"/>
      <c r="G16" s="64">
        <v>0</v>
      </c>
      <c r="H16" s="16"/>
      <c r="I16" s="16"/>
      <c r="J16" s="16"/>
      <c r="K16" s="16"/>
      <c r="L16" s="16"/>
      <c r="M16" s="16"/>
      <c r="N16" s="106"/>
    </row>
    <row r="17" spans="1:14" ht="12.75">
      <c r="A17" s="214">
        <v>6</v>
      </c>
      <c r="B17" s="73" t="s">
        <v>84</v>
      </c>
      <c r="C17" s="9">
        <v>50000000</v>
      </c>
      <c r="D17" s="64">
        <v>64813000</v>
      </c>
      <c r="E17" s="16">
        <f t="shared" si="1"/>
        <v>64813000</v>
      </c>
      <c r="F17" s="16">
        <f aca="true" t="shared" si="2" ref="F17:F24">D17-E17</f>
        <v>0</v>
      </c>
      <c r="G17" s="64">
        <v>6817500</v>
      </c>
      <c r="H17" s="16">
        <f aca="true" t="shared" si="3" ref="H17:H24">G17</f>
        <v>6817500</v>
      </c>
      <c r="I17" s="16">
        <f aca="true" t="shared" si="4" ref="I17:I24">G17-H17</f>
        <v>0</v>
      </c>
      <c r="J17" s="16">
        <f aca="true" t="shared" si="5" ref="J17:K20">D17+G17</f>
        <v>71630500</v>
      </c>
      <c r="K17" s="16">
        <f t="shared" si="5"/>
        <v>71630500</v>
      </c>
      <c r="L17" s="16">
        <f aca="true" t="shared" si="6" ref="L17:L24">K17-J17</f>
        <v>0</v>
      </c>
      <c r="M17" s="16">
        <f aca="true" t="shared" si="7" ref="M17:M24">C17-J17</f>
        <v>-21630500</v>
      </c>
      <c r="N17" s="106">
        <f>J17/C17</f>
        <v>1.43261</v>
      </c>
    </row>
    <row r="18" spans="1:14" ht="12.75">
      <c r="A18" s="5">
        <v>7</v>
      </c>
      <c r="B18" s="73" t="s">
        <v>116</v>
      </c>
      <c r="C18" s="9">
        <v>35000000</v>
      </c>
      <c r="D18" s="121">
        <v>41864770</v>
      </c>
      <c r="E18" s="16">
        <f t="shared" si="1"/>
        <v>41864770</v>
      </c>
      <c r="F18" s="61">
        <f t="shared" si="2"/>
        <v>0</v>
      </c>
      <c r="G18" s="121">
        <v>11686059</v>
      </c>
      <c r="H18" s="61">
        <f t="shared" si="3"/>
        <v>11686059</v>
      </c>
      <c r="I18" s="61">
        <f t="shared" si="4"/>
        <v>0</v>
      </c>
      <c r="J18" s="61">
        <f t="shared" si="5"/>
        <v>53550829</v>
      </c>
      <c r="K18" s="61">
        <f t="shared" si="5"/>
        <v>53550829</v>
      </c>
      <c r="L18" s="61">
        <f t="shared" si="6"/>
        <v>0</v>
      </c>
      <c r="M18" s="61">
        <f t="shared" si="7"/>
        <v>-18550829</v>
      </c>
      <c r="N18" s="126">
        <f>J18/C18</f>
        <v>1.5300236857142857</v>
      </c>
    </row>
    <row r="19" spans="1:14" s="35" customFormat="1" ht="15" customHeight="1">
      <c r="A19" s="205">
        <v>8</v>
      </c>
      <c r="B19" s="204" t="s">
        <v>117</v>
      </c>
      <c r="C19" s="211">
        <v>20000000</v>
      </c>
      <c r="D19" s="217">
        <v>18821700</v>
      </c>
      <c r="E19" s="16">
        <f t="shared" si="1"/>
        <v>18821700</v>
      </c>
      <c r="F19" s="217">
        <f t="shared" si="2"/>
        <v>0</v>
      </c>
      <c r="G19" s="217">
        <v>1125225</v>
      </c>
      <c r="H19" s="217">
        <f t="shared" si="3"/>
        <v>1125225</v>
      </c>
      <c r="I19" s="217">
        <f t="shared" si="4"/>
        <v>0</v>
      </c>
      <c r="J19" s="217">
        <f t="shared" si="5"/>
        <v>19946925</v>
      </c>
      <c r="K19" s="217">
        <f t="shared" si="5"/>
        <v>19946925</v>
      </c>
      <c r="L19" s="217">
        <f t="shared" si="6"/>
        <v>0</v>
      </c>
      <c r="M19" s="217">
        <f t="shared" si="7"/>
        <v>53075</v>
      </c>
      <c r="N19" s="212">
        <f>J19/C19</f>
        <v>0.99734625</v>
      </c>
    </row>
    <row r="20" spans="1:14" ht="12.75">
      <c r="A20" s="214">
        <v>9</v>
      </c>
      <c r="B20" s="122" t="s">
        <v>85</v>
      </c>
      <c r="C20" s="65">
        <v>0</v>
      </c>
      <c r="D20" s="128">
        <v>387358000</v>
      </c>
      <c r="E20" s="16">
        <f t="shared" si="1"/>
        <v>387358000</v>
      </c>
      <c r="F20" s="127">
        <f t="shared" si="2"/>
        <v>0</v>
      </c>
      <c r="G20" s="128">
        <v>210824000</v>
      </c>
      <c r="H20" s="127">
        <f t="shared" si="3"/>
        <v>210824000</v>
      </c>
      <c r="I20" s="127">
        <f t="shared" si="4"/>
        <v>0</v>
      </c>
      <c r="J20" s="127">
        <f t="shared" si="5"/>
        <v>598182000</v>
      </c>
      <c r="K20" s="127">
        <f t="shared" si="5"/>
        <v>598182000</v>
      </c>
      <c r="L20" s="127">
        <f t="shared" si="6"/>
        <v>0</v>
      </c>
      <c r="M20" s="127">
        <f t="shared" si="7"/>
        <v>-598182000</v>
      </c>
      <c r="N20" s="212"/>
    </row>
    <row r="21" spans="1:14" ht="12.75">
      <c r="A21" s="219">
        <v>10</v>
      </c>
      <c r="B21" s="73" t="s">
        <v>137</v>
      </c>
      <c r="C21" s="9">
        <v>0</v>
      </c>
      <c r="D21" s="121">
        <v>97890214</v>
      </c>
      <c r="E21" s="16">
        <f t="shared" si="1"/>
        <v>97890214</v>
      </c>
      <c r="F21" s="61">
        <f t="shared" si="2"/>
        <v>0</v>
      </c>
      <c r="G21" s="121">
        <v>46566097</v>
      </c>
      <c r="H21" s="61">
        <f t="shared" si="3"/>
        <v>46566097</v>
      </c>
      <c r="I21" s="61">
        <f t="shared" si="4"/>
        <v>0</v>
      </c>
      <c r="J21" s="61">
        <f aca="true" t="shared" si="8" ref="J21:K24">D21+G21</f>
        <v>144456311</v>
      </c>
      <c r="K21" s="61">
        <f t="shared" si="8"/>
        <v>144456311</v>
      </c>
      <c r="L21" s="61">
        <f t="shared" si="6"/>
        <v>0</v>
      </c>
      <c r="M21" s="61">
        <f t="shared" si="7"/>
        <v>-144456311</v>
      </c>
      <c r="N21" s="126"/>
    </row>
    <row r="22" spans="1:14" ht="12.75">
      <c r="A22" s="205">
        <v>11</v>
      </c>
      <c r="B22" s="204" t="s">
        <v>140</v>
      </c>
      <c r="C22" s="211">
        <v>0</v>
      </c>
      <c r="D22" s="217">
        <v>21593382</v>
      </c>
      <c r="E22" s="16">
        <f t="shared" si="1"/>
        <v>21593382</v>
      </c>
      <c r="F22" s="217">
        <f t="shared" si="2"/>
        <v>0</v>
      </c>
      <c r="G22" s="217">
        <v>10271941</v>
      </c>
      <c r="H22" s="217">
        <f t="shared" si="3"/>
        <v>10271941</v>
      </c>
      <c r="I22" s="217">
        <f t="shared" si="4"/>
        <v>0</v>
      </c>
      <c r="J22" s="217">
        <f t="shared" si="8"/>
        <v>31865323</v>
      </c>
      <c r="K22" s="217">
        <f t="shared" si="8"/>
        <v>31865323</v>
      </c>
      <c r="L22" s="217">
        <f t="shared" si="6"/>
        <v>0</v>
      </c>
      <c r="M22" s="217">
        <f t="shared" si="7"/>
        <v>-31865323</v>
      </c>
      <c r="N22" s="212"/>
    </row>
    <row r="23" spans="1:14" ht="12.75">
      <c r="A23" s="205">
        <v>12</v>
      </c>
      <c r="B23" s="204" t="s">
        <v>141</v>
      </c>
      <c r="C23" s="211">
        <v>0</v>
      </c>
      <c r="D23" s="217">
        <v>0</v>
      </c>
      <c r="E23" s="16">
        <f t="shared" si="1"/>
        <v>0</v>
      </c>
      <c r="F23" s="217">
        <f t="shared" si="2"/>
        <v>0</v>
      </c>
      <c r="G23" s="217">
        <v>10463615</v>
      </c>
      <c r="H23" s="217">
        <f t="shared" si="3"/>
        <v>10463615</v>
      </c>
      <c r="I23" s="217">
        <f t="shared" si="4"/>
        <v>0</v>
      </c>
      <c r="J23" s="217">
        <f t="shared" si="8"/>
        <v>10463615</v>
      </c>
      <c r="K23" s="217">
        <f t="shared" si="8"/>
        <v>10463615</v>
      </c>
      <c r="L23" s="217">
        <f t="shared" si="6"/>
        <v>0</v>
      </c>
      <c r="M23" s="217">
        <f t="shared" si="7"/>
        <v>-10463615</v>
      </c>
      <c r="N23" s="212"/>
    </row>
    <row r="24" spans="1:14" ht="12.75">
      <c r="A24" s="215">
        <v>13</v>
      </c>
      <c r="B24" s="122" t="s">
        <v>142</v>
      </c>
      <c r="C24" s="211">
        <v>0</v>
      </c>
      <c r="D24" s="217">
        <v>0</v>
      </c>
      <c r="E24" s="16">
        <f t="shared" si="1"/>
        <v>0</v>
      </c>
      <c r="F24" s="217">
        <f t="shared" si="2"/>
        <v>0</v>
      </c>
      <c r="G24" s="217">
        <v>10463615</v>
      </c>
      <c r="H24" s="217">
        <f t="shared" si="3"/>
        <v>10463615</v>
      </c>
      <c r="I24" s="217">
        <f t="shared" si="4"/>
        <v>0</v>
      </c>
      <c r="J24" s="217">
        <f t="shared" si="8"/>
        <v>10463615</v>
      </c>
      <c r="K24" s="217">
        <f t="shared" si="8"/>
        <v>10463615</v>
      </c>
      <c r="L24" s="217">
        <f t="shared" si="6"/>
        <v>0</v>
      </c>
      <c r="M24" s="217">
        <f t="shared" si="7"/>
        <v>-10463615</v>
      </c>
      <c r="N24" s="212"/>
    </row>
    <row r="25" spans="1:14" ht="13.5" thickBot="1">
      <c r="A25" s="216"/>
      <c r="B25" s="33" t="s">
        <v>17</v>
      </c>
      <c r="C25" s="34">
        <f>SUM(C10:C24)</f>
        <v>700000000</v>
      </c>
      <c r="D25" s="34">
        <f>SUM(D9:D24)</f>
        <v>1078576486</v>
      </c>
      <c r="E25" s="34">
        <f aca="true" t="shared" si="9" ref="E25:M25">SUM(E9:E24)</f>
        <v>1078576486</v>
      </c>
      <c r="F25" s="34">
        <f t="shared" si="9"/>
        <v>0</v>
      </c>
      <c r="G25" s="34">
        <f t="shared" si="9"/>
        <v>449355256</v>
      </c>
      <c r="H25" s="34">
        <f t="shared" si="9"/>
        <v>449355256</v>
      </c>
      <c r="I25" s="34">
        <f t="shared" si="9"/>
        <v>0</v>
      </c>
      <c r="J25" s="34">
        <f t="shared" si="9"/>
        <v>1527931742</v>
      </c>
      <c r="K25" s="34">
        <f t="shared" si="9"/>
        <v>1527931742</v>
      </c>
      <c r="L25" s="34">
        <f t="shared" si="9"/>
        <v>0</v>
      </c>
      <c r="M25" s="34">
        <f t="shared" si="9"/>
        <v>-827931742</v>
      </c>
      <c r="N25" s="105">
        <f>J25/C25</f>
        <v>2.1827596314285715</v>
      </c>
    </row>
    <row r="26" spans="1:14" ht="12.75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</row>
    <row r="27" spans="2:14" ht="12.75">
      <c r="B27" s="19" t="s">
        <v>18</v>
      </c>
      <c r="C27" s="19"/>
      <c r="D27" s="20"/>
      <c r="E27" s="20"/>
      <c r="F27" s="20"/>
      <c r="G27" s="20"/>
      <c r="H27" s="20"/>
      <c r="I27" s="20"/>
      <c r="J27" s="20"/>
      <c r="L27" s="20"/>
      <c r="M27" s="20"/>
      <c r="N27" s="18"/>
    </row>
    <row r="28" spans="2:14" ht="12.75">
      <c r="B28" s="19" t="s">
        <v>19</v>
      </c>
      <c r="C28" s="20"/>
      <c r="D28" s="209"/>
      <c r="E28" s="20"/>
      <c r="F28" s="20"/>
      <c r="G28" s="20"/>
      <c r="H28" s="20"/>
      <c r="I28" s="20"/>
      <c r="J28" s="20"/>
      <c r="K28" s="22" t="s">
        <v>41</v>
      </c>
      <c r="L28" s="20"/>
      <c r="M28" s="20"/>
      <c r="N28" s="18"/>
    </row>
    <row r="29" spans="2:14" ht="12.75">
      <c r="B29" s="19" t="s">
        <v>124</v>
      </c>
      <c r="C29" s="19"/>
      <c r="D29" s="209"/>
      <c r="E29" s="20"/>
      <c r="F29" s="20"/>
      <c r="G29" s="20"/>
      <c r="H29" s="20"/>
      <c r="I29" s="20"/>
      <c r="J29" s="20"/>
      <c r="K29" s="22" t="s">
        <v>122</v>
      </c>
      <c r="L29" s="20"/>
      <c r="M29" s="20"/>
      <c r="N29" s="18"/>
    </row>
    <row r="30" spans="2:14" ht="12.75">
      <c r="B30" s="19" t="s">
        <v>125</v>
      </c>
      <c r="C30" s="19"/>
      <c r="D30" s="209"/>
      <c r="E30" s="20"/>
      <c r="F30" s="20"/>
      <c r="G30" s="20"/>
      <c r="H30" s="20"/>
      <c r="I30" s="20"/>
      <c r="J30" s="20"/>
      <c r="K30" s="22" t="s">
        <v>123</v>
      </c>
      <c r="L30" s="20"/>
      <c r="M30" s="20"/>
      <c r="N30" s="18"/>
    </row>
    <row r="31" spans="2:14" ht="12.75">
      <c r="B31" s="19"/>
      <c r="C31" s="19"/>
      <c r="D31" s="210"/>
      <c r="E31" s="20"/>
      <c r="F31" s="20"/>
      <c r="G31" s="20"/>
      <c r="H31" s="20"/>
      <c r="I31" s="20"/>
      <c r="J31" s="20"/>
      <c r="K31" s="22"/>
      <c r="L31" s="20"/>
      <c r="M31" s="20"/>
      <c r="N31" s="18"/>
    </row>
    <row r="32" spans="2:14" ht="12.75">
      <c r="B32" s="19"/>
      <c r="C32" s="19"/>
      <c r="D32" s="20"/>
      <c r="E32" s="20"/>
      <c r="F32" s="20"/>
      <c r="G32" s="20"/>
      <c r="H32" s="20"/>
      <c r="I32" s="20"/>
      <c r="J32" s="20"/>
      <c r="K32" s="22"/>
      <c r="L32" s="20"/>
      <c r="M32" s="20"/>
      <c r="N32" s="18"/>
    </row>
    <row r="33" spans="3:14" ht="12.75">
      <c r="C33" s="6"/>
      <c r="D33" s="20"/>
      <c r="E33" s="20"/>
      <c r="F33" s="7"/>
      <c r="G33" s="7"/>
      <c r="H33" s="7"/>
      <c r="I33" s="7"/>
      <c r="J33" s="7"/>
      <c r="K33" s="23" t="s">
        <v>20</v>
      </c>
      <c r="L33" s="7"/>
      <c r="M33" s="20"/>
      <c r="N33" s="18"/>
    </row>
    <row r="34" spans="2:14" ht="12.75">
      <c r="B34" s="6" t="s">
        <v>118</v>
      </c>
      <c r="C34" s="19"/>
      <c r="D34" s="20"/>
      <c r="E34" s="20"/>
      <c r="F34" s="20"/>
      <c r="G34" s="20"/>
      <c r="H34" s="20"/>
      <c r="I34" s="20"/>
      <c r="J34" s="20"/>
      <c r="K34" s="22" t="s">
        <v>64</v>
      </c>
      <c r="L34" s="20"/>
      <c r="M34" s="20"/>
      <c r="N34" s="18"/>
    </row>
    <row r="35" ht="12.75">
      <c r="B35" s="108" t="s">
        <v>83</v>
      </c>
    </row>
    <row r="36" ht="12.75">
      <c r="B36" s="19" t="s">
        <v>119</v>
      </c>
    </row>
  </sheetData>
  <sheetProtection/>
  <mergeCells count="11">
    <mergeCell ref="N6:N7"/>
    <mergeCell ref="A1:B1"/>
    <mergeCell ref="D1:M1"/>
    <mergeCell ref="C2:M2"/>
    <mergeCell ref="C3:M3"/>
    <mergeCell ref="F4:J4"/>
    <mergeCell ref="A6:A7"/>
    <mergeCell ref="B6:B7"/>
    <mergeCell ref="C6:F6"/>
    <mergeCell ref="G6:I6"/>
    <mergeCell ref="J6:M6"/>
  </mergeCells>
  <printOptions/>
  <pageMargins left="0.7874015748031497" right="0.5118110236220472" top="0.5118110236220472" bottom="0.5118110236220472" header="0.5118110236220472" footer="0.5118110236220472"/>
  <pageSetup orientation="landscape" paperSize="5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7">
      <selection activeCell="A31" sqref="A31"/>
    </sheetView>
  </sheetViews>
  <sheetFormatPr defaultColWidth="9.140625" defaultRowHeight="12.75"/>
  <cols>
    <col min="1" max="1" width="19.8515625" style="40" customWidth="1"/>
    <col min="2" max="2" width="22.421875" style="40" customWidth="1"/>
    <col min="3" max="3" width="14.140625" style="40" customWidth="1"/>
    <col min="4" max="4" width="12.7109375" style="40" customWidth="1"/>
    <col min="5" max="5" width="12.8515625" style="40" customWidth="1"/>
    <col min="6" max="6" width="7.7109375" style="40" customWidth="1"/>
    <col min="7" max="7" width="12.140625" style="40" customWidth="1"/>
    <col min="8" max="8" width="11.7109375" style="40" customWidth="1"/>
    <col min="9" max="9" width="6.7109375" style="40" customWidth="1"/>
    <col min="10" max="10" width="14.00390625" style="40" customWidth="1"/>
    <col min="11" max="11" width="13.57421875" style="40" customWidth="1"/>
    <col min="12" max="12" width="8.421875" style="40" customWidth="1"/>
    <col min="13" max="13" width="13.28125" style="40" customWidth="1"/>
    <col min="14" max="14" width="8.421875" style="40" customWidth="1"/>
    <col min="15" max="16384" width="9.140625" style="40" customWidth="1"/>
  </cols>
  <sheetData>
    <row r="1" spans="1:14" ht="12">
      <c r="A1" s="242"/>
      <c r="B1" s="242"/>
      <c r="C1" s="77" t="s">
        <v>107</v>
      </c>
      <c r="D1" s="243" t="s">
        <v>0</v>
      </c>
      <c r="E1" s="243"/>
      <c r="F1" s="243"/>
      <c r="G1" s="243"/>
      <c r="H1" s="243"/>
      <c r="I1" s="243"/>
      <c r="J1" s="243"/>
      <c r="K1" s="243"/>
      <c r="L1" s="243"/>
      <c r="M1" s="243"/>
      <c r="N1" s="82"/>
    </row>
    <row r="2" spans="1:14" ht="15" customHeight="1">
      <c r="A2" s="130"/>
      <c r="B2" s="130"/>
      <c r="C2" s="236" t="s">
        <v>32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82"/>
    </row>
    <row r="3" spans="1:14" ht="15" customHeight="1">
      <c r="A3" s="131" t="s">
        <v>43</v>
      </c>
      <c r="B3" s="24" t="s">
        <v>75</v>
      </c>
      <c r="C3" s="236" t="s">
        <v>33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82"/>
    </row>
    <row r="4" spans="1:14" ht="15" customHeight="1">
      <c r="A4" s="131" t="s">
        <v>44</v>
      </c>
      <c r="B4" s="104" t="s">
        <v>92</v>
      </c>
      <c r="C4" s="236" t="s">
        <v>106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82"/>
    </row>
    <row r="5" spans="1:14" ht="15" customHeight="1">
      <c r="A5" s="131" t="s">
        <v>45</v>
      </c>
      <c r="B5" s="24" t="s">
        <v>79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82"/>
    </row>
    <row r="6" spans="1:14" ht="12">
      <c r="A6" s="41"/>
      <c r="B6" s="41"/>
      <c r="C6" s="41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</row>
    <row r="7" spans="1:14" ht="12">
      <c r="A7" s="244" t="s">
        <v>1</v>
      </c>
      <c r="B7" s="246" t="s">
        <v>2</v>
      </c>
      <c r="C7" s="248" t="s">
        <v>23</v>
      </c>
      <c r="D7" s="249"/>
      <c r="E7" s="249"/>
      <c r="F7" s="250"/>
      <c r="G7" s="248" t="s">
        <v>27</v>
      </c>
      <c r="H7" s="249"/>
      <c r="I7" s="250"/>
      <c r="J7" s="248" t="s">
        <v>31</v>
      </c>
      <c r="K7" s="249"/>
      <c r="L7" s="249"/>
      <c r="M7" s="250"/>
      <c r="N7" s="240" t="s">
        <v>21</v>
      </c>
    </row>
    <row r="8" spans="1:14" ht="36">
      <c r="A8" s="245"/>
      <c r="B8" s="247"/>
      <c r="C8" s="132" t="s">
        <v>22</v>
      </c>
      <c r="D8" s="133" t="s">
        <v>24</v>
      </c>
      <c r="E8" s="133" t="s">
        <v>25</v>
      </c>
      <c r="F8" s="133" t="s">
        <v>26</v>
      </c>
      <c r="G8" s="133" t="s">
        <v>24</v>
      </c>
      <c r="H8" s="133" t="s">
        <v>25</v>
      </c>
      <c r="I8" s="133" t="s">
        <v>26</v>
      </c>
      <c r="J8" s="133" t="s">
        <v>28</v>
      </c>
      <c r="K8" s="133" t="s">
        <v>39</v>
      </c>
      <c r="L8" s="133" t="s">
        <v>29</v>
      </c>
      <c r="M8" s="134" t="s">
        <v>30</v>
      </c>
      <c r="N8" s="241"/>
    </row>
    <row r="9" spans="1:14" ht="12">
      <c r="A9" s="87">
        <v>1</v>
      </c>
      <c r="B9" s="87">
        <v>2</v>
      </c>
      <c r="C9" s="87">
        <v>3</v>
      </c>
      <c r="D9" s="88">
        <v>4</v>
      </c>
      <c r="E9" s="88">
        <v>5</v>
      </c>
      <c r="F9" s="89" t="s">
        <v>34</v>
      </c>
      <c r="G9" s="89">
        <v>7</v>
      </c>
      <c r="H9" s="89">
        <v>8</v>
      </c>
      <c r="I9" s="89" t="s">
        <v>35</v>
      </c>
      <c r="J9" s="89" t="s">
        <v>40</v>
      </c>
      <c r="K9" s="89" t="s">
        <v>36</v>
      </c>
      <c r="L9" s="89" t="s">
        <v>37</v>
      </c>
      <c r="M9" s="89" t="s">
        <v>38</v>
      </c>
      <c r="N9" s="89"/>
    </row>
    <row r="10" spans="1:14" ht="12">
      <c r="A10" s="28" t="s">
        <v>99</v>
      </c>
      <c r="B10" s="135" t="s">
        <v>95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47"/>
    </row>
    <row r="11" spans="1:14" ht="12">
      <c r="A11" s="124"/>
      <c r="B11" s="136" t="s">
        <v>96</v>
      </c>
      <c r="C11" s="137">
        <v>1700000</v>
      </c>
      <c r="D11" s="156">
        <v>1200000</v>
      </c>
      <c r="E11" s="156">
        <f aca="true" t="shared" si="0" ref="E11:E19">D11</f>
        <v>1200000</v>
      </c>
      <c r="F11" s="156">
        <f>D11-E11</f>
        <v>0</v>
      </c>
      <c r="G11" s="156">
        <v>0</v>
      </c>
      <c r="H11" s="156">
        <f>G11</f>
        <v>0</v>
      </c>
      <c r="I11" s="156">
        <f>G11-H11</f>
        <v>0</v>
      </c>
      <c r="J11" s="156">
        <f>D11+G11</f>
        <v>1200000</v>
      </c>
      <c r="K11" s="156">
        <f>E11+H11</f>
        <v>1200000</v>
      </c>
      <c r="L11" s="156">
        <f>K11-J11</f>
        <v>0</v>
      </c>
      <c r="M11" s="156">
        <f>C11-J11</f>
        <v>500000</v>
      </c>
      <c r="N11" s="138">
        <f>J11/C11</f>
        <v>0.7058823529411765</v>
      </c>
    </row>
    <row r="12" spans="1:14" ht="12">
      <c r="A12" s="30" t="s">
        <v>101</v>
      </c>
      <c r="B12" s="139" t="s">
        <v>97</v>
      </c>
      <c r="C12" s="137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40"/>
    </row>
    <row r="13" spans="1:14" ht="12.75">
      <c r="A13" s="5">
        <v>1</v>
      </c>
      <c r="B13" s="73" t="s">
        <v>66</v>
      </c>
      <c r="C13" s="137">
        <v>30000000</v>
      </c>
      <c r="D13" s="156">
        <v>36915900</v>
      </c>
      <c r="E13" s="156">
        <f t="shared" si="0"/>
        <v>36915900</v>
      </c>
      <c r="F13" s="156">
        <f aca="true" t="shared" si="1" ref="F13:F19">D13-E13</f>
        <v>0</v>
      </c>
      <c r="G13" s="185">
        <v>6743500</v>
      </c>
      <c r="H13" s="156">
        <f aca="true" t="shared" si="2" ref="H13:H19">G13</f>
        <v>6743500</v>
      </c>
      <c r="I13" s="156">
        <f aca="true" t="shared" si="3" ref="I13:I19">G13-H13</f>
        <v>0</v>
      </c>
      <c r="J13" s="156">
        <f aca="true" t="shared" si="4" ref="J13:K19">D13+G13</f>
        <v>43659400</v>
      </c>
      <c r="K13" s="156">
        <f t="shared" si="4"/>
        <v>43659400</v>
      </c>
      <c r="L13" s="156">
        <f aca="true" t="shared" si="5" ref="L13:L19">K13-J13</f>
        <v>0</v>
      </c>
      <c r="M13" s="156">
        <f aca="true" t="shared" si="6" ref="M13:M19">C13-J13</f>
        <v>-13659400</v>
      </c>
      <c r="N13" s="138">
        <f aca="true" t="shared" si="7" ref="N13:N20">J13/C13</f>
        <v>1.4553133333333332</v>
      </c>
    </row>
    <row r="14" spans="1:14" ht="11.25" customHeight="1">
      <c r="A14" s="5">
        <v>2</v>
      </c>
      <c r="B14" s="73" t="s">
        <v>68</v>
      </c>
      <c r="C14" s="137">
        <v>250000000</v>
      </c>
      <c r="D14" s="156">
        <v>322049550</v>
      </c>
      <c r="E14" s="156">
        <f t="shared" si="0"/>
        <v>322049550</v>
      </c>
      <c r="F14" s="156">
        <f t="shared" si="1"/>
        <v>0</v>
      </c>
      <c r="G14" s="185">
        <v>26949300</v>
      </c>
      <c r="H14" s="156">
        <f t="shared" si="2"/>
        <v>26949300</v>
      </c>
      <c r="I14" s="156">
        <f t="shared" si="3"/>
        <v>0</v>
      </c>
      <c r="J14" s="156">
        <f t="shared" si="4"/>
        <v>348998850</v>
      </c>
      <c r="K14" s="156">
        <f t="shared" si="4"/>
        <v>348998850</v>
      </c>
      <c r="L14" s="156">
        <f t="shared" si="5"/>
        <v>0</v>
      </c>
      <c r="M14" s="156">
        <f t="shared" si="6"/>
        <v>-98998850</v>
      </c>
      <c r="N14" s="138">
        <f t="shared" si="7"/>
        <v>1.3959954</v>
      </c>
    </row>
    <row r="15" spans="1:14" ht="12.75">
      <c r="A15" s="5">
        <v>3</v>
      </c>
      <c r="B15" s="73" t="s">
        <v>11</v>
      </c>
      <c r="C15" s="137">
        <v>1000000</v>
      </c>
      <c r="D15" s="156">
        <v>400000</v>
      </c>
      <c r="E15" s="156">
        <f t="shared" si="0"/>
        <v>400000</v>
      </c>
      <c r="F15" s="156">
        <f t="shared" si="1"/>
        <v>0</v>
      </c>
      <c r="G15" s="185">
        <v>0</v>
      </c>
      <c r="H15" s="156">
        <f t="shared" si="2"/>
        <v>0</v>
      </c>
      <c r="I15" s="156">
        <f t="shared" si="3"/>
        <v>0</v>
      </c>
      <c r="J15" s="156">
        <f t="shared" si="4"/>
        <v>400000</v>
      </c>
      <c r="K15" s="156">
        <f t="shared" si="4"/>
        <v>400000</v>
      </c>
      <c r="L15" s="156">
        <f t="shared" si="5"/>
        <v>0</v>
      </c>
      <c r="M15" s="156">
        <f t="shared" si="6"/>
        <v>600000</v>
      </c>
      <c r="N15" s="138">
        <f t="shared" si="7"/>
        <v>0.4</v>
      </c>
    </row>
    <row r="16" spans="1:14" ht="12.75">
      <c r="A16" s="5">
        <v>4</v>
      </c>
      <c r="B16" s="73" t="s">
        <v>69</v>
      </c>
      <c r="C16" s="137">
        <v>30000000</v>
      </c>
      <c r="D16" s="156">
        <v>8910000</v>
      </c>
      <c r="E16" s="156">
        <f t="shared" si="0"/>
        <v>8910000</v>
      </c>
      <c r="F16" s="156">
        <f t="shared" si="1"/>
        <v>0</v>
      </c>
      <c r="G16" s="185">
        <v>1137000</v>
      </c>
      <c r="H16" s="156">
        <f t="shared" si="2"/>
        <v>1137000</v>
      </c>
      <c r="I16" s="156">
        <f t="shared" si="3"/>
        <v>0</v>
      </c>
      <c r="J16" s="156">
        <f t="shared" si="4"/>
        <v>10047000</v>
      </c>
      <c r="K16" s="156">
        <f t="shared" si="4"/>
        <v>10047000</v>
      </c>
      <c r="L16" s="156">
        <f t="shared" si="5"/>
        <v>0</v>
      </c>
      <c r="M16" s="156">
        <f t="shared" si="6"/>
        <v>19953000</v>
      </c>
      <c r="N16" s="138">
        <f t="shared" si="7"/>
        <v>0.3349</v>
      </c>
    </row>
    <row r="17" spans="1:14" ht="12.75">
      <c r="A17" s="5">
        <v>5</v>
      </c>
      <c r="B17" s="73" t="s">
        <v>71</v>
      </c>
      <c r="C17" s="137">
        <v>35000000</v>
      </c>
      <c r="D17" s="156">
        <v>29647512</v>
      </c>
      <c r="E17" s="156">
        <f t="shared" si="0"/>
        <v>29647512</v>
      </c>
      <c r="F17" s="156">
        <f t="shared" si="1"/>
        <v>0</v>
      </c>
      <c r="G17" s="185">
        <v>3188376</v>
      </c>
      <c r="H17" s="156">
        <f t="shared" si="2"/>
        <v>3188376</v>
      </c>
      <c r="I17" s="156">
        <f t="shared" si="3"/>
        <v>0</v>
      </c>
      <c r="J17" s="156">
        <f t="shared" si="4"/>
        <v>32835888</v>
      </c>
      <c r="K17" s="156">
        <f t="shared" si="4"/>
        <v>32835888</v>
      </c>
      <c r="L17" s="156">
        <f t="shared" si="5"/>
        <v>0</v>
      </c>
      <c r="M17" s="156">
        <f t="shared" si="6"/>
        <v>2164112</v>
      </c>
      <c r="N17" s="138">
        <f t="shared" si="7"/>
        <v>0.9381682285714286</v>
      </c>
    </row>
    <row r="18" spans="1:14" ht="12.75">
      <c r="A18" s="31">
        <v>6</v>
      </c>
      <c r="B18" s="73" t="s">
        <v>72</v>
      </c>
      <c r="C18" s="141">
        <v>20000000</v>
      </c>
      <c r="D18" s="156">
        <v>10764225</v>
      </c>
      <c r="E18" s="156">
        <f t="shared" si="0"/>
        <v>10764225</v>
      </c>
      <c r="F18" s="156">
        <f t="shared" si="1"/>
        <v>0</v>
      </c>
      <c r="G18" s="185">
        <v>5650425</v>
      </c>
      <c r="H18" s="156">
        <f t="shared" si="2"/>
        <v>5650425</v>
      </c>
      <c r="I18" s="156">
        <f t="shared" si="3"/>
        <v>0</v>
      </c>
      <c r="J18" s="156">
        <f t="shared" si="4"/>
        <v>16414650</v>
      </c>
      <c r="K18" s="156">
        <f t="shared" si="4"/>
        <v>16414650</v>
      </c>
      <c r="L18" s="156">
        <f t="shared" si="5"/>
        <v>0</v>
      </c>
      <c r="M18" s="156">
        <f t="shared" si="6"/>
        <v>3585350</v>
      </c>
      <c r="N18" s="138">
        <f t="shared" si="7"/>
        <v>0.8207325</v>
      </c>
    </row>
    <row r="19" spans="1:14" ht="12.75">
      <c r="A19" s="31">
        <v>7</v>
      </c>
      <c r="B19" s="74" t="s">
        <v>84</v>
      </c>
      <c r="C19" s="142">
        <v>15000000</v>
      </c>
      <c r="D19" s="156">
        <v>47982500</v>
      </c>
      <c r="E19" s="156">
        <f t="shared" si="0"/>
        <v>47982500</v>
      </c>
      <c r="F19" s="156">
        <f t="shared" si="1"/>
        <v>0</v>
      </c>
      <c r="G19" s="185">
        <v>0</v>
      </c>
      <c r="H19" s="156">
        <f t="shared" si="2"/>
        <v>0</v>
      </c>
      <c r="I19" s="156">
        <f t="shared" si="3"/>
        <v>0</v>
      </c>
      <c r="J19" s="156">
        <f t="shared" si="4"/>
        <v>47982500</v>
      </c>
      <c r="K19" s="156">
        <f t="shared" si="4"/>
        <v>47982500</v>
      </c>
      <c r="L19" s="156">
        <f t="shared" si="5"/>
        <v>0</v>
      </c>
      <c r="M19" s="156">
        <f t="shared" si="6"/>
        <v>-32982500</v>
      </c>
      <c r="N19" s="138">
        <f t="shared" si="7"/>
        <v>3.1988333333333334</v>
      </c>
    </row>
    <row r="20" spans="1:14" ht="12.75">
      <c r="A20" s="31">
        <v>8</v>
      </c>
      <c r="B20" s="122" t="s">
        <v>94</v>
      </c>
      <c r="C20" s="141">
        <v>60000000</v>
      </c>
      <c r="D20" s="158">
        <v>44437920</v>
      </c>
      <c r="E20" s="158">
        <f>D20</f>
        <v>44437920</v>
      </c>
      <c r="F20" s="158">
        <f>D20-E20</f>
        <v>0</v>
      </c>
      <c r="G20" s="185">
        <v>3467520</v>
      </c>
      <c r="H20" s="158">
        <f>G20</f>
        <v>3467520</v>
      </c>
      <c r="I20" s="158">
        <f>G20-H20</f>
        <v>0</v>
      </c>
      <c r="J20" s="158">
        <f>D20+G20</f>
        <v>47905440</v>
      </c>
      <c r="K20" s="158">
        <f>E20+H20</f>
        <v>47905440</v>
      </c>
      <c r="L20" s="158">
        <f>K20-J20</f>
        <v>0</v>
      </c>
      <c r="M20" s="158">
        <f>C20-J20</f>
        <v>12094560</v>
      </c>
      <c r="N20" s="143">
        <f t="shared" si="7"/>
        <v>0.798424</v>
      </c>
    </row>
    <row r="21" spans="1:14" ht="12.75">
      <c r="A21" s="30" t="s">
        <v>100</v>
      </c>
      <c r="B21" s="144" t="s">
        <v>98</v>
      </c>
      <c r="C21" s="145"/>
      <c r="D21" s="161"/>
      <c r="E21" s="161"/>
      <c r="F21" s="161"/>
      <c r="G21" s="185">
        <v>0</v>
      </c>
      <c r="H21" s="161"/>
      <c r="I21" s="161"/>
      <c r="J21" s="161"/>
      <c r="K21" s="161"/>
      <c r="L21" s="161"/>
      <c r="M21" s="161"/>
      <c r="N21" s="146"/>
    </row>
    <row r="22" spans="1:14" ht="12.75">
      <c r="A22" s="147"/>
      <c r="B22" s="122" t="s">
        <v>85</v>
      </c>
      <c r="C22" s="148">
        <v>731300000</v>
      </c>
      <c r="D22" s="160">
        <v>498556000</v>
      </c>
      <c r="E22" s="160">
        <f>D22</f>
        <v>498556000</v>
      </c>
      <c r="F22" s="160">
        <f>D22-E22</f>
        <v>0</v>
      </c>
      <c r="G22" s="185">
        <v>47956000</v>
      </c>
      <c r="H22" s="160">
        <f>G22</f>
        <v>47956000</v>
      </c>
      <c r="I22" s="160">
        <f>G22-H22</f>
        <v>0</v>
      </c>
      <c r="J22" s="160">
        <f>D22+G22</f>
        <v>546512000</v>
      </c>
      <c r="K22" s="160">
        <f>E22+H22</f>
        <v>546512000</v>
      </c>
      <c r="L22" s="160">
        <f>K22-J22</f>
        <v>0</v>
      </c>
      <c r="M22" s="160">
        <f>C22-J22</f>
        <v>184788000</v>
      </c>
      <c r="N22" s="149">
        <f>J22/C22</f>
        <v>0.7473157390947628</v>
      </c>
    </row>
    <row r="23" spans="1:14" ht="12.75" thickBot="1">
      <c r="A23" s="150"/>
      <c r="B23" s="151" t="s">
        <v>17</v>
      </c>
      <c r="C23" s="48">
        <f>SUM(C11:C22)</f>
        <v>1174000000</v>
      </c>
      <c r="D23" s="162">
        <f aca="true" t="shared" si="8" ref="D23:M23">SUM(D11:D22)</f>
        <v>1000863607</v>
      </c>
      <c r="E23" s="162">
        <f t="shared" si="8"/>
        <v>1000863607</v>
      </c>
      <c r="F23" s="162">
        <f t="shared" si="8"/>
        <v>0</v>
      </c>
      <c r="G23" s="162">
        <f t="shared" si="8"/>
        <v>95092121</v>
      </c>
      <c r="H23" s="162">
        <f t="shared" si="8"/>
        <v>95092121</v>
      </c>
      <c r="I23" s="162">
        <f t="shared" si="8"/>
        <v>0</v>
      </c>
      <c r="J23" s="162">
        <f t="shared" si="8"/>
        <v>1095955728</v>
      </c>
      <c r="K23" s="162">
        <f t="shared" si="8"/>
        <v>1095955728</v>
      </c>
      <c r="L23" s="184">
        <f t="shared" si="8"/>
        <v>0</v>
      </c>
      <c r="M23" s="162">
        <f t="shared" si="8"/>
        <v>78044272</v>
      </c>
      <c r="N23" s="152">
        <f>J23/C23</f>
        <v>0.9335227666098808</v>
      </c>
    </row>
    <row r="24" spans="1:14" ht="12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</row>
    <row r="25" spans="1:14" ht="15">
      <c r="A25" s="237" t="s">
        <v>108</v>
      </c>
      <c r="B25" s="237"/>
      <c r="C25" s="5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50"/>
    </row>
    <row r="26" spans="1:14" ht="15">
      <c r="A26" s="237"/>
      <c r="B26" s="237"/>
      <c r="C26" s="51"/>
      <c r="D26" s="22"/>
      <c r="E26" s="22"/>
      <c r="F26" s="22"/>
      <c r="G26" s="22"/>
      <c r="H26" s="22"/>
      <c r="I26" s="22"/>
      <c r="J26" s="22"/>
      <c r="L26" s="22"/>
      <c r="M26" s="22"/>
      <c r="N26" s="50"/>
    </row>
    <row r="27" spans="1:14" ht="15">
      <c r="A27" s="188" t="s">
        <v>109</v>
      </c>
      <c r="B27" s="188"/>
      <c r="C27" s="51"/>
      <c r="D27" s="22"/>
      <c r="E27" s="22"/>
      <c r="F27" s="22"/>
      <c r="G27" s="22"/>
      <c r="H27" s="22"/>
      <c r="I27" s="22"/>
      <c r="J27" s="22"/>
      <c r="K27" s="22" t="s">
        <v>41</v>
      </c>
      <c r="L27" s="22"/>
      <c r="M27" s="22"/>
      <c r="N27" s="50"/>
    </row>
    <row r="28" spans="1:14" ht="15">
      <c r="A28" s="188"/>
      <c r="B28" s="188"/>
      <c r="C28" s="51"/>
      <c r="D28" s="22"/>
      <c r="E28" s="22"/>
      <c r="F28" s="22"/>
      <c r="G28" s="22"/>
      <c r="H28" s="22"/>
      <c r="I28" s="22"/>
      <c r="J28" s="22"/>
      <c r="K28" s="22" t="s">
        <v>42</v>
      </c>
      <c r="L28" s="22"/>
      <c r="M28" s="22"/>
      <c r="N28" s="50"/>
    </row>
    <row r="29" spans="1:14" ht="15">
      <c r="A29" s="187" t="s">
        <v>110</v>
      </c>
      <c r="B29" s="187"/>
      <c r="C29" s="51"/>
      <c r="D29" s="22"/>
      <c r="E29" s="154"/>
      <c r="F29" s="22"/>
      <c r="G29" s="22"/>
      <c r="H29" s="22"/>
      <c r="I29" s="22"/>
      <c r="J29" s="22"/>
      <c r="K29" s="22"/>
      <c r="L29" s="22"/>
      <c r="M29" s="22"/>
      <c r="N29" s="50"/>
    </row>
    <row r="30" spans="1:14" ht="15">
      <c r="A30" s="187" t="s">
        <v>111</v>
      </c>
      <c r="B30" s="186"/>
      <c r="C30" s="5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50"/>
    </row>
    <row r="31" spans="1:14" ht="12">
      <c r="A31" s="186"/>
      <c r="B31" s="186"/>
      <c r="C31" s="5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50"/>
    </row>
    <row r="32" spans="1:12" ht="12">
      <c r="A32" s="238"/>
      <c r="B32" s="238"/>
      <c r="C32" s="52"/>
      <c r="D32" s="22"/>
      <c r="E32" s="22"/>
      <c r="F32" s="23"/>
      <c r="G32" s="23"/>
      <c r="H32" s="23"/>
      <c r="I32" s="23"/>
      <c r="J32" s="23"/>
      <c r="K32" s="23" t="s">
        <v>20</v>
      </c>
      <c r="L32" s="23"/>
    </row>
    <row r="33" spans="1:12" ht="12">
      <c r="A33" s="239"/>
      <c r="B33" s="239"/>
      <c r="C33" s="51"/>
      <c r="D33" s="22"/>
      <c r="E33" s="22"/>
      <c r="F33" s="22"/>
      <c r="G33" s="22"/>
      <c r="H33" s="22"/>
      <c r="I33" s="22"/>
      <c r="J33" s="22"/>
      <c r="K33" s="22" t="s">
        <v>64</v>
      </c>
      <c r="L33" s="22"/>
    </row>
    <row r="34" spans="1:2" ht="12">
      <c r="A34" s="239"/>
      <c r="B34" s="239"/>
    </row>
  </sheetData>
  <sheetProtection/>
  <mergeCells count="16">
    <mergeCell ref="N7:N8"/>
    <mergeCell ref="A1:B1"/>
    <mergeCell ref="D1:M1"/>
    <mergeCell ref="C2:M2"/>
    <mergeCell ref="C3:M3"/>
    <mergeCell ref="A7:A8"/>
    <mergeCell ref="B7:B8"/>
    <mergeCell ref="C7:F7"/>
    <mergeCell ref="G7:I7"/>
    <mergeCell ref="J7:M7"/>
    <mergeCell ref="C4:M4"/>
    <mergeCell ref="A25:B25"/>
    <mergeCell ref="A26:B26"/>
    <mergeCell ref="A32:B32"/>
    <mergeCell ref="A33:B33"/>
    <mergeCell ref="A34:B34"/>
  </mergeCells>
  <printOptions/>
  <pageMargins left="0.7086614173228347" right="0.7086614173228347" top="0.7480314960629921" bottom="0.7480314960629921" header="0.31496062992125984" footer="0.31496062992125984"/>
  <pageSetup orientation="landscape" paperSize="5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zoomScalePageLayoutView="0" workbookViewId="0" topLeftCell="C1">
      <selection activeCell="K23" sqref="K23"/>
    </sheetView>
  </sheetViews>
  <sheetFormatPr defaultColWidth="9.140625" defaultRowHeight="12.75"/>
  <cols>
    <col min="1" max="1" width="4.57421875" style="40" customWidth="1"/>
    <col min="2" max="2" width="24.421875" style="40" customWidth="1"/>
    <col min="3" max="3" width="12.421875" style="40" customWidth="1"/>
    <col min="4" max="4" width="10.28125" style="40" customWidth="1"/>
    <col min="5" max="5" width="10.8515625" style="40" customWidth="1"/>
    <col min="6" max="8" width="10.28125" style="40" customWidth="1"/>
    <col min="9" max="9" width="11.140625" style="40" customWidth="1"/>
    <col min="10" max="10" width="11.28125" style="40" customWidth="1"/>
    <col min="11" max="11" width="11.421875" style="40" customWidth="1"/>
    <col min="12" max="12" width="11.28125" style="40" customWidth="1"/>
    <col min="13" max="13" width="12.421875" style="40" customWidth="1"/>
    <col min="14" max="14" width="11.28125" style="40" customWidth="1"/>
    <col min="15" max="15" width="11.57421875" style="40" customWidth="1"/>
    <col min="16" max="16" width="12.7109375" style="40" customWidth="1"/>
    <col min="17" max="17" width="7.140625" style="40" customWidth="1"/>
    <col min="18" max="18" width="9.140625" style="40" customWidth="1"/>
    <col min="19" max="16384" width="9.140625" style="40" customWidth="1"/>
  </cols>
  <sheetData>
    <row r="1" spans="1:17" ht="12">
      <c r="A1" s="189"/>
      <c r="B1" s="102" t="s">
        <v>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">
      <c r="A2" s="130"/>
      <c r="B2" s="80" t="s">
        <v>59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2">
      <c r="A3" s="131"/>
      <c r="B3" s="80" t="s">
        <v>113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5" ht="12">
      <c r="A4" s="41"/>
      <c r="B4" s="41"/>
      <c r="C4" s="41"/>
      <c r="D4" s="41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1:17" ht="12">
      <c r="A5" s="87"/>
      <c r="B5" s="87" t="s">
        <v>46</v>
      </c>
      <c r="C5" s="87" t="s">
        <v>60</v>
      </c>
      <c r="D5" s="87" t="s">
        <v>47</v>
      </c>
      <c r="E5" s="88" t="s">
        <v>48</v>
      </c>
      <c r="F5" s="89" t="s">
        <v>49</v>
      </c>
      <c r="G5" s="89" t="s">
        <v>50</v>
      </c>
      <c r="H5" s="89" t="s">
        <v>51</v>
      </c>
      <c r="I5" s="89" t="s">
        <v>52</v>
      </c>
      <c r="J5" s="89" t="s">
        <v>53</v>
      </c>
      <c r="K5" s="89" t="s">
        <v>54</v>
      </c>
      <c r="L5" s="89" t="s">
        <v>55</v>
      </c>
      <c r="M5" s="89" t="s">
        <v>56</v>
      </c>
      <c r="N5" s="89" t="s">
        <v>57</v>
      </c>
      <c r="O5" s="89" t="s">
        <v>58</v>
      </c>
      <c r="P5" s="87" t="s">
        <v>17</v>
      </c>
      <c r="Q5" s="67" t="s">
        <v>21</v>
      </c>
    </row>
    <row r="6" spans="1:17" ht="12">
      <c r="A6" s="28"/>
      <c r="B6" s="135" t="s">
        <v>95</v>
      </c>
      <c r="D6" s="7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6"/>
      <c r="Q6" s="190"/>
    </row>
    <row r="7" spans="1:17" ht="12">
      <c r="A7" s="29"/>
      <c r="B7" s="136" t="s">
        <v>96</v>
      </c>
      <c r="C7" s="137">
        <v>1700000</v>
      </c>
      <c r="D7" s="191">
        <v>0</v>
      </c>
      <c r="E7" s="191">
        <v>0</v>
      </c>
      <c r="F7" s="191">
        <v>0</v>
      </c>
      <c r="G7" s="191">
        <v>0</v>
      </c>
      <c r="H7" s="191">
        <v>0</v>
      </c>
      <c r="I7" s="156">
        <v>1200000</v>
      </c>
      <c r="J7" s="191">
        <v>0</v>
      </c>
      <c r="K7" s="191">
        <v>0</v>
      </c>
      <c r="L7" s="191">
        <v>0</v>
      </c>
      <c r="M7" s="191">
        <v>0</v>
      </c>
      <c r="N7" s="191">
        <v>0</v>
      </c>
      <c r="O7" s="156">
        <v>500000</v>
      </c>
      <c r="P7" s="192">
        <f>SUM(D7:O7)</f>
        <v>1700000</v>
      </c>
      <c r="Q7" s="193">
        <f aca="true" t="shared" si="0" ref="Q7:Q18">P7/C7*100%</f>
        <v>1</v>
      </c>
    </row>
    <row r="8" spans="1:17" ht="12">
      <c r="A8" s="30"/>
      <c r="B8" s="139" t="s">
        <v>97</v>
      </c>
      <c r="C8" s="137"/>
      <c r="D8" s="191"/>
      <c r="E8" s="191"/>
      <c r="F8" s="191"/>
      <c r="G8" s="191"/>
      <c r="H8" s="191"/>
      <c r="I8" s="156"/>
      <c r="J8" s="191"/>
      <c r="K8" s="191"/>
      <c r="L8" s="191"/>
      <c r="M8" s="191"/>
      <c r="N8" s="191"/>
      <c r="O8" s="156"/>
      <c r="P8" s="194"/>
      <c r="Q8" s="193"/>
    </row>
    <row r="9" spans="1:17" ht="12">
      <c r="A9" s="5">
        <v>1</v>
      </c>
      <c r="B9" s="73" t="s">
        <v>66</v>
      </c>
      <c r="C9" s="137">
        <v>30000000</v>
      </c>
      <c r="D9" s="195">
        <v>3213250</v>
      </c>
      <c r="E9" s="195">
        <v>2391750</v>
      </c>
      <c r="F9" s="157">
        <v>2294750</v>
      </c>
      <c r="G9" s="157">
        <v>2820100</v>
      </c>
      <c r="H9" s="157">
        <v>3775150</v>
      </c>
      <c r="I9" s="157">
        <v>2507950</v>
      </c>
      <c r="J9" s="157">
        <v>10590300</v>
      </c>
      <c r="K9" s="157">
        <v>9322650</v>
      </c>
      <c r="L9" s="196">
        <v>6743500</v>
      </c>
      <c r="M9" s="196">
        <v>5718600</v>
      </c>
      <c r="N9" s="196">
        <v>4247500</v>
      </c>
      <c r="O9" s="195">
        <v>9510350</v>
      </c>
      <c r="P9" s="192">
        <f aca="true" t="shared" si="1" ref="P9:P18">SUM(D9:O9)</f>
        <v>63135850</v>
      </c>
      <c r="Q9" s="193">
        <f t="shared" si="0"/>
        <v>2.104528333333333</v>
      </c>
    </row>
    <row r="10" spans="1:17" ht="12">
      <c r="A10" s="5">
        <v>2</v>
      </c>
      <c r="B10" s="73" t="s">
        <v>68</v>
      </c>
      <c r="C10" s="137">
        <v>250000000</v>
      </c>
      <c r="D10" s="195">
        <v>67507900</v>
      </c>
      <c r="E10" s="195">
        <v>32597850</v>
      </c>
      <c r="F10" s="157">
        <v>28835500</v>
      </c>
      <c r="G10" s="157">
        <v>23941100</v>
      </c>
      <c r="H10" s="157">
        <v>32304900</v>
      </c>
      <c r="I10" s="157">
        <v>17631500</v>
      </c>
      <c r="J10" s="157">
        <v>89799950</v>
      </c>
      <c r="K10" s="157">
        <v>29430850</v>
      </c>
      <c r="L10" s="196">
        <v>26949300</v>
      </c>
      <c r="M10" s="196">
        <v>24505750</v>
      </c>
      <c r="N10" s="196">
        <v>15259450</v>
      </c>
      <c r="O10" s="195">
        <v>33944450</v>
      </c>
      <c r="P10" s="192">
        <f t="shared" si="1"/>
        <v>422708500</v>
      </c>
      <c r="Q10" s="193">
        <f t="shared" si="0"/>
        <v>1.690834</v>
      </c>
    </row>
    <row r="11" spans="1:17" ht="12">
      <c r="A11" s="5">
        <v>3</v>
      </c>
      <c r="B11" s="73" t="s">
        <v>11</v>
      </c>
      <c r="C11" s="137">
        <v>1000000</v>
      </c>
      <c r="D11" s="195">
        <v>0</v>
      </c>
      <c r="E11" s="195">
        <v>0</v>
      </c>
      <c r="F11" s="157">
        <v>0</v>
      </c>
      <c r="G11" s="157">
        <v>0</v>
      </c>
      <c r="H11" s="157">
        <v>0</v>
      </c>
      <c r="I11" s="157">
        <v>200000</v>
      </c>
      <c r="J11" s="157">
        <v>200000</v>
      </c>
      <c r="K11" s="157">
        <v>0</v>
      </c>
      <c r="L11" s="196">
        <v>0</v>
      </c>
      <c r="M11" s="196">
        <v>0</v>
      </c>
      <c r="N11" s="196">
        <v>0</v>
      </c>
      <c r="O11" s="195">
        <v>0</v>
      </c>
      <c r="P11" s="192">
        <f t="shared" si="1"/>
        <v>400000</v>
      </c>
      <c r="Q11" s="193">
        <f t="shared" si="0"/>
        <v>0.4</v>
      </c>
    </row>
    <row r="12" spans="1:17" ht="12">
      <c r="A12" s="5">
        <v>4</v>
      </c>
      <c r="B12" s="73" t="s">
        <v>69</v>
      </c>
      <c r="C12" s="137">
        <v>30000000</v>
      </c>
      <c r="D12" s="195">
        <v>0</v>
      </c>
      <c r="E12" s="195">
        <v>1845000</v>
      </c>
      <c r="F12" s="157">
        <v>1089000</v>
      </c>
      <c r="G12" s="157">
        <v>735000</v>
      </c>
      <c r="H12" s="157">
        <v>744000</v>
      </c>
      <c r="I12" s="157">
        <v>1158000</v>
      </c>
      <c r="J12" s="157">
        <v>2448000</v>
      </c>
      <c r="K12" s="157">
        <v>891000</v>
      </c>
      <c r="L12" s="196">
        <v>1137000</v>
      </c>
      <c r="M12" s="196">
        <v>1131000</v>
      </c>
      <c r="N12" s="196">
        <v>1722000</v>
      </c>
      <c r="O12" s="195">
        <v>2907000</v>
      </c>
      <c r="P12" s="192">
        <f t="shared" si="1"/>
        <v>15807000</v>
      </c>
      <c r="Q12" s="193">
        <f t="shared" si="0"/>
        <v>0.5269</v>
      </c>
    </row>
    <row r="13" spans="1:17" ht="12">
      <c r="A13" s="5">
        <v>5</v>
      </c>
      <c r="B13" s="73" t="s">
        <v>71</v>
      </c>
      <c r="C13" s="137">
        <v>35000000</v>
      </c>
      <c r="D13" s="195">
        <v>0</v>
      </c>
      <c r="E13" s="195">
        <v>7069707</v>
      </c>
      <c r="F13" s="157">
        <v>2918241</v>
      </c>
      <c r="G13" s="157">
        <v>2413206</v>
      </c>
      <c r="H13" s="157">
        <v>2749896</v>
      </c>
      <c r="I13" s="157">
        <v>3845313</v>
      </c>
      <c r="J13" s="157">
        <v>2293407</v>
      </c>
      <c r="K13" s="157">
        <v>8357742</v>
      </c>
      <c r="L13" s="196">
        <v>3188376</v>
      </c>
      <c r="M13" s="196">
        <v>3075624</v>
      </c>
      <c r="N13" s="196">
        <v>2996541</v>
      </c>
      <c r="O13" s="195">
        <v>5769144</v>
      </c>
      <c r="P13" s="192">
        <f t="shared" si="1"/>
        <v>44677197</v>
      </c>
      <c r="Q13" s="193">
        <f t="shared" si="0"/>
        <v>1.276491342857143</v>
      </c>
    </row>
    <row r="14" spans="1:17" ht="12">
      <c r="A14" s="5">
        <v>6</v>
      </c>
      <c r="B14" s="73" t="s">
        <v>72</v>
      </c>
      <c r="C14" s="141">
        <v>20000000</v>
      </c>
      <c r="D14" s="195">
        <v>0</v>
      </c>
      <c r="E14" s="195">
        <v>2818125</v>
      </c>
      <c r="F14" s="157">
        <v>1827225</v>
      </c>
      <c r="G14" s="157">
        <v>1610550</v>
      </c>
      <c r="H14" s="157">
        <v>1576125</v>
      </c>
      <c r="I14" s="157">
        <v>0</v>
      </c>
      <c r="J14" s="157">
        <v>0</v>
      </c>
      <c r="K14" s="157">
        <v>2932200</v>
      </c>
      <c r="L14" s="196">
        <v>5650425</v>
      </c>
      <c r="M14" s="196">
        <v>1578150</v>
      </c>
      <c r="N14" s="196">
        <v>1377000</v>
      </c>
      <c r="O14" s="195">
        <v>3559950</v>
      </c>
      <c r="P14" s="192">
        <f t="shared" si="1"/>
        <v>22929750</v>
      </c>
      <c r="Q14" s="193">
        <f t="shared" si="0"/>
        <v>1.1464875</v>
      </c>
    </row>
    <row r="15" spans="1:17" ht="12">
      <c r="A15" s="5">
        <v>7</v>
      </c>
      <c r="B15" s="74" t="s">
        <v>84</v>
      </c>
      <c r="C15" s="142">
        <v>15000000</v>
      </c>
      <c r="D15" s="195">
        <v>6504000</v>
      </c>
      <c r="E15" s="195">
        <v>0</v>
      </c>
      <c r="F15" s="157">
        <v>0</v>
      </c>
      <c r="G15" s="157">
        <v>3324000</v>
      </c>
      <c r="H15" s="157">
        <v>14131200</v>
      </c>
      <c r="I15" s="157">
        <v>18965800</v>
      </c>
      <c r="J15" s="157">
        <v>5057500</v>
      </c>
      <c r="K15" s="157">
        <v>0</v>
      </c>
      <c r="L15" s="196">
        <v>0</v>
      </c>
      <c r="M15" s="196">
        <v>0</v>
      </c>
      <c r="N15" s="196">
        <v>59986500</v>
      </c>
      <c r="O15" s="195">
        <v>21634900</v>
      </c>
      <c r="P15" s="192">
        <f t="shared" si="1"/>
        <v>129603900</v>
      </c>
      <c r="Q15" s="193">
        <f t="shared" si="0"/>
        <v>8.64026</v>
      </c>
    </row>
    <row r="16" spans="1:17" ht="12">
      <c r="A16" s="5">
        <v>8</v>
      </c>
      <c r="B16" s="122" t="s">
        <v>94</v>
      </c>
      <c r="C16" s="141">
        <v>60000000</v>
      </c>
      <c r="D16" s="195">
        <v>0</v>
      </c>
      <c r="E16" s="197">
        <v>10361280</v>
      </c>
      <c r="F16" s="159">
        <v>6130080</v>
      </c>
      <c r="G16" s="159">
        <v>5423160</v>
      </c>
      <c r="H16" s="159">
        <v>5056800</v>
      </c>
      <c r="I16" s="159">
        <v>3111480</v>
      </c>
      <c r="J16" s="159">
        <v>10970160</v>
      </c>
      <c r="K16" s="159">
        <v>3384960</v>
      </c>
      <c r="L16" s="196">
        <v>3467520</v>
      </c>
      <c r="M16" s="196">
        <v>5975280</v>
      </c>
      <c r="N16" s="196">
        <v>3800340</v>
      </c>
      <c r="O16" s="195">
        <v>9520200</v>
      </c>
      <c r="P16" s="192">
        <f t="shared" si="1"/>
        <v>67201260</v>
      </c>
      <c r="Q16" s="193">
        <f t="shared" si="0"/>
        <v>1.120021</v>
      </c>
    </row>
    <row r="17" spans="1:17" ht="12">
      <c r="A17" s="5">
        <v>9</v>
      </c>
      <c r="B17" s="144" t="s">
        <v>98</v>
      </c>
      <c r="C17" s="145"/>
      <c r="D17" s="195"/>
      <c r="E17" s="145"/>
      <c r="F17" s="195"/>
      <c r="G17" s="159"/>
      <c r="H17" s="159"/>
      <c r="I17" s="159"/>
      <c r="J17" s="159"/>
      <c r="K17" s="159"/>
      <c r="L17" s="196"/>
      <c r="M17" s="196"/>
      <c r="N17" s="196"/>
      <c r="O17" s="195"/>
      <c r="P17" s="192"/>
      <c r="Q17" s="193"/>
    </row>
    <row r="18" spans="1:17" ht="12">
      <c r="A18" s="5">
        <v>10</v>
      </c>
      <c r="B18" s="122" t="s">
        <v>85</v>
      </c>
      <c r="C18" s="148">
        <v>731300000</v>
      </c>
      <c r="D18" s="195">
        <v>0</v>
      </c>
      <c r="E18" s="198">
        <v>97350000</v>
      </c>
      <c r="F18" s="195">
        <v>40076000</v>
      </c>
      <c r="G18" s="159">
        <v>40208000</v>
      </c>
      <c r="H18" s="159">
        <v>38200000</v>
      </c>
      <c r="I18" s="159">
        <v>71690000</v>
      </c>
      <c r="J18" s="159">
        <v>25424000</v>
      </c>
      <c r="K18" s="159">
        <v>185608000</v>
      </c>
      <c r="L18" s="196">
        <v>47956000</v>
      </c>
      <c r="M18" s="196">
        <v>50424000</v>
      </c>
      <c r="N18" s="196">
        <v>51720000</v>
      </c>
      <c r="O18" s="195">
        <v>168084000</v>
      </c>
      <c r="P18" s="192">
        <f t="shared" si="1"/>
        <v>816740000</v>
      </c>
      <c r="Q18" s="193">
        <f t="shared" si="0"/>
        <v>1.1168330370572952</v>
      </c>
    </row>
    <row r="19" spans="1:17" ht="12.75" thickBot="1">
      <c r="A19" s="150"/>
      <c r="B19" s="151" t="s">
        <v>17</v>
      </c>
      <c r="C19" s="48">
        <f aca="true" t="shared" si="2" ref="C19:P19">SUM(C7:C18)</f>
        <v>1174000000</v>
      </c>
      <c r="D19" s="48">
        <f t="shared" si="2"/>
        <v>77225150</v>
      </c>
      <c r="E19" s="48">
        <f t="shared" si="2"/>
        <v>154433712</v>
      </c>
      <c r="F19" s="48">
        <f t="shared" si="2"/>
        <v>83170796</v>
      </c>
      <c r="G19" s="48">
        <f t="shared" si="2"/>
        <v>80475116</v>
      </c>
      <c r="H19" s="48">
        <f t="shared" si="2"/>
        <v>98538071</v>
      </c>
      <c r="I19" s="48">
        <f t="shared" si="2"/>
        <v>120310043</v>
      </c>
      <c r="J19" s="48">
        <f t="shared" si="2"/>
        <v>146783317</v>
      </c>
      <c r="K19" s="48">
        <f t="shared" si="2"/>
        <v>239927402</v>
      </c>
      <c r="L19" s="48">
        <f t="shared" si="2"/>
        <v>95092121</v>
      </c>
      <c r="M19" s="48">
        <f t="shared" si="2"/>
        <v>92408404</v>
      </c>
      <c r="N19" s="48">
        <f t="shared" si="2"/>
        <v>141109331</v>
      </c>
      <c r="O19" s="199">
        <f t="shared" si="2"/>
        <v>255429994</v>
      </c>
      <c r="P19" s="199">
        <f t="shared" si="2"/>
        <v>1584903457</v>
      </c>
      <c r="Q19" s="200">
        <f>P19/C19*100%</f>
        <v>1.350002944633731</v>
      </c>
    </row>
    <row r="20" spans="1:15" ht="12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36"/>
    </row>
    <row r="21" spans="4:15" ht="12">
      <c r="D21" s="252" t="s">
        <v>18</v>
      </c>
      <c r="E21" s="252"/>
      <c r="F21" s="252"/>
      <c r="G21" s="252"/>
      <c r="H21" s="50"/>
      <c r="I21" s="50"/>
      <c r="J21" s="50"/>
      <c r="K21" s="50"/>
      <c r="L21" s="50"/>
      <c r="M21" s="50"/>
      <c r="N21" s="50"/>
      <c r="O21" s="50"/>
    </row>
    <row r="22" spans="4:15" ht="12">
      <c r="D22" s="252" t="s">
        <v>19</v>
      </c>
      <c r="E22" s="252"/>
      <c r="F22" s="252"/>
      <c r="G22" s="252"/>
      <c r="H22" s="22"/>
      <c r="I22" s="22"/>
      <c r="J22" s="22"/>
      <c r="K22" s="22"/>
      <c r="M22" s="22"/>
      <c r="N22" s="22"/>
      <c r="O22" s="22" t="s">
        <v>41</v>
      </c>
    </row>
    <row r="23" spans="4:15" ht="12">
      <c r="D23" s="252" t="s">
        <v>78</v>
      </c>
      <c r="E23" s="252"/>
      <c r="F23" s="252"/>
      <c r="G23" s="252"/>
      <c r="H23" s="22"/>
      <c r="I23" s="22"/>
      <c r="J23" s="22"/>
      <c r="K23" s="22"/>
      <c r="M23" s="22"/>
      <c r="N23" s="22"/>
      <c r="O23" s="22" t="s">
        <v>42</v>
      </c>
    </row>
    <row r="24" spans="4:15" ht="12">
      <c r="D24" s="201"/>
      <c r="E24" s="201"/>
      <c r="F24" s="201"/>
      <c r="G24" s="22"/>
      <c r="H24" s="22"/>
      <c r="I24" s="22"/>
      <c r="J24" s="22"/>
      <c r="K24" s="22"/>
      <c r="M24" s="22"/>
      <c r="N24" s="22"/>
      <c r="O24" s="22"/>
    </row>
    <row r="25" spans="4:15" ht="12">
      <c r="D25" s="51"/>
      <c r="E25" s="51"/>
      <c r="F25" s="51"/>
      <c r="G25" s="22"/>
      <c r="H25" s="22"/>
      <c r="I25" s="22"/>
      <c r="J25" s="22"/>
      <c r="K25" s="22"/>
      <c r="M25" s="22"/>
      <c r="N25" s="22"/>
      <c r="O25" s="22"/>
    </row>
    <row r="26" spans="4:15" ht="12">
      <c r="D26" s="51"/>
      <c r="E26" s="51"/>
      <c r="F26" s="51"/>
      <c r="G26" s="22"/>
      <c r="H26" s="22"/>
      <c r="I26" s="22"/>
      <c r="J26" s="22"/>
      <c r="K26" s="22"/>
      <c r="M26" s="22"/>
      <c r="N26" s="22"/>
      <c r="O26" s="22"/>
    </row>
    <row r="27" spans="5:15" ht="12">
      <c r="E27" s="52" t="s">
        <v>91</v>
      </c>
      <c r="F27" s="202"/>
      <c r="G27" s="202"/>
      <c r="H27" s="22"/>
      <c r="I27" s="22"/>
      <c r="J27" s="22"/>
      <c r="K27" s="22"/>
      <c r="M27" s="22"/>
      <c r="N27" s="22"/>
      <c r="O27" s="23" t="s">
        <v>20</v>
      </c>
    </row>
    <row r="28" spans="5:15" ht="12">
      <c r="E28" s="51" t="s">
        <v>63</v>
      </c>
      <c r="F28" s="201"/>
      <c r="G28" s="201"/>
      <c r="H28" s="23"/>
      <c r="I28" s="23"/>
      <c r="J28" s="23"/>
      <c r="K28" s="23"/>
      <c r="M28" s="23"/>
      <c r="N28" s="22"/>
      <c r="O28" s="22" t="s">
        <v>82</v>
      </c>
    </row>
    <row r="29" spans="5:15" ht="12">
      <c r="E29" s="51" t="s">
        <v>93</v>
      </c>
      <c r="F29" s="201"/>
      <c r="G29" s="201"/>
      <c r="H29" s="22"/>
      <c r="I29" s="22"/>
      <c r="J29" s="22"/>
      <c r="K29" s="22"/>
      <c r="L29" s="22"/>
      <c r="M29" s="22"/>
      <c r="N29" s="22"/>
      <c r="O29" s="50"/>
    </row>
    <row r="30" spans="1:2" ht="12">
      <c r="A30" s="201"/>
      <c r="B30" s="201"/>
    </row>
  </sheetData>
  <sheetProtection/>
  <mergeCells count="4">
    <mergeCell ref="A20:O20"/>
    <mergeCell ref="D21:G21"/>
    <mergeCell ref="D22:G22"/>
    <mergeCell ref="D23:G23"/>
  </mergeCells>
  <printOptions/>
  <pageMargins left="0.5" right="0.5" top="0.75" bottom="0.75" header="0.5" footer="0.5"/>
  <pageSetup horizontalDpi="600" verticalDpi="600" orientation="landscape" paperSize="5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3.28125" style="0" customWidth="1"/>
    <col min="2" max="2" width="22.8515625" style="0" customWidth="1"/>
    <col min="3" max="3" width="11.140625" style="0" customWidth="1"/>
    <col min="4" max="6" width="12.7109375" style="0" customWidth="1"/>
    <col min="7" max="15" width="12.7109375" style="0" hidden="1" customWidth="1"/>
    <col min="16" max="16" width="12.7109375" style="0" customWidth="1"/>
  </cols>
  <sheetData>
    <row r="1" spans="1:16" ht="12.75">
      <c r="A1" s="24"/>
      <c r="B1" s="102" t="s">
        <v>0</v>
      </c>
      <c r="C1" s="24"/>
      <c r="D1" s="24"/>
      <c r="E1" s="80"/>
      <c r="F1" s="80"/>
      <c r="G1" s="80"/>
      <c r="I1" s="80"/>
      <c r="J1" s="80"/>
      <c r="K1" s="80"/>
      <c r="L1" s="80"/>
      <c r="M1" s="80"/>
      <c r="N1" s="80"/>
      <c r="O1" s="82"/>
      <c r="P1" s="83"/>
    </row>
    <row r="2" spans="1:16" ht="12.75">
      <c r="A2" s="24"/>
      <c r="B2" s="80" t="s">
        <v>59</v>
      </c>
      <c r="C2" s="24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2"/>
      <c r="P2" s="83"/>
    </row>
    <row r="3" spans="1:16" ht="12.75">
      <c r="A3" s="24"/>
      <c r="B3" s="80" t="s">
        <v>80</v>
      </c>
      <c r="C3" s="24"/>
      <c r="D3" s="24"/>
      <c r="E3" s="77"/>
      <c r="F3" s="77"/>
      <c r="G3" s="77"/>
      <c r="H3" s="77"/>
      <c r="I3" s="77"/>
      <c r="J3" s="77"/>
      <c r="K3" s="77"/>
      <c r="L3" s="77"/>
      <c r="M3" s="77"/>
      <c r="N3" s="77"/>
      <c r="O3" s="82"/>
      <c r="P3" s="83"/>
    </row>
    <row r="4" spans="1:16" ht="12.75">
      <c r="A4" s="26"/>
      <c r="B4" s="26"/>
      <c r="C4" s="26"/>
      <c r="D4" s="41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  <c r="P4" s="83"/>
    </row>
    <row r="5" spans="1:17" ht="12.75">
      <c r="A5" s="86" t="s">
        <v>81</v>
      </c>
      <c r="B5" s="86" t="s">
        <v>46</v>
      </c>
      <c r="C5" s="86" t="s">
        <v>60</v>
      </c>
      <c r="D5" s="87" t="s">
        <v>47</v>
      </c>
      <c r="E5" s="88" t="s">
        <v>48</v>
      </c>
      <c r="F5" s="89" t="s">
        <v>49</v>
      </c>
      <c r="G5" s="89" t="s">
        <v>50</v>
      </c>
      <c r="H5" s="89" t="s">
        <v>51</v>
      </c>
      <c r="I5" s="89" t="s">
        <v>52</v>
      </c>
      <c r="J5" s="89" t="s">
        <v>53</v>
      </c>
      <c r="K5" s="89" t="s">
        <v>54</v>
      </c>
      <c r="L5" s="89" t="s">
        <v>55</v>
      </c>
      <c r="M5" s="89" t="s">
        <v>56</v>
      </c>
      <c r="N5" s="89" t="s">
        <v>57</v>
      </c>
      <c r="O5" s="89" t="s">
        <v>58</v>
      </c>
      <c r="P5" s="90" t="s">
        <v>17</v>
      </c>
      <c r="Q5" s="67" t="s">
        <v>21</v>
      </c>
    </row>
    <row r="6" spans="1:17" ht="12.75">
      <c r="A6" s="28"/>
      <c r="B6" s="91" t="s">
        <v>3</v>
      </c>
      <c r="C6" s="92"/>
      <c r="D6" s="40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93"/>
      <c r="Q6" s="68"/>
    </row>
    <row r="7" spans="1:17" ht="12.75">
      <c r="A7" s="29"/>
      <c r="B7" s="94" t="s">
        <v>4</v>
      </c>
      <c r="C7" s="9">
        <v>2000000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6">
        <f>SUM(D7:O7)</f>
        <v>0</v>
      </c>
      <c r="Q7" s="69">
        <f aca="true" t="shared" si="0" ref="Q7:Q19">P7/C7*100%</f>
        <v>0</v>
      </c>
    </row>
    <row r="8" spans="1:17" ht="12.75">
      <c r="A8" s="30"/>
      <c r="B8" s="17" t="s">
        <v>5</v>
      </c>
      <c r="C8" s="9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7"/>
      <c r="Q8" s="69"/>
    </row>
    <row r="9" spans="1:17" ht="12.75">
      <c r="A9" s="5">
        <v>1</v>
      </c>
      <c r="B9" s="17" t="s">
        <v>6</v>
      </c>
      <c r="C9" s="9">
        <v>340000000</v>
      </c>
      <c r="D9" s="64">
        <v>20140000</v>
      </c>
      <c r="E9" s="64">
        <v>18689000</v>
      </c>
      <c r="F9" s="64">
        <v>16592000</v>
      </c>
      <c r="G9" s="64"/>
      <c r="H9" s="64"/>
      <c r="I9" s="64"/>
      <c r="J9" s="64"/>
      <c r="K9" s="64"/>
      <c r="L9" s="64"/>
      <c r="M9" s="64"/>
      <c r="N9" s="16"/>
      <c r="O9" s="16"/>
      <c r="P9" s="96">
        <f aca="true" t="shared" si="1" ref="P9:P21">SUM(D9:O9)</f>
        <v>55421000</v>
      </c>
      <c r="Q9" s="69">
        <f t="shared" si="0"/>
        <v>0.1630029411764706</v>
      </c>
    </row>
    <row r="10" spans="1:17" ht="12.75">
      <c r="A10" s="5">
        <v>2</v>
      </c>
      <c r="B10" s="17" t="s">
        <v>7</v>
      </c>
      <c r="C10" s="9">
        <v>50000000</v>
      </c>
      <c r="D10" s="64">
        <v>3310000</v>
      </c>
      <c r="E10" s="64">
        <v>3021000</v>
      </c>
      <c r="F10" s="64">
        <v>2100000</v>
      </c>
      <c r="G10" s="64"/>
      <c r="H10" s="64"/>
      <c r="I10" s="64"/>
      <c r="J10" s="64"/>
      <c r="K10" s="64"/>
      <c r="L10" s="64"/>
      <c r="M10" s="64"/>
      <c r="N10" s="16"/>
      <c r="O10" s="16"/>
      <c r="P10" s="96">
        <f t="shared" si="1"/>
        <v>8431000</v>
      </c>
      <c r="Q10" s="69">
        <f t="shared" si="0"/>
        <v>0.16862</v>
      </c>
    </row>
    <row r="11" spans="1:17" ht="12.75">
      <c r="A11" s="5">
        <v>3</v>
      </c>
      <c r="B11" s="17" t="s">
        <v>8</v>
      </c>
      <c r="C11" s="9">
        <v>40000000</v>
      </c>
      <c r="D11" s="64">
        <v>0</v>
      </c>
      <c r="E11" s="64">
        <v>4353050</v>
      </c>
      <c r="F11" s="64">
        <v>2372400</v>
      </c>
      <c r="G11" s="64"/>
      <c r="H11" s="64"/>
      <c r="I11" s="64"/>
      <c r="J11" s="64"/>
      <c r="K11" s="64"/>
      <c r="L11" s="64"/>
      <c r="M11" s="64"/>
      <c r="N11" s="16"/>
      <c r="O11" s="16"/>
      <c r="P11" s="96">
        <f t="shared" si="1"/>
        <v>6725450</v>
      </c>
      <c r="Q11" s="69">
        <f t="shared" si="0"/>
        <v>0.16813625</v>
      </c>
    </row>
    <row r="12" spans="1:17" ht="12.75">
      <c r="A12" s="5">
        <v>4</v>
      </c>
      <c r="B12" s="17" t="s">
        <v>9</v>
      </c>
      <c r="C12" s="9">
        <v>30000000</v>
      </c>
      <c r="D12" s="64">
        <v>0</v>
      </c>
      <c r="E12" s="64">
        <v>1961000</v>
      </c>
      <c r="F12" s="64">
        <v>841500</v>
      </c>
      <c r="G12" s="64"/>
      <c r="H12" s="64"/>
      <c r="I12" s="64"/>
      <c r="J12" s="64"/>
      <c r="K12" s="64"/>
      <c r="L12" s="64"/>
      <c r="M12" s="64"/>
      <c r="N12" s="16"/>
      <c r="O12" s="16"/>
      <c r="P12" s="96">
        <f t="shared" si="1"/>
        <v>2802500</v>
      </c>
      <c r="Q12" s="69">
        <f t="shared" si="0"/>
        <v>0.09341666666666666</v>
      </c>
    </row>
    <row r="13" spans="1:17" ht="12.75">
      <c r="A13" s="5">
        <v>5</v>
      </c>
      <c r="B13" s="17" t="s">
        <v>10</v>
      </c>
      <c r="C13" s="9">
        <v>30000000</v>
      </c>
      <c r="D13" s="64">
        <v>2636125</v>
      </c>
      <c r="E13" s="64">
        <v>2606250</v>
      </c>
      <c r="F13" s="64">
        <v>2320750</v>
      </c>
      <c r="G13" s="64"/>
      <c r="H13" s="64"/>
      <c r="I13" s="64"/>
      <c r="J13" s="64"/>
      <c r="K13" s="64"/>
      <c r="L13" s="64"/>
      <c r="M13" s="64"/>
      <c r="N13" s="16"/>
      <c r="O13" s="16"/>
      <c r="P13" s="96">
        <f t="shared" si="1"/>
        <v>7563125</v>
      </c>
      <c r="Q13" s="69">
        <f t="shared" si="0"/>
        <v>0.2521041666666667</v>
      </c>
    </row>
    <row r="14" spans="1:17" ht="12.75">
      <c r="A14" s="5">
        <v>6</v>
      </c>
      <c r="B14" s="17" t="s">
        <v>11</v>
      </c>
      <c r="C14" s="9">
        <v>1000000</v>
      </c>
      <c r="D14" s="64">
        <v>0</v>
      </c>
      <c r="E14" s="64">
        <v>0</v>
      </c>
      <c r="F14" s="64">
        <v>100000</v>
      </c>
      <c r="G14" s="64"/>
      <c r="H14" s="64"/>
      <c r="I14" s="64"/>
      <c r="J14" s="64"/>
      <c r="K14" s="64"/>
      <c r="L14" s="64"/>
      <c r="M14" s="64"/>
      <c r="N14" s="16"/>
      <c r="O14" s="16"/>
      <c r="P14" s="96">
        <f t="shared" si="1"/>
        <v>100000</v>
      </c>
      <c r="Q14" s="69">
        <f t="shared" si="0"/>
        <v>0.1</v>
      </c>
    </row>
    <row r="15" spans="1:17" ht="12.75">
      <c r="A15" s="5">
        <v>7</v>
      </c>
      <c r="B15" s="17" t="s">
        <v>12</v>
      </c>
      <c r="C15" s="9">
        <v>35000000</v>
      </c>
      <c r="D15" s="64">
        <v>1194000</v>
      </c>
      <c r="E15" s="64">
        <v>1017000</v>
      </c>
      <c r="F15" s="64">
        <v>183000</v>
      </c>
      <c r="G15" s="64"/>
      <c r="H15" s="64"/>
      <c r="I15" s="64"/>
      <c r="J15" s="64"/>
      <c r="K15" s="64"/>
      <c r="L15" s="64"/>
      <c r="M15" s="64"/>
      <c r="N15" s="16"/>
      <c r="O15" s="16"/>
      <c r="P15" s="96">
        <f t="shared" si="1"/>
        <v>2394000</v>
      </c>
      <c r="Q15" s="69">
        <f t="shared" si="0"/>
        <v>0.0684</v>
      </c>
    </row>
    <row r="16" spans="1:17" ht="12.75">
      <c r="A16" s="5">
        <v>8</v>
      </c>
      <c r="B16" s="17" t="s">
        <v>13</v>
      </c>
      <c r="C16" s="9">
        <v>25000000</v>
      </c>
      <c r="D16" s="64">
        <v>0</v>
      </c>
      <c r="E16" s="64">
        <v>1383000</v>
      </c>
      <c r="F16" s="64">
        <v>849000</v>
      </c>
      <c r="G16" s="64"/>
      <c r="H16" s="64"/>
      <c r="I16" s="64"/>
      <c r="J16" s="64"/>
      <c r="K16" s="64"/>
      <c r="L16" s="64"/>
      <c r="M16" s="64"/>
      <c r="N16" s="16"/>
      <c r="O16" s="16"/>
      <c r="P16" s="96">
        <f t="shared" si="1"/>
        <v>2232000</v>
      </c>
      <c r="Q16" s="69">
        <f t="shared" si="0"/>
        <v>0.08928</v>
      </c>
    </row>
    <row r="17" spans="1:17" ht="12.75">
      <c r="A17" s="5">
        <v>9</v>
      </c>
      <c r="B17" s="17" t="s">
        <v>14</v>
      </c>
      <c r="C17" s="9">
        <v>17000000</v>
      </c>
      <c r="D17" s="64">
        <v>0</v>
      </c>
      <c r="E17" s="64">
        <v>1332000</v>
      </c>
      <c r="F17" s="64">
        <v>318000</v>
      </c>
      <c r="G17" s="64"/>
      <c r="H17" s="64"/>
      <c r="I17" s="64"/>
      <c r="J17" s="64"/>
      <c r="K17" s="64"/>
      <c r="L17" s="64"/>
      <c r="M17" s="64"/>
      <c r="N17" s="16"/>
      <c r="O17" s="16"/>
      <c r="P17" s="96">
        <f t="shared" si="1"/>
        <v>1650000</v>
      </c>
      <c r="Q17" s="69">
        <f t="shared" si="0"/>
        <v>0.09705882352941177</v>
      </c>
    </row>
    <row r="18" spans="1:17" ht="12.75">
      <c r="A18" s="5">
        <v>10</v>
      </c>
      <c r="B18" s="17" t="s">
        <v>15</v>
      </c>
      <c r="C18" s="9">
        <v>60000000</v>
      </c>
      <c r="D18" s="64">
        <v>0</v>
      </c>
      <c r="E18" s="64">
        <v>4320594</v>
      </c>
      <c r="F18" s="64">
        <v>1696761</v>
      </c>
      <c r="G18" s="64"/>
      <c r="H18" s="64"/>
      <c r="I18" s="64"/>
      <c r="J18" s="64"/>
      <c r="K18" s="64"/>
      <c r="L18" s="64"/>
      <c r="M18" s="64"/>
      <c r="N18" s="16"/>
      <c r="O18" s="16"/>
      <c r="P18" s="96">
        <f t="shared" si="1"/>
        <v>6017355</v>
      </c>
      <c r="Q18" s="69">
        <f t="shared" si="0"/>
        <v>0.10028925</v>
      </c>
    </row>
    <row r="19" spans="1:17" ht="12.75">
      <c r="A19" s="31">
        <v>11</v>
      </c>
      <c r="B19" s="17" t="s">
        <v>16</v>
      </c>
      <c r="C19" s="10">
        <v>30000000</v>
      </c>
      <c r="D19" s="64">
        <v>0</v>
      </c>
      <c r="E19" s="64">
        <v>2477250</v>
      </c>
      <c r="F19" s="64">
        <v>1327500</v>
      </c>
      <c r="G19" s="64"/>
      <c r="H19" s="64"/>
      <c r="I19" s="64"/>
      <c r="J19" s="64"/>
      <c r="K19" s="64"/>
      <c r="L19" s="64"/>
      <c r="M19" s="64"/>
      <c r="N19" s="16"/>
      <c r="O19" s="16"/>
      <c r="P19" s="96">
        <f t="shared" si="1"/>
        <v>3804750</v>
      </c>
      <c r="Q19" s="69">
        <f t="shared" si="0"/>
        <v>0.126825</v>
      </c>
    </row>
    <row r="20" spans="1:17" ht="12.75">
      <c r="A20" s="31">
        <v>12</v>
      </c>
      <c r="B20" s="62" t="s">
        <v>61</v>
      </c>
      <c r="C20" s="63">
        <v>40000000</v>
      </c>
      <c r="D20" s="64">
        <v>2329000</v>
      </c>
      <c r="E20" s="61">
        <v>2146000</v>
      </c>
      <c r="F20" s="61">
        <v>1625000</v>
      </c>
      <c r="G20" s="61"/>
      <c r="H20" s="61"/>
      <c r="I20" s="61"/>
      <c r="J20" s="61"/>
      <c r="K20" s="61"/>
      <c r="L20" s="61"/>
      <c r="M20" s="61"/>
      <c r="N20" s="16"/>
      <c r="O20" s="16"/>
      <c r="P20" s="96">
        <f t="shared" si="1"/>
        <v>6100000</v>
      </c>
      <c r="Q20" s="69">
        <f>P20/C20*100%</f>
        <v>0.1525</v>
      </c>
    </row>
    <row r="21" spans="1:17" ht="12.75">
      <c r="A21" s="5">
        <v>13</v>
      </c>
      <c r="B21" s="17" t="s">
        <v>62</v>
      </c>
      <c r="C21" s="65">
        <v>20000000</v>
      </c>
      <c r="D21" s="61">
        <v>0</v>
      </c>
      <c r="E21" s="61">
        <v>0</v>
      </c>
      <c r="F21" s="61">
        <v>0</v>
      </c>
      <c r="G21" s="61"/>
      <c r="H21" s="61"/>
      <c r="I21" s="61"/>
      <c r="J21" s="61"/>
      <c r="K21" s="61"/>
      <c r="L21" s="61"/>
      <c r="M21" s="61"/>
      <c r="N21" s="16"/>
      <c r="O21" s="16"/>
      <c r="P21" s="96">
        <f t="shared" si="1"/>
        <v>0</v>
      </c>
      <c r="Q21" s="70">
        <f>P21/C21*100%</f>
        <v>0</v>
      </c>
    </row>
    <row r="22" spans="1:17" ht="13.5" thickBot="1">
      <c r="A22" s="98"/>
      <c r="B22" s="99" t="s">
        <v>17</v>
      </c>
      <c r="C22" s="100">
        <f aca="true" t="shared" si="2" ref="C22:O22">SUM(C7:C21)</f>
        <v>720000000</v>
      </c>
      <c r="D22" s="48">
        <f t="shared" si="2"/>
        <v>29609125</v>
      </c>
      <c r="E22" s="49">
        <f t="shared" si="2"/>
        <v>43306144</v>
      </c>
      <c r="F22" s="49">
        <f t="shared" si="2"/>
        <v>30325911</v>
      </c>
      <c r="G22" s="49">
        <f t="shared" si="2"/>
        <v>0</v>
      </c>
      <c r="H22" s="49">
        <f t="shared" si="2"/>
        <v>0</v>
      </c>
      <c r="I22" s="49">
        <f t="shared" si="2"/>
        <v>0</v>
      </c>
      <c r="J22" s="49">
        <f t="shared" si="2"/>
        <v>0</v>
      </c>
      <c r="K22" s="49">
        <f t="shared" si="2"/>
        <v>0</v>
      </c>
      <c r="L22" s="49">
        <f t="shared" si="2"/>
        <v>0</v>
      </c>
      <c r="M22" s="49">
        <f t="shared" si="2"/>
        <v>0</v>
      </c>
      <c r="N22" s="49">
        <f t="shared" si="2"/>
        <v>0</v>
      </c>
      <c r="O22" s="53">
        <f t="shared" si="2"/>
        <v>0</v>
      </c>
      <c r="P22" s="101">
        <f>SUM(D22:O22)</f>
        <v>103241180</v>
      </c>
      <c r="Q22" s="71">
        <f>P22/C22*100%</f>
        <v>0.14339052777777778</v>
      </c>
    </row>
    <row r="23" spans="1:16" ht="12.75">
      <c r="A23" s="253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29"/>
      <c r="P23" s="12"/>
    </row>
    <row r="24" spans="1:16" ht="12.75">
      <c r="A24" s="228"/>
      <c r="B24" s="228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12"/>
    </row>
    <row r="25" spans="1:17" ht="12.75">
      <c r="A25" s="81"/>
      <c r="B25" s="79" t="s"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 ht="12.75">
      <c r="A26" s="8"/>
      <c r="B26" s="78" t="s">
        <v>59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ht="12.75">
      <c r="A27" s="24"/>
      <c r="B27" s="80" t="s">
        <v>77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6" ht="12.75">
      <c r="A28" s="26"/>
      <c r="B28" s="26"/>
      <c r="C28" s="26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54"/>
    </row>
    <row r="29" spans="1:17" ht="12.75">
      <c r="A29" s="36"/>
      <c r="B29" s="36" t="s">
        <v>46</v>
      </c>
      <c r="C29" s="36" t="s">
        <v>60</v>
      </c>
      <c r="D29" s="44" t="s">
        <v>47</v>
      </c>
      <c r="E29" s="45" t="s">
        <v>48</v>
      </c>
      <c r="F29" s="46" t="s">
        <v>49</v>
      </c>
      <c r="G29" s="46" t="s">
        <v>50</v>
      </c>
      <c r="H29" s="46" t="s">
        <v>51</v>
      </c>
      <c r="I29" s="46" t="s">
        <v>52</v>
      </c>
      <c r="J29" s="46" t="s">
        <v>53</v>
      </c>
      <c r="K29" s="46" t="s">
        <v>54</v>
      </c>
      <c r="L29" s="46" t="s">
        <v>55</v>
      </c>
      <c r="M29" s="46" t="s">
        <v>56</v>
      </c>
      <c r="N29" s="46" t="s">
        <v>57</v>
      </c>
      <c r="O29" s="46" t="s">
        <v>58</v>
      </c>
      <c r="P29" s="55" t="s">
        <v>17</v>
      </c>
      <c r="Q29" s="67" t="s">
        <v>21</v>
      </c>
    </row>
    <row r="30" spans="1:17" ht="12.75">
      <c r="A30" s="28"/>
      <c r="B30" s="1" t="s">
        <v>3</v>
      </c>
      <c r="C30" s="60"/>
      <c r="D30" s="7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6"/>
      <c r="Q30" s="68"/>
    </row>
    <row r="31" spans="1:17" ht="12.75">
      <c r="A31" s="29"/>
      <c r="B31" s="3" t="s">
        <v>4</v>
      </c>
      <c r="C31" s="9">
        <v>2000000</v>
      </c>
      <c r="D31" s="4">
        <v>1150000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57">
        <f>SUM(D31:O31)</f>
        <v>1150000</v>
      </c>
      <c r="Q31" s="69">
        <f aca="true" t="shared" si="3" ref="Q31:Q43">P31/C31*100%</f>
        <v>0.575</v>
      </c>
    </row>
    <row r="32" spans="1:17" ht="12.75">
      <c r="A32" s="30"/>
      <c r="B32" s="17" t="s">
        <v>5</v>
      </c>
      <c r="C32" s="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58"/>
      <c r="Q32" s="69"/>
    </row>
    <row r="33" spans="1:17" ht="12.75">
      <c r="A33" s="5">
        <v>1</v>
      </c>
      <c r="B33" s="17" t="s">
        <v>6</v>
      </c>
      <c r="C33" s="9">
        <v>345000000</v>
      </c>
      <c r="D33" s="64">
        <v>25777000</v>
      </c>
      <c r="E33" s="64">
        <v>22056000</v>
      </c>
      <c r="F33" s="64">
        <v>19179000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57">
        <f aca="true" t="shared" si="4" ref="P33:P45">SUM(D33:O33)</f>
        <v>67012000</v>
      </c>
      <c r="Q33" s="69">
        <f t="shared" si="3"/>
        <v>0.19423768115942028</v>
      </c>
    </row>
    <row r="34" spans="1:17" ht="12.75">
      <c r="A34" s="5">
        <v>2</v>
      </c>
      <c r="B34" s="17" t="s">
        <v>7</v>
      </c>
      <c r="C34" s="9">
        <v>50000000</v>
      </c>
      <c r="D34" s="64">
        <v>5100000</v>
      </c>
      <c r="E34" s="64">
        <v>3064000</v>
      </c>
      <c r="F34" s="64">
        <v>3158000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57">
        <f t="shared" si="4"/>
        <v>11322000</v>
      </c>
      <c r="Q34" s="69">
        <f t="shared" si="3"/>
        <v>0.22644</v>
      </c>
    </row>
    <row r="35" spans="1:17" ht="12.75">
      <c r="A35" s="5">
        <v>3</v>
      </c>
      <c r="B35" s="17" t="s">
        <v>8</v>
      </c>
      <c r="C35" s="9">
        <v>50000000</v>
      </c>
      <c r="D35" s="64">
        <v>1999000</v>
      </c>
      <c r="E35" s="64">
        <v>2965325</v>
      </c>
      <c r="F35" s="64">
        <v>3239350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57">
        <f t="shared" si="4"/>
        <v>8203675</v>
      </c>
      <c r="Q35" s="69">
        <f t="shared" si="3"/>
        <v>0.1640735</v>
      </c>
    </row>
    <row r="36" spans="1:17" ht="12.75">
      <c r="A36" s="5">
        <v>4</v>
      </c>
      <c r="B36" s="17" t="s">
        <v>9</v>
      </c>
      <c r="C36" s="9">
        <v>30000000</v>
      </c>
      <c r="D36" s="64">
        <v>0</v>
      </c>
      <c r="E36" s="64">
        <v>1859500</v>
      </c>
      <c r="F36" s="64">
        <v>1066000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57">
        <f t="shared" si="4"/>
        <v>2925500</v>
      </c>
      <c r="Q36" s="69">
        <f t="shared" si="3"/>
        <v>0.09751666666666667</v>
      </c>
    </row>
    <row r="37" spans="1:17" ht="12.75">
      <c r="A37" s="5">
        <v>5</v>
      </c>
      <c r="B37" s="17" t="s">
        <v>10</v>
      </c>
      <c r="C37" s="9">
        <v>45000000</v>
      </c>
      <c r="D37" s="64">
        <v>3952375</v>
      </c>
      <c r="E37" s="64">
        <v>3380875</v>
      </c>
      <c r="F37" s="64">
        <v>3584000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57">
        <f t="shared" si="4"/>
        <v>10917250</v>
      </c>
      <c r="Q37" s="69">
        <f t="shared" si="3"/>
        <v>0.24260555555555555</v>
      </c>
    </row>
    <row r="38" spans="1:17" ht="12.75">
      <c r="A38" s="5">
        <v>6</v>
      </c>
      <c r="B38" s="17" t="s">
        <v>11</v>
      </c>
      <c r="C38" s="9">
        <v>1000000</v>
      </c>
      <c r="D38" s="64">
        <v>0</v>
      </c>
      <c r="E38" s="64">
        <v>100000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57">
        <f t="shared" si="4"/>
        <v>100000</v>
      </c>
      <c r="Q38" s="69">
        <f t="shared" si="3"/>
        <v>0.1</v>
      </c>
    </row>
    <row r="39" spans="1:17" ht="12.75">
      <c r="A39" s="5">
        <v>7</v>
      </c>
      <c r="B39" s="17" t="s">
        <v>12</v>
      </c>
      <c r="C39" s="9">
        <v>35000000</v>
      </c>
      <c r="D39" s="64">
        <v>0</v>
      </c>
      <c r="E39" s="64">
        <v>1533000</v>
      </c>
      <c r="F39" s="64">
        <v>861000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57">
        <f t="shared" si="4"/>
        <v>2394000</v>
      </c>
      <c r="Q39" s="69">
        <f t="shared" si="3"/>
        <v>0.0684</v>
      </c>
    </row>
    <row r="40" spans="1:17" ht="12.75">
      <c r="A40" s="5">
        <v>8</v>
      </c>
      <c r="B40" s="17" t="s">
        <v>13</v>
      </c>
      <c r="C40" s="9">
        <v>25000000</v>
      </c>
      <c r="D40" s="64">
        <v>0</v>
      </c>
      <c r="E40" s="64">
        <v>1633000</v>
      </c>
      <c r="F40" s="64">
        <v>899000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57">
        <f t="shared" si="4"/>
        <v>2532000</v>
      </c>
      <c r="Q40" s="69">
        <f t="shared" si="3"/>
        <v>0.10128</v>
      </c>
    </row>
    <row r="41" spans="1:17" ht="12.75">
      <c r="A41" s="5">
        <v>9</v>
      </c>
      <c r="B41" s="17" t="s">
        <v>14</v>
      </c>
      <c r="C41" s="9">
        <v>17000000</v>
      </c>
      <c r="D41" s="64">
        <v>0</v>
      </c>
      <c r="E41" s="64">
        <v>2015000</v>
      </c>
      <c r="F41" s="64">
        <v>665000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57">
        <f t="shared" si="4"/>
        <v>2680000</v>
      </c>
      <c r="Q41" s="69">
        <f t="shared" si="3"/>
        <v>0.15764705882352942</v>
      </c>
    </row>
    <row r="42" spans="1:17" ht="12.75">
      <c r="A42" s="5">
        <v>10</v>
      </c>
      <c r="B42" s="17" t="s">
        <v>15</v>
      </c>
      <c r="C42" s="9">
        <v>60000000</v>
      </c>
      <c r="D42" s="64">
        <v>3023163</v>
      </c>
      <c r="E42" s="64">
        <v>4029318</v>
      </c>
      <c r="F42" s="64">
        <v>2053026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57">
        <f t="shared" si="4"/>
        <v>9105507</v>
      </c>
      <c r="Q42" s="69">
        <f t="shared" si="3"/>
        <v>0.15175845</v>
      </c>
    </row>
    <row r="43" spans="1:17" ht="12.75">
      <c r="A43" s="31">
        <v>11</v>
      </c>
      <c r="B43" s="17" t="s">
        <v>16</v>
      </c>
      <c r="C43" s="10">
        <v>30000000</v>
      </c>
      <c r="D43" s="64">
        <v>2027250</v>
      </c>
      <c r="E43" s="64">
        <v>2495250</v>
      </c>
      <c r="F43" s="64">
        <v>1334250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57">
        <f t="shared" si="4"/>
        <v>5856750</v>
      </c>
      <c r="Q43" s="69">
        <f t="shared" si="3"/>
        <v>0.195225</v>
      </c>
    </row>
    <row r="44" spans="1:17" ht="12.75">
      <c r="A44" s="31">
        <v>12</v>
      </c>
      <c r="B44" s="62" t="s">
        <v>61</v>
      </c>
      <c r="C44" s="63">
        <v>40000000</v>
      </c>
      <c r="D44" s="61">
        <v>5207000</v>
      </c>
      <c r="E44" s="61">
        <v>2416000</v>
      </c>
      <c r="F44" s="64">
        <v>2520000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57">
        <f t="shared" si="4"/>
        <v>10143000</v>
      </c>
      <c r="Q44" s="69">
        <f>P44/C44*100%</f>
        <v>0.253575</v>
      </c>
    </row>
    <row r="45" spans="1:17" ht="12.75">
      <c r="A45" s="5">
        <v>13</v>
      </c>
      <c r="B45" s="17" t="s">
        <v>62</v>
      </c>
      <c r="C45" s="65">
        <v>20000000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57">
        <f t="shared" si="4"/>
        <v>0</v>
      </c>
      <c r="Q45" s="70">
        <f>P45/C45*100%</f>
        <v>0</v>
      </c>
    </row>
    <row r="46" spans="1:17" ht="13.5" thickBot="1">
      <c r="A46" s="32"/>
      <c r="B46" s="33" t="s">
        <v>17</v>
      </c>
      <c r="C46" s="34">
        <f aca="true" t="shared" si="5" ref="C46:O46">SUM(C31:C45)</f>
        <v>750000000</v>
      </c>
      <c r="D46" s="48">
        <f t="shared" si="5"/>
        <v>48235788</v>
      </c>
      <c r="E46" s="49">
        <f t="shared" si="5"/>
        <v>47547268</v>
      </c>
      <c r="F46" s="49">
        <f t="shared" si="5"/>
        <v>38558626</v>
      </c>
      <c r="G46" s="49">
        <f t="shared" si="5"/>
        <v>0</v>
      </c>
      <c r="H46" s="49">
        <f t="shared" si="5"/>
        <v>0</v>
      </c>
      <c r="I46" s="49">
        <f t="shared" si="5"/>
        <v>0</v>
      </c>
      <c r="J46" s="49">
        <f t="shared" si="5"/>
        <v>0</v>
      </c>
      <c r="K46" s="49">
        <f t="shared" si="5"/>
        <v>0</v>
      </c>
      <c r="L46" s="49">
        <f t="shared" si="5"/>
        <v>0</v>
      </c>
      <c r="M46" s="49">
        <f t="shared" si="5"/>
        <v>0</v>
      </c>
      <c r="N46" s="49">
        <f t="shared" si="5"/>
        <v>0</v>
      </c>
      <c r="O46" s="53">
        <f t="shared" si="5"/>
        <v>0</v>
      </c>
      <c r="P46" s="59">
        <f>SUM(D46:O46)</f>
        <v>134341682</v>
      </c>
      <c r="Q46" s="71">
        <f>P46/C46*100%</f>
        <v>0.17912224266666665</v>
      </c>
    </row>
    <row r="47" spans="1:16" ht="12.75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54"/>
      <c r="P47" s="12"/>
    </row>
    <row r="48" spans="1:16" ht="12.75">
      <c r="A48" s="226" t="s">
        <v>18</v>
      </c>
      <c r="B48" s="226"/>
      <c r="C48" s="226"/>
      <c r="D48" s="4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12"/>
    </row>
    <row r="49" spans="1:16" ht="12.75">
      <c r="A49" s="226" t="s">
        <v>19</v>
      </c>
      <c r="B49" s="226"/>
      <c r="C49" s="226"/>
      <c r="D49" s="51"/>
      <c r="E49" s="22"/>
      <c r="F49" s="22"/>
      <c r="G49" s="22"/>
      <c r="H49" s="22"/>
      <c r="I49" s="22"/>
      <c r="J49" s="22"/>
      <c r="K49" s="22"/>
      <c r="L49" s="40"/>
      <c r="M49" s="22"/>
      <c r="N49" s="22"/>
      <c r="O49" s="50"/>
      <c r="P49" s="12"/>
    </row>
    <row r="50" spans="1:16" ht="12.75">
      <c r="A50" s="226" t="s">
        <v>78</v>
      </c>
      <c r="B50" s="226"/>
      <c r="C50" s="226"/>
      <c r="D50" s="51"/>
      <c r="E50" s="22"/>
      <c r="F50" s="22" t="s">
        <v>41</v>
      </c>
      <c r="G50" s="22"/>
      <c r="H50" s="22"/>
      <c r="I50" s="22"/>
      <c r="J50" s="22"/>
      <c r="K50" s="22"/>
      <c r="L50" s="40"/>
      <c r="M50" s="22"/>
      <c r="N50" s="22"/>
      <c r="O50" s="50"/>
      <c r="P50" s="12"/>
    </row>
    <row r="51" spans="1:16" ht="12.75">
      <c r="A51" s="66"/>
      <c r="B51" s="66"/>
      <c r="C51" s="66"/>
      <c r="D51" s="51"/>
      <c r="E51" s="22"/>
      <c r="F51" s="22" t="s">
        <v>42</v>
      </c>
      <c r="G51" s="22"/>
      <c r="H51" s="22"/>
      <c r="I51" s="22"/>
      <c r="J51" s="22"/>
      <c r="K51" s="22"/>
      <c r="L51" s="40"/>
      <c r="M51" s="22"/>
      <c r="N51" s="22"/>
      <c r="O51" s="50"/>
      <c r="P51" s="12"/>
    </row>
    <row r="52" spans="1:16" ht="12.75">
      <c r="A52" s="19"/>
      <c r="B52" s="19"/>
      <c r="C52" s="19"/>
      <c r="D52" s="51"/>
      <c r="E52" s="22"/>
      <c r="F52" s="22"/>
      <c r="G52" s="22"/>
      <c r="H52" s="22"/>
      <c r="I52" s="22"/>
      <c r="J52" s="22"/>
      <c r="K52" s="22"/>
      <c r="L52" s="40"/>
      <c r="M52" s="22"/>
      <c r="N52" s="22"/>
      <c r="O52" s="50"/>
      <c r="P52" s="12"/>
    </row>
    <row r="53" spans="1:16" ht="12.75">
      <c r="A53" s="19"/>
      <c r="B53" s="19"/>
      <c r="C53" s="19"/>
      <c r="D53" s="51"/>
      <c r="E53" s="22"/>
      <c r="F53" s="22"/>
      <c r="G53" s="22"/>
      <c r="H53" s="22"/>
      <c r="I53" s="22"/>
      <c r="J53" s="22"/>
      <c r="K53" s="22"/>
      <c r="L53" s="40"/>
      <c r="M53" s="22"/>
      <c r="N53" s="22"/>
      <c r="O53" s="50"/>
      <c r="P53" s="12"/>
    </row>
    <row r="54" spans="1:16" ht="12.75">
      <c r="A54" s="223" t="s">
        <v>73</v>
      </c>
      <c r="B54" s="223"/>
      <c r="C54" s="223"/>
      <c r="D54" s="51"/>
      <c r="E54" s="22"/>
      <c r="F54" s="22"/>
      <c r="G54" s="22"/>
      <c r="H54" s="22"/>
      <c r="I54" s="22"/>
      <c r="J54" s="22"/>
      <c r="K54" s="22"/>
      <c r="L54" s="40"/>
      <c r="M54" s="22"/>
      <c r="N54" s="22"/>
      <c r="O54" s="50"/>
      <c r="P54" s="12"/>
    </row>
    <row r="55" spans="1:16" ht="12.75">
      <c r="A55" s="228" t="s">
        <v>63</v>
      </c>
      <c r="B55" s="228"/>
      <c r="C55" s="228"/>
      <c r="D55" s="52"/>
      <c r="E55" s="22"/>
      <c r="F55" s="23" t="s">
        <v>20</v>
      </c>
      <c r="G55" s="23"/>
      <c r="H55" s="23"/>
      <c r="I55" s="23"/>
      <c r="J55" s="23"/>
      <c r="K55" s="23"/>
      <c r="L55" s="40"/>
      <c r="M55" s="23"/>
      <c r="N55" s="22"/>
      <c r="O55" s="50"/>
      <c r="P55" s="12"/>
    </row>
    <row r="56" spans="1:16" ht="12.75">
      <c r="A56" s="226" t="s">
        <v>74</v>
      </c>
      <c r="B56" s="226"/>
      <c r="C56" s="226"/>
      <c r="D56" s="51"/>
      <c r="E56" s="22"/>
      <c r="F56" s="22" t="s">
        <v>82</v>
      </c>
      <c r="G56" s="22"/>
      <c r="H56" s="22"/>
      <c r="I56" s="22"/>
      <c r="J56" s="22"/>
      <c r="K56" s="22"/>
      <c r="L56" s="22"/>
      <c r="M56" s="22"/>
      <c r="N56" s="22"/>
      <c r="O56" s="50"/>
      <c r="P56" s="12"/>
    </row>
    <row r="57" spans="1:16" ht="12.75">
      <c r="A57" s="75"/>
      <c r="B57" s="75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12"/>
    </row>
    <row r="58" spans="4:16" ht="12.75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12"/>
    </row>
    <row r="59" spans="4:16" ht="12.75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12"/>
    </row>
  </sheetData>
  <sheetProtection/>
  <mergeCells count="9">
    <mergeCell ref="A23:O23"/>
    <mergeCell ref="A24:B24"/>
    <mergeCell ref="A56:C56"/>
    <mergeCell ref="A47:O47"/>
    <mergeCell ref="A48:C48"/>
    <mergeCell ref="A49:C49"/>
    <mergeCell ref="A50:C50"/>
    <mergeCell ref="A54:C54"/>
    <mergeCell ref="A55:C55"/>
  </mergeCells>
  <printOptions/>
  <pageMargins left="0.7" right="0.7" top="0.75" bottom="0.75" header="0.3" footer="0.3"/>
  <pageSetup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E19"/>
  <sheetViews>
    <sheetView zoomScale="75" zoomScaleNormal="75" zoomScalePageLayoutView="0" workbookViewId="0" topLeftCell="A1">
      <selection activeCell="F14" sqref="F14"/>
    </sheetView>
  </sheetViews>
  <sheetFormatPr defaultColWidth="9.140625" defaultRowHeight="12.75"/>
  <cols>
    <col min="1" max="1" width="26.00390625" style="12" customWidth="1"/>
    <col min="2" max="2" width="23.00390625" style="12" customWidth="1"/>
    <col min="3" max="3" width="20.57421875" style="12" customWidth="1"/>
    <col min="4" max="4" width="18.140625" style="163" customWidth="1"/>
    <col min="5" max="5" width="11.7109375" style="12" customWidth="1"/>
    <col min="6" max="6" width="9.7109375" style="12" customWidth="1"/>
    <col min="7" max="8" width="11.7109375" style="12" customWidth="1"/>
    <col min="9" max="9" width="10.8515625" style="12" customWidth="1"/>
    <col min="10" max="11" width="11.7109375" style="12" customWidth="1"/>
    <col min="12" max="12" width="11.28125" style="12" customWidth="1"/>
    <col min="13" max="13" width="12.7109375" style="12" customWidth="1"/>
    <col min="14" max="14" width="7.57421875" style="12" customWidth="1"/>
    <col min="15" max="16384" width="9.140625" style="12" customWidth="1"/>
  </cols>
  <sheetData>
    <row r="3" ht="13.5" thickBot="1"/>
    <row r="4" spans="1:4" s="183" customFormat="1" ht="17.25" thickBot="1" thickTop="1">
      <c r="A4" s="181"/>
      <c r="B4" s="181" t="s">
        <v>103</v>
      </c>
      <c r="C4" s="181" t="s">
        <v>104</v>
      </c>
      <c r="D4" s="182" t="s">
        <v>105</v>
      </c>
    </row>
    <row r="5" spans="1:5" ht="15.75" thickTop="1">
      <c r="A5" s="174" t="s">
        <v>95</v>
      </c>
      <c r="B5" s="175"/>
      <c r="C5" s="175"/>
      <c r="D5" s="176"/>
      <c r="E5" s="164"/>
    </row>
    <row r="6" spans="1:5" ht="15">
      <c r="A6" s="166" t="s">
        <v>96</v>
      </c>
      <c r="B6" s="167">
        <v>2000000</v>
      </c>
      <c r="C6" s="167">
        <v>1700000</v>
      </c>
      <c r="D6" s="177">
        <v>700000</v>
      </c>
      <c r="E6" s="164"/>
    </row>
    <row r="7" spans="1:5" ht="15">
      <c r="A7" s="168" t="s">
        <v>97</v>
      </c>
      <c r="B7" s="167"/>
      <c r="C7" s="167"/>
      <c r="D7" s="177"/>
      <c r="E7" s="164"/>
    </row>
    <row r="8" spans="1:5" ht="15">
      <c r="A8" s="169" t="s">
        <v>66</v>
      </c>
      <c r="B8" s="167">
        <v>30000000</v>
      </c>
      <c r="C8" s="167">
        <v>30000000</v>
      </c>
      <c r="D8" s="177">
        <v>14495000</v>
      </c>
      <c r="E8" s="164"/>
    </row>
    <row r="9" spans="1:5" ht="15">
      <c r="A9" s="169" t="s">
        <v>68</v>
      </c>
      <c r="B9" s="167">
        <v>150000000</v>
      </c>
      <c r="C9" s="167">
        <v>250000000</v>
      </c>
      <c r="D9" s="177">
        <v>185187250</v>
      </c>
      <c r="E9" s="164"/>
    </row>
    <row r="10" spans="1:5" ht="15">
      <c r="A10" s="169" t="s">
        <v>11</v>
      </c>
      <c r="B10" s="167">
        <v>1000000</v>
      </c>
      <c r="C10" s="167">
        <v>1000000</v>
      </c>
      <c r="D10" s="177">
        <v>0</v>
      </c>
      <c r="E10" s="164"/>
    </row>
    <row r="11" spans="1:5" ht="15">
      <c r="A11" s="169" t="s">
        <v>69</v>
      </c>
      <c r="B11" s="167">
        <v>35000000</v>
      </c>
      <c r="C11" s="167">
        <v>15000000</v>
      </c>
      <c r="D11" s="177">
        <v>4413000</v>
      </c>
      <c r="E11" s="164"/>
    </row>
    <row r="12" spans="1:5" ht="15">
      <c r="A12" s="169" t="s">
        <v>71</v>
      </c>
      <c r="B12" s="167">
        <v>45000000</v>
      </c>
      <c r="C12" s="167">
        <v>45000000</v>
      </c>
      <c r="D12" s="177">
        <v>15151050</v>
      </c>
      <c r="E12" s="164"/>
    </row>
    <row r="13" spans="1:5" ht="15">
      <c r="A13" s="169" t="s">
        <v>72</v>
      </c>
      <c r="B13" s="167">
        <v>40000000</v>
      </c>
      <c r="C13" s="167">
        <v>30000000</v>
      </c>
      <c r="D13" s="177">
        <v>7832025</v>
      </c>
      <c r="E13" s="164"/>
    </row>
    <row r="14" spans="1:5" ht="15">
      <c r="A14" s="169" t="s">
        <v>84</v>
      </c>
      <c r="B14" s="167">
        <v>15000000</v>
      </c>
      <c r="C14" s="167">
        <v>15000000</v>
      </c>
      <c r="D14" s="177">
        <v>23959200</v>
      </c>
      <c r="E14" s="164"/>
    </row>
    <row r="15" spans="1:5" ht="15">
      <c r="A15" s="169" t="s">
        <v>94</v>
      </c>
      <c r="B15" s="167">
        <v>60000000</v>
      </c>
      <c r="C15" s="167">
        <v>60000000</v>
      </c>
      <c r="D15" s="177">
        <v>26971320</v>
      </c>
      <c r="E15" s="164"/>
    </row>
    <row r="16" spans="1:5" ht="15">
      <c r="A16" s="172" t="s">
        <v>98</v>
      </c>
      <c r="B16" s="173"/>
      <c r="C16" s="173"/>
      <c r="D16" s="177"/>
      <c r="E16" s="164"/>
    </row>
    <row r="17" spans="1:5" ht="15">
      <c r="A17" s="171" t="s">
        <v>85</v>
      </c>
      <c r="B17" s="170">
        <v>772000000</v>
      </c>
      <c r="C17" s="170">
        <v>746300000</v>
      </c>
      <c r="D17" s="178">
        <v>215834000</v>
      </c>
      <c r="E17" s="164"/>
    </row>
    <row r="18" spans="1:5" ht="15.75" thickBot="1">
      <c r="A18" s="179" t="s">
        <v>17</v>
      </c>
      <c r="B18" s="180">
        <f>SUM(B6:B17)</f>
        <v>1150000000</v>
      </c>
      <c r="C18" s="180">
        <f>SUM(C6:C17)</f>
        <v>1194000000</v>
      </c>
      <c r="D18" s="180">
        <f>SUM(D6:D17)</f>
        <v>494542845</v>
      </c>
      <c r="E18" s="164"/>
    </row>
    <row r="19" spans="1:5" ht="15" thickTop="1">
      <c r="A19" s="164"/>
      <c r="B19" s="164"/>
      <c r="C19" s="164"/>
      <c r="D19" s="165"/>
      <c r="E19" s="164"/>
    </row>
  </sheetData>
  <sheetProtection/>
  <printOptions/>
  <pageMargins left="0.75" right="0.75" top="0.75" bottom="0.75" header="0.5" footer="0.5"/>
  <pageSetup orientation="landscape" paperSize="5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25.421875" style="0" customWidth="1"/>
    <col min="2" max="2" width="15.00390625" style="0" customWidth="1"/>
    <col min="3" max="3" width="15.28125" style="111" customWidth="1"/>
    <col min="4" max="4" width="13.57421875" style="111" customWidth="1"/>
    <col min="5" max="5" width="10.57421875" style="0" customWidth="1"/>
  </cols>
  <sheetData>
    <row r="2" spans="1:6" s="108" customFormat="1" ht="12.75">
      <c r="A2" s="86" t="s">
        <v>2</v>
      </c>
      <c r="B2" s="86" t="s">
        <v>86</v>
      </c>
      <c r="C2" s="115" t="s">
        <v>88</v>
      </c>
      <c r="D2" s="115" t="s">
        <v>87</v>
      </c>
      <c r="E2" s="86" t="s">
        <v>89</v>
      </c>
      <c r="F2" s="86" t="s">
        <v>90</v>
      </c>
    </row>
    <row r="3" spans="1:6" ht="12.75">
      <c r="A3" s="1" t="s">
        <v>3</v>
      </c>
      <c r="B3" s="109"/>
      <c r="C3" s="112"/>
      <c r="D3" s="112"/>
      <c r="E3" s="116"/>
      <c r="F3" s="118"/>
    </row>
    <row r="4" spans="1:6" ht="12.75">
      <c r="A4" s="3" t="s">
        <v>4</v>
      </c>
      <c r="B4" s="9">
        <v>2000000</v>
      </c>
      <c r="C4" s="113">
        <f>B4/12</f>
        <v>166666.66666666666</v>
      </c>
      <c r="D4" s="113">
        <v>0</v>
      </c>
      <c r="E4" s="117">
        <f>D4/B4</f>
        <v>0</v>
      </c>
      <c r="F4" s="119">
        <f>D4/C4</f>
        <v>0</v>
      </c>
    </row>
    <row r="5" spans="1:6" ht="12.75">
      <c r="A5" s="17" t="s">
        <v>5</v>
      </c>
      <c r="B5" s="9"/>
      <c r="C5" s="113"/>
      <c r="D5" s="113"/>
      <c r="E5" s="117"/>
      <c r="F5" s="119"/>
    </row>
    <row r="6" spans="1:6" ht="12.75">
      <c r="A6" s="73" t="s">
        <v>6</v>
      </c>
      <c r="B6" s="9">
        <v>400000000</v>
      </c>
      <c r="C6" s="113">
        <f aca="true" t="shared" si="0" ref="C6:C19">B6/12</f>
        <v>33333333.333333332</v>
      </c>
      <c r="D6" s="113">
        <v>57825000</v>
      </c>
      <c r="E6" s="117">
        <f aca="true" t="shared" si="1" ref="E6:E19">D6/B6</f>
        <v>0.1445625</v>
      </c>
      <c r="F6" s="119">
        <f aca="true" t="shared" si="2" ref="F6:F19">D6/C6</f>
        <v>1.73475</v>
      </c>
    </row>
    <row r="7" spans="1:6" ht="12.75">
      <c r="A7" s="73" t="s">
        <v>65</v>
      </c>
      <c r="B7" s="9">
        <v>70000000</v>
      </c>
      <c r="C7" s="113">
        <f t="shared" si="0"/>
        <v>5833333.333333333</v>
      </c>
      <c r="D7" s="113">
        <v>11257000</v>
      </c>
      <c r="E7" s="117">
        <f t="shared" si="1"/>
        <v>0.16081428571428572</v>
      </c>
      <c r="F7" s="119">
        <f t="shared" si="2"/>
        <v>1.9297714285714287</v>
      </c>
    </row>
    <row r="8" spans="1:6" ht="12.75">
      <c r="A8" s="73" t="s">
        <v>66</v>
      </c>
      <c r="B8" s="9">
        <v>60000000</v>
      </c>
      <c r="C8" s="113">
        <f t="shared" si="0"/>
        <v>5000000</v>
      </c>
      <c r="D8" s="113">
        <v>3546675</v>
      </c>
      <c r="E8" s="117">
        <f t="shared" si="1"/>
        <v>0.05911125</v>
      </c>
      <c r="F8" s="119">
        <f t="shared" si="2"/>
        <v>0.709335</v>
      </c>
    </row>
    <row r="9" spans="1:6" ht="12.75">
      <c r="A9" s="73" t="s">
        <v>67</v>
      </c>
      <c r="B9" s="9">
        <v>35000000</v>
      </c>
      <c r="C9" s="113">
        <f t="shared" si="0"/>
        <v>2916666.6666666665</v>
      </c>
      <c r="D9" s="113">
        <v>2816500</v>
      </c>
      <c r="E9" s="117">
        <f t="shared" si="1"/>
        <v>0.08047142857142857</v>
      </c>
      <c r="F9" s="119">
        <f t="shared" si="2"/>
        <v>0.9656571428571429</v>
      </c>
    </row>
    <row r="10" spans="1:6" ht="12.75">
      <c r="A10" s="73" t="s">
        <v>68</v>
      </c>
      <c r="B10" s="9">
        <v>67000000</v>
      </c>
      <c r="C10" s="113">
        <f t="shared" si="0"/>
        <v>5583333.333333333</v>
      </c>
      <c r="D10" s="113">
        <v>12745950</v>
      </c>
      <c r="E10" s="117">
        <f t="shared" si="1"/>
        <v>0.19023805970149255</v>
      </c>
      <c r="F10" s="119">
        <f t="shared" si="2"/>
        <v>2.2828567164179105</v>
      </c>
    </row>
    <row r="11" spans="1:6" ht="12.75">
      <c r="A11" s="73" t="s">
        <v>11</v>
      </c>
      <c r="B11" s="9">
        <v>1000000</v>
      </c>
      <c r="C11" s="113">
        <f t="shared" si="0"/>
        <v>83333.33333333333</v>
      </c>
      <c r="D11" s="113">
        <v>100000</v>
      </c>
      <c r="E11" s="117">
        <f t="shared" si="1"/>
        <v>0.1</v>
      </c>
      <c r="F11" s="119">
        <f t="shared" si="2"/>
        <v>1.2000000000000002</v>
      </c>
    </row>
    <row r="12" spans="1:6" ht="12.75">
      <c r="A12" s="73" t="s">
        <v>69</v>
      </c>
      <c r="B12" s="9">
        <v>35000000</v>
      </c>
      <c r="C12" s="113">
        <f t="shared" si="0"/>
        <v>2916666.6666666665</v>
      </c>
      <c r="D12" s="113">
        <v>1530000</v>
      </c>
      <c r="E12" s="117">
        <f t="shared" si="1"/>
        <v>0.04371428571428571</v>
      </c>
      <c r="F12" s="119">
        <f t="shared" si="2"/>
        <v>0.5245714285714286</v>
      </c>
    </row>
    <row r="13" spans="1:6" ht="12.75">
      <c r="A13" s="73" t="s">
        <v>13</v>
      </c>
      <c r="B13" s="9">
        <v>28000000</v>
      </c>
      <c r="C13" s="113">
        <f t="shared" si="0"/>
        <v>2333333.3333333335</v>
      </c>
      <c r="D13" s="113">
        <v>2400000</v>
      </c>
      <c r="E13" s="117">
        <f t="shared" si="1"/>
        <v>0.08571428571428572</v>
      </c>
      <c r="F13" s="119">
        <f t="shared" si="2"/>
        <v>1.0285714285714285</v>
      </c>
    </row>
    <row r="14" spans="1:6" ht="12.75">
      <c r="A14" s="73" t="s">
        <v>70</v>
      </c>
      <c r="B14" s="9">
        <v>20000000</v>
      </c>
      <c r="C14" s="113">
        <f t="shared" si="0"/>
        <v>1666666.6666666667</v>
      </c>
      <c r="D14" s="113">
        <v>2970000</v>
      </c>
      <c r="E14" s="117">
        <f t="shared" si="1"/>
        <v>0.1485</v>
      </c>
      <c r="F14" s="119">
        <f t="shared" si="2"/>
        <v>1.7819999999999998</v>
      </c>
    </row>
    <row r="15" spans="1:6" ht="12.75">
      <c r="A15" s="73" t="s">
        <v>71</v>
      </c>
      <c r="B15" s="9">
        <v>40000000</v>
      </c>
      <c r="C15" s="113">
        <f t="shared" si="0"/>
        <v>3333333.3333333335</v>
      </c>
      <c r="D15" s="113">
        <v>4432563</v>
      </c>
      <c r="E15" s="117">
        <f t="shared" si="1"/>
        <v>0.110814075</v>
      </c>
      <c r="F15" s="119">
        <f t="shared" si="2"/>
        <v>1.3297689</v>
      </c>
    </row>
    <row r="16" spans="1:6" ht="12.75">
      <c r="A16" s="73" t="s">
        <v>72</v>
      </c>
      <c r="B16" s="10">
        <v>35000000</v>
      </c>
      <c r="C16" s="113">
        <f t="shared" si="0"/>
        <v>2916666.6666666665</v>
      </c>
      <c r="D16" s="113">
        <v>3008475</v>
      </c>
      <c r="E16" s="117">
        <f t="shared" si="1"/>
        <v>0.08595642857142857</v>
      </c>
      <c r="F16" s="119">
        <f t="shared" si="2"/>
        <v>1.031477142857143</v>
      </c>
    </row>
    <row r="17" spans="1:6" ht="12.75">
      <c r="A17" s="74" t="s">
        <v>61</v>
      </c>
      <c r="B17" s="63">
        <v>47000000</v>
      </c>
      <c r="C17" s="113">
        <f t="shared" si="0"/>
        <v>3916666.6666666665</v>
      </c>
      <c r="D17" s="113">
        <v>1997000</v>
      </c>
      <c r="E17" s="117">
        <f t="shared" si="1"/>
        <v>0.04248936170212766</v>
      </c>
      <c r="F17" s="119">
        <f t="shared" si="2"/>
        <v>0.509872340425532</v>
      </c>
    </row>
    <row r="18" spans="1:6" ht="12.75">
      <c r="A18" s="74" t="s">
        <v>84</v>
      </c>
      <c r="B18" s="65">
        <v>10000000</v>
      </c>
      <c r="C18" s="113">
        <f t="shared" si="0"/>
        <v>833333.3333333334</v>
      </c>
      <c r="D18" s="113">
        <v>0</v>
      </c>
      <c r="E18" s="117">
        <f t="shared" si="1"/>
        <v>0</v>
      </c>
      <c r="F18" s="119">
        <f t="shared" si="2"/>
        <v>0</v>
      </c>
    </row>
    <row r="19" spans="1:6" ht="12.75">
      <c r="A19" s="110" t="s">
        <v>85</v>
      </c>
      <c r="B19" s="72">
        <v>300000000</v>
      </c>
      <c r="C19" s="114">
        <f t="shared" si="0"/>
        <v>25000000</v>
      </c>
      <c r="D19" s="114">
        <v>0</v>
      </c>
      <c r="E19" s="117">
        <f t="shared" si="1"/>
        <v>0</v>
      </c>
      <c r="F19" s="120">
        <f t="shared" si="2"/>
        <v>0</v>
      </c>
    </row>
  </sheetData>
  <sheetProtection/>
  <printOptions/>
  <pageMargins left="0.7" right="0.7" top="0.75" bottom="0.75" header="0.3" footer="0.3"/>
  <pageSetup orientation="portrait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20.28125" style="40" customWidth="1"/>
    <col min="2" max="2" width="22.28125" style="40" customWidth="1"/>
    <col min="3" max="3" width="13.00390625" style="40" customWidth="1"/>
    <col min="4" max="4" width="12.7109375" style="40" customWidth="1"/>
    <col min="5" max="5" width="12.8515625" style="40" customWidth="1"/>
    <col min="6" max="6" width="7.7109375" style="40" customWidth="1"/>
    <col min="7" max="7" width="12.140625" style="40" customWidth="1"/>
    <col min="8" max="8" width="11.7109375" style="40" customWidth="1"/>
    <col min="9" max="9" width="7.421875" style="40" customWidth="1"/>
    <col min="10" max="10" width="14.00390625" style="40" customWidth="1"/>
    <col min="11" max="11" width="13.57421875" style="40" customWidth="1"/>
    <col min="12" max="12" width="9.57421875" style="40" customWidth="1"/>
    <col min="13" max="13" width="13.28125" style="40" customWidth="1"/>
    <col min="14" max="14" width="8.421875" style="40" customWidth="1"/>
    <col min="15" max="16384" width="9.140625" style="40" customWidth="1"/>
  </cols>
  <sheetData>
    <row r="1" spans="1:14" ht="12">
      <c r="A1" s="242"/>
      <c r="B1" s="242"/>
      <c r="C1" s="77"/>
      <c r="D1" s="243" t="s">
        <v>0</v>
      </c>
      <c r="E1" s="243"/>
      <c r="F1" s="243"/>
      <c r="G1" s="243"/>
      <c r="H1" s="243"/>
      <c r="I1" s="243"/>
      <c r="J1" s="243"/>
      <c r="K1" s="243"/>
      <c r="L1" s="243"/>
      <c r="M1" s="243"/>
      <c r="N1" s="82"/>
    </row>
    <row r="2" spans="1:14" ht="15" customHeight="1">
      <c r="A2" s="130"/>
      <c r="B2" s="130"/>
      <c r="C2" s="236" t="s">
        <v>32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82"/>
    </row>
    <row r="3" spans="1:14" ht="15" customHeight="1">
      <c r="A3" s="131" t="s">
        <v>43</v>
      </c>
      <c r="B3" s="24" t="s">
        <v>75</v>
      </c>
      <c r="C3" s="236" t="s">
        <v>33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82"/>
    </row>
    <row r="4" spans="1:14" ht="15" customHeight="1">
      <c r="A4" s="131" t="s">
        <v>44</v>
      </c>
      <c r="B4" s="104" t="s">
        <v>92</v>
      </c>
      <c r="C4" s="236" t="s">
        <v>112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82"/>
    </row>
    <row r="5" spans="1:14" ht="15" customHeight="1">
      <c r="A5" s="131" t="s">
        <v>45</v>
      </c>
      <c r="B5" s="24" t="s">
        <v>79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82"/>
    </row>
    <row r="6" spans="1:14" ht="12">
      <c r="A6" s="41"/>
      <c r="B6" s="41"/>
      <c r="C6" s="41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</row>
    <row r="7" spans="1:14" ht="12">
      <c r="A7" s="244" t="s">
        <v>1</v>
      </c>
      <c r="B7" s="246" t="s">
        <v>2</v>
      </c>
      <c r="C7" s="248" t="s">
        <v>23</v>
      </c>
      <c r="D7" s="249"/>
      <c r="E7" s="249"/>
      <c r="F7" s="250"/>
      <c r="G7" s="248" t="s">
        <v>27</v>
      </c>
      <c r="H7" s="249"/>
      <c r="I7" s="250"/>
      <c r="J7" s="248" t="s">
        <v>31</v>
      </c>
      <c r="K7" s="249"/>
      <c r="L7" s="249"/>
      <c r="M7" s="250"/>
      <c r="N7" s="240" t="s">
        <v>21</v>
      </c>
    </row>
    <row r="8" spans="1:14" ht="36">
      <c r="A8" s="245"/>
      <c r="B8" s="247"/>
      <c r="C8" s="132" t="s">
        <v>22</v>
      </c>
      <c r="D8" s="133" t="s">
        <v>24</v>
      </c>
      <c r="E8" s="133" t="s">
        <v>25</v>
      </c>
      <c r="F8" s="133" t="s">
        <v>26</v>
      </c>
      <c r="G8" s="133" t="s">
        <v>24</v>
      </c>
      <c r="H8" s="133" t="s">
        <v>25</v>
      </c>
      <c r="I8" s="133" t="s">
        <v>26</v>
      </c>
      <c r="J8" s="133" t="s">
        <v>28</v>
      </c>
      <c r="K8" s="133" t="s">
        <v>39</v>
      </c>
      <c r="L8" s="133" t="s">
        <v>29</v>
      </c>
      <c r="M8" s="134" t="s">
        <v>30</v>
      </c>
      <c r="N8" s="241"/>
    </row>
    <row r="9" spans="1:14" ht="12">
      <c r="A9" s="87">
        <v>1</v>
      </c>
      <c r="B9" s="87">
        <v>2</v>
      </c>
      <c r="C9" s="87">
        <v>3</v>
      </c>
      <c r="D9" s="88">
        <v>4</v>
      </c>
      <c r="E9" s="88">
        <v>5</v>
      </c>
      <c r="F9" s="89" t="s">
        <v>34</v>
      </c>
      <c r="G9" s="89">
        <v>7</v>
      </c>
      <c r="H9" s="89">
        <v>8</v>
      </c>
      <c r="I9" s="89" t="s">
        <v>35</v>
      </c>
      <c r="J9" s="89" t="s">
        <v>40</v>
      </c>
      <c r="K9" s="89" t="s">
        <v>36</v>
      </c>
      <c r="L9" s="89" t="s">
        <v>37</v>
      </c>
      <c r="M9" s="89" t="s">
        <v>38</v>
      </c>
      <c r="N9" s="89"/>
    </row>
    <row r="10" spans="1:14" ht="12">
      <c r="A10" s="28" t="s">
        <v>99</v>
      </c>
      <c r="B10" s="135" t="s">
        <v>95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47"/>
    </row>
    <row r="11" spans="1:14" ht="12">
      <c r="A11" s="124"/>
      <c r="B11" s="136" t="s">
        <v>96</v>
      </c>
      <c r="C11" s="137">
        <v>1700000</v>
      </c>
      <c r="D11" s="156">
        <v>1200000</v>
      </c>
      <c r="E11" s="156">
        <v>1200000</v>
      </c>
      <c r="F11" s="156">
        <f>D11-E11</f>
        <v>0</v>
      </c>
      <c r="G11" s="156">
        <v>0</v>
      </c>
      <c r="H11" s="156">
        <f>G11</f>
        <v>0</v>
      </c>
      <c r="I11" s="156">
        <f>G11-H11</f>
        <v>0</v>
      </c>
      <c r="J11" s="156">
        <f>D11+G11</f>
        <v>1200000</v>
      </c>
      <c r="K11" s="156">
        <f>E11+H11</f>
        <v>1200000</v>
      </c>
      <c r="L11" s="156">
        <f>K11-J11</f>
        <v>0</v>
      </c>
      <c r="M11" s="156">
        <f>C11-J11</f>
        <v>500000</v>
      </c>
      <c r="N11" s="138">
        <f>J11/C11</f>
        <v>0.7058823529411765</v>
      </c>
    </row>
    <row r="12" spans="1:14" ht="12">
      <c r="A12" s="30" t="s">
        <v>101</v>
      </c>
      <c r="B12" s="139" t="s">
        <v>97</v>
      </c>
      <c r="C12" s="137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40"/>
    </row>
    <row r="13" spans="1:14" ht="12.75">
      <c r="A13" s="5">
        <v>1</v>
      </c>
      <c r="B13" s="73" t="s">
        <v>66</v>
      </c>
      <c r="C13" s="137">
        <v>30000000</v>
      </c>
      <c r="D13" s="156">
        <v>49378000</v>
      </c>
      <c r="E13" s="156">
        <v>49378000</v>
      </c>
      <c r="F13" s="156">
        <f aca="true" t="shared" si="0" ref="F13:F19">D13-E13</f>
        <v>0</v>
      </c>
      <c r="G13" s="185">
        <v>3169950</v>
      </c>
      <c r="H13" s="156">
        <f aca="true" t="shared" si="1" ref="H13:H19">G13</f>
        <v>3169950</v>
      </c>
      <c r="I13" s="156">
        <f aca="true" t="shared" si="2" ref="I13:I19">G13-H13</f>
        <v>0</v>
      </c>
      <c r="J13" s="156">
        <f aca="true" t="shared" si="3" ref="J13:K19">D13+G13</f>
        <v>52547950</v>
      </c>
      <c r="K13" s="156">
        <f t="shared" si="3"/>
        <v>52547950</v>
      </c>
      <c r="L13" s="156">
        <f aca="true" t="shared" si="4" ref="L13:L19">K13-J13</f>
        <v>0</v>
      </c>
      <c r="M13" s="156">
        <f aca="true" t="shared" si="5" ref="M13:M19">C13-J13</f>
        <v>-22547950</v>
      </c>
      <c r="N13" s="138">
        <f aca="true" t="shared" si="6" ref="N13:N20">J13/C13</f>
        <v>1.7515983333333334</v>
      </c>
    </row>
    <row r="14" spans="1:14" ht="11.25" customHeight="1">
      <c r="A14" s="5">
        <v>2</v>
      </c>
      <c r="B14" s="73" t="s">
        <v>68</v>
      </c>
      <c r="C14" s="137">
        <v>250000000</v>
      </c>
      <c r="D14" s="156">
        <v>373504600</v>
      </c>
      <c r="E14" s="156">
        <v>373504600</v>
      </c>
      <c r="F14" s="156">
        <f t="shared" si="0"/>
        <v>0</v>
      </c>
      <c r="G14" s="185">
        <v>11478450</v>
      </c>
      <c r="H14" s="156">
        <f t="shared" si="1"/>
        <v>11478450</v>
      </c>
      <c r="I14" s="156">
        <f t="shared" si="2"/>
        <v>0</v>
      </c>
      <c r="J14" s="156">
        <f t="shared" si="3"/>
        <v>384983050</v>
      </c>
      <c r="K14" s="156">
        <f t="shared" si="3"/>
        <v>384983050</v>
      </c>
      <c r="L14" s="156">
        <f t="shared" si="4"/>
        <v>0</v>
      </c>
      <c r="M14" s="156">
        <f t="shared" si="5"/>
        <v>-134983050</v>
      </c>
      <c r="N14" s="138">
        <f t="shared" si="6"/>
        <v>1.5399322</v>
      </c>
    </row>
    <row r="15" spans="1:14" ht="12.75">
      <c r="A15" s="5">
        <v>3</v>
      </c>
      <c r="B15" s="73" t="s">
        <v>11</v>
      </c>
      <c r="C15" s="137">
        <v>1000000</v>
      </c>
      <c r="D15" s="156">
        <v>400000</v>
      </c>
      <c r="E15" s="156">
        <v>400000</v>
      </c>
      <c r="F15" s="156">
        <f t="shared" si="0"/>
        <v>0</v>
      </c>
      <c r="G15" s="185">
        <v>0</v>
      </c>
      <c r="H15" s="156">
        <f t="shared" si="1"/>
        <v>0</v>
      </c>
      <c r="I15" s="156">
        <f t="shared" si="2"/>
        <v>0</v>
      </c>
      <c r="J15" s="156">
        <f t="shared" si="3"/>
        <v>400000</v>
      </c>
      <c r="K15" s="156">
        <f t="shared" si="3"/>
        <v>400000</v>
      </c>
      <c r="L15" s="156">
        <f t="shared" si="4"/>
        <v>0</v>
      </c>
      <c r="M15" s="156">
        <f t="shared" si="5"/>
        <v>600000</v>
      </c>
      <c r="N15" s="138">
        <f t="shared" si="6"/>
        <v>0.4</v>
      </c>
    </row>
    <row r="16" spans="1:14" ht="12.75">
      <c r="A16" s="5">
        <v>4</v>
      </c>
      <c r="B16" s="73" t="s">
        <v>69</v>
      </c>
      <c r="C16" s="137">
        <v>30000000</v>
      </c>
      <c r="D16" s="156">
        <v>11178000</v>
      </c>
      <c r="E16" s="156">
        <v>11178000</v>
      </c>
      <c r="F16" s="156">
        <f t="shared" si="0"/>
        <v>0</v>
      </c>
      <c r="G16" s="185">
        <v>1722000</v>
      </c>
      <c r="H16" s="156">
        <f t="shared" si="1"/>
        <v>1722000</v>
      </c>
      <c r="I16" s="156">
        <f t="shared" si="2"/>
        <v>0</v>
      </c>
      <c r="J16" s="156">
        <f t="shared" si="3"/>
        <v>12900000</v>
      </c>
      <c r="K16" s="156">
        <f t="shared" si="3"/>
        <v>12900000</v>
      </c>
      <c r="L16" s="156">
        <f t="shared" si="4"/>
        <v>0</v>
      </c>
      <c r="M16" s="156">
        <f t="shared" si="5"/>
        <v>17100000</v>
      </c>
      <c r="N16" s="138">
        <f t="shared" si="6"/>
        <v>0.43</v>
      </c>
    </row>
    <row r="17" spans="1:14" ht="12.75">
      <c r="A17" s="5">
        <v>5</v>
      </c>
      <c r="B17" s="73" t="s">
        <v>71</v>
      </c>
      <c r="C17" s="137">
        <v>35000000</v>
      </c>
      <c r="D17" s="156">
        <v>35911512</v>
      </c>
      <c r="E17" s="156">
        <v>35911512</v>
      </c>
      <c r="F17" s="156">
        <f t="shared" si="0"/>
        <v>0</v>
      </c>
      <c r="G17" s="185">
        <v>2996541</v>
      </c>
      <c r="H17" s="156">
        <f t="shared" si="1"/>
        <v>2996541</v>
      </c>
      <c r="I17" s="156">
        <f t="shared" si="2"/>
        <v>0</v>
      </c>
      <c r="J17" s="156">
        <f t="shared" si="3"/>
        <v>38908053</v>
      </c>
      <c r="K17" s="156">
        <f t="shared" si="3"/>
        <v>38908053</v>
      </c>
      <c r="L17" s="156">
        <f t="shared" si="4"/>
        <v>0</v>
      </c>
      <c r="M17" s="156">
        <f t="shared" si="5"/>
        <v>-3908053</v>
      </c>
      <c r="N17" s="138">
        <f t="shared" si="6"/>
        <v>1.111658657142857</v>
      </c>
    </row>
    <row r="18" spans="1:14" ht="12.75">
      <c r="A18" s="31">
        <v>6</v>
      </c>
      <c r="B18" s="73" t="s">
        <v>72</v>
      </c>
      <c r="C18" s="141">
        <v>20000000</v>
      </c>
      <c r="D18" s="156">
        <v>17992800</v>
      </c>
      <c r="E18" s="156">
        <v>17992800</v>
      </c>
      <c r="F18" s="156">
        <f t="shared" si="0"/>
        <v>0</v>
      </c>
      <c r="G18" s="185">
        <v>0</v>
      </c>
      <c r="H18" s="156">
        <f t="shared" si="1"/>
        <v>0</v>
      </c>
      <c r="I18" s="156">
        <f t="shared" si="2"/>
        <v>0</v>
      </c>
      <c r="J18" s="156">
        <f t="shared" si="3"/>
        <v>17992800</v>
      </c>
      <c r="K18" s="156">
        <f t="shared" si="3"/>
        <v>17992800</v>
      </c>
      <c r="L18" s="156">
        <f t="shared" si="4"/>
        <v>0</v>
      </c>
      <c r="M18" s="156">
        <f t="shared" si="5"/>
        <v>2007200</v>
      </c>
      <c r="N18" s="138">
        <f t="shared" si="6"/>
        <v>0.89964</v>
      </c>
    </row>
    <row r="19" spans="1:14" ht="12.75">
      <c r="A19" s="31">
        <v>7</v>
      </c>
      <c r="B19" s="74" t="s">
        <v>84</v>
      </c>
      <c r="C19" s="142">
        <v>15000000</v>
      </c>
      <c r="D19" s="156">
        <v>47982500</v>
      </c>
      <c r="E19" s="156">
        <v>47982500</v>
      </c>
      <c r="F19" s="156">
        <f t="shared" si="0"/>
        <v>0</v>
      </c>
      <c r="G19" s="185">
        <v>38795400</v>
      </c>
      <c r="H19" s="156">
        <f t="shared" si="1"/>
        <v>38795400</v>
      </c>
      <c r="I19" s="156">
        <f t="shared" si="2"/>
        <v>0</v>
      </c>
      <c r="J19" s="156">
        <f t="shared" si="3"/>
        <v>86777900</v>
      </c>
      <c r="K19" s="156">
        <f t="shared" si="3"/>
        <v>86777900</v>
      </c>
      <c r="L19" s="156">
        <f t="shared" si="4"/>
        <v>0</v>
      </c>
      <c r="M19" s="156">
        <f t="shared" si="5"/>
        <v>-71777900</v>
      </c>
      <c r="N19" s="138">
        <f t="shared" si="6"/>
        <v>5.785193333333333</v>
      </c>
    </row>
    <row r="20" spans="1:14" ht="12.75">
      <c r="A20" s="31">
        <v>8</v>
      </c>
      <c r="B20" s="122" t="s">
        <v>94</v>
      </c>
      <c r="C20" s="141">
        <v>60000000</v>
      </c>
      <c r="D20" s="158">
        <v>53880720</v>
      </c>
      <c r="E20" s="158">
        <v>53880720</v>
      </c>
      <c r="F20" s="158">
        <f>D20-E20</f>
        <v>0</v>
      </c>
      <c r="G20" s="185">
        <v>2845740</v>
      </c>
      <c r="H20" s="158">
        <f>G20</f>
        <v>2845740</v>
      </c>
      <c r="I20" s="158">
        <f>G20-H20</f>
        <v>0</v>
      </c>
      <c r="J20" s="158">
        <f>D20+G20</f>
        <v>56726460</v>
      </c>
      <c r="K20" s="158">
        <f>E20+H20</f>
        <v>56726460</v>
      </c>
      <c r="L20" s="158">
        <f>K20-J20</f>
        <v>0</v>
      </c>
      <c r="M20" s="158">
        <f>C20-J20</f>
        <v>3273540</v>
      </c>
      <c r="N20" s="143">
        <f t="shared" si="6"/>
        <v>0.945441</v>
      </c>
    </row>
    <row r="21" spans="1:14" ht="12.75">
      <c r="A21" s="30" t="s">
        <v>100</v>
      </c>
      <c r="B21" s="144" t="s">
        <v>98</v>
      </c>
      <c r="C21" s="145"/>
      <c r="D21" s="161"/>
      <c r="E21" s="161"/>
      <c r="F21" s="161"/>
      <c r="G21" s="185">
        <v>0</v>
      </c>
      <c r="H21" s="161"/>
      <c r="I21" s="161"/>
      <c r="J21" s="161"/>
      <c r="K21" s="161"/>
      <c r="L21" s="161"/>
      <c r="M21" s="161"/>
      <c r="N21" s="146"/>
    </row>
    <row r="22" spans="1:14" ht="12.75">
      <c r="A22" s="147"/>
      <c r="B22" s="122" t="s">
        <v>85</v>
      </c>
      <c r="C22" s="148">
        <v>731300000</v>
      </c>
      <c r="D22" s="160">
        <v>596936000</v>
      </c>
      <c r="E22" s="160">
        <v>596936000</v>
      </c>
      <c r="F22" s="160">
        <f>D22-E22</f>
        <v>0</v>
      </c>
      <c r="G22" s="185">
        <v>51720000</v>
      </c>
      <c r="H22" s="160">
        <f>G22</f>
        <v>51720000</v>
      </c>
      <c r="I22" s="160">
        <f>G22-H22</f>
        <v>0</v>
      </c>
      <c r="J22" s="160">
        <f>D22+G22</f>
        <v>648656000</v>
      </c>
      <c r="K22" s="160">
        <f>E22+H22</f>
        <v>648656000</v>
      </c>
      <c r="L22" s="160">
        <f>K22-J22</f>
        <v>0</v>
      </c>
      <c r="M22" s="160">
        <f>C22-J22</f>
        <v>82644000</v>
      </c>
      <c r="N22" s="149">
        <f>J22/C22</f>
        <v>0.8869902912621359</v>
      </c>
    </row>
    <row r="23" spans="1:14" ht="12.75" thickBot="1">
      <c r="A23" s="150"/>
      <c r="B23" s="151" t="s">
        <v>17</v>
      </c>
      <c r="C23" s="48">
        <f>SUM(C11:C22)</f>
        <v>1174000000</v>
      </c>
      <c r="D23" s="162">
        <f aca="true" t="shared" si="7" ref="D23:M23">SUM(D11:D22)</f>
        <v>1188364132</v>
      </c>
      <c r="E23" s="162">
        <f t="shared" si="7"/>
        <v>1188364132</v>
      </c>
      <c r="F23" s="162">
        <f t="shared" si="7"/>
        <v>0</v>
      </c>
      <c r="G23" s="162">
        <f t="shared" si="7"/>
        <v>112728081</v>
      </c>
      <c r="H23" s="162">
        <f t="shared" si="7"/>
        <v>112728081</v>
      </c>
      <c r="I23" s="162">
        <f t="shared" si="7"/>
        <v>0</v>
      </c>
      <c r="J23" s="162">
        <f t="shared" si="7"/>
        <v>1301092213</v>
      </c>
      <c r="K23" s="162">
        <f t="shared" si="7"/>
        <v>1301092213</v>
      </c>
      <c r="L23" s="184">
        <f t="shared" si="7"/>
        <v>0</v>
      </c>
      <c r="M23" s="162">
        <f t="shared" si="7"/>
        <v>-127092213</v>
      </c>
      <c r="N23" s="152">
        <f>J23/C23</f>
        <v>1.1082557180579216</v>
      </c>
    </row>
    <row r="24" spans="1:14" ht="12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</row>
    <row r="25" spans="1:14" ht="12">
      <c r="A25" s="252"/>
      <c r="B25" s="252"/>
      <c r="C25" s="5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50"/>
    </row>
    <row r="26" spans="1:14" ht="12">
      <c r="A26" s="252" t="s">
        <v>18</v>
      </c>
      <c r="B26" s="252"/>
      <c r="C26" s="51"/>
      <c r="D26" s="22"/>
      <c r="E26" s="22"/>
      <c r="F26" s="22"/>
      <c r="G26" s="22"/>
      <c r="H26" s="22"/>
      <c r="I26" s="22"/>
      <c r="J26" s="22"/>
      <c r="L26" s="22"/>
      <c r="M26" s="22"/>
      <c r="N26" s="50"/>
    </row>
    <row r="27" spans="1:14" ht="12">
      <c r="A27" s="252" t="s">
        <v>19</v>
      </c>
      <c r="B27" s="252"/>
      <c r="C27" s="51"/>
      <c r="D27" s="22"/>
      <c r="E27" s="22"/>
      <c r="F27" s="22"/>
      <c r="G27" s="22"/>
      <c r="H27" s="22"/>
      <c r="I27" s="22"/>
      <c r="J27" s="22"/>
      <c r="K27" s="22" t="s">
        <v>41</v>
      </c>
      <c r="L27" s="22"/>
      <c r="M27" s="22"/>
      <c r="N27" s="50"/>
    </row>
    <row r="28" spans="1:14" ht="12">
      <c r="A28" s="252" t="s">
        <v>76</v>
      </c>
      <c r="B28" s="252"/>
      <c r="C28" s="51"/>
      <c r="D28" s="22"/>
      <c r="E28" s="22"/>
      <c r="F28" s="22"/>
      <c r="G28" s="22"/>
      <c r="H28" s="22"/>
      <c r="I28" s="22"/>
      <c r="J28" s="22"/>
      <c r="K28" s="22" t="s">
        <v>42</v>
      </c>
      <c r="L28" s="22"/>
      <c r="M28" s="22"/>
      <c r="N28" s="50"/>
    </row>
    <row r="29" spans="1:14" ht="12">
      <c r="A29" s="51"/>
      <c r="B29" s="51"/>
      <c r="C29" s="51"/>
      <c r="D29" s="22"/>
      <c r="E29" s="154" t="s">
        <v>102</v>
      </c>
      <c r="F29" s="22"/>
      <c r="G29" s="22"/>
      <c r="H29" s="22"/>
      <c r="I29" s="22"/>
      <c r="J29" s="22"/>
      <c r="K29" s="22"/>
      <c r="L29" s="22"/>
      <c r="M29" s="22"/>
      <c r="N29" s="50"/>
    </row>
    <row r="30" spans="1:14" ht="12">
      <c r="A30" s="51"/>
      <c r="B30" s="51"/>
      <c r="C30" s="5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50"/>
    </row>
    <row r="31" spans="1:14" ht="12">
      <c r="A31" s="51"/>
      <c r="B31" s="51"/>
      <c r="C31" s="5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50"/>
    </row>
    <row r="32" spans="1:12" ht="12">
      <c r="A32" s="255" t="s">
        <v>91</v>
      </c>
      <c r="B32" s="255"/>
      <c r="C32" s="52"/>
      <c r="D32" s="22"/>
      <c r="E32" s="22"/>
      <c r="F32" s="23"/>
      <c r="G32" s="23"/>
      <c r="H32" s="23"/>
      <c r="I32" s="23"/>
      <c r="J32" s="23"/>
      <c r="K32" s="23" t="s">
        <v>20</v>
      </c>
      <c r="L32" s="23"/>
    </row>
    <row r="33" spans="1:12" ht="12">
      <c r="A33" s="252" t="s">
        <v>83</v>
      </c>
      <c r="B33" s="252"/>
      <c r="C33" s="51"/>
      <c r="D33" s="22"/>
      <c r="E33" s="22"/>
      <c r="F33" s="22"/>
      <c r="G33" s="22"/>
      <c r="H33" s="22"/>
      <c r="I33" s="22"/>
      <c r="J33" s="22"/>
      <c r="K33" s="22" t="s">
        <v>64</v>
      </c>
      <c r="L33" s="22"/>
    </row>
    <row r="34" spans="1:2" ht="12">
      <c r="A34" s="252" t="s">
        <v>93</v>
      </c>
      <c r="B34" s="252"/>
    </row>
  </sheetData>
  <sheetProtection/>
  <mergeCells count="18">
    <mergeCell ref="A33:B33"/>
    <mergeCell ref="A34:B34"/>
    <mergeCell ref="N7:N8"/>
    <mergeCell ref="A25:B25"/>
    <mergeCell ref="A26:B26"/>
    <mergeCell ref="A27:B27"/>
    <mergeCell ref="A28:B28"/>
    <mergeCell ref="A32:B32"/>
    <mergeCell ref="A1:B1"/>
    <mergeCell ref="D1:M1"/>
    <mergeCell ref="C2:M2"/>
    <mergeCell ref="C3:M3"/>
    <mergeCell ref="C4:M4"/>
    <mergeCell ref="A7:A8"/>
    <mergeCell ref="B7:B8"/>
    <mergeCell ref="C7:F7"/>
    <mergeCell ref="G7:I7"/>
    <mergeCell ref="J7:M7"/>
  </mergeCells>
  <printOptions/>
  <pageMargins left="1.062992125984252" right="0.5118110236220472" top="0.5118110236220472" bottom="0.5118110236220472" header="0.31496062992125984" footer="0.31496062992125984"/>
  <pageSetup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1.7109375" style="12" customWidth="1"/>
    <col min="2" max="2" width="23.00390625" style="12" customWidth="1"/>
    <col min="3" max="3" width="13.421875" style="12" customWidth="1"/>
    <col min="4" max="5" width="11.7109375" style="12" customWidth="1"/>
    <col min="6" max="6" width="8.7109375" style="12" customWidth="1"/>
    <col min="7" max="8" width="11.7109375" style="12" customWidth="1"/>
    <col min="9" max="9" width="8.57421875" style="12" customWidth="1"/>
    <col min="10" max="11" width="11.7109375" style="12" customWidth="1"/>
    <col min="12" max="12" width="11.28125" style="12" customWidth="1"/>
    <col min="13" max="13" width="14.00390625" style="12" customWidth="1"/>
    <col min="14" max="14" width="8.7109375" style="12" customWidth="1"/>
    <col min="15" max="16384" width="9.140625" style="12" customWidth="1"/>
  </cols>
  <sheetData>
    <row r="1" spans="1:14" ht="12.75">
      <c r="A1" s="230"/>
      <c r="B1" s="230"/>
      <c r="C1" s="11"/>
      <c r="D1" s="231" t="s">
        <v>0</v>
      </c>
      <c r="E1" s="231"/>
      <c r="F1" s="231"/>
      <c r="G1" s="231"/>
      <c r="H1" s="231"/>
      <c r="I1" s="231"/>
      <c r="J1" s="231"/>
      <c r="K1" s="231"/>
      <c r="L1" s="231"/>
      <c r="M1" s="231"/>
      <c r="N1" s="25"/>
    </row>
    <row r="2" spans="1:14" ht="15" customHeight="1">
      <c r="A2" s="8"/>
      <c r="B2" s="8"/>
      <c r="C2" s="229" t="s">
        <v>32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5"/>
    </row>
    <row r="3" spans="1:14" ht="15" customHeight="1">
      <c r="A3" s="24" t="s">
        <v>43</v>
      </c>
      <c r="B3" s="24" t="s">
        <v>121</v>
      </c>
      <c r="C3" s="229" t="s">
        <v>33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5"/>
    </row>
    <row r="4" spans="1:14" ht="15" customHeight="1">
      <c r="A4" s="24" t="s">
        <v>44</v>
      </c>
      <c r="B4" s="104" t="s">
        <v>114</v>
      </c>
      <c r="C4" s="103"/>
      <c r="D4" s="203"/>
      <c r="E4" s="203"/>
      <c r="F4" s="229" t="s">
        <v>126</v>
      </c>
      <c r="G4" s="229"/>
      <c r="H4" s="229"/>
      <c r="I4" s="229"/>
      <c r="J4" s="229"/>
      <c r="K4" s="203"/>
      <c r="L4" s="203"/>
      <c r="M4" s="203"/>
      <c r="N4" s="25"/>
    </row>
    <row r="5" spans="1:14" ht="15" customHeight="1">
      <c r="A5" s="24" t="s">
        <v>45</v>
      </c>
      <c r="B5" s="24" t="s">
        <v>79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5"/>
    </row>
    <row r="6" spans="1:14" ht="12.75">
      <c r="A6" s="26"/>
      <c r="B6" s="26"/>
      <c r="C6" s="26"/>
      <c r="D6" s="21"/>
      <c r="E6" s="21"/>
      <c r="F6" s="21"/>
      <c r="G6" s="21"/>
      <c r="H6" s="21"/>
      <c r="I6" s="21"/>
      <c r="J6" s="21"/>
      <c r="K6" s="21"/>
      <c r="L6" s="21"/>
      <c r="M6" s="21"/>
      <c r="N6" s="27"/>
    </row>
    <row r="7" spans="1:14" ht="12.75">
      <c r="A7" s="232" t="s">
        <v>1</v>
      </c>
      <c r="B7" s="234" t="s">
        <v>2</v>
      </c>
      <c r="C7" s="220" t="s">
        <v>23</v>
      </c>
      <c r="D7" s="221"/>
      <c r="E7" s="221"/>
      <c r="F7" s="222"/>
      <c r="G7" s="220" t="s">
        <v>27</v>
      </c>
      <c r="H7" s="221"/>
      <c r="I7" s="222"/>
      <c r="J7" s="220" t="s">
        <v>31</v>
      </c>
      <c r="K7" s="221"/>
      <c r="L7" s="221"/>
      <c r="M7" s="222"/>
      <c r="N7" s="224" t="s">
        <v>21</v>
      </c>
    </row>
    <row r="8" spans="1:14" ht="38.25">
      <c r="A8" s="233"/>
      <c r="B8" s="235"/>
      <c r="C8" s="13" t="s">
        <v>22</v>
      </c>
      <c r="D8" s="14" t="s">
        <v>24</v>
      </c>
      <c r="E8" s="14" t="s">
        <v>25</v>
      </c>
      <c r="F8" s="14" t="s">
        <v>26</v>
      </c>
      <c r="G8" s="14" t="s">
        <v>24</v>
      </c>
      <c r="H8" s="14" t="s">
        <v>25</v>
      </c>
      <c r="I8" s="14" t="s">
        <v>26</v>
      </c>
      <c r="J8" s="14" t="s">
        <v>28</v>
      </c>
      <c r="K8" s="14" t="s">
        <v>39</v>
      </c>
      <c r="L8" s="14" t="s">
        <v>29</v>
      </c>
      <c r="M8" s="15" t="s">
        <v>30</v>
      </c>
      <c r="N8" s="225"/>
    </row>
    <row r="9" spans="1:14" s="39" customFormat="1" ht="12.75">
      <c r="A9" s="36">
        <v>1</v>
      </c>
      <c r="B9" s="36">
        <v>2</v>
      </c>
      <c r="C9" s="36">
        <v>3</v>
      </c>
      <c r="D9" s="37">
        <v>4</v>
      </c>
      <c r="E9" s="37">
        <v>5</v>
      </c>
      <c r="F9" s="38" t="s">
        <v>34</v>
      </c>
      <c r="G9" s="38">
        <v>7</v>
      </c>
      <c r="H9" s="38">
        <v>8</v>
      </c>
      <c r="I9" s="38" t="s">
        <v>35</v>
      </c>
      <c r="J9" s="38" t="s">
        <v>40</v>
      </c>
      <c r="K9" s="38" t="s">
        <v>36</v>
      </c>
      <c r="L9" s="38" t="s">
        <v>37</v>
      </c>
      <c r="M9" s="38" t="s">
        <v>38</v>
      </c>
      <c r="N9" s="38"/>
    </row>
    <row r="10" spans="1:14" ht="12.75">
      <c r="A10" s="28" t="s">
        <v>99</v>
      </c>
      <c r="B10" s="91" t="s">
        <v>95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124"/>
      <c r="B11" s="123" t="s">
        <v>96</v>
      </c>
      <c r="C11" s="9">
        <v>0</v>
      </c>
      <c r="D11" s="16">
        <v>0</v>
      </c>
      <c r="E11" s="16">
        <v>0</v>
      </c>
      <c r="F11" s="16">
        <f>D11-E11</f>
        <v>0</v>
      </c>
      <c r="G11" s="4">
        <v>0</v>
      </c>
      <c r="H11" s="16">
        <f>G11</f>
        <v>0</v>
      </c>
      <c r="I11" s="16">
        <f>G11-H11</f>
        <v>0</v>
      </c>
      <c r="J11" s="16">
        <f>D11+G11</f>
        <v>0</v>
      </c>
      <c r="K11" s="16">
        <f>E11+H11</f>
        <v>0</v>
      </c>
      <c r="L11" s="16">
        <f>K11-J11</f>
        <v>0</v>
      </c>
      <c r="M11" s="16">
        <f>C11-J11</f>
        <v>0</v>
      </c>
      <c r="N11" s="106"/>
    </row>
    <row r="12" spans="1:14" ht="12.75">
      <c r="A12" s="30" t="s">
        <v>101</v>
      </c>
      <c r="B12" s="94" t="s">
        <v>97</v>
      </c>
      <c r="C12" s="9"/>
      <c r="D12" s="16"/>
      <c r="E12" s="16"/>
      <c r="F12" s="16"/>
      <c r="G12" s="4"/>
      <c r="H12" s="4"/>
      <c r="I12" s="16"/>
      <c r="J12" s="16"/>
      <c r="K12" s="16"/>
      <c r="L12" s="16"/>
      <c r="M12" s="16"/>
      <c r="N12" s="107"/>
    </row>
    <row r="13" spans="1:14" ht="12.75">
      <c r="A13" s="5">
        <v>1</v>
      </c>
      <c r="B13" s="73" t="s">
        <v>66</v>
      </c>
      <c r="C13" s="9">
        <v>50000000</v>
      </c>
      <c r="D13" s="64">
        <v>5610850</v>
      </c>
      <c r="E13" s="16">
        <f aca="true" t="shared" si="0" ref="E13:E19">D13</f>
        <v>5610850</v>
      </c>
      <c r="F13" s="16">
        <f aca="true" t="shared" si="1" ref="F13:F19">D13-E13</f>
        <v>0</v>
      </c>
      <c r="G13" s="64">
        <v>4237250</v>
      </c>
      <c r="H13" s="16">
        <f aca="true" t="shared" si="2" ref="H13:H19">G13</f>
        <v>4237250</v>
      </c>
      <c r="I13" s="16">
        <f aca="true" t="shared" si="3" ref="I13:I19">G13-H13</f>
        <v>0</v>
      </c>
      <c r="J13" s="16">
        <f aca="true" t="shared" si="4" ref="J13:K22">D13+G13</f>
        <v>9848100</v>
      </c>
      <c r="K13" s="16">
        <f t="shared" si="4"/>
        <v>9848100</v>
      </c>
      <c r="L13" s="16">
        <f aca="true" t="shared" si="5" ref="L13:L19">K13-J13</f>
        <v>0</v>
      </c>
      <c r="M13" s="16">
        <f aca="true" t="shared" si="6" ref="M13:M19">C13-J13</f>
        <v>40151900</v>
      </c>
      <c r="N13" s="106">
        <f aca="true" t="shared" si="7" ref="N13:N21">J13/C13</f>
        <v>0.196962</v>
      </c>
    </row>
    <row r="14" spans="1:14" ht="11.25" customHeight="1">
      <c r="A14" s="5">
        <v>2</v>
      </c>
      <c r="B14" s="73" t="s">
        <v>68</v>
      </c>
      <c r="C14" s="9">
        <v>403000000</v>
      </c>
      <c r="D14" s="64">
        <v>32253810</v>
      </c>
      <c r="E14" s="16">
        <f t="shared" si="0"/>
        <v>32253810</v>
      </c>
      <c r="F14" s="16">
        <f t="shared" si="1"/>
        <v>0</v>
      </c>
      <c r="G14" s="64">
        <v>16049400</v>
      </c>
      <c r="H14" s="16">
        <f t="shared" si="2"/>
        <v>16049400</v>
      </c>
      <c r="I14" s="16">
        <f t="shared" si="3"/>
        <v>0</v>
      </c>
      <c r="J14" s="16">
        <f t="shared" si="4"/>
        <v>48303210</v>
      </c>
      <c r="K14" s="16">
        <f t="shared" si="4"/>
        <v>48303210</v>
      </c>
      <c r="L14" s="16">
        <f t="shared" si="5"/>
        <v>0</v>
      </c>
      <c r="M14" s="16">
        <f t="shared" si="6"/>
        <v>354696790</v>
      </c>
      <c r="N14" s="106">
        <f t="shared" si="7"/>
        <v>0.11985908188585608</v>
      </c>
    </row>
    <row r="15" spans="1:14" ht="12.75">
      <c r="A15" s="5">
        <v>3</v>
      </c>
      <c r="B15" s="73" t="s">
        <v>11</v>
      </c>
      <c r="C15" s="9">
        <v>1000000</v>
      </c>
      <c r="D15" s="64">
        <v>0</v>
      </c>
      <c r="E15" s="16">
        <f t="shared" si="0"/>
        <v>0</v>
      </c>
      <c r="F15" s="16">
        <f t="shared" si="1"/>
        <v>0</v>
      </c>
      <c r="G15" s="64">
        <v>0</v>
      </c>
      <c r="H15" s="16">
        <f t="shared" si="2"/>
        <v>0</v>
      </c>
      <c r="I15" s="16">
        <f t="shared" si="3"/>
        <v>0</v>
      </c>
      <c r="J15" s="16">
        <f t="shared" si="4"/>
        <v>0</v>
      </c>
      <c r="K15" s="16">
        <f t="shared" si="4"/>
        <v>0</v>
      </c>
      <c r="L15" s="16">
        <f t="shared" si="5"/>
        <v>0</v>
      </c>
      <c r="M15" s="16">
        <f t="shared" si="6"/>
        <v>1000000</v>
      </c>
      <c r="N15" s="106">
        <f t="shared" si="7"/>
        <v>0</v>
      </c>
    </row>
    <row r="16" spans="1:14" ht="12.75">
      <c r="A16" s="5">
        <v>4</v>
      </c>
      <c r="B16" s="73" t="s">
        <v>69</v>
      </c>
      <c r="C16" s="9">
        <v>31000000</v>
      </c>
      <c r="D16" s="64">
        <v>0</v>
      </c>
      <c r="E16" s="16">
        <f t="shared" si="0"/>
        <v>0</v>
      </c>
      <c r="F16" s="16">
        <f t="shared" si="1"/>
        <v>0</v>
      </c>
      <c r="G16" s="64">
        <v>1815000</v>
      </c>
      <c r="H16" s="16">
        <f t="shared" si="2"/>
        <v>1815000</v>
      </c>
      <c r="I16" s="16">
        <f t="shared" si="3"/>
        <v>0</v>
      </c>
      <c r="J16" s="16">
        <f t="shared" si="4"/>
        <v>1815000</v>
      </c>
      <c r="K16" s="16">
        <f t="shared" si="4"/>
        <v>1815000</v>
      </c>
      <c r="L16" s="16">
        <f t="shared" si="5"/>
        <v>0</v>
      </c>
      <c r="M16" s="16">
        <f t="shared" si="6"/>
        <v>29185000</v>
      </c>
      <c r="N16" s="106">
        <f t="shared" si="7"/>
        <v>0.05854838709677419</v>
      </c>
    </row>
    <row r="17" spans="1:14" ht="12.75">
      <c r="A17" s="5">
        <v>5</v>
      </c>
      <c r="B17" s="122" t="s">
        <v>115</v>
      </c>
      <c r="C17" s="9">
        <v>60000000</v>
      </c>
      <c r="D17" s="121">
        <v>8329190</v>
      </c>
      <c r="E17" s="16">
        <f t="shared" si="0"/>
        <v>8329190</v>
      </c>
      <c r="F17" s="16">
        <f t="shared" si="1"/>
        <v>0</v>
      </c>
      <c r="G17" s="121">
        <v>3165660</v>
      </c>
      <c r="H17" s="16">
        <f t="shared" si="2"/>
        <v>3165660</v>
      </c>
      <c r="I17" s="16">
        <f t="shared" si="3"/>
        <v>0</v>
      </c>
      <c r="J17" s="16">
        <f t="shared" si="4"/>
        <v>11494850</v>
      </c>
      <c r="K17" s="16">
        <f t="shared" si="4"/>
        <v>11494850</v>
      </c>
      <c r="L17" s="16">
        <f t="shared" si="5"/>
        <v>0</v>
      </c>
      <c r="M17" s="16">
        <f t="shared" si="6"/>
        <v>48505150</v>
      </c>
      <c r="N17" s="106">
        <f t="shared" si="7"/>
        <v>0.19158083333333334</v>
      </c>
    </row>
    <row r="18" spans="1:14" ht="12.75">
      <c r="A18" s="206" t="s">
        <v>100</v>
      </c>
      <c r="B18" s="207" t="s">
        <v>98</v>
      </c>
      <c r="C18" s="10"/>
      <c r="D18" s="64">
        <v>0</v>
      </c>
      <c r="E18" s="16">
        <f t="shared" si="0"/>
        <v>0</v>
      </c>
      <c r="F18" s="16">
        <f t="shared" si="1"/>
        <v>0</v>
      </c>
      <c r="G18" s="64">
        <v>0</v>
      </c>
      <c r="H18" s="16">
        <f t="shared" si="2"/>
        <v>0</v>
      </c>
      <c r="I18" s="16">
        <f t="shared" si="3"/>
        <v>0</v>
      </c>
      <c r="J18" s="16">
        <f t="shared" si="4"/>
        <v>0</v>
      </c>
      <c r="K18" s="16">
        <f t="shared" si="4"/>
        <v>0</v>
      </c>
      <c r="L18" s="16">
        <f t="shared" si="5"/>
        <v>0</v>
      </c>
      <c r="M18" s="16">
        <f t="shared" si="6"/>
        <v>0</v>
      </c>
      <c r="N18" s="106"/>
    </row>
    <row r="19" spans="1:14" ht="12.75">
      <c r="A19" s="208">
        <v>6</v>
      </c>
      <c r="B19" s="73" t="s">
        <v>84</v>
      </c>
      <c r="C19" s="9">
        <v>50000000</v>
      </c>
      <c r="D19" s="64">
        <v>0</v>
      </c>
      <c r="E19" s="16">
        <f t="shared" si="0"/>
        <v>0</v>
      </c>
      <c r="F19" s="16">
        <f t="shared" si="1"/>
        <v>0</v>
      </c>
      <c r="G19" s="64">
        <v>0</v>
      </c>
      <c r="H19" s="16">
        <f t="shared" si="2"/>
        <v>0</v>
      </c>
      <c r="I19" s="16">
        <f t="shared" si="3"/>
        <v>0</v>
      </c>
      <c r="J19" s="16">
        <f t="shared" si="4"/>
        <v>0</v>
      </c>
      <c r="K19" s="16">
        <f t="shared" si="4"/>
        <v>0</v>
      </c>
      <c r="L19" s="16">
        <f t="shared" si="5"/>
        <v>0</v>
      </c>
      <c r="M19" s="16">
        <f t="shared" si="6"/>
        <v>50000000</v>
      </c>
      <c r="N19" s="106">
        <f t="shared" si="7"/>
        <v>0</v>
      </c>
    </row>
    <row r="20" spans="1:14" ht="12.75">
      <c r="A20" s="5">
        <v>7</v>
      </c>
      <c r="B20" s="73" t="s">
        <v>116</v>
      </c>
      <c r="C20" s="9">
        <v>35000000</v>
      </c>
      <c r="D20" s="121">
        <v>0</v>
      </c>
      <c r="E20" s="61">
        <f>D20</f>
        <v>0</v>
      </c>
      <c r="F20" s="61">
        <f>D20-E20</f>
        <v>0</v>
      </c>
      <c r="G20" s="121">
        <v>5185809</v>
      </c>
      <c r="H20" s="61">
        <f>G20</f>
        <v>5185809</v>
      </c>
      <c r="I20" s="61">
        <f>G20-H20</f>
        <v>0</v>
      </c>
      <c r="J20" s="61">
        <f t="shared" si="4"/>
        <v>5185809</v>
      </c>
      <c r="K20" s="61">
        <f t="shared" si="4"/>
        <v>5185809</v>
      </c>
      <c r="L20" s="61">
        <f>K20-J20</f>
        <v>0</v>
      </c>
      <c r="M20" s="61">
        <f>C20-J20</f>
        <v>29814191</v>
      </c>
      <c r="N20" s="126">
        <f t="shared" si="7"/>
        <v>0.14816597142857144</v>
      </c>
    </row>
    <row r="21" spans="1:14" s="35" customFormat="1" ht="15" customHeight="1">
      <c r="A21" s="205">
        <v>8</v>
      </c>
      <c r="B21" s="204" t="s">
        <v>117</v>
      </c>
      <c r="C21" s="211">
        <v>20000000</v>
      </c>
      <c r="D21" s="211">
        <v>0</v>
      </c>
      <c r="E21" s="211">
        <f>D21</f>
        <v>0</v>
      </c>
      <c r="F21" s="211">
        <f>D21-E21</f>
        <v>0</v>
      </c>
      <c r="G21" s="211">
        <v>3377025</v>
      </c>
      <c r="H21" s="211">
        <f>G21</f>
        <v>3377025</v>
      </c>
      <c r="I21" s="211">
        <f>G21-H21</f>
        <v>0</v>
      </c>
      <c r="J21" s="211">
        <f t="shared" si="4"/>
        <v>3377025</v>
      </c>
      <c r="K21" s="211">
        <f t="shared" si="4"/>
        <v>3377025</v>
      </c>
      <c r="L21" s="211">
        <f>K21-J21</f>
        <v>0</v>
      </c>
      <c r="M21" s="211">
        <f>C21-J21</f>
        <v>16622975</v>
      </c>
      <c r="N21" s="212">
        <f t="shared" si="7"/>
        <v>0.16885125</v>
      </c>
    </row>
    <row r="22" spans="1:14" ht="12.75">
      <c r="A22" s="125">
        <v>9</v>
      </c>
      <c r="B22" s="122" t="s">
        <v>85</v>
      </c>
      <c r="C22" s="65">
        <v>0</v>
      </c>
      <c r="D22" s="128">
        <v>0</v>
      </c>
      <c r="E22" s="127">
        <f>D22</f>
        <v>0</v>
      </c>
      <c r="F22" s="127">
        <f>D22-E22</f>
        <v>0</v>
      </c>
      <c r="G22" s="128">
        <v>99668000</v>
      </c>
      <c r="H22" s="127">
        <f>G22</f>
        <v>99668000</v>
      </c>
      <c r="I22" s="127">
        <f>G22-H22</f>
        <v>0</v>
      </c>
      <c r="J22" s="127">
        <f t="shared" si="4"/>
        <v>99668000</v>
      </c>
      <c r="K22" s="127">
        <f t="shared" si="4"/>
        <v>99668000</v>
      </c>
      <c r="L22" s="127">
        <f>K22-J22</f>
        <v>0</v>
      </c>
      <c r="M22" s="127">
        <f>C22-J22</f>
        <v>-99668000</v>
      </c>
      <c r="N22" s="129"/>
    </row>
    <row r="23" spans="1:14" ht="13.5" thickBot="1">
      <c r="A23" s="32"/>
      <c r="B23" s="33" t="s">
        <v>17</v>
      </c>
      <c r="C23" s="34">
        <f>SUM(C10:C22)</f>
        <v>650000000</v>
      </c>
      <c r="D23" s="34">
        <f aca="true" t="shared" si="8" ref="D23:M23">SUM(D10:D22)</f>
        <v>46193850</v>
      </c>
      <c r="E23" s="34">
        <f t="shared" si="8"/>
        <v>46193850</v>
      </c>
      <c r="F23" s="34">
        <f t="shared" si="8"/>
        <v>0</v>
      </c>
      <c r="G23" s="34">
        <f t="shared" si="8"/>
        <v>133498144</v>
      </c>
      <c r="H23" s="34">
        <f t="shared" si="8"/>
        <v>133498144</v>
      </c>
      <c r="I23" s="34">
        <f t="shared" si="8"/>
        <v>0</v>
      </c>
      <c r="J23" s="34">
        <f t="shared" si="8"/>
        <v>179691994</v>
      </c>
      <c r="K23" s="34">
        <f t="shared" si="8"/>
        <v>179691994</v>
      </c>
      <c r="L23" s="34">
        <f t="shared" si="8"/>
        <v>0</v>
      </c>
      <c r="M23" s="34">
        <f t="shared" si="8"/>
        <v>470308006</v>
      </c>
      <c r="N23" s="105">
        <f>J23/C23</f>
        <v>0.2764492215384615</v>
      </c>
    </row>
    <row r="24" spans="1:14" ht="12.7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</row>
    <row r="25" spans="1:14" ht="12.75">
      <c r="A25" s="226" t="s">
        <v>18</v>
      </c>
      <c r="B25" s="226"/>
      <c r="C25" s="19"/>
      <c r="D25" s="20"/>
      <c r="E25" s="20"/>
      <c r="F25" s="20"/>
      <c r="G25" s="20"/>
      <c r="H25" s="20"/>
      <c r="I25" s="20"/>
      <c r="J25" s="20"/>
      <c r="L25" s="20"/>
      <c r="M25" s="20"/>
      <c r="N25" s="18"/>
    </row>
    <row r="26" spans="1:14" ht="12.75">
      <c r="A26" s="226" t="s">
        <v>19</v>
      </c>
      <c r="B26" s="226"/>
      <c r="C26" s="19"/>
      <c r="D26" s="209"/>
      <c r="E26" s="20"/>
      <c r="F26" s="20"/>
      <c r="G26" s="20"/>
      <c r="H26" s="20"/>
      <c r="I26" s="20"/>
      <c r="J26" s="20"/>
      <c r="K26" s="22" t="s">
        <v>41</v>
      </c>
      <c r="L26" s="20"/>
      <c r="M26" s="20"/>
      <c r="N26" s="18"/>
    </row>
    <row r="27" spans="1:14" ht="12.75">
      <c r="A27" s="226" t="s">
        <v>124</v>
      </c>
      <c r="B27" s="226"/>
      <c r="C27" s="19"/>
      <c r="D27" s="209"/>
      <c r="E27" s="20"/>
      <c r="F27" s="20"/>
      <c r="G27" s="20"/>
      <c r="H27" s="20"/>
      <c r="I27" s="20"/>
      <c r="J27" s="20"/>
      <c r="K27" s="22" t="s">
        <v>122</v>
      </c>
      <c r="L27" s="20"/>
      <c r="M27" s="20"/>
      <c r="N27" s="18"/>
    </row>
    <row r="28" spans="1:14" ht="12.75">
      <c r="A28" s="226" t="s">
        <v>125</v>
      </c>
      <c r="B28" s="226"/>
      <c r="C28" s="19"/>
      <c r="D28" s="209"/>
      <c r="E28" s="20"/>
      <c r="F28" s="20"/>
      <c r="G28" s="20"/>
      <c r="H28" s="20"/>
      <c r="I28" s="20"/>
      <c r="J28" s="20"/>
      <c r="K28" s="22" t="s">
        <v>123</v>
      </c>
      <c r="L28" s="20"/>
      <c r="M28" s="20"/>
      <c r="N28" s="18"/>
    </row>
    <row r="29" spans="1:14" ht="12.75">
      <c r="A29" s="19"/>
      <c r="B29" s="19"/>
      <c r="C29" s="19"/>
      <c r="D29" s="210"/>
      <c r="E29" s="20"/>
      <c r="F29" s="20"/>
      <c r="G29" s="20"/>
      <c r="H29" s="20"/>
      <c r="I29" s="20"/>
      <c r="J29" s="20"/>
      <c r="K29" s="22"/>
      <c r="L29" s="20"/>
      <c r="M29" s="20"/>
      <c r="N29" s="18"/>
    </row>
    <row r="30" spans="1:14" ht="12.75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2"/>
      <c r="L30" s="20"/>
      <c r="M30" s="20"/>
      <c r="N30" s="18"/>
    </row>
    <row r="31" spans="3:14" ht="12.75">
      <c r="C31" s="6"/>
      <c r="D31" s="20"/>
      <c r="E31" s="20"/>
      <c r="F31" s="7"/>
      <c r="G31" s="7"/>
      <c r="H31" s="7"/>
      <c r="I31" s="7"/>
      <c r="J31" s="7"/>
      <c r="K31" s="23" t="s">
        <v>20</v>
      </c>
      <c r="L31" s="7"/>
      <c r="M31" s="20"/>
      <c r="N31" s="18"/>
    </row>
    <row r="32" spans="1:14" ht="12.75">
      <c r="A32" s="223" t="s">
        <v>118</v>
      </c>
      <c r="B32" s="223"/>
      <c r="C32" s="19"/>
      <c r="D32" s="20"/>
      <c r="E32" s="20"/>
      <c r="F32" s="20"/>
      <c r="G32" s="20"/>
      <c r="H32" s="20"/>
      <c r="I32" s="20"/>
      <c r="J32" s="20"/>
      <c r="K32" s="22" t="s">
        <v>64</v>
      </c>
      <c r="L32" s="20"/>
      <c r="M32" s="20"/>
      <c r="N32" s="18"/>
    </row>
    <row r="33" spans="1:2" ht="12.75">
      <c r="A33" s="228" t="s">
        <v>83</v>
      </c>
      <c r="B33" s="228"/>
    </row>
    <row r="34" spans="1:2" ht="12.75">
      <c r="A34" s="226" t="s">
        <v>119</v>
      </c>
      <c r="B34" s="226"/>
    </row>
  </sheetData>
  <sheetProtection/>
  <mergeCells count="19">
    <mergeCell ref="N7:N8"/>
    <mergeCell ref="G7:I7"/>
    <mergeCell ref="J7:M7"/>
    <mergeCell ref="A24:N24"/>
    <mergeCell ref="A33:B33"/>
    <mergeCell ref="A25:B25"/>
    <mergeCell ref="A26:B26"/>
    <mergeCell ref="A27:B27"/>
    <mergeCell ref="A32:B32"/>
    <mergeCell ref="A28:B28"/>
    <mergeCell ref="A34:B34"/>
    <mergeCell ref="A1:B1"/>
    <mergeCell ref="D1:M1"/>
    <mergeCell ref="C2:M2"/>
    <mergeCell ref="C3:M3"/>
    <mergeCell ref="A7:A8"/>
    <mergeCell ref="B7:B8"/>
    <mergeCell ref="C7:F7"/>
    <mergeCell ref="F4:J4"/>
  </mergeCells>
  <printOptions/>
  <pageMargins left="1" right="0.75" top="0.5" bottom="0.5" header="0.5" footer="0.5"/>
  <pageSetup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7109375" style="12" customWidth="1"/>
    <col min="2" max="2" width="23.00390625" style="12" customWidth="1"/>
    <col min="3" max="3" width="13.421875" style="12" customWidth="1"/>
    <col min="4" max="5" width="11.7109375" style="12" customWidth="1"/>
    <col min="6" max="6" width="8.7109375" style="12" customWidth="1"/>
    <col min="7" max="8" width="11.7109375" style="12" customWidth="1"/>
    <col min="9" max="9" width="8.57421875" style="12" customWidth="1"/>
    <col min="10" max="11" width="11.7109375" style="12" customWidth="1"/>
    <col min="12" max="12" width="11.28125" style="12" customWidth="1"/>
    <col min="13" max="13" width="14.00390625" style="12" customWidth="1"/>
    <col min="14" max="14" width="8.7109375" style="12" customWidth="1"/>
    <col min="15" max="16384" width="9.140625" style="12" customWidth="1"/>
  </cols>
  <sheetData>
    <row r="1" spans="1:14" ht="12.75">
      <c r="A1" s="230"/>
      <c r="B1" s="230"/>
      <c r="C1" s="11"/>
      <c r="D1" s="231" t="s">
        <v>0</v>
      </c>
      <c r="E1" s="231"/>
      <c r="F1" s="231"/>
      <c r="G1" s="231"/>
      <c r="H1" s="231"/>
      <c r="I1" s="231"/>
      <c r="J1" s="231"/>
      <c r="K1" s="231"/>
      <c r="L1" s="231"/>
      <c r="M1" s="231"/>
      <c r="N1" s="25"/>
    </row>
    <row r="2" spans="1:14" ht="15" customHeight="1">
      <c r="A2" s="8"/>
      <c r="B2" s="8"/>
      <c r="C2" s="229" t="s">
        <v>32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5"/>
    </row>
    <row r="3" spans="1:14" ht="15" customHeight="1">
      <c r="A3" s="24" t="s">
        <v>43</v>
      </c>
      <c r="B3" s="24" t="s">
        <v>121</v>
      </c>
      <c r="C3" s="229" t="s">
        <v>33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5"/>
    </row>
    <row r="4" spans="1:14" ht="15" customHeight="1">
      <c r="A4" s="24" t="s">
        <v>44</v>
      </c>
      <c r="B4" s="104" t="s">
        <v>114</v>
      </c>
      <c r="C4" s="103"/>
      <c r="D4" s="203"/>
      <c r="E4" s="203"/>
      <c r="F4" s="229" t="s">
        <v>127</v>
      </c>
      <c r="G4" s="229"/>
      <c r="H4" s="229"/>
      <c r="I4" s="229"/>
      <c r="J4" s="229"/>
      <c r="K4" s="203"/>
      <c r="L4" s="203"/>
      <c r="M4" s="203"/>
      <c r="N4" s="25"/>
    </row>
    <row r="5" spans="1:14" ht="15" customHeight="1">
      <c r="A5" s="24" t="s">
        <v>45</v>
      </c>
      <c r="B5" s="24" t="s">
        <v>79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5"/>
    </row>
    <row r="6" spans="1:14" ht="12.75">
      <c r="A6" s="26"/>
      <c r="B6" s="26"/>
      <c r="C6" s="26"/>
      <c r="D6" s="21"/>
      <c r="E6" s="21"/>
      <c r="F6" s="21"/>
      <c r="G6" s="21"/>
      <c r="H6" s="21"/>
      <c r="I6" s="21"/>
      <c r="J6" s="21"/>
      <c r="K6" s="21"/>
      <c r="L6" s="21"/>
      <c r="M6" s="21"/>
      <c r="N6" s="27"/>
    </row>
    <row r="7" spans="1:14" ht="12.75">
      <c r="A7" s="232" t="s">
        <v>1</v>
      </c>
      <c r="B7" s="234" t="s">
        <v>2</v>
      </c>
      <c r="C7" s="220" t="s">
        <v>23</v>
      </c>
      <c r="D7" s="221"/>
      <c r="E7" s="221"/>
      <c r="F7" s="222"/>
      <c r="G7" s="220" t="s">
        <v>27</v>
      </c>
      <c r="H7" s="221"/>
      <c r="I7" s="222"/>
      <c r="J7" s="220" t="s">
        <v>31</v>
      </c>
      <c r="K7" s="221"/>
      <c r="L7" s="221"/>
      <c r="M7" s="222"/>
      <c r="N7" s="224" t="s">
        <v>21</v>
      </c>
    </row>
    <row r="8" spans="1:14" ht="38.25">
      <c r="A8" s="233"/>
      <c r="B8" s="235"/>
      <c r="C8" s="13" t="s">
        <v>22</v>
      </c>
      <c r="D8" s="14" t="s">
        <v>24</v>
      </c>
      <c r="E8" s="14" t="s">
        <v>25</v>
      </c>
      <c r="F8" s="14" t="s">
        <v>26</v>
      </c>
      <c r="G8" s="14" t="s">
        <v>24</v>
      </c>
      <c r="H8" s="14" t="s">
        <v>25</v>
      </c>
      <c r="I8" s="14" t="s">
        <v>26</v>
      </c>
      <c r="J8" s="14" t="s">
        <v>28</v>
      </c>
      <c r="K8" s="14" t="s">
        <v>39</v>
      </c>
      <c r="L8" s="14" t="s">
        <v>29</v>
      </c>
      <c r="M8" s="15" t="s">
        <v>30</v>
      </c>
      <c r="N8" s="225"/>
    </row>
    <row r="9" spans="1:14" s="39" customFormat="1" ht="12.75">
      <c r="A9" s="36">
        <v>1</v>
      </c>
      <c r="B9" s="36">
        <v>2</v>
      </c>
      <c r="C9" s="36">
        <v>3</v>
      </c>
      <c r="D9" s="37">
        <v>4</v>
      </c>
      <c r="E9" s="37">
        <v>5</v>
      </c>
      <c r="F9" s="38" t="s">
        <v>34</v>
      </c>
      <c r="G9" s="38">
        <v>7</v>
      </c>
      <c r="H9" s="38">
        <v>8</v>
      </c>
      <c r="I9" s="38" t="s">
        <v>35</v>
      </c>
      <c r="J9" s="38" t="s">
        <v>40</v>
      </c>
      <c r="K9" s="38" t="s">
        <v>36</v>
      </c>
      <c r="L9" s="38" t="s">
        <v>37</v>
      </c>
      <c r="M9" s="38" t="s">
        <v>38</v>
      </c>
      <c r="N9" s="38"/>
    </row>
    <row r="10" spans="1:14" ht="12.75">
      <c r="A10" s="28" t="s">
        <v>99</v>
      </c>
      <c r="B10" s="91" t="s">
        <v>95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124"/>
      <c r="B11" s="123" t="s">
        <v>96</v>
      </c>
      <c r="C11" s="9">
        <v>0</v>
      </c>
      <c r="D11" s="16">
        <v>0</v>
      </c>
      <c r="E11" s="16">
        <v>0</v>
      </c>
      <c r="F11" s="16">
        <f>D11-E11</f>
        <v>0</v>
      </c>
      <c r="G11" s="4">
        <v>0</v>
      </c>
      <c r="H11" s="16">
        <f>G11</f>
        <v>0</v>
      </c>
      <c r="I11" s="16">
        <f>G11-H11</f>
        <v>0</v>
      </c>
      <c r="J11" s="16">
        <f>D11+G11</f>
        <v>0</v>
      </c>
      <c r="K11" s="16">
        <f>E11+H11</f>
        <v>0</v>
      </c>
      <c r="L11" s="16">
        <f>K11-J11</f>
        <v>0</v>
      </c>
      <c r="M11" s="16">
        <f>C11-J11</f>
        <v>0</v>
      </c>
      <c r="N11" s="106"/>
    </row>
    <row r="12" spans="1:14" ht="12.75">
      <c r="A12" s="30" t="s">
        <v>101</v>
      </c>
      <c r="B12" s="94" t="s">
        <v>97</v>
      </c>
      <c r="C12" s="9"/>
      <c r="D12" s="16"/>
      <c r="E12" s="16"/>
      <c r="F12" s="16"/>
      <c r="G12" s="4"/>
      <c r="H12" s="4"/>
      <c r="I12" s="16"/>
      <c r="J12" s="16"/>
      <c r="K12" s="16"/>
      <c r="L12" s="16"/>
      <c r="M12" s="16"/>
      <c r="N12" s="107"/>
    </row>
    <row r="13" spans="1:14" ht="12.75">
      <c r="A13" s="5">
        <v>1</v>
      </c>
      <c r="B13" s="73" t="s">
        <v>66</v>
      </c>
      <c r="C13" s="9">
        <v>50000000</v>
      </c>
      <c r="D13" s="64">
        <v>9848100</v>
      </c>
      <c r="E13" s="16">
        <f aca="true" t="shared" si="0" ref="E13:E19">D13</f>
        <v>9848100</v>
      </c>
      <c r="F13" s="16">
        <f aca="true" t="shared" si="1" ref="F13:F19">D13-E13</f>
        <v>0</v>
      </c>
      <c r="G13" s="64">
        <v>3217050</v>
      </c>
      <c r="H13" s="16">
        <f aca="true" t="shared" si="2" ref="H13:H19">G13</f>
        <v>3217050</v>
      </c>
      <c r="I13" s="16">
        <f aca="true" t="shared" si="3" ref="I13:I19">G13-H13</f>
        <v>0</v>
      </c>
      <c r="J13" s="16">
        <f aca="true" t="shared" si="4" ref="J13:K22">D13+G13</f>
        <v>13065150</v>
      </c>
      <c r="K13" s="16">
        <f t="shared" si="4"/>
        <v>13065150</v>
      </c>
      <c r="L13" s="16">
        <f aca="true" t="shared" si="5" ref="L13:L19">K13-J13</f>
        <v>0</v>
      </c>
      <c r="M13" s="16">
        <f aca="true" t="shared" si="6" ref="M13:M19">C13-J13</f>
        <v>36934850</v>
      </c>
      <c r="N13" s="106">
        <f aca="true" t="shared" si="7" ref="N13:N21">J13/C13</f>
        <v>0.261303</v>
      </c>
    </row>
    <row r="14" spans="1:14" ht="11.25" customHeight="1">
      <c r="A14" s="5">
        <v>2</v>
      </c>
      <c r="B14" s="73" t="s">
        <v>68</v>
      </c>
      <c r="C14" s="9">
        <v>403000000</v>
      </c>
      <c r="D14" s="64">
        <v>48303210</v>
      </c>
      <c r="E14" s="16">
        <f t="shared" si="0"/>
        <v>48303210</v>
      </c>
      <c r="F14" s="16">
        <f t="shared" si="1"/>
        <v>0</v>
      </c>
      <c r="G14" s="64">
        <v>10449350</v>
      </c>
      <c r="H14" s="16">
        <f t="shared" si="2"/>
        <v>10449350</v>
      </c>
      <c r="I14" s="16">
        <f t="shared" si="3"/>
        <v>0</v>
      </c>
      <c r="J14" s="16">
        <f t="shared" si="4"/>
        <v>58752560</v>
      </c>
      <c r="K14" s="16">
        <f t="shared" si="4"/>
        <v>58752560</v>
      </c>
      <c r="L14" s="16">
        <f t="shared" si="5"/>
        <v>0</v>
      </c>
      <c r="M14" s="16">
        <f t="shared" si="6"/>
        <v>344247440</v>
      </c>
      <c r="N14" s="106">
        <f t="shared" si="7"/>
        <v>0.14578799007444168</v>
      </c>
    </row>
    <row r="15" spans="1:14" ht="12.75">
      <c r="A15" s="5">
        <v>3</v>
      </c>
      <c r="B15" s="73" t="s">
        <v>11</v>
      </c>
      <c r="C15" s="9">
        <v>1000000</v>
      </c>
      <c r="D15" s="64">
        <v>0</v>
      </c>
      <c r="E15" s="16">
        <f t="shared" si="0"/>
        <v>0</v>
      </c>
      <c r="F15" s="16">
        <f t="shared" si="1"/>
        <v>0</v>
      </c>
      <c r="G15" s="64">
        <v>0</v>
      </c>
      <c r="H15" s="16">
        <f t="shared" si="2"/>
        <v>0</v>
      </c>
      <c r="I15" s="16">
        <f t="shared" si="3"/>
        <v>0</v>
      </c>
      <c r="J15" s="16">
        <f t="shared" si="4"/>
        <v>0</v>
      </c>
      <c r="K15" s="16">
        <f t="shared" si="4"/>
        <v>0</v>
      </c>
      <c r="L15" s="16">
        <f t="shared" si="5"/>
        <v>0</v>
      </c>
      <c r="M15" s="16">
        <f t="shared" si="6"/>
        <v>1000000</v>
      </c>
      <c r="N15" s="106">
        <f t="shared" si="7"/>
        <v>0</v>
      </c>
    </row>
    <row r="16" spans="1:14" ht="12.75">
      <c r="A16" s="5">
        <v>4</v>
      </c>
      <c r="B16" s="73" t="s">
        <v>69</v>
      </c>
      <c r="C16" s="9">
        <v>31000000</v>
      </c>
      <c r="D16" s="64">
        <v>1815000</v>
      </c>
      <c r="E16" s="16">
        <f t="shared" si="0"/>
        <v>1815000</v>
      </c>
      <c r="F16" s="16">
        <f t="shared" si="1"/>
        <v>0</v>
      </c>
      <c r="G16" s="64">
        <v>1200000</v>
      </c>
      <c r="H16" s="16">
        <f t="shared" si="2"/>
        <v>1200000</v>
      </c>
      <c r="I16" s="16">
        <f t="shared" si="3"/>
        <v>0</v>
      </c>
      <c r="J16" s="16">
        <f t="shared" si="4"/>
        <v>3015000</v>
      </c>
      <c r="K16" s="16">
        <f t="shared" si="4"/>
        <v>3015000</v>
      </c>
      <c r="L16" s="16">
        <f t="shared" si="5"/>
        <v>0</v>
      </c>
      <c r="M16" s="16">
        <f t="shared" si="6"/>
        <v>27985000</v>
      </c>
      <c r="N16" s="106">
        <f t="shared" si="7"/>
        <v>0.09725806451612903</v>
      </c>
    </row>
    <row r="17" spans="1:14" ht="12.75">
      <c r="A17" s="5">
        <v>5</v>
      </c>
      <c r="B17" s="122" t="s">
        <v>115</v>
      </c>
      <c r="C17" s="9">
        <v>60000000</v>
      </c>
      <c r="D17" s="121">
        <v>11494850</v>
      </c>
      <c r="E17" s="16">
        <f t="shared" si="0"/>
        <v>11494850</v>
      </c>
      <c r="F17" s="16">
        <f t="shared" si="1"/>
        <v>0</v>
      </c>
      <c r="G17" s="121">
        <v>3372060</v>
      </c>
      <c r="H17" s="16">
        <f t="shared" si="2"/>
        <v>3372060</v>
      </c>
      <c r="I17" s="16">
        <f t="shared" si="3"/>
        <v>0</v>
      </c>
      <c r="J17" s="16">
        <f t="shared" si="4"/>
        <v>14866910</v>
      </c>
      <c r="K17" s="16">
        <f t="shared" si="4"/>
        <v>14866910</v>
      </c>
      <c r="L17" s="16">
        <f t="shared" si="5"/>
        <v>0</v>
      </c>
      <c r="M17" s="16">
        <f t="shared" si="6"/>
        <v>45133090</v>
      </c>
      <c r="N17" s="106">
        <f t="shared" si="7"/>
        <v>0.24778183333333334</v>
      </c>
    </row>
    <row r="18" spans="1:14" ht="12.75">
      <c r="A18" s="206" t="s">
        <v>100</v>
      </c>
      <c r="B18" s="207" t="s">
        <v>98</v>
      </c>
      <c r="C18" s="10"/>
      <c r="D18" s="64">
        <v>0</v>
      </c>
      <c r="E18" s="16">
        <f t="shared" si="0"/>
        <v>0</v>
      </c>
      <c r="F18" s="16">
        <f t="shared" si="1"/>
        <v>0</v>
      </c>
      <c r="G18" s="64">
        <v>0</v>
      </c>
      <c r="H18" s="16">
        <f t="shared" si="2"/>
        <v>0</v>
      </c>
      <c r="I18" s="16">
        <f t="shared" si="3"/>
        <v>0</v>
      </c>
      <c r="J18" s="16">
        <f t="shared" si="4"/>
        <v>0</v>
      </c>
      <c r="K18" s="16">
        <f t="shared" si="4"/>
        <v>0</v>
      </c>
      <c r="L18" s="16">
        <f t="shared" si="5"/>
        <v>0</v>
      </c>
      <c r="M18" s="16">
        <f t="shared" si="6"/>
        <v>0</v>
      </c>
      <c r="N18" s="106"/>
    </row>
    <row r="19" spans="1:14" ht="12.75">
      <c r="A19" s="208">
        <v>6</v>
      </c>
      <c r="B19" s="73" t="s">
        <v>84</v>
      </c>
      <c r="C19" s="9">
        <v>50000000</v>
      </c>
      <c r="D19" s="64">
        <v>0</v>
      </c>
      <c r="E19" s="16">
        <f t="shared" si="0"/>
        <v>0</v>
      </c>
      <c r="F19" s="16">
        <f t="shared" si="1"/>
        <v>0</v>
      </c>
      <c r="G19" s="64">
        <v>0</v>
      </c>
      <c r="H19" s="16">
        <f t="shared" si="2"/>
        <v>0</v>
      </c>
      <c r="I19" s="16">
        <f t="shared" si="3"/>
        <v>0</v>
      </c>
      <c r="J19" s="16">
        <f t="shared" si="4"/>
        <v>0</v>
      </c>
      <c r="K19" s="16">
        <f t="shared" si="4"/>
        <v>0</v>
      </c>
      <c r="L19" s="16">
        <f t="shared" si="5"/>
        <v>0</v>
      </c>
      <c r="M19" s="16">
        <f t="shared" si="6"/>
        <v>50000000</v>
      </c>
      <c r="N19" s="106">
        <f t="shared" si="7"/>
        <v>0</v>
      </c>
    </row>
    <row r="20" spans="1:14" ht="12.75">
      <c r="A20" s="5">
        <v>7</v>
      </c>
      <c r="B20" s="73" t="s">
        <v>116</v>
      </c>
      <c r="C20" s="9">
        <v>35000000</v>
      </c>
      <c r="D20" s="121">
        <v>5185809</v>
      </c>
      <c r="E20" s="61">
        <f>D20</f>
        <v>5185809</v>
      </c>
      <c r="F20" s="61">
        <f>D20-E20</f>
        <v>0</v>
      </c>
      <c r="G20" s="121">
        <v>2571615</v>
      </c>
      <c r="H20" s="61">
        <f>G20</f>
        <v>2571615</v>
      </c>
      <c r="I20" s="61">
        <f>G20-H20</f>
        <v>0</v>
      </c>
      <c r="J20" s="61">
        <f t="shared" si="4"/>
        <v>7757424</v>
      </c>
      <c r="K20" s="61">
        <f t="shared" si="4"/>
        <v>7757424</v>
      </c>
      <c r="L20" s="61">
        <f>K20-J20</f>
        <v>0</v>
      </c>
      <c r="M20" s="61">
        <f>C20-J20</f>
        <v>27242576</v>
      </c>
      <c r="N20" s="126">
        <f t="shared" si="7"/>
        <v>0.22164068571428572</v>
      </c>
    </row>
    <row r="21" spans="1:14" s="35" customFormat="1" ht="15" customHeight="1">
      <c r="A21" s="205">
        <v>8</v>
      </c>
      <c r="B21" s="204" t="s">
        <v>117</v>
      </c>
      <c r="C21" s="211">
        <v>20000000</v>
      </c>
      <c r="D21" s="211">
        <v>3377025</v>
      </c>
      <c r="E21" s="211">
        <f>D21</f>
        <v>3377025</v>
      </c>
      <c r="F21" s="211">
        <f>D21-E21</f>
        <v>0</v>
      </c>
      <c r="G21" s="211">
        <v>1402650</v>
      </c>
      <c r="H21" s="211">
        <f>G21</f>
        <v>1402650</v>
      </c>
      <c r="I21" s="211">
        <f>G21-H21</f>
        <v>0</v>
      </c>
      <c r="J21" s="211">
        <f t="shared" si="4"/>
        <v>4779675</v>
      </c>
      <c r="K21" s="211">
        <f t="shared" si="4"/>
        <v>4779675</v>
      </c>
      <c r="L21" s="211">
        <f>K21-J21</f>
        <v>0</v>
      </c>
      <c r="M21" s="211">
        <f>C21-J21</f>
        <v>15220325</v>
      </c>
      <c r="N21" s="212">
        <f t="shared" si="7"/>
        <v>0.23898375</v>
      </c>
    </row>
    <row r="22" spans="1:14" ht="12.75">
      <c r="A22" s="125">
        <v>9</v>
      </c>
      <c r="B22" s="122" t="s">
        <v>85</v>
      </c>
      <c r="C22" s="65">
        <v>0</v>
      </c>
      <c r="D22" s="128">
        <v>99668000</v>
      </c>
      <c r="E22" s="127">
        <f>D22</f>
        <v>99668000</v>
      </c>
      <c r="F22" s="127">
        <f>D22-E22</f>
        <v>0</v>
      </c>
      <c r="G22" s="128">
        <v>36250000</v>
      </c>
      <c r="H22" s="127">
        <f>G22</f>
        <v>36250000</v>
      </c>
      <c r="I22" s="127">
        <f>G22-H22</f>
        <v>0</v>
      </c>
      <c r="J22" s="127">
        <f t="shared" si="4"/>
        <v>135918000</v>
      </c>
      <c r="K22" s="127">
        <f t="shared" si="4"/>
        <v>135918000</v>
      </c>
      <c r="L22" s="127">
        <f>K22-J22</f>
        <v>0</v>
      </c>
      <c r="M22" s="127">
        <f>C22-J22</f>
        <v>-135918000</v>
      </c>
      <c r="N22" s="129"/>
    </row>
    <row r="23" spans="1:14" ht="13.5" thickBot="1">
      <c r="A23" s="32"/>
      <c r="B23" s="33" t="s">
        <v>17</v>
      </c>
      <c r="C23" s="34">
        <f>SUM(C10:C22)</f>
        <v>650000000</v>
      </c>
      <c r="D23" s="34">
        <f aca="true" t="shared" si="8" ref="D23:M23">SUM(D10:D22)</f>
        <v>179691994</v>
      </c>
      <c r="E23" s="34">
        <f t="shared" si="8"/>
        <v>179691994</v>
      </c>
      <c r="F23" s="34">
        <f t="shared" si="8"/>
        <v>0</v>
      </c>
      <c r="G23" s="34">
        <f t="shared" si="8"/>
        <v>58462725</v>
      </c>
      <c r="H23" s="34">
        <f t="shared" si="8"/>
        <v>58462725</v>
      </c>
      <c r="I23" s="34">
        <f t="shared" si="8"/>
        <v>0</v>
      </c>
      <c r="J23" s="34">
        <f t="shared" si="8"/>
        <v>238154719</v>
      </c>
      <c r="K23" s="34">
        <f t="shared" si="8"/>
        <v>238154719</v>
      </c>
      <c r="L23" s="34">
        <f t="shared" si="8"/>
        <v>0</v>
      </c>
      <c r="M23" s="34">
        <f t="shared" si="8"/>
        <v>411845281</v>
      </c>
      <c r="N23" s="105">
        <f>J23/C23</f>
        <v>0.3663918753846154</v>
      </c>
    </row>
    <row r="24" spans="1:14" ht="12.7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</row>
    <row r="25" spans="1:14" ht="12.75">
      <c r="A25" s="226" t="s">
        <v>18</v>
      </c>
      <c r="B25" s="226"/>
      <c r="C25" s="19"/>
      <c r="D25" s="20"/>
      <c r="E25" s="20"/>
      <c r="F25" s="20"/>
      <c r="G25" s="20"/>
      <c r="H25" s="20"/>
      <c r="I25" s="20"/>
      <c r="J25" s="20"/>
      <c r="L25" s="20"/>
      <c r="M25" s="20"/>
      <c r="N25" s="18"/>
    </row>
    <row r="26" spans="1:14" ht="12.75">
      <c r="A26" s="226" t="s">
        <v>19</v>
      </c>
      <c r="B26" s="226"/>
      <c r="C26" s="19"/>
      <c r="D26" s="209"/>
      <c r="E26" s="20"/>
      <c r="F26" s="20"/>
      <c r="G26" s="20"/>
      <c r="H26" s="20"/>
      <c r="I26" s="20"/>
      <c r="J26" s="20"/>
      <c r="K26" s="22" t="s">
        <v>41</v>
      </c>
      <c r="L26" s="20"/>
      <c r="M26" s="20"/>
      <c r="N26" s="18"/>
    </row>
    <row r="27" spans="1:14" ht="12.75">
      <c r="A27" s="226" t="s">
        <v>124</v>
      </c>
      <c r="B27" s="226"/>
      <c r="C27" s="19"/>
      <c r="D27" s="209"/>
      <c r="E27" s="20"/>
      <c r="F27" s="20"/>
      <c r="G27" s="20"/>
      <c r="H27" s="20"/>
      <c r="I27" s="20"/>
      <c r="J27" s="20"/>
      <c r="K27" s="22" t="s">
        <v>122</v>
      </c>
      <c r="L27" s="20"/>
      <c r="M27" s="20"/>
      <c r="N27" s="18"/>
    </row>
    <row r="28" spans="1:14" ht="12.75">
      <c r="A28" s="226" t="s">
        <v>125</v>
      </c>
      <c r="B28" s="226"/>
      <c r="C28" s="19"/>
      <c r="D28" s="209"/>
      <c r="E28" s="20"/>
      <c r="F28" s="20"/>
      <c r="G28" s="20"/>
      <c r="H28" s="20"/>
      <c r="I28" s="20"/>
      <c r="J28" s="20"/>
      <c r="K28" s="22" t="s">
        <v>123</v>
      </c>
      <c r="L28" s="20"/>
      <c r="M28" s="20"/>
      <c r="N28" s="18"/>
    </row>
    <row r="29" spans="1:14" ht="12.75">
      <c r="A29" s="19"/>
      <c r="B29" s="19"/>
      <c r="C29" s="19"/>
      <c r="D29" s="210"/>
      <c r="E29" s="20"/>
      <c r="F29" s="20"/>
      <c r="G29" s="20"/>
      <c r="H29" s="20"/>
      <c r="I29" s="20"/>
      <c r="J29" s="20"/>
      <c r="K29" s="22"/>
      <c r="L29" s="20"/>
      <c r="M29" s="20"/>
      <c r="N29" s="18"/>
    </row>
    <row r="30" spans="1:14" ht="12.75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2"/>
      <c r="L30" s="20"/>
      <c r="M30" s="20"/>
      <c r="N30" s="18"/>
    </row>
    <row r="31" spans="3:14" ht="12.75">
      <c r="C31" s="6"/>
      <c r="D31" s="20"/>
      <c r="E31" s="20"/>
      <c r="F31" s="7"/>
      <c r="G31" s="7"/>
      <c r="H31" s="7"/>
      <c r="I31" s="7"/>
      <c r="J31" s="7"/>
      <c r="K31" s="23" t="s">
        <v>20</v>
      </c>
      <c r="L31" s="7"/>
      <c r="M31" s="20"/>
      <c r="N31" s="18"/>
    </row>
    <row r="32" spans="1:14" ht="12.75">
      <c r="A32" s="223" t="s">
        <v>118</v>
      </c>
      <c r="B32" s="223"/>
      <c r="C32" s="19"/>
      <c r="D32" s="20"/>
      <c r="E32" s="20"/>
      <c r="F32" s="20"/>
      <c r="G32" s="20"/>
      <c r="H32" s="20"/>
      <c r="I32" s="20"/>
      <c r="J32" s="20"/>
      <c r="K32" s="22" t="s">
        <v>64</v>
      </c>
      <c r="L32" s="20"/>
      <c r="M32" s="20"/>
      <c r="N32" s="18"/>
    </row>
    <row r="33" spans="1:2" ht="12.75">
      <c r="A33" s="228" t="s">
        <v>83</v>
      </c>
      <c r="B33" s="228"/>
    </row>
    <row r="34" spans="1:2" ht="12.75">
      <c r="A34" s="226" t="s">
        <v>119</v>
      </c>
      <c r="B34" s="226"/>
    </row>
  </sheetData>
  <sheetProtection/>
  <mergeCells count="19">
    <mergeCell ref="A34:B34"/>
    <mergeCell ref="G7:I7"/>
    <mergeCell ref="J7:M7"/>
    <mergeCell ref="N7:N8"/>
    <mergeCell ref="A26:B26"/>
    <mergeCell ref="A27:B27"/>
    <mergeCell ref="A28:B28"/>
    <mergeCell ref="A33:B33"/>
    <mergeCell ref="A24:N24"/>
    <mergeCell ref="A25:B25"/>
    <mergeCell ref="A32:B32"/>
    <mergeCell ref="A1:B1"/>
    <mergeCell ref="D1:M1"/>
    <mergeCell ref="C2:M2"/>
    <mergeCell ref="C3:M3"/>
    <mergeCell ref="A7:A8"/>
    <mergeCell ref="B7:B8"/>
    <mergeCell ref="C7:F7"/>
    <mergeCell ref="F4:J4"/>
  </mergeCells>
  <printOptions/>
  <pageMargins left="1.25" right="0.5" top="1" bottom="0.5" header="0.5" footer="0.5"/>
  <pageSetup orientation="landscape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1.7109375" style="12" customWidth="1"/>
    <col min="2" max="2" width="23.00390625" style="12" customWidth="1"/>
    <col min="3" max="3" width="13.421875" style="12" customWidth="1"/>
    <col min="4" max="5" width="11.7109375" style="12" customWidth="1"/>
    <col min="6" max="6" width="8.7109375" style="12" customWidth="1"/>
    <col min="7" max="8" width="11.7109375" style="12" customWidth="1"/>
    <col min="9" max="9" width="8.57421875" style="12" customWidth="1"/>
    <col min="10" max="11" width="11.7109375" style="12" customWidth="1"/>
    <col min="12" max="12" width="11.28125" style="12" customWidth="1"/>
    <col min="13" max="13" width="14.00390625" style="12" customWidth="1"/>
    <col min="14" max="14" width="8.7109375" style="12" customWidth="1"/>
    <col min="15" max="16384" width="9.140625" style="12" customWidth="1"/>
  </cols>
  <sheetData>
    <row r="1" spans="1:14" ht="12.75">
      <c r="A1" s="230"/>
      <c r="B1" s="230"/>
      <c r="C1" s="11"/>
      <c r="D1" s="231" t="s">
        <v>0</v>
      </c>
      <c r="E1" s="231"/>
      <c r="F1" s="231"/>
      <c r="G1" s="231"/>
      <c r="H1" s="231"/>
      <c r="I1" s="231"/>
      <c r="J1" s="231"/>
      <c r="K1" s="231"/>
      <c r="L1" s="231"/>
      <c r="M1" s="231"/>
      <c r="N1" s="25"/>
    </row>
    <row r="2" spans="1:14" ht="15" customHeight="1">
      <c r="A2" s="8"/>
      <c r="B2" s="8"/>
      <c r="C2" s="229" t="s">
        <v>32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5"/>
    </row>
    <row r="3" spans="1:14" ht="15" customHeight="1">
      <c r="A3" s="24" t="s">
        <v>43</v>
      </c>
      <c r="B3" s="24" t="s">
        <v>121</v>
      </c>
      <c r="C3" s="229" t="s">
        <v>33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5"/>
    </row>
    <row r="4" spans="1:14" ht="15" customHeight="1">
      <c r="A4" s="24" t="s">
        <v>44</v>
      </c>
      <c r="B4" s="104" t="s">
        <v>114</v>
      </c>
      <c r="C4" s="103"/>
      <c r="D4" s="203"/>
      <c r="E4" s="203"/>
      <c r="F4" s="229" t="s">
        <v>128</v>
      </c>
      <c r="G4" s="229"/>
      <c r="H4" s="229"/>
      <c r="I4" s="229"/>
      <c r="J4" s="229"/>
      <c r="K4" s="203"/>
      <c r="L4" s="203"/>
      <c r="M4" s="203"/>
      <c r="N4" s="25"/>
    </row>
    <row r="5" spans="1:14" ht="15" customHeight="1">
      <c r="A5" s="24" t="s">
        <v>45</v>
      </c>
      <c r="B5" s="24" t="s">
        <v>79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5"/>
    </row>
    <row r="6" spans="1:14" ht="12.75">
      <c r="A6" s="26"/>
      <c r="B6" s="26"/>
      <c r="C6" s="26"/>
      <c r="D6" s="21"/>
      <c r="E6" s="21"/>
      <c r="F6" s="21"/>
      <c r="G6" s="21"/>
      <c r="H6" s="21"/>
      <c r="I6" s="21"/>
      <c r="J6" s="21"/>
      <c r="K6" s="21"/>
      <c r="L6" s="21"/>
      <c r="M6" s="21"/>
      <c r="N6" s="27"/>
    </row>
    <row r="7" spans="1:14" ht="12.75">
      <c r="A7" s="232" t="s">
        <v>1</v>
      </c>
      <c r="B7" s="234" t="s">
        <v>2</v>
      </c>
      <c r="C7" s="220" t="s">
        <v>23</v>
      </c>
      <c r="D7" s="221"/>
      <c r="E7" s="221"/>
      <c r="F7" s="222"/>
      <c r="G7" s="220" t="s">
        <v>27</v>
      </c>
      <c r="H7" s="221"/>
      <c r="I7" s="222"/>
      <c r="J7" s="220" t="s">
        <v>31</v>
      </c>
      <c r="K7" s="221"/>
      <c r="L7" s="221"/>
      <c r="M7" s="222"/>
      <c r="N7" s="224" t="s">
        <v>21</v>
      </c>
    </row>
    <row r="8" spans="1:14" ht="38.25">
      <c r="A8" s="233"/>
      <c r="B8" s="235"/>
      <c r="C8" s="13" t="s">
        <v>22</v>
      </c>
      <c r="D8" s="14" t="s">
        <v>24</v>
      </c>
      <c r="E8" s="14" t="s">
        <v>25</v>
      </c>
      <c r="F8" s="14" t="s">
        <v>26</v>
      </c>
      <c r="G8" s="14" t="s">
        <v>24</v>
      </c>
      <c r="H8" s="14" t="s">
        <v>25</v>
      </c>
      <c r="I8" s="14" t="s">
        <v>26</v>
      </c>
      <c r="J8" s="14" t="s">
        <v>28</v>
      </c>
      <c r="K8" s="14" t="s">
        <v>39</v>
      </c>
      <c r="L8" s="14" t="s">
        <v>29</v>
      </c>
      <c r="M8" s="15" t="s">
        <v>30</v>
      </c>
      <c r="N8" s="225"/>
    </row>
    <row r="9" spans="1:14" s="39" customFormat="1" ht="12.75">
      <c r="A9" s="36">
        <v>1</v>
      </c>
      <c r="B9" s="36">
        <v>2</v>
      </c>
      <c r="C9" s="36">
        <v>3</v>
      </c>
      <c r="D9" s="37">
        <v>4</v>
      </c>
      <c r="E9" s="37">
        <v>5</v>
      </c>
      <c r="F9" s="38" t="s">
        <v>34</v>
      </c>
      <c r="G9" s="38">
        <v>7</v>
      </c>
      <c r="H9" s="38">
        <v>8</v>
      </c>
      <c r="I9" s="38" t="s">
        <v>35</v>
      </c>
      <c r="J9" s="38" t="s">
        <v>40</v>
      </c>
      <c r="K9" s="38" t="s">
        <v>36</v>
      </c>
      <c r="L9" s="38" t="s">
        <v>37</v>
      </c>
      <c r="M9" s="38" t="s">
        <v>38</v>
      </c>
      <c r="N9" s="38"/>
    </row>
    <row r="10" spans="1:14" ht="12.75">
      <c r="A10" s="213" t="s">
        <v>99</v>
      </c>
      <c r="B10" s="91" t="s">
        <v>95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124"/>
      <c r="B11" s="123" t="s">
        <v>96</v>
      </c>
      <c r="C11" s="9">
        <v>0</v>
      </c>
      <c r="D11" s="16">
        <v>0</v>
      </c>
      <c r="E11" s="16">
        <v>0</v>
      </c>
      <c r="F11" s="16">
        <f>D11-E11</f>
        <v>0</v>
      </c>
      <c r="G11" s="4">
        <v>0</v>
      </c>
      <c r="H11" s="16">
        <f>G11</f>
        <v>0</v>
      </c>
      <c r="I11" s="16">
        <f>G11-H11</f>
        <v>0</v>
      </c>
      <c r="J11" s="16">
        <f>D11+G11</f>
        <v>0</v>
      </c>
      <c r="K11" s="16">
        <f>E11+H11</f>
        <v>0</v>
      </c>
      <c r="L11" s="16">
        <f>K11-J11</f>
        <v>0</v>
      </c>
      <c r="M11" s="16">
        <f>C11-J11</f>
        <v>0</v>
      </c>
      <c r="N11" s="106"/>
    </row>
    <row r="12" spans="1:14" ht="12.75">
      <c r="A12" s="30" t="s">
        <v>101</v>
      </c>
      <c r="B12" s="94" t="s">
        <v>97</v>
      </c>
      <c r="C12" s="9"/>
      <c r="D12" s="16"/>
      <c r="E12" s="16"/>
      <c r="F12" s="16"/>
      <c r="G12" s="4"/>
      <c r="H12" s="4"/>
      <c r="I12" s="16"/>
      <c r="J12" s="16"/>
      <c r="K12" s="16"/>
      <c r="L12" s="16"/>
      <c r="M12" s="16"/>
      <c r="N12" s="107"/>
    </row>
    <row r="13" spans="1:14" ht="12.75">
      <c r="A13" s="5">
        <v>1</v>
      </c>
      <c r="B13" s="73" t="s">
        <v>66</v>
      </c>
      <c r="C13" s="9">
        <v>50000000</v>
      </c>
      <c r="D13" s="64">
        <v>13065150</v>
      </c>
      <c r="E13" s="16">
        <f aca="true" t="shared" si="0" ref="E13:E19">D13</f>
        <v>13065150</v>
      </c>
      <c r="F13" s="16">
        <f aca="true" t="shared" si="1" ref="F13:F19">D13-E13</f>
        <v>0</v>
      </c>
      <c r="G13" s="64">
        <v>9186500</v>
      </c>
      <c r="H13" s="16">
        <f aca="true" t="shared" si="2" ref="H13:H19">G13</f>
        <v>9186500</v>
      </c>
      <c r="I13" s="16">
        <f aca="true" t="shared" si="3" ref="I13:I19">G13-H13</f>
        <v>0</v>
      </c>
      <c r="J13" s="16">
        <f aca="true" t="shared" si="4" ref="J13:K22">D13+G13</f>
        <v>22251650</v>
      </c>
      <c r="K13" s="16">
        <f t="shared" si="4"/>
        <v>22251650</v>
      </c>
      <c r="L13" s="16">
        <f aca="true" t="shared" si="5" ref="L13:L19">K13-J13</f>
        <v>0</v>
      </c>
      <c r="M13" s="16">
        <f aca="true" t="shared" si="6" ref="M13:M19">C13-J13</f>
        <v>27748350</v>
      </c>
      <c r="N13" s="106">
        <f aca="true" t="shared" si="7" ref="N13:N21">J13/C13</f>
        <v>0.445033</v>
      </c>
    </row>
    <row r="14" spans="1:14" ht="11.25" customHeight="1">
      <c r="A14" s="5">
        <v>2</v>
      </c>
      <c r="B14" s="73" t="s">
        <v>68</v>
      </c>
      <c r="C14" s="9">
        <v>403000000</v>
      </c>
      <c r="D14" s="64">
        <v>58752560</v>
      </c>
      <c r="E14" s="16">
        <f t="shared" si="0"/>
        <v>58752560</v>
      </c>
      <c r="F14" s="16">
        <f t="shared" si="1"/>
        <v>0</v>
      </c>
      <c r="G14" s="64">
        <v>13699950</v>
      </c>
      <c r="H14" s="16">
        <f t="shared" si="2"/>
        <v>13699950</v>
      </c>
      <c r="I14" s="16">
        <f t="shared" si="3"/>
        <v>0</v>
      </c>
      <c r="J14" s="16">
        <f t="shared" si="4"/>
        <v>72452510</v>
      </c>
      <c r="K14" s="16">
        <f t="shared" si="4"/>
        <v>72452510</v>
      </c>
      <c r="L14" s="16">
        <f t="shared" si="5"/>
        <v>0</v>
      </c>
      <c r="M14" s="16">
        <f t="shared" si="6"/>
        <v>330547490</v>
      </c>
      <c r="N14" s="106">
        <f t="shared" si="7"/>
        <v>0.17978290322580645</v>
      </c>
    </row>
    <row r="15" spans="1:14" ht="12.75">
      <c r="A15" s="5">
        <v>3</v>
      </c>
      <c r="B15" s="73" t="s">
        <v>11</v>
      </c>
      <c r="C15" s="9">
        <v>1000000</v>
      </c>
      <c r="D15" s="64">
        <v>0</v>
      </c>
      <c r="E15" s="16">
        <f t="shared" si="0"/>
        <v>0</v>
      </c>
      <c r="F15" s="16">
        <f t="shared" si="1"/>
        <v>0</v>
      </c>
      <c r="G15" s="64">
        <v>0</v>
      </c>
      <c r="H15" s="16">
        <f t="shared" si="2"/>
        <v>0</v>
      </c>
      <c r="I15" s="16">
        <f t="shared" si="3"/>
        <v>0</v>
      </c>
      <c r="J15" s="16">
        <f t="shared" si="4"/>
        <v>0</v>
      </c>
      <c r="K15" s="16">
        <f t="shared" si="4"/>
        <v>0</v>
      </c>
      <c r="L15" s="16">
        <f t="shared" si="5"/>
        <v>0</v>
      </c>
      <c r="M15" s="16">
        <f t="shared" si="6"/>
        <v>1000000</v>
      </c>
      <c r="N15" s="106">
        <f t="shared" si="7"/>
        <v>0</v>
      </c>
    </row>
    <row r="16" spans="1:14" ht="12.75">
      <c r="A16" s="5">
        <v>4</v>
      </c>
      <c r="B16" s="73" t="s">
        <v>69</v>
      </c>
      <c r="C16" s="9">
        <v>31000000</v>
      </c>
      <c r="D16" s="64">
        <v>3015000</v>
      </c>
      <c r="E16" s="16">
        <f t="shared" si="0"/>
        <v>3015000</v>
      </c>
      <c r="F16" s="16">
        <f t="shared" si="1"/>
        <v>0</v>
      </c>
      <c r="G16" s="64">
        <v>1560000</v>
      </c>
      <c r="H16" s="16">
        <f t="shared" si="2"/>
        <v>1560000</v>
      </c>
      <c r="I16" s="16">
        <f t="shared" si="3"/>
        <v>0</v>
      </c>
      <c r="J16" s="16">
        <f t="shared" si="4"/>
        <v>4575000</v>
      </c>
      <c r="K16" s="16">
        <f t="shared" si="4"/>
        <v>4575000</v>
      </c>
      <c r="L16" s="16">
        <f t="shared" si="5"/>
        <v>0</v>
      </c>
      <c r="M16" s="16">
        <f t="shared" si="6"/>
        <v>26425000</v>
      </c>
      <c r="N16" s="106">
        <f t="shared" si="7"/>
        <v>0.14758064516129032</v>
      </c>
    </row>
    <row r="17" spans="1:14" ht="12.75">
      <c r="A17" s="5">
        <v>5</v>
      </c>
      <c r="B17" s="122" t="s">
        <v>115</v>
      </c>
      <c r="C17" s="9">
        <v>60000000</v>
      </c>
      <c r="D17" s="121">
        <v>14866910</v>
      </c>
      <c r="E17" s="16">
        <f t="shared" si="0"/>
        <v>14866910</v>
      </c>
      <c r="F17" s="16">
        <f t="shared" si="1"/>
        <v>0</v>
      </c>
      <c r="G17" s="121">
        <v>3965460</v>
      </c>
      <c r="H17" s="16">
        <f t="shared" si="2"/>
        <v>3965460</v>
      </c>
      <c r="I17" s="16">
        <f t="shared" si="3"/>
        <v>0</v>
      </c>
      <c r="J17" s="16">
        <f t="shared" si="4"/>
        <v>18832370</v>
      </c>
      <c r="K17" s="16">
        <f t="shared" si="4"/>
        <v>18832370</v>
      </c>
      <c r="L17" s="16">
        <f t="shared" si="5"/>
        <v>0</v>
      </c>
      <c r="M17" s="16">
        <f t="shared" si="6"/>
        <v>41167630</v>
      </c>
      <c r="N17" s="106">
        <f t="shared" si="7"/>
        <v>0.3138728333333333</v>
      </c>
    </row>
    <row r="18" spans="1:14" ht="12.75">
      <c r="A18" s="206" t="s">
        <v>100</v>
      </c>
      <c r="B18" s="207" t="s">
        <v>98</v>
      </c>
      <c r="C18" s="10"/>
      <c r="D18" s="64"/>
      <c r="E18" s="16"/>
      <c r="F18" s="16"/>
      <c r="G18" s="64"/>
      <c r="H18" s="16"/>
      <c r="I18" s="16"/>
      <c r="J18" s="16"/>
      <c r="K18" s="16"/>
      <c r="L18" s="16"/>
      <c r="M18" s="16"/>
      <c r="N18" s="106"/>
    </row>
    <row r="19" spans="1:14" ht="12.75">
      <c r="A19" s="214">
        <v>6</v>
      </c>
      <c r="B19" s="73" t="s">
        <v>84</v>
      </c>
      <c r="C19" s="9">
        <v>50000000</v>
      </c>
      <c r="D19" s="64">
        <v>0</v>
      </c>
      <c r="E19" s="16">
        <f t="shared" si="0"/>
        <v>0</v>
      </c>
      <c r="F19" s="16">
        <f t="shared" si="1"/>
        <v>0</v>
      </c>
      <c r="G19" s="64">
        <v>0</v>
      </c>
      <c r="H19" s="16">
        <f t="shared" si="2"/>
        <v>0</v>
      </c>
      <c r="I19" s="16">
        <f t="shared" si="3"/>
        <v>0</v>
      </c>
      <c r="J19" s="16">
        <f t="shared" si="4"/>
        <v>0</v>
      </c>
      <c r="K19" s="16">
        <f t="shared" si="4"/>
        <v>0</v>
      </c>
      <c r="L19" s="16">
        <f t="shared" si="5"/>
        <v>0</v>
      </c>
      <c r="M19" s="16">
        <f t="shared" si="6"/>
        <v>50000000</v>
      </c>
      <c r="N19" s="106">
        <f t="shared" si="7"/>
        <v>0</v>
      </c>
    </row>
    <row r="20" spans="1:14" ht="12.75">
      <c r="A20" s="5">
        <v>7</v>
      </c>
      <c r="B20" s="73" t="s">
        <v>116</v>
      </c>
      <c r="C20" s="9">
        <v>35000000</v>
      </c>
      <c r="D20" s="121">
        <v>7757424</v>
      </c>
      <c r="E20" s="61">
        <f>D20</f>
        <v>7757424</v>
      </c>
      <c r="F20" s="61">
        <f>D20-E20</f>
        <v>0</v>
      </c>
      <c r="G20" s="121">
        <v>2489157</v>
      </c>
      <c r="H20" s="61">
        <f>G20</f>
        <v>2489157</v>
      </c>
      <c r="I20" s="61">
        <f>G20-H20</f>
        <v>0</v>
      </c>
      <c r="J20" s="61">
        <f t="shared" si="4"/>
        <v>10246581</v>
      </c>
      <c r="K20" s="61">
        <f t="shared" si="4"/>
        <v>10246581</v>
      </c>
      <c r="L20" s="61">
        <f>K20-J20</f>
        <v>0</v>
      </c>
      <c r="M20" s="61">
        <f>C20-J20</f>
        <v>24753419</v>
      </c>
      <c r="N20" s="126">
        <f t="shared" si="7"/>
        <v>0.2927594571428571</v>
      </c>
    </row>
    <row r="21" spans="1:14" s="35" customFormat="1" ht="15" customHeight="1">
      <c r="A21" s="205">
        <v>8</v>
      </c>
      <c r="B21" s="204" t="s">
        <v>117</v>
      </c>
      <c r="C21" s="211">
        <v>20000000</v>
      </c>
      <c r="D21" s="211">
        <v>4779675</v>
      </c>
      <c r="E21" s="211">
        <f>D21</f>
        <v>4779675</v>
      </c>
      <c r="F21" s="211">
        <f>D21-E21</f>
        <v>0</v>
      </c>
      <c r="G21" s="211">
        <v>1462725</v>
      </c>
      <c r="H21" s="211">
        <f>G21</f>
        <v>1462725</v>
      </c>
      <c r="I21" s="211">
        <f>G21-H21</f>
        <v>0</v>
      </c>
      <c r="J21" s="211">
        <f t="shared" si="4"/>
        <v>6242400</v>
      </c>
      <c r="K21" s="211">
        <f t="shared" si="4"/>
        <v>6242400</v>
      </c>
      <c r="L21" s="211">
        <f>K21-J21</f>
        <v>0</v>
      </c>
      <c r="M21" s="211">
        <f>C21-J21</f>
        <v>13757600</v>
      </c>
      <c r="N21" s="212">
        <f t="shared" si="7"/>
        <v>0.31212</v>
      </c>
    </row>
    <row r="22" spans="1:14" ht="12.75">
      <c r="A22" s="215">
        <v>9</v>
      </c>
      <c r="B22" s="122" t="s">
        <v>85</v>
      </c>
      <c r="C22" s="65">
        <v>0</v>
      </c>
      <c r="D22" s="128">
        <v>135918000</v>
      </c>
      <c r="E22" s="127">
        <f>D22</f>
        <v>135918000</v>
      </c>
      <c r="F22" s="127">
        <f>D22-E22</f>
        <v>0</v>
      </c>
      <c r="G22" s="128">
        <v>41402000</v>
      </c>
      <c r="H22" s="127">
        <f>G22</f>
        <v>41402000</v>
      </c>
      <c r="I22" s="127">
        <f>G22-H22</f>
        <v>0</v>
      </c>
      <c r="J22" s="127">
        <f t="shared" si="4"/>
        <v>177320000</v>
      </c>
      <c r="K22" s="127">
        <f t="shared" si="4"/>
        <v>177320000</v>
      </c>
      <c r="L22" s="127">
        <f>K22-J22</f>
        <v>0</v>
      </c>
      <c r="M22" s="127">
        <f>C22-J22</f>
        <v>-177320000</v>
      </c>
      <c r="N22" s="129"/>
    </row>
    <row r="23" spans="1:14" ht="13.5" thickBot="1">
      <c r="A23" s="216"/>
      <c r="B23" s="33" t="s">
        <v>17</v>
      </c>
      <c r="C23" s="34">
        <f>SUM(C10:C22)</f>
        <v>650000000</v>
      </c>
      <c r="D23" s="34">
        <f aca="true" t="shared" si="8" ref="D23:M23">SUM(D10:D22)</f>
        <v>238154719</v>
      </c>
      <c r="E23" s="34">
        <f t="shared" si="8"/>
        <v>238154719</v>
      </c>
      <c r="F23" s="34">
        <f t="shared" si="8"/>
        <v>0</v>
      </c>
      <c r="G23" s="34">
        <f t="shared" si="8"/>
        <v>73765792</v>
      </c>
      <c r="H23" s="34">
        <f t="shared" si="8"/>
        <v>73765792</v>
      </c>
      <c r="I23" s="34">
        <f t="shared" si="8"/>
        <v>0</v>
      </c>
      <c r="J23" s="34">
        <f t="shared" si="8"/>
        <v>311920511</v>
      </c>
      <c r="K23" s="34">
        <f t="shared" si="8"/>
        <v>311920511</v>
      </c>
      <c r="L23" s="34">
        <f t="shared" si="8"/>
        <v>0</v>
      </c>
      <c r="M23" s="34">
        <f t="shared" si="8"/>
        <v>338079489</v>
      </c>
      <c r="N23" s="105">
        <f>J23/C23</f>
        <v>0.4798777092307692</v>
      </c>
    </row>
    <row r="24" spans="1:14" ht="12.7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</row>
    <row r="25" spans="1:14" ht="12.75">
      <c r="A25" s="226" t="s">
        <v>18</v>
      </c>
      <c r="B25" s="226"/>
      <c r="C25" s="19"/>
      <c r="D25" s="20"/>
      <c r="E25" s="20"/>
      <c r="F25" s="20"/>
      <c r="G25" s="20"/>
      <c r="H25" s="20"/>
      <c r="I25" s="20"/>
      <c r="J25" s="20"/>
      <c r="L25" s="20"/>
      <c r="M25" s="20"/>
      <c r="N25" s="18"/>
    </row>
    <row r="26" spans="1:14" ht="12.75">
      <c r="A26" s="226" t="s">
        <v>19</v>
      </c>
      <c r="B26" s="226"/>
      <c r="C26" s="19"/>
      <c r="D26" s="209"/>
      <c r="E26" s="20"/>
      <c r="F26" s="20"/>
      <c r="G26" s="20"/>
      <c r="H26" s="20"/>
      <c r="I26" s="20"/>
      <c r="J26" s="20"/>
      <c r="K26" s="22" t="s">
        <v>41</v>
      </c>
      <c r="L26" s="20"/>
      <c r="M26" s="20"/>
      <c r="N26" s="18"/>
    </row>
    <row r="27" spans="1:14" ht="12.75">
      <c r="A27" s="226" t="s">
        <v>124</v>
      </c>
      <c r="B27" s="226"/>
      <c r="C27" s="19"/>
      <c r="D27" s="209"/>
      <c r="E27" s="20"/>
      <c r="F27" s="20"/>
      <c r="G27" s="20"/>
      <c r="H27" s="20"/>
      <c r="I27" s="20"/>
      <c r="J27" s="20"/>
      <c r="K27" s="22" t="s">
        <v>122</v>
      </c>
      <c r="L27" s="20"/>
      <c r="M27" s="20"/>
      <c r="N27" s="18"/>
    </row>
    <row r="28" spans="1:14" ht="12.75">
      <c r="A28" s="226" t="s">
        <v>125</v>
      </c>
      <c r="B28" s="226"/>
      <c r="C28" s="19"/>
      <c r="D28" s="209"/>
      <c r="E28" s="20"/>
      <c r="F28" s="20"/>
      <c r="G28" s="20"/>
      <c r="H28" s="20"/>
      <c r="I28" s="20"/>
      <c r="J28" s="20"/>
      <c r="K28" s="22" t="s">
        <v>123</v>
      </c>
      <c r="L28" s="20"/>
      <c r="M28" s="20"/>
      <c r="N28" s="18"/>
    </row>
    <row r="29" spans="1:14" ht="12.75">
      <c r="A29" s="19"/>
      <c r="B29" s="19"/>
      <c r="C29" s="19"/>
      <c r="D29" s="210"/>
      <c r="E29" s="20"/>
      <c r="F29" s="20"/>
      <c r="G29" s="20"/>
      <c r="H29" s="20"/>
      <c r="I29" s="20"/>
      <c r="J29" s="20"/>
      <c r="K29" s="22"/>
      <c r="L29" s="20"/>
      <c r="M29" s="20"/>
      <c r="N29" s="18"/>
    </row>
    <row r="30" spans="1:14" ht="12.75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2"/>
      <c r="L30" s="20"/>
      <c r="M30" s="20"/>
      <c r="N30" s="18"/>
    </row>
    <row r="31" spans="3:14" ht="12.75">
      <c r="C31" s="6"/>
      <c r="D31" s="20"/>
      <c r="E31" s="20"/>
      <c r="F31" s="7"/>
      <c r="G31" s="7"/>
      <c r="H31" s="7"/>
      <c r="I31" s="7"/>
      <c r="J31" s="7"/>
      <c r="K31" s="23" t="s">
        <v>20</v>
      </c>
      <c r="L31" s="7"/>
      <c r="M31" s="20"/>
      <c r="N31" s="18"/>
    </row>
    <row r="32" spans="1:14" ht="12.75">
      <c r="A32" s="223" t="s">
        <v>118</v>
      </c>
      <c r="B32" s="223"/>
      <c r="C32" s="19"/>
      <c r="D32" s="20"/>
      <c r="E32" s="20"/>
      <c r="F32" s="20"/>
      <c r="G32" s="20"/>
      <c r="H32" s="20"/>
      <c r="I32" s="20"/>
      <c r="J32" s="20"/>
      <c r="K32" s="22" t="s">
        <v>64</v>
      </c>
      <c r="L32" s="20"/>
      <c r="M32" s="20"/>
      <c r="N32" s="18"/>
    </row>
    <row r="33" spans="1:2" ht="12.75">
      <c r="A33" s="228" t="s">
        <v>83</v>
      </c>
      <c r="B33" s="228"/>
    </row>
    <row r="34" spans="1:2" ht="12.75">
      <c r="A34" s="226" t="s">
        <v>119</v>
      </c>
      <c r="B34" s="226"/>
    </row>
  </sheetData>
  <sheetProtection/>
  <mergeCells count="19">
    <mergeCell ref="A34:B34"/>
    <mergeCell ref="A1:B1"/>
    <mergeCell ref="D1:M1"/>
    <mergeCell ref="C2:M2"/>
    <mergeCell ref="C3:M3"/>
    <mergeCell ref="A7:A8"/>
    <mergeCell ref="B7:B8"/>
    <mergeCell ref="C7:F7"/>
    <mergeCell ref="F4:J4"/>
    <mergeCell ref="A24:N24"/>
    <mergeCell ref="N7:N8"/>
    <mergeCell ref="A28:B28"/>
    <mergeCell ref="A32:B32"/>
    <mergeCell ref="A33:B33"/>
    <mergeCell ref="G7:I7"/>
    <mergeCell ref="J7:M7"/>
    <mergeCell ref="A25:B25"/>
    <mergeCell ref="A26:B26"/>
    <mergeCell ref="A27:B27"/>
  </mergeCells>
  <printOptions/>
  <pageMargins left="1.25984251968504" right="0.5" top="0.5" bottom="0.5" header="0.511811023622047" footer="0.511811023622047"/>
  <pageSetup orientation="landscape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D13" sqref="D13:D22"/>
    </sheetView>
  </sheetViews>
  <sheetFormatPr defaultColWidth="9.140625" defaultRowHeight="12.75"/>
  <cols>
    <col min="1" max="1" width="21.7109375" style="12" customWidth="1"/>
    <col min="2" max="2" width="23.00390625" style="12" customWidth="1"/>
    <col min="3" max="3" width="13.421875" style="12" customWidth="1"/>
    <col min="4" max="5" width="11.7109375" style="12" customWidth="1"/>
    <col min="6" max="6" width="8.7109375" style="12" customWidth="1"/>
    <col min="7" max="8" width="11.7109375" style="12" customWidth="1"/>
    <col min="9" max="9" width="8.57421875" style="12" customWidth="1"/>
    <col min="10" max="11" width="11.7109375" style="12" customWidth="1"/>
    <col min="12" max="12" width="11.28125" style="12" customWidth="1"/>
    <col min="13" max="13" width="14.00390625" style="12" customWidth="1"/>
    <col min="14" max="14" width="8.7109375" style="12" customWidth="1"/>
    <col min="15" max="16384" width="9.140625" style="12" customWidth="1"/>
  </cols>
  <sheetData>
    <row r="1" spans="1:14" ht="12.75">
      <c r="A1" s="230"/>
      <c r="B1" s="230"/>
      <c r="C1" s="11"/>
      <c r="D1" s="231" t="s">
        <v>0</v>
      </c>
      <c r="E1" s="231"/>
      <c r="F1" s="231"/>
      <c r="G1" s="231"/>
      <c r="H1" s="231"/>
      <c r="I1" s="231"/>
      <c r="J1" s="231"/>
      <c r="K1" s="231"/>
      <c r="L1" s="231"/>
      <c r="M1" s="231"/>
      <c r="N1" s="25"/>
    </row>
    <row r="2" spans="1:14" ht="15" customHeight="1">
      <c r="A2" s="8"/>
      <c r="B2" s="8"/>
      <c r="C2" s="229" t="s">
        <v>32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5"/>
    </row>
    <row r="3" spans="1:14" ht="15" customHeight="1">
      <c r="A3" s="24" t="s">
        <v>43</v>
      </c>
      <c r="B3" s="24" t="s">
        <v>121</v>
      </c>
      <c r="C3" s="229" t="s">
        <v>33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5"/>
    </row>
    <row r="4" spans="1:14" ht="15" customHeight="1">
      <c r="A4" s="24" t="s">
        <v>44</v>
      </c>
      <c r="B4" s="104" t="s">
        <v>114</v>
      </c>
      <c r="C4" s="103"/>
      <c r="D4" s="203"/>
      <c r="E4" s="203"/>
      <c r="F4" s="229" t="s">
        <v>129</v>
      </c>
      <c r="G4" s="229"/>
      <c r="H4" s="229"/>
      <c r="I4" s="229"/>
      <c r="J4" s="229"/>
      <c r="K4" s="203"/>
      <c r="L4" s="203"/>
      <c r="M4" s="203"/>
      <c r="N4" s="25"/>
    </row>
    <row r="5" spans="1:14" ht="15" customHeight="1">
      <c r="A5" s="24" t="s">
        <v>45</v>
      </c>
      <c r="B5" s="24" t="s">
        <v>79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5"/>
    </row>
    <row r="6" spans="1:14" ht="12.75">
      <c r="A6" s="26"/>
      <c r="B6" s="26"/>
      <c r="C6" s="26"/>
      <c r="D6" s="21"/>
      <c r="E6" s="21"/>
      <c r="F6" s="21"/>
      <c r="G6" s="21"/>
      <c r="H6" s="21"/>
      <c r="I6" s="21"/>
      <c r="J6" s="21"/>
      <c r="K6" s="21"/>
      <c r="L6" s="21"/>
      <c r="M6" s="21"/>
      <c r="N6" s="27"/>
    </row>
    <row r="7" spans="1:14" ht="12.75">
      <c r="A7" s="232" t="s">
        <v>1</v>
      </c>
      <c r="B7" s="234" t="s">
        <v>2</v>
      </c>
      <c r="C7" s="220" t="s">
        <v>23</v>
      </c>
      <c r="D7" s="221"/>
      <c r="E7" s="221"/>
      <c r="F7" s="222"/>
      <c r="G7" s="220" t="s">
        <v>27</v>
      </c>
      <c r="H7" s="221"/>
      <c r="I7" s="222"/>
      <c r="J7" s="220" t="s">
        <v>31</v>
      </c>
      <c r="K7" s="221"/>
      <c r="L7" s="221"/>
      <c r="M7" s="222"/>
      <c r="N7" s="224" t="s">
        <v>21</v>
      </c>
    </row>
    <row r="8" spans="1:14" ht="38.25">
      <c r="A8" s="233"/>
      <c r="B8" s="235"/>
      <c r="C8" s="13" t="s">
        <v>22</v>
      </c>
      <c r="D8" s="14" t="s">
        <v>24</v>
      </c>
      <c r="E8" s="14" t="s">
        <v>25</v>
      </c>
      <c r="F8" s="14" t="s">
        <v>26</v>
      </c>
      <c r="G8" s="14" t="s">
        <v>24</v>
      </c>
      <c r="H8" s="14" t="s">
        <v>25</v>
      </c>
      <c r="I8" s="14" t="s">
        <v>26</v>
      </c>
      <c r="J8" s="14" t="s">
        <v>28</v>
      </c>
      <c r="K8" s="14" t="s">
        <v>39</v>
      </c>
      <c r="L8" s="14" t="s">
        <v>29</v>
      </c>
      <c r="M8" s="15" t="s">
        <v>30</v>
      </c>
      <c r="N8" s="225"/>
    </row>
    <row r="9" spans="1:14" s="39" customFormat="1" ht="12.75">
      <c r="A9" s="36">
        <v>1</v>
      </c>
      <c r="B9" s="36">
        <v>2</v>
      </c>
      <c r="C9" s="36">
        <v>3</v>
      </c>
      <c r="D9" s="37">
        <v>4</v>
      </c>
      <c r="E9" s="37">
        <v>5</v>
      </c>
      <c r="F9" s="38" t="s">
        <v>34</v>
      </c>
      <c r="G9" s="38">
        <v>7</v>
      </c>
      <c r="H9" s="38">
        <v>8</v>
      </c>
      <c r="I9" s="38" t="s">
        <v>35</v>
      </c>
      <c r="J9" s="38" t="s">
        <v>40</v>
      </c>
      <c r="K9" s="38" t="s">
        <v>36</v>
      </c>
      <c r="L9" s="38" t="s">
        <v>37</v>
      </c>
      <c r="M9" s="38" t="s">
        <v>38</v>
      </c>
      <c r="N9" s="38"/>
    </row>
    <row r="10" spans="1:14" ht="12.75">
      <c r="A10" s="213" t="s">
        <v>99</v>
      </c>
      <c r="B10" s="91" t="s">
        <v>95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124"/>
      <c r="B11" s="123" t="s">
        <v>96</v>
      </c>
      <c r="C11" s="9">
        <v>0</v>
      </c>
      <c r="D11" s="16">
        <v>0</v>
      </c>
      <c r="E11" s="16">
        <v>0</v>
      </c>
      <c r="F11" s="16">
        <f>D11-E11</f>
        <v>0</v>
      </c>
      <c r="G11" s="4">
        <v>0</v>
      </c>
      <c r="H11" s="16">
        <f>G11</f>
        <v>0</v>
      </c>
      <c r="I11" s="16">
        <f>G11-H11</f>
        <v>0</v>
      </c>
      <c r="J11" s="16">
        <f>D11+G11</f>
        <v>0</v>
      </c>
      <c r="K11" s="16">
        <f>E11+H11</f>
        <v>0</v>
      </c>
      <c r="L11" s="16">
        <f>K11-J11</f>
        <v>0</v>
      </c>
      <c r="M11" s="16">
        <f>C11-J11</f>
        <v>0</v>
      </c>
      <c r="N11" s="106"/>
    </row>
    <row r="12" spans="1:14" ht="12.75">
      <c r="A12" s="30" t="s">
        <v>101</v>
      </c>
      <c r="B12" s="94" t="s">
        <v>97</v>
      </c>
      <c r="C12" s="9"/>
      <c r="D12" s="16"/>
      <c r="E12" s="16"/>
      <c r="F12" s="16"/>
      <c r="G12" s="4"/>
      <c r="H12" s="4"/>
      <c r="I12" s="16"/>
      <c r="J12" s="16"/>
      <c r="K12" s="16"/>
      <c r="L12" s="16"/>
      <c r="M12" s="16"/>
      <c r="N12" s="107"/>
    </row>
    <row r="13" spans="1:14" ht="12.75">
      <c r="A13" s="5">
        <v>1</v>
      </c>
      <c r="B13" s="73" t="s">
        <v>66</v>
      </c>
      <c r="C13" s="9">
        <v>50000000</v>
      </c>
      <c r="D13" s="64">
        <v>22251650</v>
      </c>
      <c r="E13" s="16">
        <f aca="true" t="shared" si="0" ref="E13:E19">D13</f>
        <v>22251650</v>
      </c>
      <c r="F13" s="16">
        <f aca="true" t="shared" si="1" ref="F13:F19">D13-E13</f>
        <v>0</v>
      </c>
      <c r="G13" s="64">
        <v>8301750</v>
      </c>
      <c r="H13" s="16">
        <f aca="true" t="shared" si="2" ref="H13:H19">G13</f>
        <v>8301750</v>
      </c>
      <c r="I13" s="16">
        <f aca="true" t="shared" si="3" ref="I13:I19">G13-H13</f>
        <v>0</v>
      </c>
      <c r="J13" s="16">
        <f aca="true" t="shared" si="4" ref="J13:K22">D13+G13</f>
        <v>30553400</v>
      </c>
      <c r="K13" s="16">
        <f t="shared" si="4"/>
        <v>30553400</v>
      </c>
      <c r="L13" s="16">
        <f aca="true" t="shared" si="5" ref="L13:L19">K13-J13</f>
        <v>0</v>
      </c>
      <c r="M13" s="16">
        <f aca="true" t="shared" si="6" ref="M13:M19">C13-J13</f>
        <v>19446600</v>
      </c>
      <c r="N13" s="106">
        <f aca="true" t="shared" si="7" ref="N13:N21">J13/C13</f>
        <v>0.611068</v>
      </c>
    </row>
    <row r="14" spans="1:14" ht="11.25" customHeight="1">
      <c r="A14" s="5">
        <v>2</v>
      </c>
      <c r="B14" s="73" t="s">
        <v>68</v>
      </c>
      <c r="C14" s="9">
        <v>403000000</v>
      </c>
      <c r="D14" s="64">
        <v>72452510</v>
      </c>
      <c r="E14" s="16">
        <f t="shared" si="0"/>
        <v>72452510</v>
      </c>
      <c r="F14" s="16">
        <f t="shared" si="1"/>
        <v>0</v>
      </c>
      <c r="G14" s="64">
        <v>21275100</v>
      </c>
      <c r="H14" s="16">
        <f t="shared" si="2"/>
        <v>21275100</v>
      </c>
      <c r="I14" s="16">
        <f t="shared" si="3"/>
        <v>0</v>
      </c>
      <c r="J14" s="16">
        <f t="shared" si="4"/>
        <v>93727610</v>
      </c>
      <c r="K14" s="16">
        <f t="shared" si="4"/>
        <v>93727610</v>
      </c>
      <c r="L14" s="16">
        <f t="shared" si="5"/>
        <v>0</v>
      </c>
      <c r="M14" s="16">
        <f t="shared" si="6"/>
        <v>309272390</v>
      </c>
      <c r="N14" s="106">
        <f t="shared" si="7"/>
        <v>0.23257471464019852</v>
      </c>
    </row>
    <row r="15" spans="1:14" ht="12.75">
      <c r="A15" s="5">
        <v>3</v>
      </c>
      <c r="B15" s="73" t="s">
        <v>11</v>
      </c>
      <c r="C15" s="9">
        <v>1000000</v>
      </c>
      <c r="D15" s="64">
        <v>0</v>
      </c>
      <c r="E15" s="16">
        <f t="shared" si="0"/>
        <v>0</v>
      </c>
      <c r="F15" s="16">
        <f t="shared" si="1"/>
        <v>0</v>
      </c>
      <c r="G15" s="64">
        <v>0</v>
      </c>
      <c r="H15" s="16">
        <f t="shared" si="2"/>
        <v>0</v>
      </c>
      <c r="I15" s="16">
        <f t="shared" si="3"/>
        <v>0</v>
      </c>
      <c r="J15" s="16">
        <f t="shared" si="4"/>
        <v>0</v>
      </c>
      <c r="K15" s="16">
        <f t="shared" si="4"/>
        <v>0</v>
      </c>
      <c r="L15" s="16">
        <f t="shared" si="5"/>
        <v>0</v>
      </c>
      <c r="M15" s="16">
        <f t="shared" si="6"/>
        <v>1000000</v>
      </c>
      <c r="N15" s="106">
        <f t="shared" si="7"/>
        <v>0</v>
      </c>
    </row>
    <row r="16" spans="1:14" ht="12.75">
      <c r="A16" s="5">
        <v>4</v>
      </c>
      <c r="B16" s="73" t="s">
        <v>69</v>
      </c>
      <c r="C16" s="9">
        <v>31000000</v>
      </c>
      <c r="D16" s="64">
        <v>4575000</v>
      </c>
      <c r="E16" s="16">
        <f t="shared" si="0"/>
        <v>4575000</v>
      </c>
      <c r="F16" s="16">
        <f t="shared" si="1"/>
        <v>0</v>
      </c>
      <c r="G16" s="64">
        <v>1626000</v>
      </c>
      <c r="H16" s="16">
        <f t="shared" si="2"/>
        <v>1626000</v>
      </c>
      <c r="I16" s="16">
        <f t="shared" si="3"/>
        <v>0</v>
      </c>
      <c r="J16" s="16">
        <f t="shared" si="4"/>
        <v>6201000</v>
      </c>
      <c r="K16" s="16">
        <f t="shared" si="4"/>
        <v>6201000</v>
      </c>
      <c r="L16" s="16">
        <f t="shared" si="5"/>
        <v>0</v>
      </c>
      <c r="M16" s="16">
        <f t="shared" si="6"/>
        <v>24799000</v>
      </c>
      <c r="N16" s="106">
        <f t="shared" si="7"/>
        <v>0.20003225806451613</v>
      </c>
    </row>
    <row r="17" spans="1:14" ht="12.75">
      <c r="A17" s="5">
        <v>5</v>
      </c>
      <c r="B17" s="122" t="s">
        <v>115</v>
      </c>
      <c r="C17" s="9">
        <v>60000000</v>
      </c>
      <c r="D17" s="121">
        <v>18832370</v>
      </c>
      <c r="E17" s="16">
        <f t="shared" si="0"/>
        <v>18832370</v>
      </c>
      <c r="F17" s="16">
        <f t="shared" si="1"/>
        <v>0</v>
      </c>
      <c r="G17" s="121">
        <v>4504680</v>
      </c>
      <c r="H17" s="16">
        <f t="shared" si="2"/>
        <v>4504680</v>
      </c>
      <c r="I17" s="16">
        <f t="shared" si="3"/>
        <v>0</v>
      </c>
      <c r="J17" s="16">
        <f t="shared" si="4"/>
        <v>23337050</v>
      </c>
      <c r="K17" s="16">
        <f t="shared" si="4"/>
        <v>23337050</v>
      </c>
      <c r="L17" s="16">
        <f t="shared" si="5"/>
        <v>0</v>
      </c>
      <c r="M17" s="16">
        <f t="shared" si="6"/>
        <v>36662950</v>
      </c>
      <c r="N17" s="106">
        <f t="shared" si="7"/>
        <v>0.38895083333333336</v>
      </c>
    </row>
    <row r="18" spans="1:14" ht="12.75">
      <c r="A18" s="206" t="s">
        <v>100</v>
      </c>
      <c r="B18" s="207" t="s">
        <v>98</v>
      </c>
      <c r="C18" s="10"/>
      <c r="D18" s="64"/>
      <c r="E18" s="16"/>
      <c r="F18" s="16"/>
      <c r="G18" s="64">
        <v>0</v>
      </c>
      <c r="H18" s="16"/>
      <c r="I18" s="16"/>
      <c r="J18" s="16"/>
      <c r="K18" s="16"/>
      <c r="L18" s="16"/>
      <c r="M18" s="16"/>
      <c r="N18" s="106"/>
    </row>
    <row r="19" spans="1:14" ht="12.75">
      <c r="A19" s="214">
        <v>6</v>
      </c>
      <c r="B19" s="73" t="s">
        <v>84</v>
      </c>
      <c r="C19" s="9">
        <v>50000000</v>
      </c>
      <c r="D19" s="64">
        <v>0</v>
      </c>
      <c r="E19" s="16">
        <f t="shared" si="0"/>
        <v>0</v>
      </c>
      <c r="F19" s="16">
        <f t="shared" si="1"/>
        <v>0</v>
      </c>
      <c r="G19" s="64">
        <v>0</v>
      </c>
      <c r="H19" s="16">
        <f t="shared" si="2"/>
        <v>0</v>
      </c>
      <c r="I19" s="16">
        <f t="shared" si="3"/>
        <v>0</v>
      </c>
      <c r="J19" s="16">
        <f t="shared" si="4"/>
        <v>0</v>
      </c>
      <c r="K19" s="16">
        <f t="shared" si="4"/>
        <v>0</v>
      </c>
      <c r="L19" s="16">
        <f t="shared" si="5"/>
        <v>0</v>
      </c>
      <c r="M19" s="16">
        <f t="shared" si="6"/>
        <v>50000000</v>
      </c>
      <c r="N19" s="106">
        <f t="shared" si="7"/>
        <v>0</v>
      </c>
    </row>
    <row r="20" spans="1:14" ht="12.75">
      <c r="A20" s="5">
        <v>7</v>
      </c>
      <c r="B20" s="73" t="s">
        <v>116</v>
      </c>
      <c r="C20" s="9">
        <v>35000000</v>
      </c>
      <c r="D20" s="121">
        <v>10246581</v>
      </c>
      <c r="E20" s="61">
        <f>D20</f>
        <v>10246581</v>
      </c>
      <c r="F20" s="61">
        <f>D20-E20</f>
        <v>0</v>
      </c>
      <c r="G20" s="121">
        <v>3940839</v>
      </c>
      <c r="H20" s="61">
        <f>G20</f>
        <v>3940839</v>
      </c>
      <c r="I20" s="61">
        <f>G20-H20</f>
        <v>0</v>
      </c>
      <c r="J20" s="61">
        <f t="shared" si="4"/>
        <v>14187420</v>
      </c>
      <c r="K20" s="61">
        <f t="shared" si="4"/>
        <v>14187420</v>
      </c>
      <c r="L20" s="61">
        <f>K20-J20</f>
        <v>0</v>
      </c>
      <c r="M20" s="61">
        <f>C20-J20</f>
        <v>20812580</v>
      </c>
      <c r="N20" s="126">
        <f t="shared" si="7"/>
        <v>0.40535485714285713</v>
      </c>
    </row>
    <row r="21" spans="1:14" s="35" customFormat="1" ht="15" customHeight="1">
      <c r="A21" s="205">
        <v>8</v>
      </c>
      <c r="B21" s="204" t="s">
        <v>117</v>
      </c>
      <c r="C21" s="211">
        <v>20000000</v>
      </c>
      <c r="D21" s="211">
        <v>6242400</v>
      </c>
      <c r="E21" s="211">
        <f>D21</f>
        <v>6242400</v>
      </c>
      <c r="F21" s="211">
        <f>D21-E21</f>
        <v>0</v>
      </c>
      <c r="G21" s="211">
        <v>0</v>
      </c>
      <c r="H21" s="211">
        <f>G21</f>
        <v>0</v>
      </c>
      <c r="I21" s="211">
        <f>G21-H21</f>
        <v>0</v>
      </c>
      <c r="J21" s="211">
        <f t="shared" si="4"/>
        <v>6242400</v>
      </c>
      <c r="K21" s="211">
        <f t="shared" si="4"/>
        <v>6242400</v>
      </c>
      <c r="L21" s="211">
        <f>K21-J21</f>
        <v>0</v>
      </c>
      <c r="M21" s="211">
        <f>C21-J21</f>
        <v>13757600</v>
      </c>
      <c r="N21" s="212">
        <f t="shared" si="7"/>
        <v>0.31212</v>
      </c>
    </row>
    <row r="22" spans="1:14" ht="12.75">
      <c r="A22" s="215">
        <v>9</v>
      </c>
      <c r="B22" s="122" t="s">
        <v>85</v>
      </c>
      <c r="C22" s="65">
        <v>0</v>
      </c>
      <c r="D22" s="128">
        <v>177320000</v>
      </c>
      <c r="E22" s="127">
        <f>D22</f>
        <v>177320000</v>
      </c>
      <c r="F22" s="127">
        <f>D22-E22</f>
        <v>0</v>
      </c>
      <c r="G22" s="128">
        <v>56092000</v>
      </c>
      <c r="H22" s="127">
        <f>G22</f>
        <v>56092000</v>
      </c>
      <c r="I22" s="127">
        <f>G22-H22</f>
        <v>0</v>
      </c>
      <c r="J22" s="127">
        <f t="shared" si="4"/>
        <v>233412000</v>
      </c>
      <c r="K22" s="127">
        <f t="shared" si="4"/>
        <v>233412000</v>
      </c>
      <c r="L22" s="127">
        <f>K22-J22</f>
        <v>0</v>
      </c>
      <c r="M22" s="127">
        <f>C22-J22</f>
        <v>-233412000</v>
      </c>
      <c r="N22" s="129"/>
    </row>
    <row r="23" spans="1:14" ht="13.5" thickBot="1">
      <c r="A23" s="216"/>
      <c r="B23" s="33" t="s">
        <v>17</v>
      </c>
      <c r="C23" s="34">
        <f>SUM(C10:C22)</f>
        <v>650000000</v>
      </c>
      <c r="D23" s="34">
        <f aca="true" t="shared" si="8" ref="D23:M23">SUM(D10:D22)</f>
        <v>311920511</v>
      </c>
      <c r="E23" s="34">
        <f t="shared" si="8"/>
        <v>311920511</v>
      </c>
      <c r="F23" s="34">
        <f t="shared" si="8"/>
        <v>0</v>
      </c>
      <c r="G23" s="34">
        <f t="shared" si="8"/>
        <v>95740369</v>
      </c>
      <c r="H23" s="34">
        <f t="shared" si="8"/>
        <v>95740369</v>
      </c>
      <c r="I23" s="34">
        <f t="shared" si="8"/>
        <v>0</v>
      </c>
      <c r="J23" s="34">
        <f t="shared" si="8"/>
        <v>407660880</v>
      </c>
      <c r="K23" s="34">
        <f t="shared" si="8"/>
        <v>407660880</v>
      </c>
      <c r="L23" s="34">
        <f t="shared" si="8"/>
        <v>0</v>
      </c>
      <c r="M23" s="34">
        <f t="shared" si="8"/>
        <v>242339120</v>
      </c>
      <c r="N23" s="105">
        <f>J23/C23</f>
        <v>0.6271705846153847</v>
      </c>
    </row>
    <row r="24" spans="1:14" ht="12.7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</row>
    <row r="25" spans="1:14" ht="12.75">
      <c r="A25" s="226" t="s">
        <v>18</v>
      </c>
      <c r="B25" s="226"/>
      <c r="C25" s="19"/>
      <c r="D25" s="20"/>
      <c r="E25" s="20"/>
      <c r="F25" s="20"/>
      <c r="G25" s="20"/>
      <c r="H25" s="20"/>
      <c r="I25" s="20"/>
      <c r="J25" s="20"/>
      <c r="L25" s="20"/>
      <c r="M25" s="20"/>
      <c r="N25" s="18"/>
    </row>
    <row r="26" spans="1:14" ht="12.75">
      <c r="A26" s="226" t="s">
        <v>19</v>
      </c>
      <c r="B26" s="226"/>
      <c r="C26" s="19"/>
      <c r="D26" s="209"/>
      <c r="E26" s="20"/>
      <c r="F26" s="20"/>
      <c r="G26" s="20"/>
      <c r="H26" s="20"/>
      <c r="I26" s="20"/>
      <c r="J26" s="20"/>
      <c r="K26" s="22" t="s">
        <v>41</v>
      </c>
      <c r="L26" s="20"/>
      <c r="M26" s="20"/>
      <c r="N26" s="18"/>
    </row>
    <row r="27" spans="1:14" ht="12.75">
      <c r="A27" s="226" t="s">
        <v>124</v>
      </c>
      <c r="B27" s="226"/>
      <c r="C27" s="19"/>
      <c r="D27" s="209"/>
      <c r="E27" s="20"/>
      <c r="F27" s="20"/>
      <c r="G27" s="20"/>
      <c r="H27" s="20"/>
      <c r="I27" s="20"/>
      <c r="J27" s="20"/>
      <c r="K27" s="22" t="s">
        <v>122</v>
      </c>
      <c r="L27" s="20"/>
      <c r="M27" s="20"/>
      <c r="N27" s="18"/>
    </row>
    <row r="28" spans="1:14" ht="12.75">
      <c r="A28" s="226" t="s">
        <v>125</v>
      </c>
      <c r="B28" s="226"/>
      <c r="C28" s="19"/>
      <c r="D28" s="209"/>
      <c r="E28" s="20"/>
      <c r="F28" s="20"/>
      <c r="G28" s="20"/>
      <c r="H28" s="20"/>
      <c r="I28" s="20"/>
      <c r="J28" s="20"/>
      <c r="K28" s="22" t="s">
        <v>123</v>
      </c>
      <c r="L28" s="20"/>
      <c r="M28" s="20"/>
      <c r="N28" s="18"/>
    </row>
    <row r="29" spans="1:14" ht="12.75">
      <c r="A29" s="19"/>
      <c r="B29" s="19"/>
      <c r="C29" s="19"/>
      <c r="D29" s="210"/>
      <c r="E29" s="20"/>
      <c r="F29" s="20"/>
      <c r="G29" s="20"/>
      <c r="H29" s="20"/>
      <c r="I29" s="20"/>
      <c r="J29" s="20"/>
      <c r="K29" s="22"/>
      <c r="L29" s="20"/>
      <c r="M29" s="20"/>
      <c r="N29" s="18"/>
    </row>
    <row r="30" spans="1:14" ht="12.75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2"/>
      <c r="L30" s="20"/>
      <c r="M30" s="20"/>
      <c r="N30" s="18"/>
    </row>
    <row r="31" spans="3:14" ht="12.75">
      <c r="C31" s="6"/>
      <c r="D31" s="20"/>
      <c r="E31" s="20"/>
      <c r="F31" s="7"/>
      <c r="G31" s="7"/>
      <c r="H31" s="7"/>
      <c r="I31" s="7"/>
      <c r="J31" s="7"/>
      <c r="K31" s="23" t="s">
        <v>20</v>
      </c>
      <c r="L31" s="7"/>
      <c r="M31" s="20"/>
      <c r="N31" s="18"/>
    </row>
    <row r="32" spans="1:14" ht="12.75">
      <c r="A32" s="223" t="s">
        <v>118</v>
      </c>
      <c r="B32" s="223"/>
      <c r="C32" s="19"/>
      <c r="D32" s="20"/>
      <c r="E32" s="20"/>
      <c r="F32" s="20"/>
      <c r="G32" s="20"/>
      <c r="H32" s="20"/>
      <c r="I32" s="20"/>
      <c r="J32" s="20"/>
      <c r="K32" s="22" t="s">
        <v>64</v>
      </c>
      <c r="L32" s="20"/>
      <c r="M32" s="20"/>
      <c r="N32" s="18"/>
    </row>
    <row r="33" spans="1:2" ht="12.75">
      <c r="A33" s="228" t="s">
        <v>83</v>
      </c>
      <c r="B33" s="228"/>
    </row>
    <row r="34" spans="1:2" ht="12.75">
      <c r="A34" s="226" t="s">
        <v>119</v>
      </c>
      <c r="B34" s="226"/>
    </row>
  </sheetData>
  <sheetProtection/>
  <mergeCells count="19">
    <mergeCell ref="N7:N8"/>
    <mergeCell ref="A32:B32"/>
    <mergeCell ref="A28:B28"/>
    <mergeCell ref="A33:B33"/>
    <mergeCell ref="G7:I7"/>
    <mergeCell ref="J7:M7"/>
    <mergeCell ref="A25:B25"/>
    <mergeCell ref="A26:B26"/>
    <mergeCell ref="A27:B27"/>
    <mergeCell ref="A34:B34"/>
    <mergeCell ref="A1:B1"/>
    <mergeCell ref="D1:M1"/>
    <mergeCell ref="C2:M2"/>
    <mergeCell ref="C3:M3"/>
    <mergeCell ref="A7:A8"/>
    <mergeCell ref="B7:B8"/>
    <mergeCell ref="C7:F7"/>
    <mergeCell ref="F4:J4"/>
    <mergeCell ref="A24:N24"/>
  </mergeCells>
  <printOptions/>
  <pageMargins left="0.588582677" right="0.340551181" top="0.511811023622047" bottom="0.511811023622047" header="0.511811023622047" footer="0.511811023622047"/>
  <pageSetup orientation="landscape" paperSize="5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zoomScaleSheetLayoutView="95" zoomScalePageLayoutView="0" workbookViewId="0" topLeftCell="A2">
      <selection activeCell="A27" sqref="A27:B27"/>
    </sheetView>
  </sheetViews>
  <sheetFormatPr defaultColWidth="9.140625" defaultRowHeight="12.75"/>
  <cols>
    <col min="1" max="1" width="21.7109375" style="12" customWidth="1"/>
    <col min="2" max="2" width="23.00390625" style="12" customWidth="1"/>
    <col min="3" max="3" width="13.421875" style="12" customWidth="1"/>
    <col min="4" max="5" width="11.7109375" style="12" customWidth="1"/>
    <col min="6" max="6" width="8.7109375" style="12" customWidth="1"/>
    <col min="7" max="8" width="11.7109375" style="12" customWidth="1"/>
    <col min="9" max="9" width="8.57421875" style="12" customWidth="1"/>
    <col min="10" max="11" width="11.7109375" style="12" customWidth="1"/>
    <col min="12" max="12" width="11.28125" style="12" customWidth="1"/>
    <col min="13" max="13" width="14.00390625" style="12" customWidth="1"/>
    <col min="14" max="14" width="8.7109375" style="12" customWidth="1"/>
    <col min="15" max="16384" width="9.140625" style="12" customWidth="1"/>
  </cols>
  <sheetData>
    <row r="1" spans="1:14" ht="12.75">
      <c r="A1" s="230"/>
      <c r="B1" s="230"/>
      <c r="C1" s="11"/>
      <c r="D1" s="231" t="s">
        <v>0</v>
      </c>
      <c r="E1" s="231"/>
      <c r="F1" s="231"/>
      <c r="G1" s="231"/>
      <c r="H1" s="231"/>
      <c r="I1" s="231"/>
      <c r="J1" s="231"/>
      <c r="K1" s="231"/>
      <c r="L1" s="231"/>
      <c r="M1" s="231"/>
      <c r="N1" s="25"/>
    </row>
    <row r="2" spans="1:14" ht="15" customHeight="1">
      <c r="A2" s="8"/>
      <c r="B2" s="8"/>
      <c r="C2" s="229" t="s">
        <v>32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5"/>
    </row>
    <row r="3" spans="1:14" ht="15" customHeight="1">
      <c r="A3" s="24" t="s">
        <v>43</v>
      </c>
      <c r="B3" s="24" t="s">
        <v>121</v>
      </c>
      <c r="C3" s="229" t="s">
        <v>33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5"/>
    </row>
    <row r="4" spans="1:14" ht="15" customHeight="1">
      <c r="A4" s="24" t="s">
        <v>44</v>
      </c>
      <c r="B4" s="104" t="s">
        <v>114</v>
      </c>
      <c r="C4" s="103"/>
      <c r="D4" s="203"/>
      <c r="E4" s="203"/>
      <c r="F4" s="229" t="s">
        <v>130</v>
      </c>
      <c r="G4" s="229"/>
      <c r="H4" s="229"/>
      <c r="I4" s="229"/>
      <c r="J4" s="229"/>
      <c r="K4" s="203"/>
      <c r="L4" s="203"/>
      <c r="M4" s="203"/>
      <c r="N4" s="25"/>
    </row>
    <row r="5" spans="1:14" ht="15" customHeight="1">
      <c r="A5" s="24" t="s">
        <v>45</v>
      </c>
      <c r="B5" s="24" t="s">
        <v>79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5"/>
    </row>
    <row r="6" spans="1:14" ht="12.75">
      <c r="A6" s="26"/>
      <c r="B6" s="26"/>
      <c r="C6" s="26"/>
      <c r="D6" s="21"/>
      <c r="E6" s="21"/>
      <c r="F6" s="21"/>
      <c r="G6" s="21"/>
      <c r="H6" s="21"/>
      <c r="I6" s="21"/>
      <c r="J6" s="21"/>
      <c r="K6" s="21"/>
      <c r="L6" s="21"/>
      <c r="M6" s="21"/>
      <c r="N6" s="27"/>
    </row>
    <row r="7" spans="1:14" ht="12.75">
      <c r="A7" s="232" t="s">
        <v>1</v>
      </c>
      <c r="B7" s="234" t="s">
        <v>2</v>
      </c>
      <c r="C7" s="220" t="s">
        <v>23</v>
      </c>
      <c r="D7" s="221"/>
      <c r="E7" s="221"/>
      <c r="F7" s="222"/>
      <c r="G7" s="220" t="s">
        <v>27</v>
      </c>
      <c r="H7" s="221"/>
      <c r="I7" s="222"/>
      <c r="J7" s="220" t="s">
        <v>31</v>
      </c>
      <c r="K7" s="221"/>
      <c r="L7" s="221"/>
      <c r="M7" s="222"/>
      <c r="N7" s="224" t="s">
        <v>21</v>
      </c>
    </row>
    <row r="8" spans="1:14" ht="38.25">
      <c r="A8" s="233"/>
      <c r="B8" s="235"/>
      <c r="C8" s="13" t="s">
        <v>22</v>
      </c>
      <c r="D8" s="14" t="s">
        <v>24</v>
      </c>
      <c r="E8" s="14" t="s">
        <v>25</v>
      </c>
      <c r="F8" s="14" t="s">
        <v>26</v>
      </c>
      <c r="G8" s="14" t="s">
        <v>24</v>
      </c>
      <c r="H8" s="14" t="s">
        <v>25</v>
      </c>
      <c r="I8" s="14" t="s">
        <v>26</v>
      </c>
      <c r="J8" s="14" t="s">
        <v>28</v>
      </c>
      <c r="K8" s="14" t="s">
        <v>39</v>
      </c>
      <c r="L8" s="14" t="s">
        <v>29</v>
      </c>
      <c r="M8" s="15" t="s">
        <v>30</v>
      </c>
      <c r="N8" s="225"/>
    </row>
    <row r="9" spans="1:14" s="39" customFormat="1" ht="12.75">
      <c r="A9" s="36">
        <v>1</v>
      </c>
      <c r="B9" s="36">
        <v>2</v>
      </c>
      <c r="C9" s="36">
        <v>3</v>
      </c>
      <c r="D9" s="37">
        <v>4</v>
      </c>
      <c r="E9" s="37">
        <v>5</v>
      </c>
      <c r="F9" s="38" t="s">
        <v>34</v>
      </c>
      <c r="G9" s="38">
        <v>7</v>
      </c>
      <c r="H9" s="38">
        <v>8</v>
      </c>
      <c r="I9" s="38" t="s">
        <v>35</v>
      </c>
      <c r="J9" s="38" t="s">
        <v>40</v>
      </c>
      <c r="K9" s="38" t="s">
        <v>36</v>
      </c>
      <c r="L9" s="38" t="s">
        <v>37</v>
      </c>
      <c r="M9" s="38" t="s">
        <v>38</v>
      </c>
      <c r="N9" s="38"/>
    </row>
    <row r="10" spans="1:14" ht="12.75">
      <c r="A10" s="213" t="s">
        <v>99</v>
      </c>
      <c r="B10" s="91" t="s">
        <v>95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124"/>
      <c r="B11" s="123" t="s">
        <v>96</v>
      </c>
      <c r="C11" s="9">
        <v>0</v>
      </c>
      <c r="D11" s="16">
        <v>0</v>
      </c>
      <c r="E11" s="16">
        <v>0</v>
      </c>
      <c r="F11" s="16">
        <f>D11-E11</f>
        <v>0</v>
      </c>
      <c r="G11" s="4">
        <v>0</v>
      </c>
      <c r="H11" s="16">
        <f>G11</f>
        <v>0</v>
      </c>
      <c r="I11" s="16">
        <f>G11-H11</f>
        <v>0</v>
      </c>
      <c r="J11" s="16">
        <f>D11+G11</f>
        <v>0</v>
      </c>
      <c r="K11" s="16">
        <f>E11+H11</f>
        <v>0</v>
      </c>
      <c r="L11" s="16">
        <f>K11-J11</f>
        <v>0</v>
      </c>
      <c r="M11" s="16">
        <f>C11-J11</f>
        <v>0</v>
      </c>
      <c r="N11" s="106"/>
    </row>
    <row r="12" spans="1:14" ht="12.75">
      <c r="A12" s="30" t="s">
        <v>101</v>
      </c>
      <c r="B12" s="94" t="s">
        <v>97</v>
      </c>
      <c r="C12" s="9"/>
      <c r="D12" s="16"/>
      <c r="E12" s="16"/>
      <c r="F12" s="16"/>
      <c r="G12" s="4"/>
      <c r="H12" s="4"/>
      <c r="I12" s="16"/>
      <c r="J12" s="16"/>
      <c r="K12" s="16"/>
      <c r="L12" s="16"/>
      <c r="M12" s="16"/>
      <c r="N12" s="107"/>
    </row>
    <row r="13" spans="1:14" ht="12.75">
      <c r="A13" s="5">
        <v>1</v>
      </c>
      <c r="B13" s="73" t="s">
        <v>66</v>
      </c>
      <c r="C13" s="9">
        <v>50000000</v>
      </c>
      <c r="D13" s="64">
        <v>30553400</v>
      </c>
      <c r="E13" s="16">
        <f aca="true" t="shared" si="0" ref="E13:E19">D13</f>
        <v>30553400</v>
      </c>
      <c r="F13" s="16">
        <f aca="true" t="shared" si="1" ref="F13:F19">D13-E13</f>
        <v>0</v>
      </c>
      <c r="G13" s="64">
        <v>7327150</v>
      </c>
      <c r="H13" s="16">
        <f aca="true" t="shared" si="2" ref="H13:H19">G13</f>
        <v>7327150</v>
      </c>
      <c r="I13" s="16">
        <f aca="true" t="shared" si="3" ref="I13:I19">G13-H13</f>
        <v>0</v>
      </c>
      <c r="J13" s="16">
        <f aca="true" t="shared" si="4" ref="J13:K22">D13+G13</f>
        <v>37880550</v>
      </c>
      <c r="K13" s="16">
        <f t="shared" si="4"/>
        <v>37880550</v>
      </c>
      <c r="L13" s="16">
        <f aca="true" t="shared" si="5" ref="L13:L19">K13-J13</f>
        <v>0</v>
      </c>
      <c r="M13" s="16">
        <f aca="true" t="shared" si="6" ref="M13:M19">C13-J13</f>
        <v>12119450</v>
      </c>
      <c r="N13" s="106">
        <f aca="true" t="shared" si="7" ref="N13:N21">J13/C13</f>
        <v>0.757611</v>
      </c>
    </row>
    <row r="14" spans="1:14" ht="11.25" customHeight="1">
      <c r="A14" s="5">
        <v>2</v>
      </c>
      <c r="B14" s="73" t="s">
        <v>68</v>
      </c>
      <c r="C14" s="9">
        <v>403000000</v>
      </c>
      <c r="D14" s="64">
        <v>93727610</v>
      </c>
      <c r="E14" s="16">
        <f t="shared" si="0"/>
        <v>93727610</v>
      </c>
      <c r="F14" s="16">
        <f t="shared" si="1"/>
        <v>0</v>
      </c>
      <c r="G14" s="64">
        <v>12830200</v>
      </c>
      <c r="H14" s="16">
        <f t="shared" si="2"/>
        <v>12830200</v>
      </c>
      <c r="I14" s="16">
        <f t="shared" si="3"/>
        <v>0</v>
      </c>
      <c r="J14" s="16">
        <f t="shared" si="4"/>
        <v>106557810</v>
      </c>
      <c r="K14" s="16">
        <f t="shared" si="4"/>
        <v>106557810</v>
      </c>
      <c r="L14" s="16">
        <f t="shared" si="5"/>
        <v>0</v>
      </c>
      <c r="M14" s="16">
        <f t="shared" si="6"/>
        <v>296442190</v>
      </c>
      <c r="N14" s="106">
        <f t="shared" si="7"/>
        <v>0.26441143920595533</v>
      </c>
    </row>
    <row r="15" spans="1:14" ht="12.75">
      <c r="A15" s="5">
        <v>3</v>
      </c>
      <c r="B15" s="73" t="s">
        <v>11</v>
      </c>
      <c r="C15" s="9">
        <v>1000000</v>
      </c>
      <c r="D15" s="64">
        <v>0</v>
      </c>
      <c r="E15" s="16">
        <f t="shared" si="0"/>
        <v>0</v>
      </c>
      <c r="F15" s="16">
        <f t="shared" si="1"/>
        <v>0</v>
      </c>
      <c r="G15" s="64">
        <v>0</v>
      </c>
      <c r="H15" s="16">
        <f t="shared" si="2"/>
        <v>0</v>
      </c>
      <c r="I15" s="16">
        <f t="shared" si="3"/>
        <v>0</v>
      </c>
      <c r="J15" s="16">
        <f t="shared" si="4"/>
        <v>0</v>
      </c>
      <c r="K15" s="16">
        <f t="shared" si="4"/>
        <v>0</v>
      </c>
      <c r="L15" s="16">
        <f t="shared" si="5"/>
        <v>0</v>
      </c>
      <c r="M15" s="16">
        <f t="shared" si="6"/>
        <v>1000000</v>
      </c>
      <c r="N15" s="106">
        <f t="shared" si="7"/>
        <v>0</v>
      </c>
    </row>
    <row r="16" spans="1:14" ht="12.75">
      <c r="A16" s="5">
        <v>4</v>
      </c>
      <c r="B16" s="73" t="s">
        <v>69</v>
      </c>
      <c r="C16" s="9">
        <v>31000000</v>
      </c>
      <c r="D16" s="64">
        <v>6201000</v>
      </c>
      <c r="E16" s="16">
        <f t="shared" si="0"/>
        <v>6201000</v>
      </c>
      <c r="F16" s="16">
        <f t="shared" si="1"/>
        <v>0</v>
      </c>
      <c r="G16" s="64">
        <v>1521000</v>
      </c>
      <c r="H16" s="16">
        <f t="shared" si="2"/>
        <v>1521000</v>
      </c>
      <c r="I16" s="16">
        <f t="shared" si="3"/>
        <v>0</v>
      </c>
      <c r="J16" s="16">
        <f t="shared" si="4"/>
        <v>7722000</v>
      </c>
      <c r="K16" s="16">
        <f t="shared" si="4"/>
        <v>7722000</v>
      </c>
      <c r="L16" s="16">
        <f t="shared" si="5"/>
        <v>0</v>
      </c>
      <c r="M16" s="16">
        <f t="shared" si="6"/>
        <v>23278000</v>
      </c>
      <c r="N16" s="106">
        <f t="shared" si="7"/>
        <v>0.2490967741935484</v>
      </c>
    </row>
    <row r="17" spans="1:14" ht="12.75">
      <c r="A17" s="5">
        <v>5</v>
      </c>
      <c r="B17" s="122" t="s">
        <v>115</v>
      </c>
      <c r="C17" s="9">
        <v>60000000</v>
      </c>
      <c r="D17" s="121">
        <v>23337050</v>
      </c>
      <c r="E17" s="16">
        <f t="shared" si="0"/>
        <v>23337050</v>
      </c>
      <c r="F17" s="16">
        <f t="shared" si="1"/>
        <v>0</v>
      </c>
      <c r="G17" s="121">
        <v>2022720</v>
      </c>
      <c r="H17" s="16">
        <f t="shared" si="2"/>
        <v>2022720</v>
      </c>
      <c r="I17" s="16">
        <f t="shared" si="3"/>
        <v>0</v>
      </c>
      <c r="J17" s="16">
        <f t="shared" si="4"/>
        <v>25359770</v>
      </c>
      <c r="K17" s="16">
        <f t="shared" si="4"/>
        <v>25359770</v>
      </c>
      <c r="L17" s="16">
        <f t="shared" si="5"/>
        <v>0</v>
      </c>
      <c r="M17" s="16">
        <f t="shared" si="6"/>
        <v>34640230</v>
      </c>
      <c r="N17" s="106">
        <f t="shared" si="7"/>
        <v>0.4226628333333333</v>
      </c>
    </row>
    <row r="18" spans="1:14" ht="12.75">
      <c r="A18" s="206" t="s">
        <v>100</v>
      </c>
      <c r="B18" s="207" t="s">
        <v>98</v>
      </c>
      <c r="C18" s="10"/>
      <c r="D18" s="64"/>
      <c r="E18" s="16"/>
      <c r="F18" s="16"/>
      <c r="G18" s="64">
        <v>0</v>
      </c>
      <c r="H18" s="16"/>
      <c r="I18" s="16"/>
      <c r="J18" s="16"/>
      <c r="K18" s="16"/>
      <c r="L18" s="16"/>
      <c r="M18" s="16"/>
      <c r="N18" s="106"/>
    </row>
    <row r="19" spans="1:14" ht="12.75">
      <c r="A19" s="214">
        <v>6</v>
      </c>
      <c r="B19" s="73" t="s">
        <v>84</v>
      </c>
      <c r="C19" s="9">
        <v>50000000</v>
      </c>
      <c r="D19" s="64">
        <v>0</v>
      </c>
      <c r="E19" s="16">
        <f t="shared" si="0"/>
        <v>0</v>
      </c>
      <c r="F19" s="16">
        <f t="shared" si="1"/>
        <v>0</v>
      </c>
      <c r="G19" s="64">
        <v>26132000</v>
      </c>
      <c r="H19" s="16">
        <f t="shared" si="2"/>
        <v>26132000</v>
      </c>
      <c r="I19" s="16">
        <f t="shared" si="3"/>
        <v>0</v>
      </c>
      <c r="J19" s="16">
        <f t="shared" si="4"/>
        <v>26132000</v>
      </c>
      <c r="K19" s="16">
        <f t="shared" si="4"/>
        <v>26132000</v>
      </c>
      <c r="L19" s="16">
        <f t="shared" si="5"/>
        <v>0</v>
      </c>
      <c r="M19" s="16">
        <f t="shared" si="6"/>
        <v>23868000</v>
      </c>
      <c r="N19" s="106">
        <f t="shared" si="7"/>
        <v>0.52264</v>
      </c>
    </row>
    <row r="20" spans="1:14" ht="12.75">
      <c r="A20" s="5">
        <v>7</v>
      </c>
      <c r="B20" s="73" t="s">
        <v>116</v>
      </c>
      <c r="C20" s="9">
        <v>35000000</v>
      </c>
      <c r="D20" s="121">
        <v>14187420</v>
      </c>
      <c r="E20" s="61">
        <f>D20</f>
        <v>14187420</v>
      </c>
      <c r="F20" s="61">
        <f>D20-E20</f>
        <v>0</v>
      </c>
      <c r="G20" s="121">
        <v>2367792</v>
      </c>
      <c r="H20" s="61">
        <f>G20</f>
        <v>2367792</v>
      </c>
      <c r="I20" s="61">
        <f>G20-H20</f>
        <v>0</v>
      </c>
      <c r="J20" s="61">
        <f t="shared" si="4"/>
        <v>16555212</v>
      </c>
      <c r="K20" s="61">
        <f t="shared" si="4"/>
        <v>16555212</v>
      </c>
      <c r="L20" s="61">
        <f>K20-J20</f>
        <v>0</v>
      </c>
      <c r="M20" s="61">
        <f>C20-J20</f>
        <v>18444788</v>
      </c>
      <c r="N20" s="126">
        <f t="shared" si="7"/>
        <v>0.47300605714285715</v>
      </c>
    </row>
    <row r="21" spans="1:14" s="35" customFormat="1" ht="15" customHeight="1">
      <c r="A21" s="205">
        <v>8</v>
      </c>
      <c r="B21" s="204" t="s">
        <v>117</v>
      </c>
      <c r="C21" s="211">
        <v>20000000</v>
      </c>
      <c r="D21" s="211">
        <v>6242400</v>
      </c>
      <c r="E21" s="211">
        <f>D21</f>
        <v>6242400</v>
      </c>
      <c r="F21" s="211">
        <f>D21-E21</f>
        <v>0</v>
      </c>
      <c r="G21" s="211">
        <v>0</v>
      </c>
      <c r="H21" s="211">
        <f>G21</f>
        <v>0</v>
      </c>
      <c r="I21" s="211">
        <f>G21-H21</f>
        <v>0</v>
      </c>
      <c r="J21" s="211">
        <f t="shared" si="4"/>
        <v>6242400</v>
      </c>
      <c r="K21" s="211">
        <f t="shared" si="4"/>
        <v>6242400</v>
      </c>
      <c r="L21" s="211">
        <f>K21-J21</f>
        <v>0</v>
      </c>
      <c r="M21" s="211">
        <f>C21-J21</f>
        <v>13757600</v>
      </c>
      <c r="N21" s="212">
        <f t="shared" si="7"/>
        <v>0.31212</v>
      </c>
    </row>
    <row r="22" spans="1:14" ht="12.75">
      <c r="A22" s="215">
        <v>9</v>
      </c>
      <c r="B22" s="122" t="s">
        <v>85</v>
      </c>
      <c r="C22" s="65">
        <v>0</v>
      </c>
      <c r="D22" s="128">
        <v>233412000</v>
      </c>
      <c r="E22" s="127">
        <f>D22</f>
        <v>233412000</v>
      </c>
      <c r="F22" s="127">
        <f>D22-E22</f>
        <v>0</v>
      </c>
      <c r="G22" s="128">
        <v>49444000</v>
      </c>
      <c r="H22" s="127">
        <f>G22</f>
        <v>49444000</v>
      </c>
      <c r="I22" s="127">
        <f>G22-H22</f>
        <v>0</v>
      </c>
      <c r="J22" s="127">
        <f t="shared" si="4"/>
        <v>282856000</v>
      </c>
      <c r="K22" s="127">
        <f t="shared" si="4"/>
        <v>282856000</v>
      </c>
      <c r="L22" s="127">
        <f>K22-J22</f>
        <v>0</v>
      </c>
      <c r="M22" s="127">
        <f>C22-J22</f>
        <v>-282856000</v>
      </c>
      <c r="N22" s="129"/>
    </row>
    <row r="23" spans="1:14" ht="13.5" thickBot="1">
      <c r="A23" s="216"/>
      <c r="B23" s="33" t="s">
        <v>17</v>
      </c>
      <c r="C23" s="34">
        <f>SUM(C10:C22)</f>
        <v>650000000</v>
      </c>
      <c r="D23" s="34">
        <f aca="true" t="shared" si="8" ref="D23:M23">SUM(D10:D22)</f>
        <v>407660880</v>
      </c>
      <c r="E23" s="34">
        <f t="shared" si="8"/>
        <v>407660880</v>
      </c>
      <c r="F23" s="34">
        <f t="shared" si="8"/>
        <v>0</v>
      </c>
      <c r="G23" s="34">
        <f t="shared" si="8"/>
        <v>101644862</v>
      </c>
      <c r="H23" s="34">
        <f t="shared" si="8"/>
        <v>101644862</v>
      </c>
      <c r="I23" s="34">
        <f t="shared" si="8"/>
        <v>0</v>
      </c>
      <c r="J23" s="34">
        <f t="shared" si="8"/>
        <v>509305742</v>
      </c>
      <c r="K23" s="34">
        <f t="shared" si="8"/>
        <v>509305742</v>
      </c>
      <c r="L23" s="34">
        <f t="shared" si="8"/>
        <v>0</v>
      </c>
      <c r="M23" s="34">
        <f t="shared" si="8"/>
        <v>140694258</v>
      </c>
      <c r="N23" s="105">
        <f>J23/C23</f>
        <v>0.7835472953846154</v>
      </c>
    </row>
    <row r="24" spans="1:14" ht="12.7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</row>
    <row r="25" spans="1:14" ht="12.75">
      <c r="A25" s="226" t="s">
        <v>18</v>
      </c>
      <c r="B25" s="226"/>
      <c r="C25" s="19"/>
      <c r="D25" s="20"/>
      <c r="E25" s="20"/>
      <c r="F25" s="20"/>
      <c r="G25" s="20"/>
      <c r="H25" s="20"/>
      <c r="I25" s="20"/>
      <c r="J25" s="20"/>
      <c r="L25" s="20"/>
      <c r="M25" s="20"/>
      <c r="N25" s="18"/>
    </row>
    <row r="26" spans="1:14" ht="12.75">
      <c r="A26" s="226" t="s">
        <v>19</v>
      </c>
      <c r="B26" s="226"/>
      <c r="C26" s="19"/>
      <c r="D26" s="209"/>
      <c r="E26" s="20"/>
      <c r="F26" s="20"/>
      <c r="G26" s="20"/>
      <c r="H26" s="20"/>
      <c r="I26" s="20"/>
      <c r="J26" s="20"/>
      <c r="K26" s="22" t="s">
        <v>41</v>
      </c>
      <c r="L26" s="20"/>
      <c r="M26" s="20"/>
      <c r="N26" s="18"/>
    </row>
    <row r="27" spans="1:14" ht="12.75">
      <c r="A27" s="226" t="s">
        <v>124</v>
      </c>
      <c r="B27" s="226"/>
      <c r="C27" s="19"/>
      <c r="D27" s="209"/>
      <c r="E27" s="20"/>
      <c r="F27" s="20"/>
      <c r="G27" s="20"/>
      <c r="H27" s="20"/>
      <c r="I27" s="20"/>
      <c r="J27" s="20"/>
      <c r="K27" s="22" t="s">
        <v>122</v>
      </c>
      <c r="L27" s="20"/>
      <c r="M27" s="20"/>
      <c r="N27" s="18"/>
    </row>
    <row r="28" spans="1:14" ht="12.75">
      <c r="A28" s="226" t="s">
        <v>125</v>
      </c>
      <c r="B28" s="226"/>
      <c r="C28" s="19"/>
      <c r="D28" s="209"/>
      <c r="E28" s="20"/>
      <c r="F28" s="20"/>
      <c r="G28" s="20"/>
      <c r="H28" s="20"/>
      <c r="I28" s="20"/>
      <c r="J28" s="20"/>
      <c r="K28" s="22" t="s">
        <v>123</v>
      </c>
      <c r="L28" s="20"/>
      <c r="M28" s="20"/>
      <c r="N28" s="18"/>
    </row>
    <row r="29" spans="1:14" ht="12.75">
      <c r="A29" s="19"/>
      <c r="B29" s="19"/>
      <c r="C29" s="19"/>
      <c r="D29" s="210"/>
      <c r="E29" s="20"/>
      <c r="F29" s="20"/>
      <c r="G29" s="20"/>
      <c r="H29" s="20"/>
      <c r="I29" s="20"/>
      <c r="J29" s="20"/>
      <c r="K29" s="22"/>
      <c r="L29" s="20"/>
      <c r="M29" s="20"/>
      <c r="N29" s="18"/>
    </row>
    <row r="30" spans="1:14" ht="12.75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2"/>
      <c r="L30" s="20"/>
      <c r="M30" s="20"/>
      <c r="N30" s="18"/>
    </row>
    <row r="31" spans="3:14" ht="12.75">
      <c r="C31" s="6"/>
      <c r="D31" s="20"/>
      <c r="E31" s="20"/>
      <c r="F31" s="7"/>
      <c r="G31" s="7"/>
      <c r="H31" s="7"/>
      <c r="I31" s="7"/>
      <c r="J31" s="7"/>
      <c r="K31" s="23" t="s">
        <v>20</v>
      </c>
      <c r="L31" s="7"/>
      <c r="M31" s="20"/>
      <c r="N31" s="18"/>
    </row>
    <row r="32" spans="1:14" ht="12.75">
      <c r="A32" s="223" t="s">
        <v>118</v>
      </c>
      <c r="B32" s="223"/>
      <c r="C32" s="19"/>
      <c r="D32" s="20"/>
      <c r="E32" s="20"/>
      <c r="F32" s="20"/>
      <c r="G32" s="20"/>
      <c r="H32" s="20"/>
      <c r="I32" s="20"/>
      <c r="J32" s="20"/>
      <c r="K32" s="22" t="s">
        <v>64</v>
      </c>
      <c r="L32" s="20"/>
      <c r="M32" s="20"/>
      <c r="N32" s="18"/>
    </row>
    <row r="33" spans="1:2" ht="12.75">
      <c r="A33" s="228" t="s">
        <v>83</v>
      </c>
      <c r="B33" s="228"/>
    </row>
    <row r="34" spans="1:2" ht="12.75">
      <c r="A34" s="226" t="s">
        <v>119</v>
      </c>
      <c r="B34" s="226"/>
    </row>
  </sheetData>
  <sheetProtection/>
  <mergeCells count="19">
    <mergeCell ref="A34:B34"/>
    <mergeCell ref="A1:B1"/>
    <mergeCell ref="D1:M1"/>
    <mergeCell ref="C2:M2"/>
    <mergeCell ref="C3:M3"/>
    <mergeCell ref="A7:A8"/>
    <mergeCell ref="B7:B8"/>
    <mergeCell ref="C7:F7"/>
    <mergeCell ref="F4:J4"/>
    <mergeCell ref="A24:N24"/>
    <mergeCell ref="N7:N8"/>
    <mergeCell ref="A32:B32"/>
    <mergeCell ref="A28:B28"/>
    <mergeCell ref="A33:B33"/>
    <mergeCell ref="G7:I7"/>
    <mergeCell ref="J7:M7"/>
    <mergeCell ref="A25:B25"/>
    <mergeCell ref="A26:B26"/>
    <mergeCell ref="A27:B27"/>
  </mergeCells>
  <printOptions/>
  <pageMargins left="1" right="0.5" top="0.75" bottom="0.75" header="0.511811023622047" footer="0.511811023622047"/>
  <pageSetup orientation="landscape" paperSize="5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G13" sqref="G13:G22"/>
    </sheetView>
  </sheetViews>
  <sheetFormatPr defaultColWidth="9.140625" defaultRowHeight="12.75"/>
  <cols>
    <col min="1" max="1" width="21.7109375" style="12" customWidth="1"/>
    <col min="2" max="2" width="23.00390625" style="12" customWidth="1"/>
    <col min="3" max="3" width="13.421875" style="12" customWidth="1"/>
    <col min="4" max="5" width="11.7109375" style="12" customWidth="1"/>
    <col min="6" max="6" width="8.7109375" style="12" customWidth="1"/>
    <col min="7" max="8" width="11.7109375" style="12" customWidth="1"/>
    <col min="9" max="9" width="8.57421875" style="12" customWidth="1"/>
    <col min="10" max="11" width="11.7109375" style="12" customWidth="1"/>
    <col min="12" max="12" width="11.28125" style="12" customWidth="1"/>
    <col min="13" max="13" width="14.00390625" style="12" customWidth="1"/>
    <col min="14" max="14" width="8.7109375" style="12" customWidth="1"/>
    <col min="15" max="16384" width="9.140625" style="12" customWidth="1"/>
  </cols>
  <sheetData>
    <row r="1" spans="1:14" ht="12.75">
      <c r="A1" s="230"/>
      <c r="B1" s="230"/>
      <c r="C1" s="11"/>
      <c r="D1" s="231" t="s">
        <v>0</v>
      </c>
      <c r="E1" s="231"/>
      <c r="F1" s="231"/>
      <c r="G1" s="231"/>
      <c r="H1" s="231"/>
      <c r="I1" s="231"/>
      <c r="J1" s="231"/>
      <c r="K1" s="231"/>
      <c r="L1" s="231"/>
      <c r="M1" s="231"/>
      <c r="N1" s="25"/>
    </row>
    <row r="2" spans="1:14" ht="15" customHeight="1">
      <c r="A2" s="8"/>
      <c r="B2" s="8"/>
      <c r="C2" s="229" t="s">
        <v>32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5"/>
    </row>
    <row r="3" spans="1:14" ht="15" customHeight="1">
      <c r="A3" s="24" t="s">
        <v>43</v>
      </c>
      <c r="B3" s="24" t="s">
        <v>121</v>
      </c>
      <c r="C3" s="229" t="s">
        <v>33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5"/>
    </row>
    <row r="4" spans="1:14" ht="15" customHeight="1">
      <c r="A4" s="24" t="s">
        <v>44</v>
      </c>
      <c r="B4" s="104" t="s">
        <v>114</v>
      </c>
      <c r="C4" s="103"/>
      <c r="D4" s="203"/>
      <c r="E4" s="203"/>
      <c r="F4" s="229" t="s">
        <v>131</v>
      </c>
      <c r="G4" s="229"/>
      <c r="H4" s="229"/>
      <c r="I4" s="229"/>
      <c r="J4" s="229"/>
      <c r="K4" s="203"/>
      <c r="L4" s="203"/>
      <c r="M4" s="203"/>
      <c r="N4" s="25"/>
    </row>
    <row r="5" spans="1:14" ht="15" customHeight="1">
      <c r="A5" s="24" t="s">
        <v>45</v>
      </c>
      <c r="B5" s="24" t="s">
        <v>79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5"/>
    </row>
    <row r="6" spans="1:14" ht="12.75">
      <c r="A6" s="26"/>
      <c r="B6" s="26"/>
      <c r="C6" s="26"/>
      <c r="D6" s="21"/>
      <c r="E6" s="21"/>
      <c r="F6" s="21"/>
      <c r="G6" s="21"/>
      <c r="H6" s="21"/>
      <c r="I6" s="21"/>
      <c r="J6" s="21"/>
      <c r="K6" s="21"/>
      <c r="L6" s="21"/>
      <c r="M6" s="21"/>
      <c r="N6" s="27"/>
    </row>
    <row r="7" spans="1:14" ht="12.75">
      <c r="A7" s="232" t="s">
        <v>1</v>
      </c>
      <c r="B7" s="234" t="s">
        <v>2</v>
      </c>
      <c r="C7" s="220" t="s">
        <v>23</v>
      </c>
      <c r="D7" s="221"/>
      <c r="E7" s="221"/>
      <c r="F7" s="222"/>
      <c r="G7" s="220" t="s">
        <v>27</v>
      </c>
      <c r="H7" s="221"/>
      <c r="I7" s="222"/>
      <c r="J7" s="220" t="s">
        <v>31</v>
      </c>
      <c r="K7" s="221"/>
      <c r="L7" s="221"/>
      <c r="M7" s="222"/>
      <c r="N7" s="224" t="s">
        <v>21</v>
      </c>
    </row>
    <row r="8" spans="1:14" ht="38.25">
      <c r="A8" s="233"/>
      <c r="B8" s="235"/>
      <c r="C8" s="13" t="s">
        <v>22</v>
      </c>
      <c r="D8" s="14" t="s">
        <v>24</v>
      </c>
      <c r="E8" s="14" t="s">
        <v>25</v>
      </c>
      <c r="F8" s="14" t="s">
        <v>26</v>
      </c>
      <c r="G8" s="14" t="s">
        <v>24</v>
      </c>
      <c r="H8" s="14" t="s">
        <v>25</v>
      </c>
      <c r="I8" s="14" t="s">
        <v>26</v>
      </c>
      <c r="J8" s="14" t="s">
        <v>28</v>
      </c>
      <c r="K8" s="14" t="s">
        <v>39</v>
      </c>
      <c r="L8" s="14" t="s">
        <v>29</v>
      </c>
      <c r="M8" s="15" t="s">
        <v>30</v>
      </c>
      <c r="N8" s="225"/>
    </row>
    <row r="9" spans="1:14" s="39" customFormat="1" ht="12.75">
      <c r="A9" s="36">
        <v>1</v>
      </c>
      <c r="B9" s="36">
        <v>2</v>
      </c>
      <c r="C9" s="36">
        <v>3</v>
      </c>
      <c r="D9" s="37">
        <v>4</v>
      </c>
      <c r="E9" s="37">
        <v>5</v>
      </c>
      <c r="F9" s="38" t="s">
        <v>34</v>
      </c>
      <c r="G9" s="38">
        <v>7</v>
      </c>
      <c r="H9" s="38">
        <v>8</v>
      </c>
      <c r="I9" s="38" t="s">
        <v>35</v>
      </c>
      <c r="J9" s="38" t="s">
        <v>40</v>
      </c>
      <c r="K9" s="38" t="s">
        <v>36</v>
      </c>
      <c r="L9" s="38" t="s">
        <v>37</v>
      </c>
      <c r="M9" s="38" t="s">
        <v>38</v>
      </c>
      <c r="N9" s="38"/>
    </row>
    <row r="10" spans="1:14" ht="12.75">
      <c r="A10" s="213" t="s">
        <v>99</v>
      </c>
      <c r="B10" s="91" t="s">
        <v>95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124"/>
      <c r="B11" s="123" t="s">
        <v>96</v>
      </c>
      <c r="C11" s="9">
        <v>0</v>
      </c>
      <c r="D11" s="16">
        <v>0</v>
      </c>
      <c r="E11" s="16">
        <v>0</v>
      </c>
      <c r="F11" s="16">
        <f>D11-E11</f>
        <v>0</v>
      </c>
      <c r="G11" s="4">
        <v>0</v>
      </c>
      <c r="H11" s="16">
        <f>G11</f>
        <v>0</v>
      </c>
      <c r="I11" s="16">
        <f>G11-H11</f>
        <v>0</v>
      </c>
      <c r="J11" s="16">
        <f>D11+G11</f>
        <v>0</v>
      </c>
      <c r="K11" s="16">
        <f>E11+H11</f>
        <v>0</v>
      </c>
      <c r="L11" s="16">
        <f>K11-J11</f>
        <v>0</v>
      </c>
      <c r="M11" s="16">
        <f>C11-J11</f>
        <v>0</v>
      </c>
      <c r="N11" s="106"/>
    </row>
    <row r="12" spans="1:14" ht="12.75">
      <c r="A12" s="30" t="s">
        <v>101</v>
      </c>
      <c r="B12" s="94" t="s">
        <v>97</v>
      </c>
      <c r="C12" s="9"/>
      <c r="D12" s="16"/>
      <c r="E12" s="16"/>
      <c r="F12" s="16"/>
      <c r="G12" s="4"/>
      <c r="H12" s="4"/>
      <c r="I12" s="16"/>
      <c r="J12" s="16"/>
      <c r="K12" s="16"/>
      <c r="L12" s="16"/>
      <c r="M12" s="16"/>
      <c r="N12" s="107"/>
    </row>
    <row r="13" spans="1:14" ht="12.75">
      <c r="A13" s="5">
        <v>1</v>
      </c>
      <c r="B13" s="73" t="s">
        <v>66</v>
      </c>
      <c r="C13" s="9">
        <v>50000000</v>
      </c>
      <c r="D13" s="64">
        <v>37880550</v>
      </c>
      <c r="E13" s="16">
        <f aca="true" t="shared" si="0" ref="E13:E19">D13</f>
        <v>37880550</v>
      </c>
      <c r="F13" s="16">
        <f aca="true" t="shared" si="1" ref="F13:F19">D13-E13</f>
        <v>0</v>
      </c>
      <c r="G13" s="64">
        <v>21970650</v>
      </c>
      <c r="H13" s="16">
        <f aca="true" t="shared" si="2" ref="H13:H19">G13</f>
        <v>21970650</v>
      </c>
      <c r="I13" s="16">
        <f aca="true" t="shared" si="3" ref="I13:I19">G13-H13</f>
        <v>0</v>
      </c>
      <c r="J13" s="16">
        <f aca="true" t="shared" si="4" ref="J13:K22">D13+G13</f>
        <v>59851200</v>
      </c>
      <c r="K13" s="16">
        <f t="shared" si="4"/>
        <v>59851200</v>
      </c>
      <c r="L13" s="16">
        <f aca="true" t="shared" si="5" ref="L13:L19">K13-J13</f>
        <v>0</v>
      </c>
      <c r="M13" s="16">
        <f aca="true" t="shared" si="6" ref="M13:M19">C13-J13</f>
        <v>-9851200</v>
      </c>
      <c r="N13" s="106">
        <f aca="true" t="shared" si="7" ref="N13:N21">J13/C13</f>
        <v>1.197024</v>
      </c>
    </row>
    <row r="14" spans="1:14" ht="11.25" customHeight="1">
      <c r="A14" s="5">
        <v>2</v>
      </c>
      <c r="B14" s="73" t="s">
        <v>68</v>
      </c>
      <c r="C14" s="9">
        <v>403000000</v>
      </c>
      <c r="D14" s="64">
        <v>106557810</v>
      </c>
      <c r="E14" s="16">
        <f t="shared" si="0"/>
        <v>106557810</v>
      </c>
      <c r="F14" s="16">
        <f t="shared" si="1"/>
        <v>0</v>
      </c>
      <c r="G14" s="64">
        <v>94049000</v>
      </c>
      <c r="H14" s="16">
        <f t="shared" si="2"/>
        <v>94049000</v>
      </c>
      <c r="I14" s="16">
        <f t="shared" si="3"/>
        <v>0</v>
      </c>
      <c r="J14" s="16">
        <f t="shared" si="4"/>
        <v>200606810</v>
      </c>
      <c r="K14" s="16">
        <f t="shared" si="4"/>
        <v>200606810</v>
      </c>
      <c r="L14" s="16">
        <f t="shared" si="5"/>
        <v>0</v>
      </c>
      <c r="M14" s="16">
        <f t="shared" si="6"/>
        <v>202393190</v>
      </c>
      <c r="N14" s="106">
        <f t="shared" si="7"/>
        <v>0.4977836476426799</v>
      </c>
    </row>
    <row r="15" spans="1:14" ht="12.75">
      <c r="A15" s="5">
        <v>3</v>
      </c>
      <c r="B15" s="73" t="s">
        <v>11</v>
      </c>
      <c r="C15" s="9">
        <v>1000000</v>
      </c>
      <c r="D15" s="64">
        <v>0</v>
      </c>
      <c r="E15" s="16">
        <f t="shared" si="0"/>
        <v>0</v>
      </c>
      <c r="F15" s="16">
        <f t="shared" si="1"/>
        <v>0</v>
      </c>
      <c r="G15" s="64">
        <v>0</v>
      </c>
      <c r="H15" s="16">
        <f t="shared" si="2"/>
        <v>0</v>
      </c>
      <c r="I15" s="16">
        <f t="shared" si="3"/>
        <v>0</v>
      </c>
      <c r="J15" s="16">
        <f t="shared" si="4"/>
        <v>0</v>
      </c>
      <c r="K15" s="16">
        <f t="shared" si="4"/>
        <v>0</v>
      </c>
      <c r="L15" s="16">
        <f t="shared" si="5"/>
        <v>0</v>
      </c>
      <c r="M15" s="16">
        <f t="shared" si="6"/>
        <v>1000000</v>
      </c>
      <c r="N15" s="106">
        <f t="shared" si="7"/>
        <v>0</v>
      </c>
    </row>
    <row r="16" spans="1:14" ht="12.75">
      <c r="A16" s="5">
        <v>4</v>
      </c>
      <c r="B16" s="73" t="s">
        <v>69</v>
      </c>
      <c r="C16" s="9">
        <v>31000000</v>
      </c>
      <c r="D16" s="64">
        <v>7722000</v>
      </c>
      <c r="E16" s="16">
        <f t="shared" si="0"/>
        <v>7722000</v>
      </c>
      <c r="F16" s="16">
        <f t="shared" si="1"/>
        <v>0</v>
      </c>
      <c r="G16" s="64">
        <v>2208000</v>
      </c>
      <c r="H16" s="16">
        <f t="shared" si="2"/>
        <v>2208000</v>
      </c>
      <c r="I16" s="16">
        <f t="shared" si="3"/>
        <v>0</v>
      </c>
      <c r="J16" s="16">
        <f t="shared" si="4"/>
        <v>9930000</v>
      </c>
      <c r="K16" s="16">
        <f t="shared" si="4"/>
        <v>9930000</v>
      </c>
      <c r="L16" s="16">
        <f t="shared" si="5"/>
        <v>0</v>
      </c>
      <c r="M16" s="16">
        <f t="shared" si="6"/>
        <v>21070000</v>
      </c>
      <c r="N16" s="106">
        <f t="shared" si="7"/>
        <v>0.3203225806451613</v>
      </c>
    </row>
    <row r="17" spans="1:14" ht="12.75">
      <c r="A17" s="5">
        <v>5</v>
      </c>
      <c r="B17" s="122" t="s">
        <v>115</v>
      </c>
      <c r="C17" s="9">
        <v>60000000</v>
      </c>
      <c r="D17" s="121">
        <v>25359770</v>
      </c>
      <c r="E17" s="16">
        <f t="shared" si="0"/>
        <v>25359770</v>
      </c>
      <c r="F17" s="16">
        <f t="shared" si="1"/>
        <v>0</v>
      </c>
      <c r="G17" s="121">
        <v>11775120</v>
      </c>
      <c r="H17" s="16">
        <f t="shared" si="2"/>
        <v>11775120</v>
      </c>
      <c r="I17" s="16">
        <f t="shared" si="3"/>
        <v>0</v>
      </c>
      <c r="J17" s="16">
        <f t="shared" si="4"/>
        <v>37134890</v>
      </c>
      <c r="K17" s="16">
        <f t="shared" si="4"/>
        <v>37134890</v>
      </c>
      <c r="L17" s="16">
        <f t="shared" si="5"/>
        <v>0</v>
      </c>
      <c r="M17" s="16">
        <f t="shared" si="6"/>
        <v>22865110</v>
      </c>
      <c r="N17" s="106">
        <f t="shared" si="7"/>
        <v>0.6189148333333333</v>
      </c>
    </row>
    <row r="18" spans="1:14" ht="12.75">
      <c r="A18" s="206" t="s">
        <v>100</v>
      </c>
      <c r="B18" s="207" t="s">
        <v>98</v>
      </c>
      <c r="C18" s="10"/>
      <c r="D18" s="64"/>
      <c r="E18" s="16"/>
      <c r="F18" s="16"/>
      <c r="G18" s="64">
        <v>0</v>
      </c>
      <c r="H18" s="16"/>
      <c r="I18" s="16"/>
      <c r="J18" s="16"/>
      <c r="K18" s="16"/>
      <c r="L18" s="16"/>
      <c r="M18" s="16"/>
      <c r="N18" s="106"/>
    </row>
    <row r="19" spans="1:14" ht="12.75">
      <c r="A19" s="214">
        <v>6</v>
      </c>
      <c r="B19" s="73" t="s">
        <v>84</v>
      </c>
      <c r="C19" s="9">
        <v>50000000</v>
      </c>
      <c r="D19" s="64">
        <v>26132000</v>
      </c>
      <c r="E19" s="16">
        <f t="shared" si="0"/>
        <v>26132000</v>
      </c>
      <c r="F19" s="16">
        <f t="shared" si="1"/>
        <v>0</v>
      </c>
      <c r="G19" s="64">
        <v>14904500</v>
      </c>
      <c r="H19" s="16">
        <f t="shared" si="2"/>
        <v>14904500</v>
      </c>
      <c r="I19" s="16">
        <f t="shared" si="3"/>
        <v>0</v>
      </c>
      <c r="J19" s="16">
        <f t="shared" si="4"/>
        <v>41036500</v>
      </c>
      <c r="K19" s="16">
        <f t="shared" si="4"/>
        <v>41036500</v>
      </c>
      <c r="L19" s="16">
        <f t="shared" si="5"/>
        <v>0</v>
      </c>
      <c r="M19" s="16">
        <f t="shared" si="6"/>
        <v>8963500</v>
      </c>
      <c r="N19" s="106">
        <f t="shared" si="7"/>
        <v>0.82073</v>
      </c>
    </row>
    <row r="20" spans="1:14" ht="12.75">
      <c r="A20" s="5">
        <v>7</v>
      </c>
      <c r="B20" s="73" t="s">
        <v>116</v>
      </c>
      <c r="C20" s="9">
        <v>35000000</v>
      </c>
      <c r="D20" s="121">
        <v>16555212</v>
      </c>
      <c r="E20" s="61">
        <f>D20</f>
        <v>16555212</v>
      </c>
      <c r="F20" s="61">
        <f>D20-E20</f>
        <v>0</v>
      </c>
      <c r="G20" s="121">
        <v>5808160</v>
      </c>
      <c r="H20" s="61">
        <f>G20</f>
        <v>5808160</v>
      </c>
      <c r="I20" s="61">
        <f>G20-H20</f>
        <v>0</v>
      </c>
      <c r="J20" s="61">
        <f t="shared" si="4"/>
        <v>22363372</v>
      </c>
      <c r="K20" s="61">
        <f t="shared" si="4"/>
        <v>22363372</v>
      </c>
      <c r="L20" s="61">
        <f>K20-J20</f>
        <v>0</v>
      </c>
      <c r="M20" s="61">
        <f>C20-J20</f>
        <v>12636628</v>
      </c>
      <c r="N20" s="126">
        <f t="shared" si="7"/>
        <v>0.6389534857142857</v>
      </c>
    </row>
    <row r="21" spans="1:14" s="35" customFormat="1" ht="15" customHeight="1">
      <c r="A21" s="205">
        <v>8</v>
      </c>
      <c r="B21" s="204" t="s">
        <v>117</v>
      </c>
      <c r="C21" s="211">
        <v>20000000</v>
      </c>
      <c r="D21" s="211">
        <v>6242400</v>
      </c>
      <c r="E21" s="211">
        <f>D21</f>
        <v>6242400</v>
      </c>
      <c r="F21" s="211">
        <f>D21-E21</f>
        <v>0</v>
      </c>
      <c r="G21" s="211">
        <v>6256575</v>
      </c>
      <c r="H21" s="211">
        <f>G21</f>
        <v>6256575</v>
      </c>
      <c r="I21" s="211">
        <f>G21-H21</f>
        <v>0</v>
      </c>
      <c r="J21" s="211">
        <f t="shared" si="4"/>
        <v>12498975</v>
      </c>
      <c r="K21" s="211">
        <f t="shared" si="4"/>
        <v>12498975</v>
      </c>
      <c r="L21" s="211">
        <f>K21-J21</f>
        <v>0</v>
      </c>
      <c r="M21" s="211">
        <f>C21-J21</f>
        <v>7501025</v>
      </c>
      <c r="N21" s="212">
        <f t="shared" si="7"/>
        <v>0.62494875</v>
      </c>
    </row>
    <row r="22" spans="1:14" ht="12.75">
      <c r="A22" s="215">
        <v>9</v>
      </c>
      <c r="B22" s="122" t="s">
        <v>85</v>
      </c>
      <c r="C22" s="65">
        <v>0</v>
      </c>
      <c r="D22" s="128">
        <v>282856000</v>
      </c>
      <c r="E22" s="127">
        <f>D22</f>
        <v>282856000</v>
      </c>
      <c r="F22" s="127">
        <f>D22-E22</f>
        <v>0</v>
      </c>
      <c r="G22" s="128">
        <v>104502000</v>
      </c>
      <c r="H22" s="127">
        <f>G22</f>
        <v>104502000</v>
      </c>
      <c r="I22" s="127">
        <f>G22-H22</f>
        <v>0</v>
      </c>
      <c r="J22" s="127">
        <f t="shared" si="4"/>
        <v>387358000</v>
      </c>
      <c r="K22" s="127">
        <f t="shared" si="4"/>
        <v>387358000</v>
      </c>
      <c r="L22" s="127">
        <f>K22-J22</f>
        <v>0</v>
      </c>
      <c r="M22" s="127">
        <f>C22-J22</f>
        <v>-387358000</v>
      </c>
      <c r="N22" s="212"/>
    </row>
    <row r="23" spans="1:14" ht="13.5" thickBot="1">
      <c r="A23" s="216"/>
      <c r="B23" s="33" t="s">
        <v>17</v>
      </c>
      <c r="C23" s="34">
        <f>SUM(C10:C22)</f>
        <v>650000000</v>
      </c>
      <c r="D23" s="34">
        <f aca="true" t="shared" si="8" ref="D23:M23">SUM(D10:D22)</f>
        <v>509305742</v>
      </c>
      <c r="E23" s="34">
        <f t="shared" si="8"/>
        <v>509305742</v>
      </c>
      <c r="F23" s="34">
        <f t="shared" si="8"/>
        <v>0</v>
      </c>
      <c r="G23" s="34">
        <f t="shared" si="8"/>
        <v>261474005</v>
      </c>
      <c r="H23" s="34">
        <f t="shared" si="8"/>
        <v>261474005</v>
      </c>
      <c r="I23" s="34">
        <f t="shared" si="8"/>
        <v>0</v>
      </c>
      <c r="J23" s="34">
        <f t="shared" si="8"/>
        <v>770779747</v>
      </c>
      <c r="K23" s="34">
        <f t="shared" si="8"/>
        <v>770779747</v>
      </c>
      <c r="L23" s="34">
        <f t="shared" si="8"/>
        <v>0</v>
      </c>
      <c r="M23" s="34">
        <f t="shared" si="8"/>
        <v>-120779747</v>
      </c>
      <c r="N23" s="105">
        <f>J23/C23</f>
        <v>1.1858149953846153</v>
      </c>
    </row>
    <row r="24" spans="1:14" ht="12.7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</row>
    <row r="25" spans="1:14" ht="12.75">
      <c r="A25" s="226" t="s">
        <v>18</v>
      </c>
      <c r="B25" s="226"/>
      <c r="C25" s="19"/>
      <c r="D25" s="20"/>
      <c r="E25" s="20"/>
      <c r="F25" s="20"/>
      <c r="G25" s="20"/>
      <c r="H25" s="20"/>
      <c r="I25" s="20"/>
      <c r="J25" s="20"/>
      <c r="L25" s="20"/>
      <c r="M25" s="20"/>
      <c r="N25" s="18"/>
    </row>
    <row r="26" spans="1:14" ht="12.75">
      <c r="A26" s="226" t="s">
        <v>19</v>
      </c>
      <c r="B26" s="226"/>
      <c r="C26" s="19"/>
      <c r="D26" s="209"/>
      <c r="E26" s="20"/>
      <c r="F26" s="20"/>
      <c r="G26" s="20"/>
      <c r="H26" s="20"/>
      <c r="I26" s="20"/>
      <c r="J26" s="20"/>
      <c r="K26" s="22" t="s">
        <v>41</v>
      </c>
      <c r="L26" s="20"/>
      <c r="M26" s="20"/>
      <c r="N26" s="18"/>
    </row>
    <row r="27" spans="1:14" ht="12.75">
      <c r="A27" s="226" t="s">
        <v>124</v>
      </c>
      <c r="B27" s="226"/>
      <c r="C27" s="19"/>
      <c r="D27" s="209"/>
      <c r="E27" s="20"/>
      <c r="F27" s="20"/>
      <c r="G27" s="20"/>
      <c r="H27" s="20"/>
      <c r="I27" s="20"/>
      <c r="J27" s="20"/>
      <c r="K27" s="22" t="s">
        <v>122</v>
      </c>
      <c r="L27" s="20"/>
      <c r="M27" s="20"/>
      <c r="N27" s="18"/>
    </row>
    <row r="28" spans="1:14" ht="12.75">
      <c r="A28" s="226" t="s">
        <v>125</v>
      </c>
      <c r="B28" s="226"/>
      <c r="C28" s="19"/>
      <c r="D28" s="209"/>
      <c r="E28" s="20"/>
      <c r="F28" s="20"/>
      <c r="G28" s="20"/>
      <c r="H28" s="20"/>
      <c r="I28" s="20"/>
      <c r="J28" s="20"/>
      <c r="K28" s="22" t="s">
        <v>123</v>
      </c>
      <c r="L28" s="20"/>
      <c r="M28" s="20"/>
      <c r="N28" s="18"/>
    </row>
    <row r="29" spans="1:14" ht="12.75">
      <c r="A29" s="19"/>
      <c r="B29" s="19"/>
      <c r="C29" s="19"/>
      <c r="D29" s="210"/>
      <c r="E29" s="20"/>
      <c r="F29" s="20"/>
      <c r="G29" s="20"/>
      <c r="H29" s="20"/>
      <c r="I29" s="20"/>
      <c r="J29" s="20"/>
      <c r="K29" s="22"/>
      <c r="L29" s="20"/>
      <c r="M29" s="20"/>
      <c r="N29" s="18"/>
    </row>
    <row r="30" spans="1:14" ht="12.75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2"/>
      <c r="L30" s="20"/>
      <c r="M30" s="20"/>
      <c r="N30" s="18"/>
    </row>
    <row r="31" spans="3:14" ht="12.75">
      <c r="C31" s="6"/>
      <c r="D31" s="20"/>
      <c r="E31" s="20"/>
      <c r="F31" s="7"/>
      <c r="G31" s="7"/>
      <c r="H31" s="7"/>
      <c r="I31" s="7"/>
      <c r="J31" s="7"/>
      <c r="K31" s="23" t="s">
        <v>20</v>
      </c>
      <c r="L31" s="7"/>
      <c r="M31" s="20"/>
      <c r="N31" s="18"/>
    </row>
    <row r="32" spans="1:14" ht="12.75">
      <c r="A32" s="223" t="s">
        <v>118</v>
      </c>
      <c r="B32" s="223"/>
      <c r="C32" s="19"/>
      <c r="D32" s="20"/>
      <c r="E32" s="20"/>
      <c r="F32" s="20"/>
      <c r="G32" s="20"/>
      <c r="H32" s="20"/>
      <c r="I32" s="20"/>
      <c r="J32" s="20"/>
      <c r="K32" s="22" t="s">
        <v>64</v>
      </c>
      <c r="L32" s="20"/>
      <c r="M32" s="20"/>
      <c r="N32" s="18"/>
    </row>
    <row r="33" spans="1:2" ht="12.75">
      <c r="A33" s="228" t="s">
        <v>83</v>
      </c>
      <c r="B33" s="228"/>
    </row>
    <row r="34" spans="1:2" ht="12.75">
      <c r="A34" s="226" t="s">
        <v>119</v>
      </c>
      <c r="B34" s="226"/>
    </row>
  </sheetData>
  <sheetProtection/>
  <mergeCells count="19">
    <mergeCell ref="A27:B27"/>
    <mergeCell ref="A28:B28"/>
    <mergeCell ref="A34:B34"/>
    <mergeCell ref="G7:I7"/>
    <mergeCell ref="N7:N8"/>
    <mergeCell ref="A33:B33"/>
    <mergeCell ref="A32:B32"/>
    <mergeCell ref="J7:M7"/>
    <mergeCell ref="A24:N24"/>
    <mergeCell ref="A25:B25"/>
    <mergeCell ref="A26:B26"/>
    <mergeCell ref="A1:B1"/>
    <mergeCell ref="D1:M1"/>
    <mergeCell ref="C2:M2"/>
    <mergeCell ref="C3:M3"/>
    <mergeCell ref="A7:A8"/>
    <mergeCell ref="B7:B8"/>
    <mergeCell ref="C7:F7"/>
    <mergeCell ref="F4:J4"/>
  </mergeCells>
  <printOptions/>
  <pageMargins left="1" right="0.5" top="0.75" bottom="0.75" header="0.5" footer="0.5"/>
  <pageSetup orientation="landscape" paperSize="5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G13" sqref="G13:G22"/>
    </sheetView>
  </sheetViews>
  <sheetFormatPr defaultColWidth="9.140625" defaultRowHeight="12.75"/>
  <cols>
    <col min="1" max="1" width="21.7109375" style="12" customWidth="1"/>
    <col min="2" max="2" width="23.00390625" style="12" customWidth="1"/>
    <col min="3" max="3" width="13.421875" style="12" customWidth="1"/>
    <col min="4" max="5" width="11.7109375" style="12" customWidth="1"/>
    <col min="6" max="6" width="8.7109375" style="12" customWidth="1"/>
    <col min="7" max="8" width="11.7109375" style="12" customWidth="1"/>
    <col min="9" max="9" width="8.57421875" style="12" customWidth="1"/>
    <col min="10" max="11" width="11.7109375" style="12" customWidth="1"/>
    <col min="12" max="12" width="11.28125" style="12" customWidth="1"/>
    <col min="13" max="13" width="14.00390625" style="12" customWidth="1"/>
    <col min="14" max="14" width="8.7109375" style="12" customWidth="1"/>
    <col min="15" max="16384" width="9.140625" style="12" customWidth="1"/>
  </cols>
  <sheetData>
    <row r="1" spans="1:14" ht="12.75">
      <c r="A1" s="230" t="s">
        <v>134</v>
      </c>
      <c r="B1" s="230"/>
      <c r="C1" s="11"/>
      <c r="D1" s="231" t="s">
        <v>0</v>
      </c>
      <c r="E1" s="231"/>
      <c r="F1" s="231"/>
      <c r="G1" s="231"/>
      <c r="H1" s="231"/>
      <c r="I1" s="231"/>
      <c r="J1" s="231"/>
      <c r="K1" s="231"/>
      <c r="L1" s="231"/>
      <c r="M1" s="231"/>
      <c r="N1" s="25"/>
    </row>
    <row r="2" spans="1:14" ht="15" customHeight="1">
      <c r="A2" s="8"/>
      <c r="B2" s="8"/>
      <c r="C2" s="229" t="s">
        <v>32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5"/>
    </row>
    <row r="3" spans="1:14" ht="15" customHeight="1">
      <c r="A3" s="24" t="s">
        <v>43</v>
      </c>
      <c r="B3" s="24" t="s">
        <v>121</v>
      </c>
      <c r="C3" s="229" t="s">
        <v>33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5"/>
    </row>
    <row r="4" spans="1:14" ht="15" customHeight="1">
      <c r="A4" s="24" t="s">
        <v>44</v>
      </c>
      <c r="B4" s="104" t="s">
        <v>114</v>
      </c>
      <c r="C4" s="103"/>
      <c r="D4" s="203"/>
      <c r="E4" s="203"/>
      <c r="F4" s="229" t="s">
        <v>132</v>
      </c>
      <c r="G4" s="229"/>
      <c r="H4" s="229"/>
      <c r="I4" s="229"/>
      <c r="J4" s="229"/>
      <c r="K4" s="203"/>
      <c r="L4" s="203"/>
      <c r="M4" s="203"/>
      <c r="N4" s="25"/>
    </row>
    <row r="5" spans="1:14" ht="15" customHeight="1">
      <c r="A5" s="24" t="s">
        <v>45</v>
      </c>
      <c r="B5" s="24" t="s">
        <v>79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5"/>
    </row>
    <row r="6" spans="1:14" ht="12.75">
      <c r="A6" s="26"/>
      <c r="B6" s="26"/>
      <c r="C6" s="26"/>
      <c r="D6" s="21"/>
      <c r="E6" s="21"/>
      <c r="F6" s="21"/>
      <c r="G6" s="21"/>
      <c r="H6" s="21"/>
      <c r="I6" s="21"/>
      <c r="J6" s="21"/>
      <c r="K6" s="21"/>
      <c r="L6" s="21"/>
      <c r="M6" s="21"/>
      <c r="N6" s="27"/>
    </row>
    <row r="7" spans="1:14" ht="12.75">
      <c r="A7" s="232" t="s">
        <v>1</v>
      </c>
      <c r="B7" s="234" t="s">
        <v>2</v>
      </c>
      <c r="C7" s="220" t="s">
        <v>23</v>
      </c>
      <c r="D7" s="221"/>
      <c r="E7" s="221"/>
      <c r="F7" s="222"/>
      <c r="G7" s="220" t="s">
        <v>27</v>
      </c>
      <c r="H7" s="221"/>
      <c r="I7" s="222"/>
      <c r="J7" s="220" t="s">
        <v>31</v>
      </c>
      <c r="K7" s="221"/>
      <c r="L7" s="221"/>
      <c r="M7" s="222"/>
      <c r="N7" s="224" t="s">
        <v>21</v>
      </c>
    </row>
    <row r="8" spans="1:14" ht="38.25">
      <c r="A8" s="233"/>
      <c r="B8" s="235"/>
      <c r="C8" s="13" t="s">
        <v>22</v>
      </c>
      <c r="D8" s="14" t="s">
        <v>24</v>
      </c>
      <c r="E8" s="14" t="s">
        <v>25</v>
      </c>
      <c r="F8" s="14" t="s">
        <v>26</v>
      </c>
      <c r="G8" s="14" t="s">
        <v>24</v>
      </c>
      <c r="H8" s="14" t="s">
        <v>25</v>
      </c>
      <c r="I8" s="14" t="s">
        <v>26</v>
      </c>
      <c r="J8" s="14" t="s">
        <v>28</v>
      </c>
      <c r="K8" s="14" t="s">
        <v>39</v>
      </c>
      <c r="L8" s="14" t="s">
        <v>29</v>
      </c>
      <c r="M8" s="15" t="s">
        <v>30</v>
      </c>
      <c r="N8" s="225"/>
    </row>
    <row r="9" spans="1:14" s="39" customFormat="1" ht="12.75">
      <c r="A9" s="36">
        <v>1</v>
      </c>
      <c r="B9" s="36">
        <v>2</v>
      </c>
      <c r="C9" s="36">
        <v>3</v>
      </c>
      <c r="D9" s="37">
        <v>4</v>
      </c>
      <c r="E9" s="37">
        <v>5</v>
      </c>
      <c r="F9" s="38" t="s">
        <v>34</v>
      </c>
      <c r="G9" s="38">
        <v>7</v>
      </c>
      <c r="H9" s="38">
        <v>8</v>
      </c>
      <c r="I9" s="38" t="s">
        <v>35</v>
      </c>
      <c r="J9" s="38" t="s">
        <v>40</v>
      </c>
      <c r="K9" s="38" t="s">
        <v>36</v>
      </c>
      <c r="L9" s="38" t="s">
        <v>37</v>
      </c>
      <c r="M9" s="38" t="s">
        <v>38</v>
      </c>
      <c r="N9" s="38"/>
    </row>
    <row r="10" spans="1:14" ht="12.75">
      <c r="A10" s="213" t="s">
        <v>99</v>
      </c>
      <c r="B10" s="91" t="s">
        <v>95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124"/>
      <c r="B11" s="123" t="s">
        <v>96</v>
      </c>
      <c r="C11" s="9">
        <v>0</v>
      </c>
      <c r="D11" s="16">
        <v>0</v>
      </c>
      <c r="E11" s="16">
        <v>0</v>
      </c>
      <c r="F11" s="16">
        <f>D11-E11</f>
        <v>0</v>
      </c>
      <c r="G11" s="4">
        <v>0</v>
      </c>
      <c r="H11" s="16">
        <f>G11</f>
        <v>0</v>
      </c>
      <c r="I11" s="16">
        <f>G11-H11</f>
        <v>0</v>
      </c>
      <c r="J11" s="16">
        <f>D11+G11</f>
        <v>0</v>
      </c>
      <c r="K11" s="16">
        <f>E11+H11</f>
        <v>0</v>
      </c>
      <c r="L11" s="16">
        <f>K11-J11</f>
        <v>0</v>
      </c>
      <c r="M11" s="16">
        <f>C11-J11</f>
        <v>0</v>
      </c>
      <c r="N11" s="106"/>
    </row>
    <row r="12" spans="1:14" ht="12.75">
      <c r="A12" s="30" t="s">
        <v>101</v>
      </c>
      <c r="B12" s="94" t="s">
        <v>97</v>
      </c>
      <c r="C12" s="9"/>
      <c r="D12" s="16"/>
      <c r="E12" s="16"/>
      <c r="F12" s="16"/>
      <c r="G12" s="4"/>
      <c r="H12" s="4"/>
      <c r="I12" s="16"/>
      <c r="J12" s="16"/>
      <c r="K12" s="16"/>
      <c r="L12" s="16"/>
      <c r="M12" s="16"/>
      <c r="N12" s="107"/>
    </row>
    <row r="13" spans="1:14" ht="12.75">
      <c r="A13" s="5">
        <v>1</v>
      </c>
      <c r="B13" s="73" t="s">
        <v>66</v>
      </c>
      <c r="C13" s="9">
        <v>50000000</v>
      </c>
      <c r="D13" s="64">
        <v>59851200</v>
      </c>
      <c r="E13" s="16">
        <f aca="true" t="shared" si="0" ref="E13:E19">D13</f>
        <v>59851200</v>
      </c>
      <c r="F13" s="16">
        <f aca="true" t="shared" si="1" ref="F13:F19">D13-E13</f>
        <v>0</v>
      </c>
      <c r="G13" s="64">
        <v>6541300</v>
      </c>
      <c r="H13" s="16">
        <f aca="true" t="shared" si="2" ref="H13:H19">G13</f>
        <v>6541300</v>
      </c>
      <c r="I13" s="16">
        <f aca="true" t="shared" si="3" ref="I13:I19">G13-H13</f>
        <v>0</v>
      </c>
      <c r="J13" s="16">
        <f aca="true" t="shared" si="4" ref="J13:K22">D13+G13</f>
        <v>66392500</v>
      </c>
      <c r="K13" s="16">
        <f t="shared" si="4"/>
        <v>66392500</v>
      </c>
      <c r="L13" s="16">
        <f aca="true" t="shared" si="5" ref="L13:L19">K13-J13</f>
        <v>0</v>
      </c>
      <c r="M13" s="16">
        <f aca="true" t="shared" si="6" ref="M13:M19">C13-J13</f>
        <v>-16392500</v>
      </c>
      <c r="N13" s="106">
        <f aca="true" t="shared" si="7" ref="N13:N21">J13/C13</f>
        <v>1.32785</v>
      </c>
    </row>
    <row r="14" spans="1:14" ht="11.25" customHeight="1">
      <c r="A14" s="5">
        <v>2</v>
      </c>
      <c r="B14" s="73" t="s">
        <v>68</v>
      </c>
      <c r="C14" s="9">
        <v>403000000</v>
      </c>
      <c r="D14" s="64">
        <v>200606810</v>
      </c>
      <c r="E14" s="16">
        <f t="shared" si="0"/>
        <v>200606810</v>
      </c>
      <c r="F14" s="16">
        <f t="shared" si="1"/>
        <v>0</v>
      </c>
      <c r="G14" s="64">
        <v>11344900</v>
      </c>
      <c r="H14" s="16">
        <f t="shared" si="2"/>
        <v>11344900</v>
      </c>
      <c r="I14" s="16">
        <f t="shared" si="3"/>
        <v>0</v>
      </c>
      <c r="J14" s="16">
        <f t="shared" si="4"/>
        <v>211951710</v>
      </c>
      <c r="K14" s="16">
        <f t="shared" si="4"/>
        <v>211951710</v>
      </c>
      <c r="L14" s="16">
        <f t="shared" si="5"/>
        <v>0</v>
      </c>
      <c r="M14" s="16">
        <f t="shared" si="6"/>
        <v>191048290</v>
      </c>
      <c r="N14" s="106">
        <f t="shared" si="7"/>
        <v>0.5259347642679901</v>
      </c>
    </row>
    <row r="15" spans="1:14" ht="12.75">
      <c r="A15" s="5">
        <v>3</v>
      </c>
      <c r="B15" s="73" t="s">
        <v>11</v>
      </c>
      <c r="C15" s="9">
        <v>1000000</v>
      </c>
      <c r="D15" s="64">
        <v>0</v>
      </c>
      <c r="E15" s="16">
        <f t="shared" si="0"/>
        <v>0</v>
      </c>
      <c r="F15" s="16">
        <f t="shared" si="1"/>
        <v>0</v>
      </c>
      <c r="G15" s="64">
        <v>0</v>
      </c>
      <c r="H15" s="16">
        <f t="shared" si="2"/>
        <v>0</v>
      </c>
      <c r="I15" s="16">
        <f t="shared" si="3"/>
        <v>0</v>
      </c>
      <c r="J15" s="16">
        <f t="shared" si="4"/>
        <v>0</v>
      </c>
      <c r="K15" s="16">
        <f t="shared" si="4"/>
        <v>0</v>
      </c>
      <c r="L15" s="16">
        <f t="shared" si="5"/>
        <v>0</v>
      </c>
      <c r="M15" s="16">
        <f t="shared" si="6"/>
        <v>1000000</v>
      </c>
      <c r="N15" s="106">
        <f t="shared" si="7"/>
        <v>0</v>
      </c>
    </row>
    <row r="16" spans="1:14" ht="12.75">
      <c r="A16" s="5">
        <v>4</v>
      </c>
      <c r="B16" s="73" t="s">
        <v>69</v>
      </c>
      <c r="C16" s="9">
        <v>31000000</v>
      </c>
      <c r="D16" s="64">
        <v>9930000</v>
      </c>
      <c r="E16" s="16">
        <f t="shared" si="0"/>
        <v>9930000</v>
      </c>
      <c r="F16" s="16">
        <f t="shared" si="1"/>
        <v>0</v>
      </c>
      <c r="G16" s="64">
        <v>1452000</v>
      </c>
      <c r="H16" s="16">
        <f t="shared" si="2"/>
        <v>1452000</v>
      </c>
      <c r="I16" s="16">
        <f t="shared" si="3"/>
        <v>0</v>
      </c>
      <c r="J16" s="16">
        <f t="shared" si="4"/>
        <v>11382000</v>
      </c>
      <c r="K16" s="16">
        <f t="shared" si="4"/>
        <v>11382000</v>
      </c>
      <c r="L16" s="16">
        <f t="shared" si="5"/>
        <v>0</v>
      </c>
      <c r="M16" s="16">
        <f t="shared" si="6"/>
        <v>19618000</v>
      </c>
      <c r="N16" s="106">
        <f t="shared" si="7"/>
        <v>0.36716129032258066</v>
      </c>
    </row>
    <row r="17" spans="1:14" ht="12.75">
      <c r="A17" s="5">
        <v>5</v>
      </c>
      <c r="B17" s="122" t="s">
        <v>115</v>
      </c>
      <c r="C17" s="9">
        <v>60000000</v>
      </c>
      <c r="D17" s="121">
        <v>37134890</v>
      </c>
      <c r="E17" s="16">
        <f t="shared" si="0"/>
        <v>37134890</v>
      </c>
      <c r="F17" s="16">
        <f t="shared" si="1"/>
        <v>0</v>
      </c>
      <c r="G17" s="121">
        <v>1194540</v>
      </c>
      <c r="H17" s="16">
        <f t="shared" si="2"/>
        <v>1194540</v>
      </c>
      <c r="I17" s="16">
        <f t="shared" si="3"/>
        <v>0</v>
      </c>
      <c r="J17" s="16">
        <f t="shared" si="4"/>
        <v>38329430</v>
      </c>
      <c r="K17" s="16">
        <f t="shared" si="4"/>
        <v>38329430</v>
      </c>
      <c r="L17" s="16">
        <f t="shared" si="5"/>
        <v>0</v>
      </c>
      <c r="M17" s="16">
        <f t="shared" si="6"/>
        <v>21670570</v>
      </c>
      <c r="N17" s="106">
        <f t="shared" si="7"/>
        <v>0.6388238333333334</v>
      </c>
    </row>
    <row r="18" spans="1:14" ht="12.75">
      <c r="A18" s="206" t="s">
        <v>100</v>
      </c>
      <c r="B18" s="207" t="s">
        <v>98</v>
      </c>
      <c r="C18" s="10"/>
      <c r="D18" s="64"/>
      <c r="E18" s="16"/>
      <c r="F18" s="16"/>
      <c r="G18" s="64">
        <v>0</v>
      </c>
      <c r="H18" s="16"/>
      <c r="I18" s="16"/>
      <c r="J18" s="16"/>
      <c r="K18" s="16"/>
      <c r="L18" s="16"/>
      <c r="M18" s="16"/>
      <c r="N18" s="106"/>
    </row>
    <row r="19" spans="1:14" ht="12.75">
      <c r="A19" s="214">
        <v>6</v>
      </c>
      <c r="B19" s="73" t="s">
        <v>84</v>
      </c>
      <c r="C19" s="9">
        <v>50000000</v>
      </c>
      <c r="D19" s="64">
        <v>41036500</v>
      </c>
      <c r="E19" s="16">
        <f t="shared" si="0"/>
        <v>41036500</v>
      </c>
      <c r="F19" s="16">
        <f t="shared" si="1"/>
        <v>0</v>
      </c>
      <c r="G19" s="64">
        <v>0</v>
      </c>
      <c r="H19" s="16">
        <f t="shared" si="2"/>
        <v>0</v>
      </c>
      <c r="I19" s="16">
        <f t="shared" si="3"/>
        <v>0</v>
      </c>
      <c r="J19" s="16">
        <f t="shared" si="4"/>
        <v>41036500</v>
      </c>
      <c r="K19" s="16">
        <f t="shared" si="4"/>
        <v>41036500</v>
      </c>
      <c r="L19" s="16">
        <f t="shared" si="5"/>
        <v>0</v>
      </c>
      <c r="M19" s="16">
        <f t="shared" si="6"/>
        <v>8963500</v>
      </c>
      <c r="N19" s="106">
        <f t="shared" si="7"/>
        <v>0.82073</v>
      </c>
    </row>
    <row r="20" spans="1:14" ht="12.75">
      <c r="A20" s="5">
        <v>7</v>
      </c>
      <c r="B20" s="73" t="s">
        <v>116</v>
      </c>
      <c r="C20" s="9">
        <v>35000000</v>
      </c>
      <c r="D20" s="121">
        <v>22363372</v>
      </c>
      <c r="E20" s="61">
        <f>D20</f>
        <v>22363372</v>
      </c>
      <c r="F20" s="61">
        <f>D20-E20</f>
        <v>0</v>
      </c>
      <c r="G20" s="121">
        <v>7175412</v>
      </c>
      <c r="H20" s="61">
        <f>G20</f>
        <v>7175412</v>
      </c>
      <c r="I20" s="61">
        <f>G20-H20</f>
        <v>0</v>
      </c>
      <c r="J20" s="61">
        <f t="shared" si="4"/>
        <v>29538784</v>
      </c>
      <c r="K20" s="61">
        <f t="shared" si="4"/>
        <v>29538784</v>
      </c>
      <c r="L20" s="61">
        <f>K20-J20</f>
        <v>0</v>
      </c>
      <c r="M20" s="61">
        <f>C20-J20</f>
        <v>5461216</v>
      </c>
      <c r="N20" s="126">
        <f t="shared" si="7"/>
        <v>0.8439652571428572</v>
      </c>
    </row>
    <row r="21" spans="1:14" s="35" customFormat="1" ht="15" customHeight="1">
      <c r="A21" s="205">
        <v>8</v>
      </c>
      <c r="B21" s="204" t="s">
        <v>117</v>
      </c>
      <c r="C21" s="211">
        <v>20000000</v>
      </c>
      <c r="D21" s="211">
        <v>12498975</v>
      </c>
      <c r="E21" s="211">
        <f>D21</f>
        <v>12498975</v>
      </c>
      <c r="F21" s="211">
        <f>D21-E21</f>
        <v>0</v>
      </c>
      <c r="G21" s="211">
        <v>1800225</v>
      </c>
      <c r="H21" s="211">
        <f>G21</f>
        <v>1800225</v>
      </c>
      <c r="I21" s="211">
        <f>G21-H21</f>
        <v>0</v>
      </c>
      <c r="J21" s="211">
        <f t="shared" si="4"/>
        <v>14299200</v>
      </c>
      <c r="K21" s="211">
        <f t="shared" si="4"/>
        <v>14299200</v>
      </c>
      <c r="L21" s="211">
        <f>K21-J21</f>
        <v>0</v>
      </c>
      <c r="M21" s="211">
        <f>C21-J21</f>
        <v>5700800</v>
      </c>
      <c r="N21" s="212">
        <f t="shared" si="7"/>
        <v>0.71496</v>
      </c>
    </row>
    <row r="22" spans="1:14" ht="12.75">
      <c r="A22" s="215">
        <v>9</v>
      </c>
      <c r="B22" s="122" t="s">
        <v>85</v>
      </c>
      <c r="C22" s="65">
        <v>0</v>
      </c>
      <c r="D22" s="128">
        <v>387358000</v>
      </c>
      <c r="E22" s="127">
        <f>D22</f>
        <v>387358000</v>
      </c>
      <c r="F22" s="127">
        <f>D22-E22</f>
        <v>0</v>
      </c>
      <c r="G22" s="128">
        <v>0</v>
      </c>
      <c r="H22" s="127">
        <f>G22</f>
        <v>0</v>
      </c>
      <c r="I22" s="127">
        <f>G22-H22</f>
        <v>0</v>
      </c>
      <c r="J22" s="127">
        <f t="shared" si="4"/>
        <v>387358000</v>
      </c>
      <c r="K22" s="127">
        <f t="shared" si="4"/>
        <v>387358000</v>
      </c>
      <c r="L22" s="127">
        <f>K22-J22</f>
        <v>0</v>
      </c>
      <c r="M22" s="127">
        <f>C22-J22</f>
        <v>-387358000</v>
      </c>
      <c r="N22" s="212"/>
    </row>
    <row r="23" spans="1:14" ht="13.5" thickBot="1">
      <c r="A23" s="216"/>
      <c r="B23" s="33" t="s">
        <v>17</v>
      </c>
      <c r="C23" s="34">
        <f>SUM(C10:C22)</f>
        <v>650000000</v>
      </c>
      <c r="D23" s="34">
        <f aca="true" t="shared" si="8" ref="D23:M23">SUM(D10:D22)</f>
        <v>770779747</v>
      </c>
      <c r="E23" s="34">
        <f t="shared" si="8"/>
        <v>770779747</v>
      </c>
      <c r="F23" s="34">
        <f t="shared" si="8"/>
        <v>0</v>
      </c>
      <c r="G23" s="34">
        <f t="shared" si="8"/>
        <v>29508377</v>
      </c>
      <c r="H23" s="34">
        <f t="shared" si="8"/>
        <v>29508377</v>
      </c>
      <c r="I23" s="34">
        <f t="shared" si="8"/>
        <v>0</v>
      </c>
      <c r="J23" s="34">
        <f t="shared" si="8"/>
        <v>800288124</v>
      </c>
      <c r="K23" s="34">
        <f t="shared" si="8"/>
        <v>800288124</v>
      </c>
      <c r="L23" s="34">
        <f t="shared" si="8"/>
        <v>0</v>
      </c>
      <c r="M23" s="34">
        <f t="shared" si="8"/>
        <v>-150288124</v>
      </c>
      <c r="N23" s="105">
        <f>J23/C23</f>
        <v>1.2312124984615385</v>
      </c>
    </row>
    <row r="24" spans="1:14" ht="12.7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</row>
    <row r="25" spans="1:14" ht="12.75">
      <c r="A25" s="226" t="s">
        <v>18</v>
      </c>
      <c r="B25" s="226"/>
      <c r="C25" s="19"/>
      <c r="D25" s="20"/>
      <c r="E25" s="20"/>
      <c r="F25" s="20"/>
      <c r="G25" s="20"/>
      <c r="H25" s="20"/>
      <c r="I25" s="20"/>
      <c r="J25" s="20"/>
      <c r="L25" s="20"/>
      <c r="M25" s="20"/>
      <c r="N25" s="18"/>
    </row>
    <row r="26" spans="1:14" ht="12.75">
      <c r="A26" s="226" t="s">
        <v>19</v>
      </c>
      <c r="B26" s="226"/>
      <c r="C26" s="19"/>
      <c r="D26" s="209"/>
      <c r="E26" s="20"/>
      <c r="F26" s="20"/>
      <c r="G26" s="20"/>
      <c r="H26" s="20"/>
      <c r="I26" s="20"/>
      <c r="J26" s="20"/>
      <c r="K26" s="22" t="s">
        <v>41</v>
      </c>
      <c r="L26" s="20"/>
      <c r="M26" s="20"/>
      <c r="N26" s="18"/>
    </row>
    <row r="27" spans="1:14" ht="12.75">
      <c r="A27" s="226" t="s">
        <v>124</v>
      </c>
      <c r="B27" s="226"/>
      <c r="C27" s="19"/>
      <c r="D27" s="209"/>
      <c r="E27" s="20"/>
      <c r="F27" s="20"/>
      <c r="G27" s="20"/>
      <c r="H27" s="20"/>
      <c r="I27" s="20"/>
      <c r="J27" s="20"/>
      <c r="K27" s="22" t="s">
        <v>122</v>
      </c>
      <c r="L27" s="20"/>
      <c r="M27" s="20"/>
      <c r="N27" s="18"/>
    </row>
    <row r="28" spans="1:14" ht="12.75">
      <c r="A28" s="226" t="s">
        <v>125</v>
      </c>
      <c r="B28" s="226"/>
      <c r="C28" s="19"/>
      <c r="D28" s="209"/>
      <c r="E28" s="20"/>
      <c r="F28" s="20"/>
      <c r="G28" s="20"/>
      <c r="H28" s="20"/>
      <c r="I28" s="20"/>
      <c r="J28" s="20"/>
      <c r="K28" s="22" t="s">
        <v>123</v>
      </c>
      <c r="L28" s="20"/>
      <c r="M28" s="20"/>
      <c r="N28" s="18"/>
    </row>
    <row r="29" spans="1:14" ht="12.75">
      <c r="A29" s="19"/>
      <c r="B29" s="19"/>
      <c r="C29" s="19"/>
      <c r="D29" s="210"/>
      <c r="E29" s="20"/>
      <c r="F29" s="20"/>
      <c r="G29" s="20"/>
      <c r="H29" s="20"/>
      <c r="I29" s="20"/>
      <c r="J29" s="20"/>
      <c r="K29" s="22"/>
      <c r="L29" s="20"/>
      <c r="M29" s="20"/>
      <c r="N29" s="18"/>
    </row>
    <row r="30" spans="1:14" ht="12.75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2"/>
      <c r="L30" s="20"/>
      <c r="M30" s="20"/>
      <c r="N30" s="18"/>
    </row>
    <row r="31" spans="3:14" ht="12.75">
      <c r="C31" s="6"/>
      <c r="D31" s="20"/>
      <c r="E31" s="20"/>
      <c r="F31" s="7"/>
      <c r="G31" s="7"/>
      <c r="H31" s="7"/>
      <c r="I31" s="7"/>
      <c r="J31" s="7"/>
      <c r="K31" s="23" t="s">
        <v>20</v>
      </c>
      <c r="L31" s="7"/>
      <c r="M31" s="20"/>
      <c r="N31" s="18"/>
    </row>
    <row r="32" spans="1:14" ht="12.75">
      <c r="A32" s="223" t="s">
        <v>118</v>
      </c>
      <c r="B32" s="223"/>
      <c r="C32" s="19"/>
      <c r="D32" s="20"/>
      <c r="E32" s="20"/>
      <c r="F32" s="20"/>
      <c r="G32" s="20"/>
      <c r="H32" s="20"/>
      <c r="I32" s="20"/>
      <c r="J32" s="20"/>
      <c r="K32" s="22" t="s">
        <v>64</v>
      </c>
      <c r="L32" s="20"/>
      <c r="M32" s="20"/>
      <c r="N32" s="18"/>
    </row>
    <row r="33" spans="1:2" ht="12.75">
      <c r="A33" s="228" t="s">
        <v>83</v>
      </c>
      <c r="B33" s="228"/>
    </row>
    <row r="34" spans="1:2" ht="12.75">
      <c r="A34" s="226" t="s">
        <v>119</v>
      </c>
      <c r="B34" s="226"/>
    </row>
  </sheetData>
  <sheetProtection/>
  <mergeCells count="19">
    <mergeCell ref="A34:B34"/>
    <mergeCell ref="A32:B32"/>
    <mergeCell ref="A33:B33"/>
    <mergeCell ref="B7:B8"/>
    <mergeCell ref="C7:F7"/>
    <mergeCell ref="A25:B25"/>
    <mergeCell ref="A26:B26"/>
    <mergeCell ref="A27:B27"/>
    <mergeCell ref="A28:B28"/>
    <mergeCell ref="G7:I7"/>
    <mergeCell ref="J7:M7"/>
    <mergeCell ref="F4:J4"/>
    <mergeCell ref="A24:N24"/>
    <mergeCell ref="N7:N8"/>
    <mergeCell ref="A1:B1"/>
    <mergeCell ref="D1:M1"/>
    <mergeCell ref="C2:M2"/>
    <mergeCell ref="C3:M3"/>
    <mergeCell ref="A7:A8"/>
  </mergeCells>
  <printOptions/>
  <pageMargins left="1" right="0.5" top="0.5" bottom="0.5" header="0.5" footer="0.5"/>
  <pageSetup orientation="landscape" paperSize="5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1.7109375" style="12" customWidth="1"/>
    <col min="2" max="2" width="23.00390625" style="12" customWidth="1"/>
    <col min="3" max="3" width="13.421875" style="12" customWidth="1"/>
    <col min="4" max="5" width="11.7109375" style="12" customWidth="1"/>
    <col min="6" max="6" width="8.7109375" style="12" customWidth="1"/>
    <col min="7" max="8" width="11.7109375" style="12" customWidth="1"/>
    <col min="9" max="9" width="8.57421875" style="12" customWidth="1"/>
    <col min="10" max="11" width="11.7109375" style="12" customWidth="1"/>
    <col min="12" max="12" width="11.28125" style="12" customWidth="1"/>
    <col min="13" max="13" width="14.00390625" style="12" customWidth="1"/>
    <col min="14" max="14" width="8.7109375" style="12" customWidth="1"/>
    <col min="15" max="16384" width="9.140625" style="12" customWidth="1"/>
  </cols>
  <sheetData>
    <row r="1" spans="1:14" ht="12.75">
      <c r="A1" s="230"/>
      <c r="B1" s="230"/>
      <c r="C1" s="11"/>
      <c r="D1" s="231" t="s">
        <v>0</v>
      </c>
      <c r="E1" s="231"/>
      <c r="F1" s="231"/>
      <c r="G1" s="231"/>
      <c r="H1" s="231"/>
      <c r="I1" s="231"/>
      <c r="J1" s="231"/>
      <c r="K1" s="231"/>
      <c r="L1" s="231"/>
      <c r="M1" s="231"/>
      <c r="N1" s="25"/>
    </row>
    <row r="2" spans="1:14" ht="15" customHeight="1">
      <c r="A2" s="8"/>
      <c r="B2" s="8"/>
      <c r="C2" s="229" t="s">
        <v>32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5"/>
    </row>
    <row r="3" spans="1:14" ht="15" customHeight="1">
      <c r="A3" s="24" t="s">
        <v>43</v>
      </c>
      <c r="B3" s="24" t="s">
        <v>121</v>
      </c>
      <c r="C3" s="229" t="s">
        <v>33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5"/>
    </row>
    <row r="4" spans="1:14" ht="15" customHeight="1">
      <c r="A4" s="24" t="s">
        <v>44</v>
      </c>
      <c r="B4" s="104" t="s">
        <v>114</v>
      </c>
      <c r="C4" s="103"/>
      <c r="D4" s="203"/>
      <c r="E4" s="203"/>
      <c r="F4" s="229" t="s">
        <v>135</v>
      </c>
      <c r="G4" s="229"/>
      <c r="H4" s="229"/>
      <c r="I4" s="229"/>
      <c r="J4" s="229"/>
      <c r="K4" s="203"/>
      <c r="L4" s="203"/>
      <c r="M4" s="203"/>
      <c r="N4" s="25"/>
    </row>
    <row r="5" spans="1:14" ht="15" customHeight="1">
      <c r="A5" s="24" t="s">
        <v>45</v>
      </c>
      <c r="B5" s="24" t="s">
        <v>79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5"/>
    </row>
    <row r="6" spans="1:14" ht="12.75">
      <c r="A6" s="26"/>
      <c r="B6" s="26"/>
      <c r="C6" s="26"/>
      <c r="D6" s="21"/>
      <c r="E6" s="21"/>
      <c r="F6" s="21"/>
      <c r="G6" s="21"/>
      <c r="H6" s="21"/>
      <c r="I6" s="21"/>
      <c r="J6" s="21"/>
      <c r="K6" s="21"/>
      <c r="L6" s="21"/>
      <c r="M6" s="21"/>
      <c r="N6" s="27"/>
    </row>
    <row r="7" spans="1:14" ht="12.75">
      <c r="A7" s="232" t="s">
        <v>1</v>
      </c>
      <c r="B7" s="234" t="s">
        <v>2</v>
      </c>
      <c r="C7" s="220" t="s">
        <v>23</v>
      </c>
      <c r="D7" s="221"/>
      <c r="E7" s="221"/>
      <c r="F7" s="222"/>
      <c r="G7" s="220" t="s">
        <v>27</v>
      </c>
      <c r="H7" s="221"/>
      <c r="I7" s="222"/>
      <c r="J7" s="220" t="s">
        <v>31</v>
      </c>
      <c r="K7" s="221"/>
      <c r="L7" s="221"/>
      <c r="M7" s="222"/>
      <c r="N7" s="224" t="s">
        <v>21</v>
      </c>
    </row>
    <row r="8" spans="1:14" ht="38.25">
      <c r="A8" s="233"/>
      <c r="B8" s="235"/>
      <c r="C8" s="13" t="s">
        <v>22</v>
      </c>
      <c r="D8" s="14" t="s">
        <v>24</v>
      </c>
      <c r="E8" s="14" t="s">
        <v>25</v>
      </c>
      <c r="F8" s="14" t="s">
        <v>26</v>
      </c>
      <c r="G8" s="14" t="s">
        <v>24</v>
      </c>
      <c r="H8" s="14" t="s">
        <v>25</v>
      </c>
      <c r="I8" s="14" t="s">
        <v>26</v>
      </c>
      <c r="J8" s="14" t="s">
        <v>28</v>
      </c>
      <c r="K8" s="14" t="s">
        <v>39</v>
      </c>
      <c r="L8" s="14" t="s">
        <v>29</v>
      </c>
      <c r="M8" s="15" t="s">
        <v>30</v>
      </c>
      <c r="N8" s="225"/>
    </row>
    <row r="9" spans="1:14" s="39" customFormat="1" ht="12.75">
      <c r="A9" s="36">
        <v>1</v>
      </c>
      <c r="B9" s="36">
        <v>2</v>
      </c>
      <c r="C9" s="36">
        <v>3</v>
      </c>
      <c r="D9" s="37">
        <v>4</v>
      </c>
      <c r="E9" s="37">
        <v>5</v>
      </c>
      <c r="F9" s="38" t="s">
        <v>34</v>
      </c>
      <c r="G9" s="38">
        <v>7</v>
      </c>
      <c r="H9" s="38">
        <v>8</v>
      </c>
      <c r="I9" s="38" t="s">
        <v>35</v>
      </c>
      <c r="J9" s="38" t="s">
        <v>40</v>
      </c>
      <c r="K9" s="38" t="s">
        <v>36</v>
      </c>
      <c r="L9" s="38" t="s">
        <v>37</v>
      </c>
      <c r="M9" s="38" t="s">
        <v>38</v>
      </c>
      <c r="N9" s="38"/>
    </row>
    <row r="10" spans="1:14" ht="12.75">
      <c r="A10" s="213" t="s">
        <v>99</v>
      </c>
      <c r="B10" s="91" t="s">
        <v>95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124"/>
      <c r="B11" s="123"/>
      <c r="C11" s="9">
        <v>0</v>
      </c>
      <c r="D11" s="16">
        <v>0</v>
      </c>
      <c r="E11" s="16">
        <v>0</v>
      </c>
      <c r="F11" s="16">
        <f>D11-E11</f>
        <v>0</v>
      </c>
      <c r="G11" s="4">
        <v>0</v>
      </c>
      <c r="H11" s="16">
        <f>G11</f>
        <v>0</v>
      </c>
      <c r="I11" s="16">
        <f>G11-H11</f>
        <v>0</v>
      </c>
      <c r="J11" s="16">
        <f>D11+G11</f>
        <v>0</v>
      </c>
      <c r="K11" s="16">
        <f>E11+H11</f>
        <v>0</v>
      </c>
      <c r="L11" s="16">
        <f>K11-J11</f>
        <v>0</v>
      </c>
      <c r="M11" s="16">
        <f>C11-J11</f>
        <v>0</v>
      </c>
      <c r="N11" s="106"/>
    </row>
    <row r="12" spans="1:14" ht="12.75">
      <c r="A12" s="30" t="s">
        <v>101</v>
      </c>
      <c r="B12" s="94" t="s">
        <v>97</v>
      </c>
      <c r="C12" s="9"/>
      <c r="D12" s="16"/>
      <c r="E12" s="16"/>
      <c r="F12" s="16"/>
      <c r="G12" s="4"/>
      <c r="H12" s="4"/>
      <c r="I12" s="16"/>
      <c r="J12" s="16"/>
      <c r="K12" s="16"/>
      <c r="L12" s="16"/>
      <c r="M12" s="16"/>
      <c r="N12" s="107"/>
    </row>
    <row r="13" spans="1:14" ht="12.75">
      <c r="A13" s="5">
        <v>1</v>
      </c>
      <c r="B13" s="73" t="s">
        <v>66</v>
      </c>
      <c r="C13" s="9">
        <v>50000000</v>
      </c>
      <c r="D13" s="64">
        <v>66392500</v>
      </c>
      <c r="E13" s="16">
        <f aca="true" t="shared" si="0" ref="E13:E19">D13</f>
        <v>66392500</v>
      </c>
      <c r="F13" s="16">
        <f aca="true" t="shared" si="1" ref="F13:F19">D13-E13</f>
        <v>0</v>
      </c>
      <c r="G13" s="64">
        <v>10397400</v>
      </c>
      <c r="H13" s="16">
        <f aca="true" t="shared" si="2" ref="H13:H19">G13</f>
        <v>10397400</v>
      </c>
      <c r="I13" s="16">
        <f aca="true" t="shared" si="3" ref="I13:I19">G13-H13</f>
        <v>0</v>
      </c>
      <c r="J13" s="16">
        <f aca="true" t="shared" si="4" ref="J13:K22">D13+G13</f>
        <v>76789900</v>
      </c>
      <c r="K13" s="16">
        <f t="shared" si="4"/>
        <v>76789900</v>
      </c>
      <c r="L13" s="16">
        <f aca="true" t="shared" si="5" ref="L13:L19">K13-J13</f>
        <v>0</v>
      </c>
      <c r="M13" s="16">
        <f aca="true" t="shared" si="6" ref="M13:M19">C13-J13</f>
        <v>-26789900</v>
      </c>
      <c r="N13" s="106">
        <f aca="true" t="shared" si="7" ref="N13:N21">J13/C13</f>
        <v>1.535798</v>
      </c>
    </row>
    <row r="14" spans="1:14" ht="11.25" customHeight="1">
      <c r="A14" s="5">
        <v>2</v>
      </c>
      <c r="B14" s="73" t="s">
        <v>68</v>
      </c>
      <c r="C14" s="9">
        <v>403000000</v>
      </c>
      <c r="D14" s="64">
        <v>211951710</v>
      </c>
      <c r="E14" s="16">
        <f t="shared" si="0"/>
        <v>211951710</v>
      </c>
      <c r="F14" s="16">
        <f t="shared" si="1"/>
        <v>0</v>
      </c>
      <c r="G14" s="64">
        <v>19901600</v>
      </c>
      <c r="H14" s="16">
        <f t="shared" si="2"/>
        <v>19901600</v>
      </c>
      <c r="I14" s="16">
        <f t="shared" si="3"/>
        <v>0</v>
      </c>
      <c r="J14" s="16">
        <f t="shared" si="4"/>
        <v>231853310</v>
      </c>
      <c r="K14" s="16">
        <f t="shared" si="4"/>
        <v>231853310</v>
      </c>
      <c r="L14" s="16">
        <f t="shared" si="5"/>
        <v>0</v>
      </c>
      <c r="M14" s="16">
        <f t="shared" si="6"/>
        <v>171146690</v>
      </c>
      <c r="N14" s="106">
        <f t="shared" si="7"/>
        <v>0.5753183870967742</v>
      </c>
    </row>
    <row r="15" spans="1:14" ht="12.75">
      <c r="A15" s="5">
        <v>3</v>
      </c>
      <c r="B15" s="73" t="s">
        <v>11</v>
      </c>
      <c r="C15" s="9">
        <v>1000000</v>
      </c>
      <c r="D15" s="64">
        <v>0</v>
      </c>
      <c r="E15" s="16">
        <f t="shared" si="0"/>
        <v>0</v>
      </c>
      <c r="F15" s="16">
        <f t="shared" si="1"/>
        <v>0</v>
      </c>
      <c r="G15" s="64">
        <v>0</v>
      </c>
      <c r="H15" s="16">
        <f t="shared" si="2"/>
        <v>0</v>
      </c>
      <c r="I15" s="16">
        <f t="shared" si="3"/>
        <v>0</v>
      </c>
      <c r="J15" s="16">
        <f t="shared" si="4"/>
        <v>0</v>
      </c>
      <c r="K15" s="16">
        <f t="shared" si="4"/>
        <v>0</v>
      </c>
      <c r="L15" s="16">
        <f t="shared" si="5"/>
        <v>0</v>
      </c>
      <c r="M15" s="16">
        <f t="shared" si="6"/>
        <v>1000000</v>
      </c>
      <c r="N15" s="106">
        <f t="shared" si="7"/>
        <v>0</v>
      </c>
    </row>
    <row r="16" spans="1:14" ht="12.75">
      <c r="A16" s="5">
        <v>4</v>
      </c>
      <c r="B16" s="73" t="s">
        <v>69</v>
      </c>
      <c r="C16" s="9">
        <v>31000000</v>
      </c>
      <c r="D16" s="64">
        <v>11382000</v>
      </c>
      <c r="E16" s="16">
        <f t="shared" si="0"/>
        <v>11382000</v>
      </c>
      <c r="F16" s="16">
        <f t="shared" si="1"/>
        <v>0</v>
      </c>
      <c r="G16" s="64">
        <v>807000</v>
      </c>
      <c r="H16" s="16">
        <f t="shared" si="2"/>
        <v>807000</v>
      </c>
      <c r="I16" s="16">
        <f t="shared" si="3"/>
        <v>0</v>
      </c>
      <c r="J16" s="16">
        <f t="shared" si="4"/>
        <v>12189000</v>
      </c>
      <c r="K16" s="16">
        <f t="shared" si="4"/>
        <v>12189000</v>
      </c>
      <c r="L16" s="16">
        <f t="shared" si="5"/>
        <v>0</v>
      </c>
      <c r="M16" s="16">
        <f t="shared" si="6"/>
        <v>18811000</v>
      </c>
      <c r="N16" s="106">
        <f t="shared" si="7"/>
        <v>0.39319354838709675</v>
      </c>
    </row>
    <row r="17" spans="1:14" ht="12.75">
      <c r="A17" s="5">
        <v>5</v>
      </c>
      <c r="B17" s="122" t="s">
        <v>115</v>
      </c>
      <c r="C17" s="9">
        <v>60000000</v>
      </c>
      <c r="D17" s="121">
        <v>38329430</v>
      </c>
      <c r="E17" s="16">
        <f t="shared" si="0"/>
        <v>38329430</v>
      </c>
      <c r="F17" s="16">
        <f t="shared" si="1"/>
        <v>0</v>
      </c>
      <c r="G17" s="121">
        <v>2773500</v>
      </c>
      <c r="H17" s="16">
        <f t="shared" si="2"/>
        <v>2773500</v>
      </c>
      <c r="I17" s="16">
        <f t="shared" si="3"/>
        <v>0</v>
      </c>
      <c r="J17" s="16">
        <f t="shared" si="4"/>
        <v>41102930</v>
      </c>
      <c r="K17" s="16">
        <f t="shared" si="4"/>
        <v>41102930</v>
      </c>
      <c r="L17" s="16">
        <f t="shared" si="5"/>
        <v>0</v>
      </c>
      <c r="M17" s="16">
        <f t="shared" si="6"/>
        <v>18897070</v>
      </c>
      <c r="N17" s="106">
        <f t="shared" si="7"/>
        <v>0.6850488333333333</v>
      </c>
    </row>
    <row r="18" spans="1:14" ht="12.75">
      <c r="A18" s="206" t="s">
        <v>100</v>
      </c>
      <c r="B18" s="207" t="s">
        <v>98</v>
      </c>
      <c r="C18" s="10"/>
      <c r="D18" s="64"/>
      <c r="E18" s="16"/>
      <c r="F18" s="16"/>
      <c r="G18" s="64">
        <v>0</v>
      </c>
      <c r="H18" s="16"/>
      <c r="I18" s="16"/>
      <c r="J18" s="16"/>
      <c r="K18" s="16"/>
      <c r="L18" s="16"/>
      <c r="M18" s="16"/>
      <c r="N18" s="106"/>
    </row>
    <row r="19" spans="1:14" ht="12.75">
      <c r="A19" s="214">
        <v>6</v>
      </c>
      <c r="B19" s="73" t="s">
        <v>84</v>
      </c>
      <c r="C19" s="9">
        <v>50000000</v>
      </c>
      <c r="D19" s="64">
        <v>41036500</v>
      </c>
      <c r="E19" s="16">
        <f t="shared" si="0"/>
        <v>41036500</v>
      </c>
      <c r="F19" s="16">
        <f t="shared" si="1"/>
        <v>0</v>
      </c>
      <c r="G19" s="64">
        <v>14226500</v>
      </c>
      <c r="H19" s="16">
        <f t="shared" si="2"/>
        <v>14226500</v>
      </c>
      <c r="I19" s="16">
        <f t="shared" si="3"/>
        <v>0</v>
      </c>
      <c r="J19" s="16">
        <f t="shared" si="4"/>
        <v>55263000</v>
      </c>
      <c r="K19" s="16">
        <f t="shared" si="4"/>
        <v>55263000</v>
      </c>
      <c r="L19" s="16">
        <f t="shared" si="5"/>
        <v>0</v>
      </c>
      <c r="M19" s="16">
        <f t="shared" si="6"/>
        <v>-5263000</v>
      </c>
      <c r="N19" s="106">
        <f t="shared" si="7"/>
        <v>1.10526</v>
      </c>
    </row>
    <row r="20" spans="1:14" ht="12.75">
      <c r="A20" s="5">
        <v>7</v>
      </c>
      <c r="B20" s="73" t="s">
        <v>116</v>
      </c>
      <c r="C20" s="9">
        <v>35000000</v>
      </c>
      <c r="D20" s="121">
        <v>29538784</v>
      </c>
      <c r="E20" s="61">
        <f>D20</f>
        <v>29538784</v>
      </c>
      <c r="F20" s="61">
        <f>D20-E20</f>
        <v>0</v>
      </c>
      <c r="G20" s="121">
        <v>3868803</v>
      </c>
      <c r="H20" s="61">
        <f>G20</f>
        <v>3868803</v>
      </c>
      <c r="I20" s="61">
        <f>G20-H20</f>
        <v>0</v>
      </c>
      <c r="J20" s="61">
        <f t="shared" si="4"/>
        <v>33407587</v>
      </c>
      <c r="K20" s="61">
        <f t="shared" si="4"/>
        <v>33407587</v>
      </c>
      <c r="L20" s="61">
        <f>K20-J20</f>
        <v>0</v>
      </c>
      <c r="M20" s="61">
        <f>C20-J20</f>
        <v>1592413</v>
      </c>
      <c r="N20" s="126">
        <f t="shared" si="7"/>
        <v>0.9545024857142858</v>
      </c>
    </row>
    <row r="21" spans="1:14" s="35" customFormat="1" ht="15" customHeight="1">
      <c r="A21" s="205">
        <v>8</v>
      </c>
      <c r="B21" s="204" t="s">
        <v>117</v>
      </c>
      <c r="C21" s="211">
        <v>20000000</v>
      </c>
      <c r="D21" s="217">
        <v>14299200</v>
      </c>
      <c r="E21" s="217">
        <f>D21</f>
        <v>14299200</v>
      </c>
      <c r="F21" s="217">
        <f>D21-E21</f>
        <v>0</v>
      </c>
      <c r="G21" s="217">
        <v>1350000</v>
      </c>
      <c r="H21" s="217">
        <f>G21</f>
        <v>1350000</v>
      </c>
      <c r="I21" s="217">
        <f>G21-H21</f>
        <v>0</v>
      </c>
      <c r="J21" s="217">
        <f t="shared" si="4"/>
        <v>15649200</v>
      </c>
      <c r="K21" s="217">
        <f t="shared" si="4"/>
        <v>15649200</v>
      </c>
      <c r="L21" s="217">
        <f>K21-J21</f>
        <v>0</v>
      </c>
      <c r="M21" s="217">
        <f>C21-J21</f>
        <v>4350800</v>
      </c>
      <c r="N21" s="212">
        <f t="shared" si="7"/>
        <v>0.78246</v>
      </c>
    </row>
    <row r="22" spans="1:14" ht="12.75">
      <c r="A22" s="215">
        <v>9</v>
      </c>
      <c r="B22" s="122" t="s">
        <v>85</v>
      </c>
      <c r="C22" s="65">
        <v>0</v>
      </c>
      <c r="D22" s="128">
        <v>387358000</v>
      </c>
      <c r="E22" s="127">
        <f>D22</f>
        <v>387358000</v>
      </c>
      <c r="F22" s="127">
        <f>D22-E22</f>
        <v>0</v>
      </c>
      <c r="G22" s="128">
        <v>0</v>
      </c>
      <c r="H22" s="127">
        <f>G22</f>
        <v>0</v>
      </c>
      <c r="I22" s="127">
        <f>G22-H22</f>
        <v>0</v>
      </c>
      <c r="J22" s="127">
        <f t="shared" si="4"/>
        <v>387358000</v>
      </c>
      <c r="K22" s="127">
        <f t="shared" si="4"/>
        <v>387358000</v>
      </c>
      <c r="L22" s="127">
        <f>K22-J22</f>
        <v>0</v>
      </c>
      <c r="M22" s="127">
        <f>C22-J22</f>
        <v>-387358000</v>
      </c>
      <c r="N22" s="212"/>
    </row>
    <row r="23" spans="1:14" ht="13.5" thickBot="1">
      <c r="A23" s="216"/>
      <c r="B23" s="33" t="s">
        <v>17</v>
      </c>
      <c r="C23" s="34">
        <f>SUM(C10:C22)</f>
        <v>650000000</v>
      </c>
      <c r="D23" s="34">
        <f aca="true" t="shared" si="8" ref="D23:M23">SUM(D10:D22)</f>
        <v>800288124</v>
      </c>
      <c r="E23" s="34">
        <f t="shared" si="8"/>
        <v>800288124</v>
      </c>
      <c r="F23" s="34">
        <f t="shared" si="8"/>
        <v>0</v>
      </c>
      <c r="G23" s="34">
        <f t="shared" si="8"/>
        <v>53324803</v>
      </c>
      <c r="H23" s="34">
        <f t="shared" si="8"/>
        <v>53324803</v>
      </c>
      <c r="I23" s="34">
        <f t="shared" si="8"/>
        <v>0</v>
      </c>
      <c r="J23" s="34">
        <f t="shared" si="8"/>
        <v>853612927</v>
      </c>
      <c r="K23" s="34">
        <f t="shared" si="8"/>
        <v>853612927</v>
      </c>
      <c r="L23" s="34">
        <f t="shared" si="8"/>
        <v>0</v>
      </c>
      <c r="M23" s="34">
        <f t="shared" si="8"/>
        <v>-203612927</v>
      </c>
      <c r="N23" s="105">
        <f>J23/C23</f>
        <v>1.3132506569230769</v>
      </c>
    </row>
    <row r="24" spans="1:14" ht="12.7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</row>
    <row r="25" spans="1:14" ht="12.75">
      <c r="A25" s="226" t="s">
        <v>18</v>
      </c>
      <c r="B25" s="226"/>
      <c r="C25" s="19"/>
      <c r="D25" s="20"/>
      <c r="E25" s="20"/>
      <c r="F25" s="20"/>
      <c r="G25" s="20"/>
      <c r="H25" s="20"/>
      <c r="I25" s="20"/>
      <c r="J25" s="20"/>
      <c r="L25" s="20"/>
      <c r="M25" s="20"/>
      <c r="N25" s="18"/>
    </row>
    <row r="26" spans="1:14" ht="12.75">
      <c r="A26" s="226" t="s">
        <v>19</v>
      </c>
      <c r="B26" s="226"/>
      <c r="C26" s="19"/>
      <c r="D26" s="209"/>
      <c r="E26" s="20"/>
      <c r="F26" s="20"/>
      <c r="G26" s="20"/>
      <c r="H26" s="20"/>
      <c r="I26" s="20"/>
      <c r="J26" s="20"/>
      <c r="K26" s="22" t="s">
        <v>41</v>
      </c>
      <c r="L26" s="20"/>
      <c r="M26" s="20"/>
      <c r="N26" s="18"/>
    </row>
    <row r="27" spans="1:14" ht="12.75">
      <c r="A27" s="226" t="s">
        <v>124</v>
      </c>
      <c r="B27" s="226"/>
      <c r="C27" s="19"/>
      <c r="D27" s="209"/>
      <c r="E27" s="20"/>
      <c r="F27" s="20"/>
      <c r="G27" s="20"/>
      <c r="H27" s="20"/>
      <c r="I27" s="20"/>
      <c r="J27" s="20"/>
      <c r="K27" s="22" t="s">
        <v>122</v>
      </c>
      <c r="L27" s="20"/>
      <c r="M27" s="20"/>
      <c r="N27" s="18"/>
    </row>
    <row r="28" spans="1:14" ht="12.75">
      <c r="A28" s="226" t="s">
        <v>125</v>
      </c>
      <c r="B28" s="226"/>
      <c r="C28" s="19"/>
      <c r="D28" s="209"/>
      <c r="E28" s="20"/>
      <c r="F28" s="20"/>
      <c r="G28" s="20"/>
      <c r="H28" s="20"/>
      <c r="I28" s="20"/>
      <c r="J28" s="20"/>
      <c r="K28" s="22" t="s">
        <v>123</v>
      </c>
      <c r="L28" s="20"/>
      <c r="M28" s="20"/>
      <c r="N28" s="18"/>
    </row>
    <row r="29" spans="1:14" ht="12.75">
      <c r="A29" s="19"/>
      <c r="B29" s="19"/>
      <c r="C29" s="19"/>
      <c r="D29" s="210"/>
      <c r="E29" s="20"/>
      <c r="F29" s="20"/>
      <c r="G29" s="20"/>
      <c r="H29" s="20"/>
      <c r="I29" s="20"/>
      <c r="J29" s="20"/>
      <c r="K29" s="22"/>
      <c r="L29" s="20"/>
      <c r="M29" s="20"/>
      <c r="N29" s="18"/>
    </row>
    <row r="30" spans="1:14" ht="12.75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2"/>
      <c r="L30" s="20"/>
      <c r="M30" s="20"/>
      <c r="N30" s="18"/>
    </row>
    <row r="31" spans="3:14" ht="12.75">
      <c r="C31" s="6"/>
      <c r="D31" s="20"/>
      <c r="E31" s="20"/>
      <c r="F31" s="7"/>
      <c r="G31" s="7"/>
      <c r="H31" s="7"/>
      <c r="I31" s="7"/>
      <c r="J31" s="7"/>
      <c r="K31" s="23" t="s">
        <v>20</v>
      </c>
      <c r="L31" s="7"/>
      <c r="M31" s="20"/>
      <c r="N31" s="18"/>
    </row>
    <row r="32" spans="1:14" ht="12.75">
      <c r="A32" s="223" t="s">
        <v>118</v>
      </c>
      <c r="B32" s="223"/>
      <c r="C32" s="19"/>
      <c r="D32" s="20"/>
      <c r="E32" s="20"/>
      <c r="F32" s="20"/>
      <c r="G32" s="20"/>
      <c r="H32" s="20"/>
      <c r="I32" s="20"/>
      <c r="J32" s="20"/>
      <c r="K32" s="22" t="s">
        <v>64</v>
      </c>
      <c r="L32" s="20"/>
      <c r="M32" s="20"/>
      <c r="N32" s="18"/>
    </row>
    <row r="33" spans="1:2" ht="12.75">
      <c r="A33" s="228" t="s">
        <v>83</v>
      </c>
      <c r="B33" s="228"/>
    </row>
    <row r="34" spans="1:2" ht="12.75">
      <c r="A34" s="226" t="s">
        <v>119</v>
      </c>
      <c r="B34" s="226"/>
    </row>
  </sheetData>
  <sheetProtection/>
  <mergeCells count="19">
    <mergeCell ref="A34:B34"/>
    <mergeCell ref="A32:B32"/>
    <mergeCell ref="A33:B33"/>
    <mergeCell ref="N7:N8"/>
    <mergeCell ref="A1:B1"/>
    <mergeCell ref="D1:M1"/>
    <mergeCell ref="C2:M2"/>
    <mergeCell ref="C3:M3"/>
    <mergeCell ref="A7:A8"/>
    <mergeCell ref="B7:B8"/>
    <mergeCell ref="F4:J4"/>
    <mergeCell ref="A24:N24"/>
    <mergeCell ref="A25:B25"/>
    <mergeCell ref="A26:B26"/>
    <mergeCell ref="A27:B27"/>
    <mergeCell ref="A28:B28"/>
    <mergeCell ref="C7:F7"/>
    <mergeCell ref="G7:I7"/>
    <mergeCell ref="J7:M7"/>
  </mergeCells>
  <printOptions/>
  <pageMargins left="0.5118110236220472" right="0.5118110236220472" top="0.7480314960629921" bottom="0.7480314960629921" header="0.31496062992125984" footer="0.31496062992125984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Powered by 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Pro</dc:creator>
  <cp:keywords/>
  <dc:description/>
  <cp:lastModifiedBy>USER</cp:lastModifiedBy>
  <cp:lastPrinted>2018-01-09T06:25:35Z</cp:lastPrinted>
  <dcterms:created xsi:type="dcterms:W3CDTF">2008-06-23T01:16:28Z</dcterms:created>
  <dcterms:modified xsi:type="dcterms:W3CDTF">2018-03-22T02:13:25Z</dcterms:modified>
  <cp:category/>
  <cp:version/>
  <cp:contentType/>
  <cp:contentStatus/>
</cp:coreProperties>
</file>