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4400" windowHeight="8640" tabRatio="908" firstSheet="1" activeTab="1"/>
  </bookViews>
  <sheets>
    <sheet name="Rekap urusan" sheetId="2" state="hidden" r:id="rId1"/>
    <sheet name="Proyeksi" sheetId="55" r:id="rId2"/>
    <sheet name="BTL" sheetId="4" state="hidden" r:id="rId3"/>
    <sheet name="Rekap" sheetId="5" state="hidden" r:id="rId4"/>
    <sheet name="PDK" sheetId="6" r:id="rId5"/>
    <sheet name="BTL-PDK" sheetId="52" r:id="rId6"/>
    <sheet name="DKK" sheetId="7" r:id="rId7"/>
    <sheet name="RSUD" sheetId="8" r:id="rId8"/>
    <sheet name="DPU" sheetId="9" r:id="rId9"/>
    <sheet name="BPPD" sheetId="10" r:id="rId10"/>
    <sheet name="Dishub" sheetId="11" r:id="rId11"/>
    <sheet name="BLH" sheetId="12" r:id="rId12"/>
    <sheet name="DKP" sheetId="13" r:id="rId13"/>
    <sheet name="CAPIL" sheetId="14" r:id="rId14"/>
    <sheet name="BP3AKB" sheetId="15" r:id="rId15"/>
    <sheet name="DSTT" sheetId="16" r:id="rId16"/>
    <sheet name="BPPT" sheetId="17" r:id="rId17"/>
    <sheet name="KESBANG" sheetId="18" r:id="rId18"/>
    <sheet name="BPBD" sheetId="19" r:id="rId19"/>
    <sheet name="SATPOL" sheetId="20" r:id="rId20"/>
    <sheet name="SETDA" sheetId="21" r:id="rId21"/>
    <sheet name="BTL-SETDA" sheetId="53" r:id="rId22"/>
    <sheet name="SETWAN" sheetId="22" r:id="rId23"/>
    <sheet name="DPPKAD" sheetId="23" r:id="rId24"/>
    <sheet name="INSPEK" sheetId="24" r:id="rId25"/>
    <sheet name="BKD" sheetId="25" r:id="rId26"/>
    <sheet name="Jtpr" sheetId="26" r:id="rId27"/>
    <sheet name="Jtys" sheetId="27" r:id="rId28"/>
    <sheet name="Jmtn" sheetId="28" r:id="rId29"/>
    <sheet name="Jmpl" sheetId="29" r:id="rId30"/>
    <sheet name="Mtsh" sheetId="30" r:id="rId31"/>
    <sheet name="TW" sheetId="31" r:id="rId32"/>
    <sheet name="NGYS" sheetId="32" r:id="rId33"/>
    <sheet name="KRPD" sheetId="33" r:id="rId34"/>
    <sheet name="KRA" sheetId="34" r:id="rId35"/>
    <sheet name="TSMD" sheetId="35" r:id="rId36"/>
    <sheet name="JTN" sheetId="36" r:id="rId37"/>
    <sheet name="CLMD" sheetId="37" r:id="rId38"/>
    <sheet name="GDRJ" sheetId="38" r:id="rId39"/>
    <sheet name="MJGD" sheetId="39" r:id="rId40"/>
    <sheet name="KBK" sheetId="40" r:id="rId41"/>
    <sheet name="KERJO" sheetId="41" r:id="rId42"/>
    <sheet name="JENAWI" sheetId="42" r:id="rId43"/>
    <sheet name="KKP" sheetId="43" r:id="rId44"/>
    <sheet name="BPMD" sheetId="44" r:id="rId45"/>
    <sheet name="BTL-BPMD" sheetId="54" r:id="rId46"/>
    <sheet name="PERPUS" sheetId="45" r:id="rId47"/>
    <sheet name="DISPERTAN" sheetId="46" r:id="rId48"/>
    <sheet name="DISNAK" sheetId="47" r:id="rId49"/>
    <sheet name="BP4K" sheetId="48" r:id="rId50"/>
    <sheet name="Disparbud" sheetId="49" r:id="rId51"/>
    <sheet name="DISPERINDAG" sheetId="50" r:id="rId52"/>
    <sheet name="BL" sheetId="3" state="hidden" r:id="rId53"/>
  </sheets>
  <definedNames>
    <definedName name="_xlnm._FilterDatabase" localSheetId="52" hidden="1">BL!$A$6:$B$3159</definedName>
    <definedName name="_xlnm._FilterDatabase" localSheetId="2" hidden="1">BTL!$A$2:$D$2544</definedName>
    <definedName name="_xlnm._FilterDatabase" localSheetId="21" hidden="1">'BTL-SETDA'!$A$399:$A$918</definedName>
    <definedName name="_xlnm._FilterDatabase" localSheetId="4" hidden="1">PDK!$A$8:$A$231</definedName>
    <definedName name="_xlnm._FilterDatabase" localSheetId="0" hidden="1">'Rekap urusan'!$B$5:$B$213</definedName>
    <definedName name="_xlnm.Print_Area" localSheetId="9">BPPD!$A$1:$F$89</definedName>
    <definedName name="_xlnm.Print_Area" localSheetId="2">BTL!$A$1:$G$2547</definedName>
    <definedName name="_xlnm.Print_Area" localSheetId="45">'BTL-BPMD'!$A$1:$D$188</definedName>
    <definedName name="_xlnm.Print_Area" localSheetId="5">'BTL-PDK'!$A$1:$D$1176</definedName>
    <definedName name="_xlnm.Print_Area" localSheetId="23">DPPKAD!$A$1:$F$118</definedName>
    <definedName name="_xlnm.Print_Area" localSheetId="38">GDRJ!$A$1:$F$57</definedName>
    <definedName name="_xlnm.Print_Area" localSheetId="4">PDK!$A$1:$F$231</definedName>
    <definedName name="_xlnm.Print_Area" localSheetId="46">PERPUS!$A$1:$F$74</definedName>
    <definedName name="_xlnm.Print_Area" localSheetId="1">Proyeksi!$A$1:$C$53</definedName>
    <definedName name="_xlnm.Print_Area" localSheetId="3">Rekap!$A$1:$G$60</definedName>
    <definedName name="_xlnm.Print_Area" localSheetId="20">SETDA!$A$1:$F$283</definedName>
    <definedName name="_xlnm.Print_Titles" localSheetId="25">BKD!$3:$4</definedName>
    <definedName name="_xlnm.Print_Titles" localSheetId="11">BLH!$3:$4</definedName>
    <definedName name="_xlnm.Print_Titles" localSheetId="14">BP3AKB!$3:$4</definedName>
    <definedName name="_xlnm.Print_Titles" localSheetId="49">BP4K!$3:$4</definedName>
    <definedName name="_xlnm.Print_Titles" localSheetId="18">BPBD!$3:$4</definedName>
    <definedName name="_xlnm.Print_Titles" localSheetId="44">BPMD!$3:$4</definedName>
    <definedName name="_xlnm.Print_Titles" localSheetId="9">BPPD!$3:$4</definedName>
    <definedName name="_xlnm.Print_Titles" localSheetId="16">BPPT!$3:$4</definedName>
    <definedName name="_xlnm.Print_Titles" localSheetId="45">'BTL-BPMD'!$3:$4</definedName>
    <definedName name="_xlnm.Print_Titles" localSheetId="5">'BTL-PDK'!$3:$4</definedName>
    <definedName name="_xlnm.Print_Titles" localSheetId="21">'BTL-SETDA'!$3:$4</definedName>
    <definedName name="_xlnm.Print_Titles" localSheetId="13">CAPIL!$3:$4</definedName>
    <definedName name="_xlnm.Print_Titles" localSheetId="37">CLMD!$3:$4</definedName>
    <definedName name="_xlnm.Print_Titles" localSheetId="10">Dishub!$3:$4</definedName>
    <definedName name="_xlnm.Print_Titles" localSheetId="48">DISNAK!$3:$4</definedName>
    <definedName name="_xlnm.Print_Titles" localSheetId="50">Disparbud!$3:$4</definedName>
    <definedName name="_xlnm.Print_Titles" localSheetId="51">DISPERINDAG!$3:$4</definedName>
    <definedName name="_xlnm.Print_Titles" localSheetId="47">DISPERTAN!$3:$4</definedName>
    <definedName name="_xlnm.Print_Titles" localSheetId="6">DKK!$3:$4</definedName>
    <definedName name="_xlnm.Print_Titles" localSheetId="12">DKP!$3:$4</definedName>
    <definedName name="_xlnm.Print_Titles" localSheetId="23">DPPKAD!$3:$4</definedName>
    <definedName name="_xlnm.Print_Titles" localSheetId="8">DPU!$3:$4</definedName>
    <definedName name="_xlnm.Print_Titles" localSheetId="15">DSTT!$3:$4</definedName>
    <definedName name="_xlnm.Print_Titles" localSheetId="38">GDRJ!$3:$4</definedName>
    <definedName name="_xlnm.Print_Titles" localSheetId="24">INSPEK!$3:$4</definedName>
    <definedName name="_xlnm.Print_Titles" localSheetId="42">JENAWI!$3:$4</definedName>
    <definedName name="_xlnm.Print_Titles" localSheetId="29">Jmpl!$3:$4</definedName>
    <definedName name="_xlnm.Print_Titles" localSheetId="28">Jmtn!$3:$4</definedName>
    <definedName name="_xlnm.Print_Titles" localSheetId="36">JTN!$3:$4</definedName>
    <definedName name="_xlnm.Print_Titles" localSheetId="26">Jtpr!$3:$4</definedName>
    <definedName name="_xlnm.Print_Titles" localSheetId="27">Jtys!$3:$4</definedName>
    <definedName name="_xlnm.Print_Titles" localSheetId="40">KBK!$3:$4</definedName>
    <definedName name="_xlnm.Print_Titles" localSheetId="41">KERJO!$3:$4</definedName>
    <definedName name="_xlnm.Print_Titles" localSheetId="17">KESBANG!$3:$4</definedName>
    <definedName name="_xlnm.Print_Titles" localSheetId="43">KKP!$3:$4</definedName>
    <definedName name="_xlnm.Print_Titles" localSheetId="34">KRA!$3:$4</definedName>
    <definedName name="_xlnm.Print_Titles" localSheetId="33">KRPD!$3:$4</definedName>
    <definedName name="_xlnm.Print_Titles" localSheetId="39">MJGD!$3:$4</definedName>
    <definedName name="_xlnm.Print_Titles" localSheetId="30">Mtsh!$3:$4</definedName>
    <definedName name="_xlnm.Print_Titles" localSheetId="32">NGYS!$3:$4</definedName>
    <definedName name="_xlnm.Print_Titles" localSheetId="4">PDK!$3:$4</definedName>
    <definedName name="_xlnm.Print_Titles" localSheetId="46">PERPUS!$3:$4</definedName>
    <definedName name="_xlnm.Print_Titles" localSheetId="19">SATPOL!$3:$4</definedName>
    <definedName name="_xlnm.Print_Titles" localSheetId="20">SETDA!$3:$4</definedName>
    <definedName name="_xlnm.Print_Titles" localSheetId="22">SETWAN!$3:$4</definedName>
    <definedName name="_xlnm.Print_Titles" localSheetId="35">TSMD!$3:$4</definedName>
    <definedName name="_xlnm.Print_Titles" localSheetId="31">TW!$3:$4</definedName>
  </definedNames>
  <calcPr calcId="124519"/>
</workbook>
</file>

<file path=xl/calcChain.xml><?xml version="1.0" encoding="utf-8"?>
<calcChain xmlns="http://schemas.openxmlformats.org/spreadsheetml/2006/main">
  <c r="C64" i="47"/>
  <c r="A49" i="52" l="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44"/>
  <c r="A45"/>
  <c r="A46" s="1"/>
  <c r="A47" s="1"/>
  <c r="A48" s="1"/>
  <c r="C10"/>
  <c r="C116" i="6" l="1"/>
  <c r="G116" s="1"/>
  <c r="G119"/>
  <c r="G117"/>
  <c r="G118"/>
  <c r="G103"/>
  <c r="G104"/>
  <c r="G105"/>
  <c r="G106"/>
  <c r="G107"/>
  <c r="G108"/>
  <c r="G109"/>
  <c r="G110"/>
  <c r="G111"/>
  <c r="G112"/>
  <c r="G113"/>
  <c r="G114"/>
  <c r="G115"/>
  <c r="G120"/>
  <c r="G121"/>
  <c r="G122"/>
  <c r="G102"/>
  <c r="G30" i="23" l="1"/>
  <c r="C20" i="54" l="1"/>
  <c r="C244" i="21"/>
  <c r="C233"/>
  <c r="C222"/>
  <c r="C218"/>
  <c r="C215"/>
  <c r="C209"/>
  <c r="C202"/>
  <c r="C201" s="1"/>
  <c r="C198"/>
  <c r="C194"/>
  <c r="C183"/>
  <c r="C182" s="1"/>
  <c r="C173"/>
  <c r="C172" s="1"/>
  <c r="C168"/>
  <c r="C167" s="1"/>
  <c r="C164"/>
  <c r="C161"/>
  <c r="C158"/>
  <c r="C154"/>
  <c r="C148"/>
  <c r="C145"/>
  <c r="C132"/>
  <c r="C129"/>
  <c r="C124"/>
  <c r="C105"/>
  <c r="C97"/>
  <c r="C92"/>
  <c r="C88"/>
  <c r="C74"/>
  <c r="C69"/>
  <c r="C65"/>
  <c r="C61"/>
  <c r="C31"/>
  <c r="C9"/>
  <c r="C60" i="20"/>
  <c r="C59" s="1"/>
  <c r="C54"/>
  <c r="C47"/>
  <c r="C40"/>
  <c r="C37"/>
  <c r="C32"/>
  <c r="C29"/>
  <c r="C22"/>
  <c r="C9"/>
  <c r="C51" i="19"/>
  <c r="C48"/>
  <c r="C47" s="1"/>
  <c r="C42"/>
  <c r="C41" s="1"/>
  <c r="C34"/>
  <c r="C30"/>
  <c r="C27"/>
  <c r="C21"/>
  <c r="C9"/>
  <c r="C96" i="18"/>
  <c r="C95" s="1"/>
  <c r="C91"/>
  <c r="C90"/>
  <c r="C89"/>
  <c r="C78"/>
  <c r="C77" s="1"/>
  <c r="C70"/>
  <c r="C65"/>
  <c r="C57"/>
  <c r="C49"/>
  <c r="C36"/>
  <c r="C33"/>
  <c r="C23"/>
  <c r="C9"/>
  <c r="C59" i="17"/>
  <c r="C56"/>
  <c r="C46"/>
  <c r="C33"/>
  <c r="C28"/>
  <c r="C25"/>
  <c r="C19"/>
  <c r="C9"/>
  <c r="C8" s="1"/>
  <c r="C130" i="16"/>
  <c r="C129" s="1"/>
  <c r="C125"/>
  <c r="C124"/>
  <c r="C118"/>
  <c r="C117" s="1"/>
  <c r="C116" s="1"/>
  <c r="C112"/>
  <c r="C111" s="1"/>
  <c r="C105"/>
  <c r="C102"/>
  <c r="C98"/>
  <c r="C92"/>
  <c r="C84"/>
  <c r="C79"/>
  <c r="C64"/>
  <c r="C51"/>
  <c r="C45"/>
  <c r="C37"/>
  <c r="C30"/>
  <c r="C21"/>
  <c r="C9"/>
  <c r="C89" i="15"/>
  <c r="C86"/>
  <c r="C82"/>
  <c r="C76"/>
  <c r="C72"/>
  <c r="C62"/>
  <c r="C57"/>
  <c r="C54"/>
  <c r="C45"/>
  <c r="C34"/>
  <c r="C31"/>
  <c r="C28"/>
  <c r="C21"/>
  <c r="C8" s="1"/>
  <c r="C9"/>
  <c r="C53" i="14"/>
  <c r="C52" s="1"/>
  <c r="C38"/>
  <c r="C34"/>
  <c r="C31"/>
  <c r="C23"/>
  <c r="C9"/>
  <c r="C88" i="13"/>
  <c r="C87" s="1"/>
  <c r="C82"/>
  <c r="C71"/>
  <c r="C70" s="1"/>
  <c r="C62"/>
  <c r="C47"/>
  <c r="C36"/>
  <c r="C33"/>
  <c r="C30"/>
  <c r="C21"/>
  <c r="C9"/>
  <c r="C91" i="12"/>
  <c r="C87"/>
  <c r="C74"/>
  <c r="C70"/>
  <c r="C59"/>
  <c r="C41"/>
  <c r="C37"/>
  <c r="C32"/>
  <c r="C29"/>
  <c r="C23"/>
  <c r="C8" s="1"/>
  <c r="C6" s="1"/>
  <c r="C9"/>
  <c r="C111" i="11"/>
  <c r="C98"/>
  <c r="C97" s="1"/>
  <c r="C94"/>
  <c r="C93" s="1"/>
  <c r="C88"/>
  <c r="C79"/>
  <c r="C76"/>
  <c r="C66"/>
  <c r="C57"/>
  <c r="C47"/>
  <c r="C42"/>
  <c r="C37"/>
  <c r="C32"/>
  <c r="C24"/>
  <c r="C9"/>
  <c r="C87" i="10"/>
  <c r="C84" s="1"/>
  <c r="C83" s="1"/>
  <c r="C78"/>
  <c r="C77" s="1"/>
  <c r="C72"/>
  <c r="C63"/>
  <c r="C58"/>
  <c r="C52"/>
  <c r="C48"/>
  <c r="C39"/>
  <c r="C36"/>
  <c r="C31"/>
  <c r="C21"/>
  <c r="C9"/>
  <c r="C284" i="9"/>
  <c r="C283" s="1"/>
  <c r="C279"/>
  <c r="C278" s="1"/>
  <c r="C274"/>
  <c r="C271"/>
  <c r="C268"/>
  <c r="C267" s="1"/>
  <c r="C264"/>
  <c r="C263" s="1"/>
  <c r="C260"/>
  <c r="C259" s="1"/>
  <c r="C253"/>
  <c r="C252" s="1"/>
  <c r="C248"/>
  <c r="C247" s="1"/>
  <c r="C241"/>
  <c r="C240" s="1"/>
  <c r="C185"/>
  <c r="C176"/>
  <c r="C170"/>
  <c r="C136"/>
  <c r="C132"/>
  <c r="C129"/>
  <c r="C121"/>
  <c r="C88"/>
  <c r="C79"/>
  <c r="C43"/>
  <c r="C36"/>
  <c r="C33"/>
  <c r="C21"/>
  <c r="C9"/>
  <c r="C12" i="8"/>
  <c r="C9"/>
  <c r="C144" i="7"/>
  <c r="C143" s="1"/>
  <c r="C136"/>
  <c r="C133"/>
  <c r="C130"/>
  <c r="C127"/>
  <c r="C118"/>
  <c r="C115"/>
  <c r="C103"/>
  <c r="C91"/>
  <c r="C85"/>
  <c r="C79"/>
  <c r="C69"/>
  <c r="C65"/>
  <c r="C62"/>
  <c r="C51"/>
  <c r="C41"/>
  <c r="C33"/>
  <c r="C30"/>
  <c r="C20"/>
  <c r="C9"/>
  <c r="C1175" i="52"/>
  <c r="C1174" s="1"/>
  <c r="C1173" s="1"/>
  <c r="C1170"/>
  <c r="C1153"/>
  <c r="C1139"/>
  <c r="C214"/>
  <c r="A21"/>
  <c r="C19"/>
  <c r="C230" i="6"/>
  <c r="C229" s="1"/>
  <c r="C211"/>
  <c r="C204"/>
  <c r="C198"/>
  <c r="C197" s="1"/>
  <c r="C194"/>
  <c r="C193" s="1"/>
  <c r="C160"/>
  <c r="C141"/>
  <c r="C125"/>
  <c r="C101"/>
  <c r="C48"/>
  <c r="C39"/>
  <c r="C34"/>
  <c r="C31"/>
  <c r="C21"/>
  <c r="C9"/>
  <c r="C123" i="16" l="1"/>
  <c r="C115" s="1"/>
  <c r="C203" i="6"/>
  <c r="C8" i="11"/>
  <c r="C8" i="16"/>
  <c r="C55" i="17"/>
  <c r="C6" s="1"/>
  <c r="C8" i="9"/>
  <c r="C6" s="1"/>
  <c r="C8" i="14"/>
  <c r="C6" s="1"/>
  <c r="C78" i="16"/>
  <c r="C84" i="18"/>
  <c r="C83" s="1"/>
  <c r="C82" s="1"/>
  <c r="C81" s="1"/>
  <c r="C193" i="21"/>
  <c r="C8" i="8"/>
  <c r="C6" s="1"/>
  <c r="C8" i="13"/>
  <c r="C6" s="1"/>
  <c r="C8" i="20"/>
  <c r="C6" s="1"/>
  <c r="C6" i="11"/>
  <c r="C6" i="16"/>
  <c r="C61" i="15"/>
  <c r="C6" s="1"/>
  <c r="C18" i="52"/>
  <c r="C17" s="1"/>
  <c r="C9" s="1"/>
  <c r="C8" s="1"/>
  <c r="C6" s="1"/>
  <c r="C8" i="18"/>
  <c r="C6" s="1"/>
  <c r="C8" i="19"/>
  <c r="C6" s="1"/>
  <c r="C157" i="21"/>
  <c r="C221"/>
  <c r="C208"/>
  <c r="C8"/>
  <c r="C8" i="6"/>
  <c r="C6" s="1"/>
  <c r="I62" i="5" s="1"/>
  <c r="C8" i="7"/>
  <c r="C6" s="1"/>
  <c r="C86" i="10"/>
  <c r="C85" s="1"/>
  <c r="C8"/>
  <c r="C6" s="1"/>
  <c r="K60" i="5"/>
  <c r="J60"/>
  <c r="I60"/>
  <c r="K59"/>
  <c r="K58"/>
  <c r="K57"/>
  <c r="K56"/>
  <c r="K55"/>
  <c r="K52"/>
  <c r="K51"/>
  <c r="K50"/>
  <c r="K48"/>
  <c r="K47"/>
  <c r="K46"/>
  <c r="K45"/>
  <c r="K44"/>
  <c r="K43"/>
  <c r="K42"/>
  <c r="K41"/>
  <c r="K40"/>
  <c r="K39"/>
  <c r="K38"/>
  <c r="K37"/>
  <c r="K36"/>
  <c r="K35"/>
  <c r="K34"/>
  <c r="K33"/>
  <c r="K32"/>
  <c r="K30"/>
  <c r="F30"/>
  <c r="K29"/>
  <c r="K28"/>
  <c r="K27"/>
  <c r="K26"/>
  <c r="K25" l="1"/>
  <c r="E25"/>
  <c r="L25" s="1"/>
  <c r="K24"/>
  <c r="E24"/>
  <c r="L24" s="1"/>
  <c r="K23"/>
  <c r="G25" l="1"/>
  <c r="G24"/>
  <c r="K22"/>
  <c r="E22"/>
  <c r="G22" s="1"/>
  <c r="K21"/>
  <c r="F21"/>
  <c r="E21" s="1"/>
  <c r="G21" s="1"/>
  <c r="K20"/>
  <c r="E20"/>
  <c r="G20" s="1"/>
  <c r="K19"/>
  <c r="E19"/>
  <c r="L19" s="1"/>
  <c r="K18"/>
  <c r="E18"/>
  <c r="G18" s="1"/>
  <c r="K17"/>
  <c r="E17"/>
  <c r="K16"/>
  <c r="E16"/>
  <c r="G16" s="1"/>
  <c r="K15"/>
  <c r="F15"/>
  <c r="E15"/>
  <c r="L15" s="1"/>
  <c r="K14"/>
  <c r="F14"/>
  <c r="E14"/>
  <c r="L14" s="1"/>
  <c r="K13"/>
  <c r="E13"/>
  <c r="L13" s="1"/>
  <c r="K12"/>
  <c r="E12"/>
  <c r="L12" s="1"/>
  <c r="K11"/>
  <c r="F11"/>
  <c r="F2547" i="4"/>
  <c r="F1234"/>
  <c r="F1217"/>
  <c r="F1203"/>
  <c r="F278"/>
  <c r="H82" s="1"/>
  <c r="A85"/>
  <c r="F83"/>
  <c r="F29"/>
  <c r="F27"/>
  <c r="F23"/>
  <c r="F18"/>
  <c r="F14"/>
  <c r="F13"/>
  <c r="F12"/>
  <c r="D216" i="2"/>
  <c r="C125" i="50"/>
  <c r="C124" s="1"/>
  <c r="C114"/>
  <c r="C113" s="1"/>
  <c r="C109"/>
  <c r="C108" s="1"/>
  <c r="C102"/>
  <c r="C96"/>
  <c r="C93"/>
  <c r="C86"/>
  <c r="C79"/>
  <c r="C76"/>
  <c r="C71" s="1"/>
  <c r="C72"/>
  <c r="C66"/>
  <c r="C65" s="1"/>
  <c r="C61"/>
  <c r="C47"/>
  <c r="C43"/>
  <c r="C39"/>
  <c r="C34"/>
  <c r="C29"/>
  <c r="C22"/>
  <c r="C9"/>
  <c r="C89" i="49"/>
  <c r="C78"/>
  <c r="C70"/>
  <c r="C67"/>
  <c r="C62"/>
  <c r="C61" s="1"/>
  <c r="C57"/>
  <c r="C51"/>
  <c r="C42"/>
  <c r="C39"/>
  <c r="C34"/>
  <c r="C31"/>
  <c r="C22"/>
  <c r="C9"/>
  <c r="C42" i="48"/>
  <c r="C38"/>
  <c r="C34"/>
  <c r="C31"/>
  <c r="C27"/>
  <c r="C20"/>
  <c r="C9"/>
  <c r="C63" i="47"/>
  <c r="C62" s="1"/>
  <c r="F56" i="5" s="1"/>
  <c r="C59" i="47"/>
  <c r="C56"/>
  <c r="C50"/>
  <c r="C42"/>
  <c r="C36"/>
  <c r="C33"/>
  <c r="C29"/>
  <c r="C21"/>
  <c r="C9"/>
  <c r="C65" i="46"/>
  <c r="C64" s="1"/>
  <c r="C63" s="1"/>
  <c r="C59"/>
  <c r="C56"/>
  <c r="C53"/>
  <c r="C42"/>
  <c r="C39"/>
  <c r="C36"/>
  <c r="C33"/>
  <c r="C30"/>
  <c r="C26"/>
  <c r="C21"/>
  <c r="C9"/>
  <c r="C71" i="45"/>
  <c r="C65"/>
  <c r="C61"/>
  <c r="C57"/>
  <c r="C44"/>
  <c r="C34"/>
  <c r="C30"/>
  <c r="C27"/>
  <c r="C20"/>
  <c r="C9"/>
  <c r="C8" s="1"/>
  <c r="C26" i="54"/>
  <c r="C19" s="1"/>
  <c r="C8" s="1"/>
  <c r="C6" s="1"/>
  <c r="F51" i="5" s="1"/>
  <c r="C16" i="54"/>
  <c r="C15" s="1"/>
  <c r="C14" s="1"/>
  <c r="C11"/>
  <c r="C10"/>
  <c r="C9" s="1"/>
  <c r="C73" i="44"/>
  <c r="C57"/>
  <c r="C50"/>
  <c r="C36"/>
  <c r="C32"/>
  <c r="C28"/>
  <c r="C20"/>
  <c r="C9"/>
  <c r="C36" i="43"/>
  <c r="C35" s="1"/>
  <c r="C34" s="1"/>
  <c r="C31"/>
  <c r="C28"/>
  <c r="C22"/>
  <c r="C9"/>
  <c r="C59" i="42"/>
  <c r="C55"/>
  <c r="C50"/>
  <c r="C47"/>
  <c r="C46" s="1"/>
  <c r="C42"/>
  <c r="C39"/>
  <c r="C36"/>
  <c r="C35" s="1"/>
  <c r="C31"/>
  <c r="C21"/>
  <c r="C9"/>
  <c r="C8" s="1"/>
  <c r="C52" i="41"/>
  <c r="C49"/>
  <c r="C45"/>
  <c r="C44" s="1"/>
  <c r="C41"/>
  <c r="C38"/>
  <c r="C37" s="1"/>
  <c r="C34"/>
  <c r="C33" s="1"/>
  <c r="C27"/>
  <c r="C21"/>
  <c r="C9"/>
  <c r="C8" s="1"/>
  <c r="C54" i="40"/>
  <c r="C49"/>
  <c r="C45"/>
  <c r="C41"/>
  <c r="C37"/>
  <c r="C36" s="1"/>
  <c r="C33"/>
  <c r="C32" s="1"/>
  <c r="C29"/>
  <c r="C28" s="1"/>
  <c r="C25"/>
  <c r="C20"/>
  <c r="C9"/>
  <c r="C72" i="39"/>
  <c r="C67"/>
  <c r="C63"/>
  <c r="C59"/>
  <c r="C55"/>
  <c r="C51"/>
  <c r="C46"/>
  <c r="C43"/>
  <c r="C40"/>
  <c r="C32"/>
  <c r="C22"/>
  <c r="C9"/>
  <c r="C55" i="38"/>
  <c r="C51"/>
  <c r="C50" s="1"/>
  <c r="C47"/>
  <c r="C43"/>
  <c r="C42" s="1"/>
  <c r="C39"/>
  <c r="C38" s="1"/>
  <c r="C35"/>
  <c r="C34" s="1"/>
  <c r="C30"/>
  <c r="C21"/>
  <c r="C9"/>
  <c r="C52" i="37"/>
  <c r="C48"/>
  <c r="C44"/>
  <c r="C40"/>
  <c r="C36"/>
  <c r="C35" s="1"/>
  <c r="C32"/>
  <c r="C31" s="1"/>
  <c r="C28"/>
  <c r="C20"/>
  <c r="C9"/>
  <c r="C49" i="36"/>
  <c r="C46"/>
  <c r="C41" s="1"/>
  <c r="C42"/>
  <c r="C38"/>
  <c r="C35"/>
  <c r="C31"/>
  <c r="C30" s="1"/>
  <c r="C27"/>
  <c r="C20"/>
  <c r="C9"/>
  <c r="C8" s="1"/>
  <c r="C73" i="35"/>
  <c r="C68"/>
  <c r="C64"/>
  <c r="C61"/>
  <c r="C60" s="1"/>
  <c r="C57"/>
  <c r="C53"/>
  <c r="C52"/>
  <c r="C49"/>
  <c r="C48" s="1"/>
  <c r="C45"/>
  <c r="C44"/>
  <c r="C41"/>
  <c r="C38"/>
  <c r="C34"/>
  <c r="C22"/>
  <c r="C9"/>
  <c r="C8" s="1"/>
  <c r="C201" i="34"/>
  <c r="C200" s="1"/>
  <c r="C199" s="1"/>
  <c r="C196"/>
  <c r="C195" s="1"/>
  <c r="C188"/>
  <c r="C184"/>
  <c r="C179"/>
  <c r="C158"/>
  <c r="C153"/>
  <c r="C148"/>
  <c r="C145"/>
  <c r="C141"/>
  <c r="C138"/>
  <c r="C133"/>
  <c r="C129"/>
  <c r="C124"/>
  <c r="C120"/>
  <c r="C116"/>
  <c r="C115" s="1"/>
  <c r="C112"/>
  <c r="C111" s="1"/>
  <c r="C108"/>
  <c r="C107" s="1"/>
  <c r="C104"/>
  <c r="C101"/>
  <c r="C97"/>
  <c r="C94"/>
  <c r="C89"/>
  <c r="C88" s="1"/>
  <c r="C85"/>
  <c r="C84" s="1"/>
  <c r="C80"/>
  <c r="C75"/>
  <c r="C72"/>
  <c r="C65"/>
  <c r="C56"/>
  <c r="C53"/>
  <c r="C50"/>
  <c r="C26"/>
  <c r="C9"/>
  <c r="C53" i="33"/>
  <c r="C49"/>
  <c r="C45"/>
  <c r="C42"/>
  <c r="C38"/>
  <c r="C34"/>
  <c r="C30"/>
  <c r="C29" s="1"/>
  <c r="C26"/>
  <c r="C20"/>
  <c r="C9"/>
  <c r="C56" i="32"/>
  <c r="C52"/>
  <c r="C48"/>
  <c r="C44"/>
  <c r="C40"/>
  <c r="C39" s="1"/>
  <c r="C36"/>
  <c r="C35" s="1"/>
  <c r="C32"/>
  <c r="C31"/>
  <c r="C28"/>
  <c r="C23"/>
  <c r="C9"/>
  <c r="C100" i="31"/>
  <c r="C97"/>
  <c r="C90"/>
  <c r="C82"/>
  <c r="C78"/>
  <c r="C77" s="1"/>
  <c r="C74"/>
  <c r="C70"/>
  <c r="C65"/>
  <c r="C61"/>
  <c r="C60" s="1"/>
  <c r="C57"/>
  <c r="C56" s="1"/>
  <c r="C53"/>
  <c r="C52" s="1"/>
  <c r="C49"/>
  <c r="C48" s="1"/>
  <c r="C45"/>
  <c r="C44" s="1"/>
  <c r="C41"/>
  <c r="C40" s="1"/>
  <c r="C33"/>
  <c r="C22"/>
  <c r="C9"/>
  <c r="C8" s="1"/>
  <c r="C56" i="30"/>
  <c r="C52"/>
  <c r="C51" s="1"/>
  <c r="C46"/>
  <c r="C42"/>
  <c r="C41" s="1"/>
  <c r="C38"/>
  <c r="C37"/>
  <c r="C34"/>
  <c r="C33" s="1"/>
  <c r="C30"/>
  <c r="C20"/>
  <c r="C9"/>
  <c r="C8" s="1"/>
  <c r="C57" i="29"/>
  <c r="C53"/>
  <c r="C52"/>
  <c r="C49"/>
  <c r="C45"/>
  <c r="C44" s="1"/>
  <c r="C41"/>
  <c r="C40" s="1"/>
  <c r="C37"/>
  <c r="C36" s="1"/>
  <c r="C33"/>
  <c r="C28"/>
  <c r="C21"/>
  <c r="C9"/>
  <c r="C57" i="28"/>
  <c r="C53"/>
  <c r="C52" s="1"/>
  <c r="C49"/>
  <c r="C44" s="1"/>
  <c r="C45"/>
  <c r="C41"/>
  <c r="C40"/>
  <c r="C37"/>
  <c r="C36"/>
  <c r="C33"/>
  <c r="C21"/>
  <c r="C8" s="1"/>
  <c r="C6" s="1"/>
  <c r="C9"/>
  <c r="C54" i="27"/>
  <c r="C51"/>
  <c r="C50" s="1"/>
  <c r="C47"/>
  <c r="C43"/>
  <c r="C42" s="1"/>
  <c r="C39"/>
  <c r="C38" s="1"/>
  <c r="C35"/>
  <c r="C34" s="1"/>
  <c r="C31"/>
  <c r="C20"/>
  <c r="C9"/>
  <c r="C8" s="1"/>
  <c r="C54" i="26"/>
  <c r="C50"/>
  <c r="C47"/>
  <c r="C46"/>
  <c r="C43"/>
  <c r="C38"/>
  <c r="C37" s="1"/>
  <c r="C34"/>
  <c r="C33" s="1"/>
  <c r="C30"/>
  <c r="C20"/>
  <c r="C9"/>
  <c r="C42" i="25"/>
  <c r="C37"/>
  <c r="C31"/>
  <c r="C27"/>
  <c r="C20"/>
  <c r="C9"/>
  <c r="C8" s="1"/>
  <c r="C64" i="24"/>
  <c r="C61"/>
  <c r="C57"/>
  <c r="C41"/>
  <c r="C37"/>
  <c r="C31"/>
  <c r="C22"/>
  <c r="C9"/>
  <c r="C8" s="1"/>
  <c r="E29" i="5" s="1"/>
  <c r="C117" i="23"/>
  <c r="C116" s="1"/>
  <c r="C112"/>
  <c r="C111" s="1"/>
  <c r="C110" s="1"/>
  <c r="F28" i="5" s="1"/>
  <c r="C107" i="23"/>
  <c r="C106"/>
  <c r="C103"/>
  <c r="C100"/>
  <c r="C88"/>
  <c r="C40"/>
  <c r="C32"/>
  <c r="C28"/>
  <c r="C18"/>
  <c r="C9"/>
  <c r="C8" s="1"/>
  <c r="C6" s="1"/>
  <c r="C67" i="22"/>
  <c r="C66" s="1"/>
  <c r="C63"/>
  <c r="C42"/>
  <c r="C38"/>
  <c r="C35"/>
  <c r="C23"/>
  <c r="C9"/>
  <c r="C8" s="1"/>
  <c r="C1084" i="53"/>
  <c r="C920"/>
  <c r="C399"/>
  <c r="C396"/>
  <c r="C231"/>
  <c r="C67"/>
  <c r="C66" s="1"/>
  <c r="C63"/>
  <c r="C62" s="1"/>
  <c r="C55"/>
  <c r="C54" s="1"/>
  <c r="C23"/>
  <c r="C21"/>
  <c r="C18"/>
  <c r="C11" s="1"/>
  <c r="C10" s="1"/>
  <c r="C13"/>
  <c r="C280" i="21"/>
  <c r="C279" s="1"/>
  <c r="C276"/>
  <c r="C275" s="1"/>
  <c r="C271"/>
  <c r="C270" s="1"/>
  <c r="C254"/>
  <c r="C243" s="1"/>
  <c r="C8" i="26" l="1"/>
  <c r="C6" s="1"/>
  <c r="E32" i="5" s="1"/>
  <c r="C37" i="35"/>
  <c r="C39" i="37"/>
  <c r="C8" i="44"/>
  <c r="C6" s="1"/>
  <c r="E51" i="5" s="1"/>
  <c r="C49" i="47"/>
  <c r="C8" i="49"/>
  <c r="C6" s="1"/>
  <c r="E58" i="5" s="1"/>
  <c r="C66" i="49"/>
  <c r="C8" i="50"/>
  <c r="C64" i="31"/>
  <c r="C50" i="39"/>
  <c r="C6" i="22"/>
  <c r="E27" i="5" s="1"/>
  <c r="C6" i="27"/>
  <c r="E33" i="5" s="1"/>
  <c r="C6" i="31"/>
  <c r="C8" i="48"/>
  <c r="C6" s="1"/>
  <c r="C85" i="50"/>
  <c r="C34" i="36"/>
  <c r="C47" i="37"/>
  <c r="C8" i="38"/>
  <c r="C8" i="40"/>
  <c r="C44"/>
  <c r="C8" i="47"/>
  <c r="C6" s="1"/>
  <c r="E56" i="5" s="1"/>
  <c r="E30"/>
  <c r="C6" i="25"/>
  <c r="E28" i="5"/>
  <c r="G27"/>
  <c r="L27"/>
  <c r="G32"/>
  <c r="L32"/>
  <c r="G58"/>
  <c r="L58"/>
  <c r="C6" i="50"/>
  <c r="C9" i="53"/>
  <c r="C6" i="41"/>
  <c r="L33" i="5"/>
  <c r="G33"/>
  <c r="C6" i="30"/>
  <c r="C6" i="35"/>
  <c r="C6" i="36"/>
  <c r="C6" i="40"/>
  <c r="C107" i="50"/>
  <c r="C106" s="1"/>
  <c r="F59" i="5" s="1"/>
  <c r="E59" s="1"/>
  <c r="G59" s="1"/>
  <c r="C6" i="38"/>
  <c r="C395" i="53"/>
  <c r="C8" i="29"/>
  <c r="C6" s="1"/>
  <c r="E35" i="5" s="1"/>
  <c r="C47" i="32"/>
  <c r="C8" i="39"/>
  <c r="C8" i="46"/>
  <c r="C52"/>
  <c r="C8" i="33"/>
  <c r="C39" i="39"/>
  <c r="C60" i="45"/>
  <c r="C6" s="1"/>
  <c r="G19" i="5"/>
  <c r="C8" i="32"/>
  <c r="C8" i="37"/>
  <c r="C62" i="39"/>
  <c r="C54" i="42"/>
  <c r="C6" s="1"/>
  <c r="C8" i="34"/>
  <c r="C64"/>
  <c r="C119"/>
  <c r="C132"/>
  <c r="C152"/>
  <c r="C93"/>
  <c r="C274" i="21"/>
  <c r="XFA243"/>
  <c r="C6"/>
  <c r="E26" i="5" s="1"/>
  <c r="C41" i="33"/>
  <c r="C33"/>
  <c r="C6" i="32"/>
  <c r="G35" i="5"/>
  <c r="L35"/>
  <c r="C8" i="43"/>
  <c r="C6" s="1"/>
  <c r="E50" i="5" s="1"/>
  <c r="L50" s="1"/>
  <c r="C6" i="37"/>
  <c r="C62" i="46"/>
  <c r="F55" i="5" s="1"/>
  <c r="G29"/>
  <c r="L29"/>
  <c r="C6" i="24"/>
  <c r="L22" i="5"/>
  <c r="G12"/>
  <c r="G13"/>
  <c r="L16"/>
  <c r="L51"/>
  <c r="G51"/>
  <c r="G15"/>
  <c r="L20"/>
  <c r="G14"/>
  <c r="G17"/>
  <c r="L21"/>
  <c r="E11"/>
  <c r="L17"/>
  <c r="L18"/>
  <c r="C6" i="46" l="1"/>
  <c r="E55" i="5" s="1"/>
  <c r="C8" i="53"/>
  <c r="C6" s="1"/>
  <c r="F26" i="5" s="1"/>
  <c r="F60" s="1"/>
  <c r="H3" i="4" s="1"/>
  <c r="H4" s="1"/>
  <c r="G30" i="5"/>
  <c r="L30"/>
  <c r="L56"/>
  <c r="G56"/>
  <c r="C6" i="39"/>
  <c r="L28" i="5"/>
  <c r="G28"/>
  <c r="C6" i="33"/>
  <c r="E39" i="5" s="1"/>
  <c r="G39" s="1"/>
  <c r="C6" i="34"/>
  <c r="E40" i="5" s="1"/>
  <c r="G40" s="1"/>
  <c r="L26"/>
  <c r="G50"/>
  <c r="G11"/>
  <c r="L11"/>
  <c r="E23"/>
  <c r="F23"/>
  <c r="E34"/>
  <c r="L34" s="1"/>
  <c r="E36"/>
  <c r="G36" s="1"/>
  <c r="E37"/>
  <c r="G37" s="1"/>
  <c r="E38"/>
  <c r="G38" s="1"/>
  <c r="E41"/>
  <c r="L41" s="1"/>
  <c r="E42"/>
  <c r="G42" s="1"/>
  <c r="E43"/>
  <c r="G43" s="1"/>
  <c r="E44"/>
  <c r="G44" s="1"/>
  <c r="E45"/>
  <c r="L45" s="1"/>
  <c r="E46"/>
  <c r="G46" s="1"/>
  <c r="E47"/>
  <c r="L47" s="1"/>
  <c r="E48"/>
  <c r="G48" s="1"/>
  <c r="E52"/>
  <c r="L52" s="1"/>
  <c r="E57"/>
  <c r="G57" s="1"/>
  <c r="L23"/>
  <c r="L46"/>
  <c r="L42"/>
  <c r="L59"/>
  <c r="A86" i="4"/>
  <c r="A87" s="1"/>
  <c r="A88" s="1"/>
  <c r="A89" s="1"/>
  <c r="A90" s="1"/>
  <c r="A91" s="1"/>
  <c r="A92" s="1"/>
  <c r="A93" s="1"/>
  <c r="A94" s="1"/>
  <c r="A95" s="1"/>
  <c r="A96" s="1"/>
  <c r="A97" s="1"/>
  <c r="A98" s="1"/>
  <c r="A99" s="1"/>
  <c r="A100" s="1"/>
  <c r="A101" s="1"/>
  <c r="A102" s="1"/>
  <c r="A103" s="1"/>
  <c r="A104" s="1"/>
  <c r="A105" s="1"/>
  <c r="A106" s="1"/>
  <c r="A107"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L55" i="5" l="1"/>
  <c r="G55"/>
  <c r="G26"/>
  <c r="G23"/>
  <c r="L40"/>
  <c r="L48"/>
  <c r="L38"/>
  <c r="L43"/>
  <c r="L39"/>
  <c r="L37"/>
  <c r="G52"/>
  <c r="G47"/>
  <c r="G45"/>
  <c r="G41"/>
  <c r="G34"/>
  <c r="L57"/>
  <c r="L36"/>
  <c r="L44"/>
  <c r="E60"/>
  <c r="XFA244" i="21"/>
  <c r="G60" i="5" l="1"/>
  <c r="L60"/>
  <c r="A22" i="52" l="1"/>
  <c r="A23" s="1"/>
  <c r="A24" s="1"/>
  <c r="A25" s="1"/>
  <c r="A26" s="1"/>
  <c r="A27" s="1"/>
  <c r="A28" s="1"/>
  <c r="A29" s="1"/>
  <c r="A30" s="1"/>
  <c r="A31" s="1"/>
  <c r="A32" s="1"/>
  <c r="A33" s="1"/>
  <c r="A34" s="1"/>
  <c r="A35" s="1"/>
  <c r="A36" s="1"/>
  <c r="A37" s="1"/>
  <c r="A38" s="1"/>
  <c r="A39" s="1"/>
  <c r="A40" s="1"/>
  <c r="A41" s="1"/>
  <c r="A42" s="1"/>
  <c r="A43" s="1"/>
</calcChain>
</file>

<file path=xl/sharedStrings.xml><?xml version="1.0" encoding="utf-8"?>
<sst xmlns="http://schemas.openxmlformats.org/spreadsheetml/2006/main" count="37938" uniqueCount="8841">
  <si>
    <t>NOMOR
URUT</t>
  </si>
  <si>
    <t>URAIAN</t>
  </si>
  <si>
    <t>JUMLAH</t>
  </si>
  <si>
    <t>1</t>
  </si>
  <si>
    <t>2</t>
  </si>
  <si>
    <t>3</t>
  </si>
  <si>
    <t>PENDAPATAN</t>
  </si>
  <si>
    <t>1 . 1</t>
  </si>
  <si>
    <t>PENDAPATAN ASLI DAERAH</t>
  </si>
  <si>
    <t>1 . 1 . 1</t>
  </si>
  <si>
    <t>Pendapatan Pajak Daerah</t>
  </si>
  <si>
    <t>1 . 1 . 2</t>
  </si>
  <si>
    <t>Hasil Retribusi Daerah</t>
  </si>
  <si>
    <t>1 . 1 . 3</t>
  </si>
  <si>
    <t>Hasil Pengelolaan Kekayaan Daerah yang Dipisahkan</t>
  </si>
  <si>
    <t>1 . 1 . 4</t>
  </si>
  <si>
    <t>Lain-lain Pendapatan Asli Daerah yang Sah</t>
  </si>
  <si>
    <t>1 . 2</t>
  </si>
  <si>
    <t>DANA PERIMBANGAN</t>
  </si>
  <si>
    <t>1 . 2 . 1</t>
  </si>
  <si>
    <t>Bagi Hasil Pajak/Bagi Hasil Bukan Pajak</t>
  </si>
  <si>
    <t>1 . 2 . 2</t>
  </si>
  <si>
    <t>Dana Alokasi Umum</t>
  </si>
  <si>
    <t>1 . 2 . 3</t>
  </si>
  <si>
    <t>Dana Alokasi Khusus</t>
  </si>
  <si>
    <t>1 . 3</t>
  </si>
  <si>
    <t>LAIN-LAIN PENDAPATAN DAERAH YANG SAH</t>
  </si>
  <si>
    <t>1 . 3 . 3</t>
  </si>
  <si>
    <t>Dana Bagi Hasil Pajak Dari Provinsi dan Pemerintah Daerah Lainnya</t>
  </si>
  <si>
    <t>1 . 3 . 4</t>
  </si>
  <si>
    <t>Dana Penyesuaian dan Otonomi Khusus</t>
  </si>
  <si>
    <t>1 . 3 . 5</t>
  </si>
  <si>
    <t>Bantuan Keuangan dari Provinsi atau Pemerintah Daerah Lainnya</t>
  </si>
  <si>
    <t>BELANJA</t>
  </si>
  <si>
    <t>2 . 1</t>
  </si>
  <si>
    <t>BELANJA TIDAK LANGSUNG</t>
  </si>
  <si>
    <t>2 . 1 . 1</t>
  </si>
  <si>
    <t>Belanja Pegawai</t>
  </si>
  <si>
    <t>2 . 1 . 4</t>
  </si>
  <si>
    <t>Belanja Hibah</t>
  </si>
  <si>
    <t>2 . 1 . 5</t>
  </si>
  <si>
    <t>Belanja Bantuan Sosial</t>
  </si>
  <si>
    <t>2 . 1 . 6</t>
  </si>
  <si>
    <t>Belanja Bagi Hasil kepada Provinsi/Kabupaten/Kota dan Pemerintah Desa</t>
  </si>
  <si>
    <t>2 . 1 . 7</t>
  </si>
  <si>
    <t>Belanja Bantuan Keuangan kepada Provinsi/Kabupaten/Kota dan Pemerintahan Desa</t>
  </si>
  <si>
    <t>2 . 1 . 8</t>
  </si>
  <si>
    <t>Belanja Tidak Terduga</t>
  </si>
  <si>
    <t>2 . 2</t>
  </si>
  <si>
    <t>BELANJA LANGSUNG</t>
  </si>
  <si>
    <t>2 . 2 . 1</t>
  </si>
  <si>
    <t>2 . 2 . 2</t>
  </si>
  <si>
    <t>Belanja Barang dan Jasa</t>
  </si>
  <si>
    <t>2 . 2 . 3</t>
  </si>
  <si>
    <t>Belanja Modal</t>
  </si>
  <si>
    <t>SURPLUS / (DEFISIT)</t>
  </si>
  <si>
    <t>PEMBIAYAAN DAERAH</t>
  </si>
  <si>
    <t>3 . 1</t>
  </si>
  <si>
    <t>PENERIMAAN PEMBIAYAAN DAERAH</t>
  </si>
  <si>
    <t>3 . 1 . 1</t>
  </si>
  <si>
    <t>Sisa Lebih Perhitungan Anggaran Tahun Anggaran Sebelumnya</t>
  </si>
  <si>
    <t>3 . 1 . 5</t>
  </si>
  <si>
    <t>Penerimaan Kembali Pemberian Pinjaman</t>
  </si>
  <si>
    <t>3 . 2</t>
  </si>
  <si>
    <t>PENGELUARAN PEMBIAYAAN DAERAH</t>
  </si>
  <si>
    <t>3 . 2 . 2</t>
  </si>
  <si>
    <t>Penyertaan Modal (Investasi) Pemerintah Daerah</t>
  </si>
  <si>
    <t>PEMBIAYAAN NETTO</t>
  </si>
  <si>
    <t>KODE</t>
  </si>
  <si>
    <t>URUSAN PEMERINTAHANAN DAERAH</t>
  </si>
  <si>
    <t>LANGSUNG</t>
  </si>
  <si>
    <t>5</t>
  </si>
  <si>
    <t>Urusan Wajib</t>
  </si>
  <si>
    <t>1.01</t>
  </si>
  <si>
    <t>Pendidikan</t>
  </si>
  <si>
    <t>Dinas Pendidikan Pemuda dan Olahraga</t>
  </si>
  <si>
    <t>1.02</t>
  </si>
  <si>
    <t>Kesehatan</t>
  </si>
  <si>
    <t>Dinas Kesehatan</t>
  </si>
  <si>
    <t>Rumah Sakit Umum Daerah</t>
  </si>
  <si>
    <t>Sekretariat Daerah</t>
  </si>
  <si>
    <t>Kecamatan Tawangmangu</t>
  </si>
  <si>
    <t>Kecamatan Karanganyar</t>
  </si>
  <si>
    <t>1.03</t>
  </si>
  <si>
    <t>Pekerjaan Umum</t>
  </si>
  <si>
    <t>Dinas Pekerjaan Umum</t>
  </si>
  <si>
    <t>Badan Penanggulangan Bencana Daerah</t>
  </si>
  <si>
    <t>1.04</t>
  </si>
  <si>
    <t>Perumahan</t>
  </si>
  <si>
    <t>Dinas Kebersihan dan Pertamanan</t>
  </si>
  <si>
    <t>1.05</t>
  </si>
  <si>
    <t>Penataan Ruang</t>
  </si>
  <si>
    <t>BAPPEDA</t>
  </si>
  <si>
    <t>Satuan Polisi Pamong Praja</t>
  </si>
  <si>
    <t>Sekretariat DPRD</t>
  </si>
  <si>
    <t>1.06</t>
  </si>
  <si>
    <t>Perencanaan Pembangunan</t>
  </si>
  <si>
    <t>Dinas Pendapatan Pengelolaan Keuangan dan Aset Daerah</t>
  </si>
  <si>
    <t>Dinas Pariwisata dan Kebudayaan</t>
  </si>
  <si>
    <t>1.07</t>
  </si>
  <si>
    <t>Perhubungan</t>
  </si>
  <si>
    <t>Dinas Perhubungan Komunikasi dan Informatika</t>
  </si>
  <si>
    <t>1.08</t>
  </si>
  <si>
    <t>Lingkungan Hidup</t>
  </si>
  <si>
    <t>Badan Lingkungan Hidup</t>
  </si>
  <si>
    <t>Dinas Perindustrian, Perdagangan, Koperasi dan UMKM</t>
  </si>
  <si>
    <t>1.09</t>
  </si>
  <si>
    <t>Pertanahan</t>
  </si>
  <si>
    <t>Kecamatan Ngargoyoso</t>
  </si>
  <si>
    <t>1.10</t>
  </si>
  <si>
    <t>Kependudukan dan Catatan Sipil</t>
  </si>
  <si>
    <t>Dinas Kependudukan dan Capil</t>
  </si>
  <si>
    <t>1.11</t>
  </si>
  <si>
    <t>Pemberdayaan Perempuan dan Perlindungan Anak</t>
  </si>
  <si>
    <t>Badan Pemberdayaan Perempuan Perlindungan Anak dan KB</t>
  </si>
  <si>
    <t>Kecamatan Jatiyoso</t>
  </si>
  <si>
    <t>Kecamatan Jumantono</t>
  </si>
  <si>
    <t>Kecamatan Jumapolo</t>
  </si>
  <si>
    <t>Kecamatan Matesih</t>
  </si>
  <si>
    <t>Kecamatan Tasikmadu</t>
  </si>
  <si>
    <t>Kecamatan Colomadu</t>
  </si>
  <si>
    <t>Kecamatan Gondangrejo</t>
  </si>
  <si>
    <t>Kecamatan Mojogedang</t>
  </si>
  <si>
    <t>Kecamatan Jenawi</t>
  </si>
  <si>
    <t>1.12</t>
  </si>
  <si>
    <t>Keluarga Berencana dan Keluarga Sejahtera</t>
  </si>
  <si>
    <t>1.13</t>
  </si>
  <si>
    <t>Sosial</t>
  </si>
  <si>
    <t>Dinas Sosial Tenaga Kerja dan Transmigrasi</t>
  </si>
  <si>
    <t>1.14</t>
  </si>
  <si>
    <t>Tenaga Kerja</t>
  </si>
  <si>
    <t>1.15</t>
  </si>
  <si>
    <t>Koperasi dan Usaha Kecil Menengah</t>
  </si>
  <si>
    <t>1.16</t>
  </si>
  <si>
    <t>Penanaman Modal</t>
  </si>
  <si>
    <t>Badan Penanaman Modal dan Pelayanan Terpadu Satu Pintu</t>
  </si>
  <si>
    <t>Kecamatan Jatipuro</t>
  </si>
  <si>
    <t>Kecamatan Karangpandan</t>
  </si>
  <si>
    <t>Kecamatan Jaten</t>
  </si>
  <si>
    <t>Kecamatan Kebakkramat</t>
  </si>
  <si>
    <t>Kecamatan Kerjo</t>
  </si>
  <si>
    <t>1.17</t>
  </si>
  <si>
    <t>Kebudayaan</t>
  </si>
  <si>
    <t>1.18</t>
  </si>
  <si>
    <t>Pemuda dan Olah Raga</t>
  </si>
  <si>
    <t>1.19</t>
  </si>
  <si>
    <t>Kesatuan Bangsa dan Politik Dalam Negeri</t>
  </si>
  <si>
    <t>Badan Kesatuan Bangsa Politik</t>
  </si>
  <si>
    <t>1.20</t>
  </si>
  <si>
    <t>Otonomi Daerah, Pemerintahan Umum, Adm KeuDa, Perangkat Daerah, Kepegawaian</t>
  </si>
  <si>
    <t>Dewan Perwakilan Rakyat Daerah</t>
  </si>
  <si>
    <t>Kepala Daerah dan Wakil Kepala Daerah</t>
  </si>
  <si>
    <t>Inspektorat</t>
  </si>
  <si>
    <t>Badan Kepegawaian Daerah</t>
  </si>
  <si>
    <t>1.21</t>
  </si>
  <si>
    <t>Ketahanan Pangan</t>
  </si>
  <si>
    <t>Kantor Ketahanan Pangan</t>
  </si>
  <si>
    <t>1.22</t>
  </si>
  <si>
    <t>Pemberdayaan Masyarakat dan Desa</t>
  </si>
  <si>
    <t>Badan Pemberdayaan Masyarakat dan Desa</t>
  </si>
  <si>
    <t>1.24</t>
  </si>
  <si>
    <t>Kearsipan</t>
  </si>
  <si>
    <t>Kantor Perpustakaan dan Arsip</t>
  </si>
  <si>
    <t>1.25</t>
  </si>
  <si>
    <t>Komunikasi dan Informatika</t>
  </si>
  <si>
    <t>1.26</t>
  </si>
  <si>
    <t>Perpustakaan</t>
  </si>
  <si>
    <t>Urusan Pilihan</t>
  </si>
  <si>
    <t>2.01</t>
  </si>
  <si>
    <t>Pertanian</t>
  </si>
  <si>
    <t>Dinas Pertanian Tanaman Pangan Perkebunan dan Kehutanan</t>
  </si>
  <si>
    <t>Dinas Peternakan dan Perikanan</t>
  </si>
  <si>
    <t>Badan Pelaksana Penyuluhan Pertanian Perikanan dan Kehutanan</t>
  </si>
  <si>
    <t>2.02</t>
  </si>
  <si>
    <t>Kehutanan</t>
  </si>
  <si>
    <t>2.03</t>
  </si>
  <si>
    <t>Energi dan Sumberdaya Mineral</t>
  </si>
  <si>
    <t>2.04</t>
  </si>
  <si>
    <t>Pariwisata</t>
  </si>
  <si>
    <t>2.05</t>
  </si>
  <si>
    <t>Kelautan dan Perikanan</t>
  </si>
  <si>
    <t>2.06</t>
  </si>
  <si>
    <t>Perdagangan</t>
  </si>
  <si>
    <t>2.07</t>
  </si>
  <si>
    <t>Perindustrian</t>
  </si>
  <si>
    <t>2.08</t>
  </si>
  <si>
    <t>Transmigrasi</t>
  </si>
  <si>
    <t>Program Pelayanan Administrasi Perkantoran</t>
  </si>
  <si>
    <t>Penyediaan jasa surat menyurat</t>
  </si>
  <si>
    <t>Penyediaan jasa komunikasi, sumber daya air dan listrik</t>
  </si>
  <si>
    <t>Penyediaan jasa pemeliharaan dan perizinan kendaraan dinas/operasional</t>
  </si>
  <si>
    <t>Penyediaan alat tulis kantor</t>
  </si>
  <si>
    <t>Penyediaan barang cetakan dan penggandaan</t>
  </si>
  <si>
    <t>Penyediaan komponen instalasi listrik/penerangan bangunan kantor</t>
  </si>
  <si>
    <t>Penyediaan peralatan rumah tangga</t>
  </si>
  <si>
    <t>Penyediaan makanan dan minuman</t>
  </si>
  <si>
    <t>Rapat-rapat koordinasi dan konsultasi ke dalam/luar daerah</t>
  </si>
  <si>
    <t>Rapat-rapat koordinasi dan konsultasi ke luar daerah</t>
  </si>
  <si>
    <t>Program Peningkatan Sarana dan Prasarana Aparatur</t>
  </si>
  <si>
    <t>Pengadaan perlengkapan gedung kantor</t>
  </si>
  <si>
    <t>Pengadaan peralatan gedung kantor</t>
  </si>
  <si>
    <t>Pemeliharaan rutin/berkala gedung kantor</t>
  </si>
  <si>
    <t>Pemeliharaan rutin/berkala kendaraan dinas/operasional</t>
  </si>
  <si>
    <t>Pemeliharaan rutin/berkala perlengkapan gedung kantor</t>
  </si>
  <si>
    <t>Pemeliharaan rutin/berkala peralatan gedung kantor</t>
  </si>
  <si>
    <t>Pembangunan Gedung Kantor UPT PUD NFI Kec. Tawangmangu</t>
  </si>
  <si>
    <t>Pembangunan Gedung Kantor UPT PUD NFI Kec. Jaten</t>
  </si>
  <si>
    <t>Program Peningkatan Kapasitas Sumber Daya Aparatur</t>
  </si>
  <si>
    <t>Bimbingan teknis implementasi peraturan perundang-undangan</t>
  </si>
  <si>
    <t>Program peningkatan pengembangan sistem pelaporan capaian kinerja dan keuangan</t>
  </si>
  <si>
    <t>Penyusunan laporan capaian kinerja dan ikhtisar realisasi kinerja SKPD</t>
  </si>
  <si>
    <t>Penyusunan Pelaporan Pengelolaan Keuangan SKPD</t>
  </si>
  <si>
    <t>Penyusunan Dokumen SKPD</t>
  </si>
  <si>
    <t>Program Pendidikan Anak Usia Dini</t>
  </si>
  <si>
    <t>Pengadaan APE TK/PAUD</t>
  </si>
  <si>
    <t>Pelatihan kompetensi tenaga pendidik</t>
  </si>
  <si>
    <t>Lomba Kreatifitas Anak PAUD dan Non Formal</t>
  </si>
  <si>
    <t>Pelatihan Kompetensi dan Kurikulum bagi Kepala/Pengelola (PAUD Formal dan Non Formal)</t>
  </si>
  <si>
    <t>Penyelenggaraan Lomba Gugus PAUD dan Lomba KB TK Kabupaten</t>
  </si>
  <si>
    <t>Visitasi Perijinan Pendirian dan Monitoring PAUD dan Satuan PNF</t>
  </si>
  <si>
    <t>Monitoring/Visitasi Penerima BOP</t>
  </si>
  <si>
    <t>Program Wajib Belajar Pendidikan Dasar Sembilan Tahun</t>
  </si>
  <si>
    <t>Pemberdayaan MGMP SMP</t>
  </si>
  <si>
    <t>DAK Bidang Pendidikan Tahun 2016</t>
  </si>
  <si>
    <t>Pembinaan Kampung Matematika</t>
  </si>
  <si>
    <t>Pengadaan Peralatan Drumband SD Negeri I Karanganyar</t>
  </si>
  <si>
    <t>Pengadaan Peralatan Olahraga SMPN 1 Mojogedang</t>
  </si>
  <si>
    <t>Rehab Aula SMPN 1 Mojogedang</t>
  </si>
  <si>
    <t>Rehab Ruang Kelas dan Rehab Lantai SMPN 3 Colomadu</t>
  </si>
  <si>
    <t>Pengadaan Buku Bahasa Jawa SD</t>
  </si>
  <si>
    <t>Pengadaan Buku Bahasa Jawa SMP</t>
  </si>
  <si>
    <t>Pembangunan Pagar SMPN 2 Gondangrejo, Kec. Gondangrejo</t>
  </si>
  <si>
    <t>Rehab Keramik Teras Ruangan Kelas SDN 02 Sukosari, Kec. Jumantono</t>
  </si>
  <si>
    <t>Paving SD 03 Bandardawung Kec. Tawangmangu</t>
  </si>
  <si>
    <t>Pembangunan Mushola SD Negeri 03 Bangsri Kec. Karangpandan</t>
  </si>
  <si>
    <t>Pengadaan Alat Kesenian SMP N 2 Tawangmangu</t>
  </si>
  <si>
    <t>Pengadaan Media Pembelajaran TIK SD</t>
  </si>
  <si>
    <t>Pembangunan Paving Halaman dan Mushola SDN 01 Sidomukti, Sidomukti, Jenawi</t>
  </si>
  <si>
    <t>Pengadaan AC dan Perlengkapan Aula SMPN 2 Karanganyar</t>
  </si>
  <si>
    <t>Pengadaan AC dan Perlengkapan Aula SMPN 5 Karanganyar</t>
  </si>
  <si>
    <t>Pembelian Alat Peraga Pendidikan SMP N 1 Colomadu</t>
  </si>
  <si>
    <t>Pavingisasi Halaman Kelas dan Jalan Penghubung SMP Negeri 1 Jaten Kab Karanganyar</t>
  </si>
  <si>
    <t>Pengadaan Buku Perpustakaan SD</t>
  </si>
  <si>
    <t>Pengadaan Buku Perpustakaan SMP</t>
  </si>
  <si>
    <t>Pengadaan Alat Olah Raga SD</t>
  </si>
  <si>
    <t>Pembangunan Mushola SDN Gentungan 02</t>
  </si>
  <si>
    <t>Rehab Ruang Kelas SDN 2 Mojoroto</t>
  </si>
  <si>
    <t>Pengadaan Alat Lab. IPA SMP</t>
  </si>
  <si>
    <t>Pembangunan MCK SD N 01 Papahan, Kec. Tasikmadu</t>
  </si>
  <si>
    <t>Pembangunan Pagar dan Paving SLTP N 1 Gondangrejo</t>
  </si>
  <si>
    <t>Pembangunan Paving SLTP N 05 Karanganyar</t>
  </si>
  <si>
    <t>Bimbingan Teknis Penilaian Kurikulum SD</t>
  </si>
  <si>
    <t>Lomba Perpustakaan SD</t>
  </si>
  <si>
    <t>Lomba Gugus SD</t>
  </si>
  <si>
    <t>Lomba Perpustakaan SMP</t>
  </si>
  <si>
    <t>Monitoring dan Evaluasi Pelaksanaan Pembelajaran Yang Baik</t>
  </si>
  <si>
    <t>Penyelenggaraan Evaluasi Pembelajaran SD (Monitoring Ulangan Kenaikan Kelas SD)</t>
  </si>
  <si>
    <t>Workshop Bedah SKL dan Penulisan Soal US SD</t>
  </si>
  <si>
    <t>Bantuan Penyelenggaraan UN di UPT</t>
  </si>
  <si>
    <t>Workshop Praktek Pembelajaran yang baik</t>
  </si>
  <si>
    <t>Penyelenggaraan Evaluasi Pembelajaran SD (Monitoring Ujian Akhir Sekolah dan Nasional)</t>
  </si>
  <si>
    <t>Penyelenggaraan Evaluasi Pembelajaran SMP (Monitoring Ujian Akhir Sekolah dan Nasional)</t>
  </si>
  <si>
    <t>Pembinaan Minat Bakat dan Kreatifitas Siswa (Lomba-Lomba Akademik SD) dan Pemberian Reward Hasil Kejuaraan Lomba-Lomba Akademik dan Siswa Peraih Nilai UN Tertinggi (1, 2 dan 3)</t>
  </si>
  <si>
    <t>Pembinaan Minat Bakat dan Kreatifitas Siswa (Lomba-Lomba Akademik SMP) dan Pemberian Reward Hasil Kejuaraan Lomba-Lomba Akademik dan Siswa Peraih Nilai UN Tertinggi</t>
  </si>
  <si>
    <t>Bimbingan Teknis Pengembangan Kurikulum SMP</t>
  </si>
  <si>
    <t>Monitoring Pelaksanaan Kurikulum SMP</t>
  </si>
  <si>
    <t>Penyediaan Bantuan Operasional Sekolah (BOS) Jenjang SD Negeri</t>
  </si>
  <si>
    <t>Penyediaan Bantuan Operasional Sekolah (BOS) Jenjang SMP Negeri</t>
  </si>
  <si>
    <t>Pengelolaan Sarana Pendidikan Dasar</t>
  </si>
  <si>
    <t>Pemberdayaan dan Peningkatan Siswa Berprestasi SMP</t>
  </si>
  <si>
    <t>Pemberdayaan dan Peningkatan Siswa Berprestasi SD</t>
  </si>
  <si>
    <t>Pembangunan Pagar SD Negeri 1 Jetis Kec. Jaten</t>
  </si>
  <si>
    <t>Pembangunan Ruang Kelas Baru SMP Negeri 1 Jaten</t>
  </si>
  <si>
    <t>Program Pendidikan Menengah</t>
  </si>
  <si>
    <t>Pemberdayaan MGMP SMA</t>
  </si>
  <si>
    <t>Pengadaan Alat Lab. IPA SMA</t>
  </si>
  <si>
    <t>Penyelesaian Pembangunan Masjid SMAN 2 Karanganyar</t>
  </si>
  <si>
    <t>Pengadaan Alat Bengkel SMKN Ngargoyoso</t>
  </si>
  <si>
    <t>Workshop Pengembangan Perpustakaan SMA</t>
  </si>
  <si>
    <t>Pelatihan Penulisan Karya Ilmiah SMA</t>
  </si>
  <si>
    <t>Monitoring dan Evaluasi Ujian Akhir Sekolah dan Ujian Akhir Nasional SMA/SMK</t>
  </si>
  <si>
    <t>Monitoring dan Evaluasi Ulangan Umum Semester I dan II SMA/SMK</t>
  </si>
  <si>
    <t>Pameran Produk Inovasi dan Job Fair</t>
  </si>
  <si>
    <t>Pelaksanaan Pembinaan dan Pengiriman Lomba-Lomba Akademik SMA dan Pemberian Reward Hasil Kejuaraan Lomba-Lomba Akademik SMA</t>
  </si>
  <si>
    <t>Pembinaan Minat dan Bakat Kreatifikasi Siswa (Pembinaan dan Pengiriman Lomba-Lomba Akademik SMK) dan Pemberian Reward Hasil Kejuaraan Lomba-Lomba Akademik SMK</t>
  </si>
  <si>
    <t>Pemberdayaan dan Peningkatan Prestasi Siswa SMA</t>
  </si>
  <si>
    <t>Pemberdayaan dan Peningkatan Prestasi Siswa SMK</t>
  </si>
  <si>
    <t>Penyediaan Bantuan Operasional Sekolah (BOS) SMA Negeri</t>
  </si>
  <si>
    <t>Penyediaan Bantuan Operasional Sekolah (BOS) SMK</t>
  </si>
  <si>
    <t>Penyediaan Bantuan Operasional Sekolah (BOS) SMK Negeri</t>
  </si>
  <si>
    <t>Pemberian Reward Lulusan SMA/SMK Yang Melanjutkan ke Perguruan Tinggi Negeri</t>
  </si>
  <si>
    <t>Fasilitasi Pemenuhan SSN SMK</t>
  </si>
  <si>
    <t>Pemberdayaan MGMP SMK</t>
  </si>
  <si>
    <t>Pengadaan Buku Perpustakaan Referensi dan Pengayaan SMA</t>
  </si>
  <si>
    <t>Pengadaan Buku Perpustakaan Referensi dan Pengayaan SMK</t>
  </si>
  <si>
    <t>Pengadaan Buku Bahasa Jawa SMA</t>
  </si>
  <si>
    <t>Pengadaan Buku Bahasa Jawa SMK</t>
  </si>
  <si>
    <t>Program Pendidikan Non Formal</t>
  </si>
  <si>
    <t>Pembinaan pendidikan kursus dan kelembagaan</t>
  </si>
  <si>
    <t>Pengembangan pendidikan keaksaraan</t>
  </si>
  <si>
    <t>Pengembangan kebijakan pendidikan non formal</t>
  </si>
  <si>
    <t>Publikasi dan sosialisasi pendidikan non formal</t>
  </si>
  <si>
    <t>Seleksi Apresiasi PTK PAUDNI Berprestasi Tingkat Kabupaten</t>
  </si>
  <si>
    <t>Bimbingan Teknis Pengelola Pendidikan Non Formal (PKBM Desa Vokasi)</t>
  </si>
  <si>
    <t>Pelatihan Kompetensi Kurikulum bagi Tutor Paket A, B, C Mapel UNPK</t>
  </si>
  <si>
    <t>Kegiatan SKB</t>
  </si>
  <si>
    <t>Bimbingan Teknis Akreditasi Satuan Pendidikan Non Formal</t>
  </si>
  <si>
    <t>Pelatihan Penyusunan Soal Semester Pendidikan Kesetaraan</t>
  </si>
  <si>
    <t>Pelatihan Ketrampilan/Pendidikan Kecakapan Hidup</t>
  </si>
  <si>
    <t>Pelatihan dan Penyelenggaraan Kegiatan Belajar Usaha</t>
  </si>
  <si>
    <t>Penyelenggaraan Pendidikan Kelompok Belajar (Kejar Paket A, B dan C)</t>
  </si>
  <si>
    <t>Pengadaan buku modul pembelajaran Paket B dan C</t>
  </si>
  <si>
    <t>Program Peningkatan Mutu Pendidik dan Tenaga Kependidikan</t>
  </si>
  <si>
    <t>Penyelesaian Usulan Penyesuaian Jabatan Fungsional Guru</t>
  </si>
  <si>
    <t>Workshop Peningkatan Kompetensi Guru</t>
  </si>
  <si>
    <t>Bimbingan Teknis Manajemen Kepegawaian</t>
  </si>
  <si>
    <t>Bimbingan Teknis Kepengawasan Formal</t>
  </si>
  <si>
    <t>Fasilitasi dan Verifikasi Peserta Sertifikasi Guru</t>
  </si>
  <si>
    <t>Penilaian Kinerja Kepala Sekolah (PKKS)</t>
  </si>
  <si>
    <t>Pendidikan dan Latihan Penilaian Kinerja Guru</t>
  </si>
  <si>
    <t>Penyiapan Kepala Sekolah</t>
  </si>
  <si>
    <t>Seleksi Tenaga Pendidik dan Kependidikan yang Berprestasi dan Berdedikasi dan Pemberian Reward PTK Berprestasi</t>
  </si>
  <si>
    <t>Fasilitasi Pelaksanaan PAK</t>
  </si>
  <si>
    <t>Bimbingan Teknis/ Pendidikan dan Latihan Penilik</t>
  </si>
  <si>
    <t>Peningkatan dan Penyesuaian Kualifikasi Tenaga Pendidik</t>
  </si>
  <si>
    <t>Pengembangan Keprofesian Berkelanjutan</t>
  </si>
  <si>
    <t>Pendidikan dan Latihan Calon Tim Penilai Angka Kredit</t>
  </si>
  <si>
    <t>Kesejahteraan Pendidik Wiyata Bakti, Tenaga Kependidikan Wiyata Bakti dan Penjaga Sekolah Wiyata Bakti</t>
  </si>
  <si>
    <t>Lomba Guru Kelas Dan Guru Mapel</t>
  </si>
  <si>
    <t>Sosialisasi Program Induksi Guru Pemula</t>
  </si>
  <si>
    <t>Program Manajemen Pelayanan Pendidikan</t>
  </si>
  <si>
    <t>Rekonsiliasi Data Belanja</t>
  </si>
  <si>
    <t>Bintek Penyusunan Laporan Keuangan</t>
  </si>
  <si>
    <t>Monitoring, evaluasi dan pelaporan</t>
  </si>
  <si>
    <t>Penyelenggaraan PPDB On Line</t>
  </si>
  <si>
    <t>Operasional Pelaksanaan Pendampingan Pendidikan Gratis</t>
  </si>
  <si>
    <t>Sosialisasi dan Pendataan Ujian Sekolah/Madrasah SD/MI/SMP/MTs/SMA/MA/SMK dan Scaning LJUS SD/MI</t>
  </si>
  <si>
    <t>Sosialisasi dan Monitoring Penerimaan Peserta Didik Baru (PPDB) dan MOS</t>
  </si>
  <si>
    <t>Penyelenggaraan Gelar Kepengawasan</t>
  </si>
  <si>
    <t>Rekonsiliasi Aset dan Persediaan Barang Milik Daerah</t>
  </si>
  <si>
    <t>Operasional Pengelola BOS, Monitoring dan Sosialisasi BOS SD/SMP/SMA/SMK</t>
  </si>
  <si>
    <t>Pengembangan dan Pengelolaan Jaringan Pendidikan</t>
  </si>
  <si>
    <t>Penyusunan Profil Pendidikan</t>
  </si>
  <si>
    <t>Operasional Tim Pengendali Pengembangan Kurikulum</t>
  </si>
  <si>
    <t>Bimbingan Teknis Manajemen Kepala TU SMP, SMA, SMK dan UPT, PUD, NFI SD dan SKB</t>
  </si>
  <si>
    <t>Bimbingan Teknis Pengelolaan Inventaris Barang</t>
  </si>
  <si>
    <t>Penyusunan dan Penggandaan Kalender Pendidikan</t>
  </si>
  <si>
    <t>Pembuatan Kartu NISN</t>
  </si>
  <si>
    <t>Pengembangan SDM Operator Dapodikdas</t>
  </si>
  <si>
    <t>Pengadaan Bendwidt</t>
  </si>
  <si>
    <t>Pendirian dan Penggabungan Sekolah</t>
  </si>
  <si>
    <t>Pengembangan Aplikasi Database Profil Pendidikan</t>
  </si>
  <si>
    <t>Pengembangan SDM Operator Dapodikmen</t>
  </si>
  <si>
    <t>Implementasi Permendikbud Nomor 23 Tahun 2013 tentang SPM Bidang Pendidikan</t>
  </si>
  <si>
    <t>Bimbingan Teknis Bendahara Sekolah</t>
  </si>
  <si>
    <t>Bimbingan Teknis Penyusunan RAPBS</t>
  </si>
  <si>
    <t>Verifikasi Penyusunan APBS</t>
  </si>
  <si>
    <t>Monitoring Pelaksanaan Akreditasi Sekolah</t>
  </si>
  <si>
    <t>Fasilitasi Kegiatan Dewan Pendidikan</t>
  </si>
  <si>
    <t>Pendataan anak Usia Sekolah Yang Tidak Bersekolah</t>
  </si>
  <si>
    <t>Lomba Tata Kelola BOS</t>
  </si>
  <si>
    <t>Bintek KPA dan PPTK UPT PUD NFI dan SD</t>
  </si>
  <si>
    <t>Penyediaan jasa kebersihan kantor</t>
  </si>
  <si>
    <t>Penyediaan bahan bacaan dan peraturan perundang-undangan</t>
  </si>
  <si>
    <t>Pengadaan mebeleur</t>
  </si>
  <si>
    <t>Penyempurnaan Pembangunan Gedung Dinas Kesehatan</t>
  </si>
  <si>
    <t>Pemeliharaan rutin/berkala mebeleur</t>
  </si>
  <si>
    <t>Pemeliharaan komputer</t>
  </si>
  <si>
    <t>Pembangunan Balai Penyehatan Penyakit Akibat Dampak Rokok</t>
  </si>
  <si>
    <t>Pendidikan dan pelatihan formal</t>
  </si>
  <si>
    <t>Penyusunan pelaporan keuangan semesteran</t>
  </si>
  <si>
    <t>penyusunan pelaporan keuangan akhir tahun</t>
  </si>
  <si>
    <t>Penyusunan Perencanaan Program</t>
  </si>
  <si>
    <t>Penyusunan Laporan Barang Inventarisasi</t>
  </si>
  <si>
    <t>Penyusunan Laporan Pengelolaan Keuangan SKPD</t>
  </si>
  <si>
    <t>Program Obat dan Perbekalan Kesehatan</t>
  </si>
  <si>
    <t>Pengadaaan Obat dan Perbekalan Kesehatan</t>
  </si>
  <si>
    <t>Peningkatan Mutu Penggunaan Obat dan Perbekalan Kesehatan</t>
  </si>
  <si>
    <t>Monitoring dan Pemeliharaan Perbekalan Kesehatan</t>
  </si>
  <si>
    <t>Pengadaan Bahan Habis Pakai Laboratorium</t>
  </si>
  <si>
    <t>Peningkatan Mutu Pelayanan Farmasi</t>
  </si>
  <si>
    <t>Pemusnahan Obat</t>
  </si>
  <si>
    <t>Pembinaan Sarana Produksi, Distribusi dan Pelayanan Kefarmasian serta Perbekalan Kesehatan</t>
  </si>
  <si>
    <t>Pengadaan Obat</t>
  </si>
  <si>
    <t>Program Upaya Kesehatan Masyarakat</t>
  </si>
  <si>
    <t>Peningkatan Mutu Sarana Kesehatan dan Sarana Umum Lainnya</t>
  </si>
  <si>
    <t>Pembiayaan Jaminan Kesehatan Nasional</t>
  </si>
  <si>
    <t>Kapitasi Jaminan Kesehatan Nasional</t>
  </si>
  <si>
    <t>Jasa Pelayanan</t>
  </si>
  <si>
    <t>Penunjang UPT</t>
  </si>
  <si>
    <t>Pembiayaan Kesehatan Kedaruratan dan Penyakit Yang Menjadi Tanggungan Pemerintah Daerah</t>
  </si>
  <si>
    <t>Bantuan Operasional Kesehatan</t>
  </si>
  <si>
    <t>Jaminan Persalinan</t>
  </si>
  <si>
    <t>Akreditasi Puskesmas</t>
  </si>
  <si>
    <t>Program Pengawasan Obat dan Makanan</t>
  </si>
  <si>
    <t>Pengawasan Pengendalian Produk Farmasi dan Makanan</t>
  </si>
  <si>
    <t>Program Pengembangan Obat Asli Indonesia</t>
  </si>
  <si>
    <t>Operasional untuk Kegiatan pada Pusat Pengolahan Pasca Panen Tanaman Obat (P4TO) Kabupaten Karanganyar</t>
  </si>
  <si>
    <t>Pengembangan Obat Asli Indonesia</t>
  </si>
  <si>
    <t>Program Promosi Kesehatan dan Pemberdayaan Masyarakat</t>
  </si>
  <si>
    <t>Pengembangan media promosi dan informasi sadar hidup sehat</t>
  </si>
  <si>
    <t>Pemberdayaan Masyarakat dalam Bidang Kesehatan</t>
  </si>
  <si>
    <t>Percepatan Pencapaian Strata Mandiri Desa Siaga Sehat dan Sejahtera</t>
  </si>
  <si>
    <t>Gerakan Perilaku Hidup Bersih dan Sehat (PHBS)</t>
  </si>
  <si>
    <t>Penyebarluasan tentang Informasi Kesehatan</t>
  </si>
  <si>
    <t>Pembinaan Pencegahan Merokok Bagi Siswa SLTA</t>
  </si>
  <si>
    <t>Sosialisasi Kawasan Tanpa Asap Rokok</t>
  </si>
  <si>
    <t>Peningkatan Kapasitas Tenaga Penyuluh Kesehatan</t>
  </si>
  <si>
    <t>Program Perbaikan Gizi Masyarakat</t>
  </si>
  <si>
    <t>Sistem Kewaspadaan Pangan dan Gizi</t>
  </si>
  <si>
    <t>Upaya Perbaikan Gizi Masyarakat</t>
  </si>
  <si>
    <t>Upaya Perbaikan Gizi Institusi</t>
  </si>
  <si>
    <t>Pembinaan Kader Posyandu</t>
  </si>
  <si>
    <t>Program Pengembangan Lingkungan Sehat</t>
  </si>
  <si>
    <t>Penyediaan Sanitasi Dasar</t>
  </si>
  <si>
    <t>Pelayanan Laboratorium Kesehatan</t>
  </si>
  <si>
    <t>Pengawasan Kualitas Kesehatan Lingkungan</t>
  </si>
  <si>
    <t>Pembangunan IPAL di Gedung Balai Penyehatan Penyakit Dampak Rokok Kab. Karanganyar</t>
  </si>
  <si>
    <t>Program Pencegahan dan Penanggulangan Penyakit Menular</t>
  </si>
  <si>
    <t>Penanggulangan Vektor Penyakit</t>
  </si>
  <si>
    <t>Penanggulangan KLB Menular</t>
  </si>
  <si>
    <t>Pencegahan dan Pemberantasan Penyakit Menular Langsung</t>
  </si>
  <si>
    <t>Pengamatan dan Pencegahan Penyakit</t>
  </si>
  <si>
    <t>Penanggulangan HIV/AIDS dan IMS</t>
  </si>
  <si>
    <t>Deteksi Dini Kanker Payudara dan Kanker Leher Rahim Dengan Metode IVA</t>
  </si>
  <si>
    <t>Peningkatan Cakupan Imunisasi Dasar dan Lanjutan</t>
  </si>
  <si>
    <t>Pencegahan dan Pengendalian Penyakit Tidak Menular (Hipertensi dan DM)</t>
  </si>
  <si>
    <t>Pencegahan dan Pengendalian Penyakit Paru-Paru</t>
  </si>
  <si>
    <t>Penyelenggaraan Pekan Imunisasi Nasional</t>
  </si>
  <si>
    <t>Program Standarisasi Pelayanan Kesehatan</t>
  </si>
  <si>
    <t>Pengembangan Sistem Informasi Kesehatan</t>
  </si>
  <si>
    <t>Pengembangan Manajemen Kepegawaian</t>
  </si>
  <si>
    <t>Penyusunan Penetapan Angka Kredit</t>
  </si>
  <si>
    <t>Pemilihan Tenaga Kesehatan Teladan</t>
  </si>
  <si>
    <t>Bimbingan Teknis ke Puskesmas</t>
  </si>
  <si>
    <t>Upaya Peningkatan Pelayanan Kesehatan Dasar dan Rujukan</t>
  </si>
  <si>
    <t>Penghitungan Biaya Kesehatan (DHA) Kabupaten Karanganyar</t>
  </si>
  <si>
    <t>Penyusunan Perencanaan Terpadu Tingkat Puskesmas</t>
  </si>
  <si>
    <t>Kajian Teknis Pendalaman Indikator SPM Bidang Kesehatan</t>
  </si>
  <si>
    <t>Program pelayanan kesehatan penduduk miskin</t>
  </si>
  <si>
    <t>Pembiayaan Jaminan Kesehatan Daerah</t>
  </si>
  <si>
    <t>Program pengadaan, peningkatan dan perbaikan sarana dan prasarana puskesmas/ puskemas pembantu dan jaringannya</t>
  </si>
  <si>
    <t>Rehabilitasi Puskesmas Jumapolo</t>
  </si>
  <si>
    <t>Pengadaan Mobil Ambulance</t>
  </si>
  <si>
    <t>Rehabilitasi 3 Gedung Puskesmas</t>
  </si>
  <si>
    <t>Penyempurnaan Instalasi Pengolahan Air Limbah Puskesmas</t>
  </si>
  <si>
    <t>Pendataan Tanah Puskesmas dan Jaringannya</t>
  </si>
  <si>
    <t>Penyusunan Detail Engineering Design (DED) Puskesmas Tasikmadu</t>
  </si>
  <si>
    <t>Relokasi Kantor Dinas Kesehatan</t>
  </si>
  <si>
    <t>Program peningkatan pelayanan kesehatan anak balita</t>
  </si>
  <si>
    <t>Penanggulangan Balita Kurang Gizi</t>
  </si>
  <si>
    <t>Program peningkatan pelayanan kesehatan lansia</t>
  </si>
  <si>
    <t>Peningkatan Manajemen Kesehatan Lansia</t>
  </si>
  <si>
    <t>Program pengawasan dan pengendalian kesehatan makanan</t>
  </si>
  <si>
    <t>Pemeliharaan dan Pengawasan Kualitas Lingkungan Tempat Pengelolaan Makanan dan Minuman (TPM)</t>
  </si>
  <si>
    <t>Program peningkatan keselamatan ibu melahirkan dan anak</t>
  </si>
  <si>
    <t>Gerakan Sayang Ibu dan Bayi</t>
  </si>
  <si>
    <t>Peningkatan Pelayanan Keluarga Berencana</t>
  </si>
  <si>
    <t>Peningkatan Usaha Kesehatan Remaja</t>
  </si>
  <si>
    <t>Peningkatan Pelayanan Kesehatan Reproduksi Remaja</t>
  </si>
  <si>
    <t>Kesehatan Ibu dan Anak</t>
  </si>
  <si>
    <t>Pelayanan Kesehatan BLUD RSUD</t>
  </si>
  <si>
    <t>Program pengadaan, peningkatan sarana dan prasarana rumah sakit/ rumah sakit jiwa/  rumah sakit paru-paru/  rumah sakit mata</t>
  </si>
  <si>
    <t>Pengadaan Alat Kesehatan RSUD Karanganyar</t>
  </si>
  <si>
    <t>Peningkatan Derajad Kesehatan Masyarakat Bagi Pasien Akibat Dampak Asap Rokok Melalui Pengadaan Peralatan Kesehatan Diagnosis Untuk Pasien Penyakit Jantung Dan Paru-Paru</t>
  </si>
  <si>
    <t>Pavingisasi Tempat Parkir Kendaraan Roda Dua RSUD Karanganyar</t>
  </si>
  <si>
    <t>Pembangunan Pagar IPAL dan Saluran Drainase</t>
  </si>
  <si>
    <t>Sarana dan Prasarana Penunjang Kesehatan</t>
  </si>
  <si>
    <t>Peningkatan kesehatan masyarakat</t>
  </si>
  <si>
    <t>Pelayanan operasi katarak</t>
  </si>
  <si>
    <t>Pemberian tambahan makanan dan vitamin</t>
  </si>
  <si>
    <t>Bahan Makanan Tambahan</t>
  </si>
  <si>
    <t>Pembinaan Kader Posyandu Balita</t>
  </si>
  <si>
    <t>Penyuluhan menciptakan lingkungan sehat</t>
  </si>
  <si>
    <t>Penyuluhan kesehatan bagi ibu hamil dari keluarga kurang mampu</t>
  </si>
  <si>
    <t>Penyediaan peralatan dan perlengkapan kantor</t>
  </si>
  <si>
    <t>Penyediaan Jasa Operasional Pelaksanaan Kegiatan</t>
  </si>
  <si>
    <t>pengadaan Kendaraan dinas/operasional</t>
  </si>
  <si>
    <t>Pengadaan Komputer</t>
  </si>
  <si>
    <t>Rehabilitasi sedang/berat gedung kantor</t>
  </si>
  <si>
    <t>Penataan Halaman Kantor</t>
  </si>
  <si>
    <t>Penyusunan Laporan Pelaksanaan Tugas SKPD</t>
  </si>
  <si>
    <t>Penyusunan laporan kinerja instansi pemerintahan (LAKIP)</t>
  </si>
  <si>
    <t>Penyusunan SOP</t>
  </si>
  <si>
    <t>Penyusunan Laporan Kegiatan SKPD Bulanan dan Tahunan</t>
  </si>
  <si>
    <t>Monitoring dan Evaluasi Penyelenggaraan Kegiatan SKPD</t>
  </si>
  <si>
    <t>Program pembangunan jalan dan jembatan</t>
  </si>
  <si>
    <t>Pembangunan Jembatan Songgorungi Desa Dagen Kec. Jaten</t>
  </si>
  <si>
    <t>Pengaspalan Jalan Mojogedang-Sewurejo, Kec. Mojogedang</t>
  </si>
  <si>
    <t>Peningkatan Jalan Matesih - Tawangmangu</t>
  </si>
  <si>
    <t>Peningkatan Jalan Nanti - Jatikuwung</t>
  </si>
  <si>
    <t>Peningkatan Jalan Baturan - Banyuanyar</t>
  </si>
  <si>
    <t>Peningkatan Jalan Danliris - Tohudan</t>
  </si>
  <si>
    <t>Peningkatan Jalan Ngringo - Perumnas Palur</t>
  </si>
  <si>
    <t>Peningkatan Jalan Nangsri - Kaling</t>
  </si>
  <si>
    <t>Peningkatan Jalan Dr. Rajiman</t>
  </si>
  <si>
    <t>Peningkatan Jalan Srandon - Puntukrejo</t>
  </si>
  <si>
    <t>Peningkatan Jalan Jatikuwung - Rejosari</t>
  </si>
  <si>
    <t>Peningkatan Jalan Karang - Dersono</t>
  </si>
  <si>
    <t>Peningkatan Jalan Bendungan - Banjarharjo</t>
  </si>
  <si>
    <t>Peningkatan Jalan Tuban - Jambu</t>
  </si>
  <si>
    <t>Peningkatan Jalan Botok - Sumberrejo</t>
  </si>
  <si>
    <t>Peningkatan Jalan Ngemplak - Tunggulrejo</t>
  </si>
  <si>
    <t>Peningkatan Jalan Jatipuro - Klerong</t>
  </si>
  <si>
    <t>Peningkatan Jalan Jagan - Lemahbang</t>
  </si>
  <si>
    <t>Peningkatan Jalan Jeruksawit - Karangturi</t>
  </si>
  <si>
    <t>Peningkatan Jalan Tasikmadu - Wonolopo</t>
  </si>
  <si>
    <t>Peningkatan Jalan Jumapolo - Kedawung</t>
  </si>
  <si>
    <t>Peningkatan Jalan Kedungjeruk - Buntar</t>
  </si>
  <si>
    <t>Peningkatan Jalan Seloromo - Balong</t>
  </si>
  <si>
    <t>Pembangunan Sensit Jalan Tegalgede - Matesih</t>
  </si>
  <si>
    <t>Peningkatan Jalan Wonorejo - Sugihwaras</t>
  </si>
  <si>
    <t>Peningkatan Jalan Nangsri - Dawung</t>
  </si>
  <si>
    <t>Perencanaan Kegiatan DAK</t>
  </si>
  <si>
    <t>Pembangunan jembatan Mundu Kel. Gedong Kec. Karanganyar</t>
  </si>
  <si>
    <t>Peningkatan Jalan Anugrah Kebakkramat</t>
  </si>
  <si>
    <t>Peningkatan Jalan Bolon - Klegen Malangjiwan Kec. Colomadu</t>
  </si>
  <si>
    <t>Pengaspalan Jalan Sringin - Tunggulrejo, Ruas Dusun Ngemping, Sringin, Jumantono</t>
  </si>
  <si>
    <t>Peningkatan Jalan Gebyok - Munggur</t>
  </si>
  <si>
    <t>Peningkatan Jalan Beruk - Wonokeling</t>
  </si>
  <si>
    <t>Peningkatan Jalan Kemuning - Munggur</t>
  </si>
  <si>
    <t>Program pembangunan saluran drainase/gorong-gorong</t>
  </si>
  <si>
    <t>Biaya Operasional Kegiatan Keciptakaryaan</t>
  </si>
  <si>
    <t>Belanja Operasional Pemeliharaan Saluran Drainase</t>
  </si>
  <si>
    <t>Pembangunan Drainase Lingkungan Tuban Gondangrejo Tahap II</t>
  </si>
  <si>
    <t>Penataan Saluran Lingkungan Alun Alun Karanganyar</t>
  </si>
  <si>
    <t>Pembangunan Saluran Drainase dan Talud Penahan Tanah Ruas Jalan Jumantono-Jumapolo</t>
  </si>
  <si>
    <t>Pembangunan Saluran Drainase Jalan Matesih-Mengadeg (Sebelah utara Mengadeg Ke timur)</t>
  </si>
  <si>
    <t>Pembangunan Drainase dan Talud Jalan Desa Jaten s/d Desa Nangsri</t>
  </si>
  <si>
    <t>Program pembangunan turap/talud/bronjong</t>
  </si>
  <si>
    <t>Pembangunan Talud Jalan Gatot Subroto</t>
  </si>
  <si>
    <t>Pembangunan Talud Matesih - Karangpandan</t>
  </si>
  <si>
    <t>Pembangunan Takud Jalan Matesih-Tlobo Sempon</t>
  </si>
  <si>
    <t>Pembangunan Talud Jalan Sepanjang-Beruk</t>
  </si>
  <si>
    <t>Pembangunan Talud Jalan Ngasem-Klerong</t>
  </si>
  <si>
    <t>Pembangunan Talud Jalan Jatiyoso-Beruk</t>
  </si>
  <si>
    <t>Pembangunan Talud Jalan jenawi-Anggrasmanis</t>
  </si>
  <si>
    <t>Pembangunan Drainase dan Talud Jalan Dalon-Kebakkramat</t>
  </si>
  <si>
    <t>Pembangunan Talud Jalan Matesih-Plosorejo (Sebelah Barat SDN 04 Matesih)</t>
  </si>
  <si>
    <t>Pembangunan Talud Penahan Tanah Jalam Matesih-Tawangmangu, Dusun Boma, Desa Sepanjang, Kec Tawangmangu Depan Gedung UPT</t>
  </si>
  <si>
    <t>Talud Penahan Bahu Jalan Ruas Jalan Jumapolo Karangbangun, Jumapolo</t>
  </si>
  <si>
    <t>Pembangunan Gorong-Gorong dan Talud Jalan Wonorejo-Dayu, Kec. Gondangrejo</t>
  </si>
  <si>
    <t>Pembangunan Talud Jalan Colomadu - Banyuanyar</t>
  </si>
  <si>
    <t>Pembangunan Talud Jalan Colomadu - Kalipati (Polsek Colomadu ke selatan)</t>
  </si>
  <si>
    <t>Pembangunan Talud Jalan Matesih-Tawangmangu, Balerejo, Desa Matesih Kec. Matesih</t>
  </si>
  <si>
    <t>Pembangunan Talud Jalan Wonorejo-Dayu Dusun Wonoharjo, Desa Wonoharjo, Kec. Gondangrejo</t>
  </si>
  <si>
    <t>Pembangunan Talud Jl RM Said Barat Kelurahan Tegalgede</t>
  </si>
  <si>
    <t>Pembangunan Talud Jalan Tegalgede - Matesih</t>
  </si>
  <si>
    <t>Pembangunan Talud Jalan Dusun Wonosari - Kragan Kec. Gondangrejo (Arah Bengawan Solo)</t>
  </si>
  <si>
    <t>Pembangunan Talud Jalan Depoksari Lingkungan Seneng Kel. Bolong Kec. Karanganyar</t>
  </si>
  <si>
    <t>Pembangunan Talud Jalan Mojosongo - Wonosari</t>
  </si>
  <si>
    <t>Pembangunan Talud Jalan Sukorejo Kedungjeruk-Candi Buntar, Kec. Mojogedang</t>
  </si>
  <si>
    <t>Pembangunan Talud Jalan Domas Kedungjeruk Kec. Mojogedang</t>
  </si>
  <si>
    <t>Pembangunan Talud Jalan Jalur DPU Dusun Deres, Desa Kadipiro, Kec. Jumapolo</t>
  </si>
  <si>
    <t>Pembangunan Talud Jalan Ronggo Warsito Karanganyar</t>
  </si>
  <si>
    <t>Pembangunnan Talud Jalan Mojogedang Karangpandan</t>
  </si>
  <si>
    <t>Pembangunan Talud Jalan Matesih Karangpandan</t>
  </si>
  <si>
    <t>Pembangunan Talud Jalan Suharso, di Jongke Karanganyar, Pengadilan ke Selatan</t>
  </si>
  <si>
    <t>Pembangunan Talud Bangsri - Singit (Ke Jembatan Singit) Sebelah Barat Pondok Nurul Ummah</t>
  </si>
  <si>
    <t>Pembangunan Talud Penahan Tanah Ruas Jalan Gembong, Blorong, Jumantono</t>
  </si>
  <si>
    <t>Pembangunan Talud Jalan Beji - Pojok</t>
  </si>
  <si>
    <t>Program rehabilitasi/pemeliharaan jalan dan jembatan</t>
  </si>
  <si>
    <t>Pemeliharaan Rutin Jalan Kabupaten</t>
  </si>
  <si>
    <t>Pemeliharaan Berkala Jalan Petung - Ngepungsari</t>
  </si>
  <si>
    <t>Pemeliharaan Berkala Jalan Gemantar - Kebak</t>
  </si>
  <si>
    <t>Pemeliharaan Berkala Jalan Bendungan - Jenggrik</t>
  </si>
  <si>
    <t>Pemeliharaan Berkala Jalan Pundak - Karangduren</t>
  </si>
  <si>
    <t>Rehab Jembatan dan Talud Jalan Dusun Tuban, Desa Tuban, Kec. Gondangrejo</t>
  </si>
  <si>
    <t>Program pembangunan sistem informasi/data base jalan dan jembatan</t>
  </si>
  <si>
    <t>Penyusunan Data Dasar Prasarana Jalan</t>
  </si>
  <si>
    <t>Program peningkatan sarana dan prasarana kebinamargaan</t>
  </si>
  <si>
    <t>Operasional Kegiatan Kebinamargaan</t>
  </si>
  <si>
    <t>Pengadaan Turus Jalan</t>
  </si>
  <si>
    <t>Program Pengembangan dan Pengelolaan Jaringan Irigasi, Rawa dan Jaringan Pengairan lainnya</t>
  </si>
  <si>
    <t>Peningkatan Pengelolaan Irigasi Partisipatif (Kegiatan WISMP)</t>
  </si>
  <si>
    <t>Peningkatan Pengelolaan Irigasi Partisipatif (Pendamping Kegiatan WISMP)</t>
  </si>
  <si>
    <t>Belanja Operasi dan Pemeliharaan Jaringan Irigasi</t>
  </si>
  <si>
    <t>Pemeliharaan Jaringan Irigasi D.I. PAKIS</t>
  </si>
  <si>
    <t>Pemeliharaan Jaringan Irigasi D.I. JETIS</t>
  </si>
  <si>
    <t>Pemeliharaan Jaringan Irigasi D.I. SEKUWUNG</t>
  </si>
  <si>
    <t>Pemeliharaan Jaringan Irigasi D.I. PUNTHUK</t>
  </si>
  <si>
    <t>Pembangunan D.I Kedung Bilung, Mojogedang</t>
  </si>
  <si>
    <t>Pembangunan D.I. SEKLAMPOK, Sringin, Kec. Jumantono</t>
  </si>
  <si>
    <t>Pembangunan D.I Dondong</t>
  </si>
  <si>
    <t>Pembangunan DI Carang Ampel Ngargoyoso</t>
  </si>
  <si>
    <t>Pembangunan Saluran Irigasi Dusun Kangsi, Des Karangsari, Kec. Jatiyoso</t>
  </si>
  <si>
    <t>Pembangunan Saluran Irigasi Dusun Ngepring, Desa Jatiyoso, Kec. Jatiyoso</t>
  </si>
  <si>
    <t>Rehabilitasi Jaringan Irigasi D.I. SURUHAN</t>
  </si>
  <si>
    <t>Rehabilitasi Jaringan Irigasi D.I. BON DUKUH</t>
  </si>
  <si>
    <t>Rehabilitasi Jaringan Irigasi D.I. JIRAPAN</t>
  </si>
  <si>
    <t>Rehabilitasi Jaringan Irigasi D.I. SECINDE</t>
  </si>
  <si>
    <t>Rehabilitasi Jaringan Irigasi D.I. NJOSO</t>
  </si>
  <si>
    <t>Rehabilitasi Jaringan Irigasi D.I. LODOYONG</t>
  </si>
  <si>
    <t>Rehabilitasi Jaringan Irigasi D.I. PERTAPAN</t>
  </si>
  <si>
    <t>Rehabilitasi Jaringan Irigasi D.I. GENTAN</t>
  </si>
  <si>
    <t>Rehabilitasi Jaringan Irigasi D.I. KEDUNGGEDE</t>
  </si>
  <si>
    <t>Rehabilitasi Jaringan Irigasi D.I. TRUNENG</t>
  </si>
  <si>
    <t>Rehabilitasi Jaringan Irigasi D.I. PLUMPUNG</t>
  </si>
  <si>
    <t>Rehabilitasi Jaringan Irigasi D.I. DENGKENG</t>
  </si>
  <si>
    <t>Rehabilitasi Jaringan Irigasi D.I. GEDOWO</t>
  </si>
  <si>
    <t>Rehabilitasi Jaringan Irigasi D.I. MELIKAN</t>
  </si>
  <si>
    <t>Rehabilitasi Jaringan Irigasi D.I. BELING</t>
  </si>
  <si>
    <t>Rehabilitasi Jaringan Irigasi D.I. DUREN</t>
  </si>
  <si>
    <t>Rehabilitasi Jaringan Irigasi D.I. PEPE</t>
  </si>
  <si>
    <t>Pembangunan DI Dung Mangis Desa Ngadirejo Kec. Mojogedang</t>
  </si>
  <si>
    <t>Pembangunan DI Jatigading Desa Kaliboto Kec. Mojogedang</t>
  </si>
  <si>
    <t>Program Pengembangan Kinerja Pengelolaan Air Minum dan Air Limbah</t>
  </si>
  <si>
    <t>Perencanaan Titik Sumur Metode Geolistrik</t>
  </si>
  <si>
    <t>Biaya Kegiatan Fasilitator dan Operasional PAMSIMAS</t>
  </si>
  <si>
    <t>Pendampingan Program Reguler PAMSIMAS</t>
  </si>
  <si>
    <t>Pendampingan Program SANIMAS</t>
  </si>
  <si>
    <t>Program Pengembangan Wilayah Strategis dan Cepat Tumbuh</t>
  </si>
  <si>
    <t>Perencanaan pengembangan infrastruktur</t>
  </si>
  <si>
    <t>Operasional dan Pemeliharaan Infrastruktur UPT Wilayah Timur</t>
  </si>
  <si>
    <t>Operasional dan Pemeliharaan Infrastruktur UPT Wilayah Barat</t>
  </si>
  <si>
    <t>Operasional dan Pemeliharaan Infrastruktur UPT Wilayah Selatan</t>
  </si>
  <si>
    <t>Operasional dan Pemeliharaan Infrastruktur UPT Wilayah Utara</t>
  </si>
  <si>
    <t>Operasional dan Pemeliharaan Infrastruktur UPT Wilayah Kota</t>
  </si>
  <si>
    <t>Operasional dan Pemeliharaan Infrastruktur Alkal</t>
  </si>
  <si>
    <t>Program pembangunan infrastruktur perdesaan</t>
  </si>
  <si>
    <t>Biaya Operasional Kegiatan DAK Sanitasi di Kec. Karanganyar, Jaten, Karangpandan dan Colomadu</t>
  </si>
  <si>
    <t>Betonisasi Belakang SMA Negeri Jumapolo, Kec. Jumapolo</t>
  </si>
  <si>
    <t>Pengadaan Sarana dan Prasarana Air Bersih Dusun Ngegot, Desa Selokaton, Kec. Gondangrejo</t>
  </si>
  <si>
    <t>Pengaspalan Jalan (Sensit) Jalan Puter Distrik Kangsi Desa Karangsari, Kec. Jatiyoso</t>
  </si>
  <si>
    <t>Pembangunan Jalan Puter Distrik Dusun Ploso Kidul, Desa Plosorejo, Kec. Matesih</t>
  </si>
  <si>
    <t>Pengadaan Sarana Air Bersih Dengan Modul SIPAS di Pendem Wetan Desa Suruh Kec. Tasikmadu</t>
  </si>
  <si>
    <t>Pengadaan Sarana Air Bersih Dengan Modul SIPAS di Pendem Kulon Desa Suruh Kec. Tasikmadu</t>
  </si>
  <si>
    <t>Pembangunan Talud Jalan Puter Distrik Desa Ngadirejo Kec. Mojogedang</t>
  </si>
  <si>
    <t>Pembangunan Talud Jalan Puter Distrik Gobakan - Bungkus Desa Kaliboto Kec. Mojogedang</t>
  </si>
  <si>
    <t>Pembangunan Sanitasi Lingkungan Berbasis Masyarakat (SLBM) di Dusun Jumok Desa Jaten Kecamatan Jaten</t>
  </si>
  <si>
    <t>Pembangunan Sanitasi Lingkungan Berbasis Masyarakat (SLBM) di  Desa Koripan  Kecamatan Matesih</t>
  </si>
  <si>
    <t>Pembangunan Sanitasi Lingkungan Berbasis Masyarakat (SLBM) di Desa Kaliwuluh  Kecamatan Kebakkramat</t>
  </si>
  <si>
    <t>Pembangunan Sanitasi Lingkungan Berbasis Masyarakat (SLBM) di Desa Pendem  Kecamatan Mojogedang</t>
  </si>
  <si>
    <t>Pembangunan Sanitasi Lingkungan Berbasis Masyarakat (SLBM) di Desa Ngringo  Kecamatan Jaten</t>
  </si>
  <si>
    <t>Pengaspalan Jalan (Hotmix) Lingkungan Pancot Kel. Kalisoro Kec. Tawangmangu</t>
  </si>
  <si>
    <t>Pembangunan Talud Lapangan Olahraga Jantiharjo</t>
  </si>
  <si>
    <t>Perbaikan/Pelebaran Jembatan Lingkungan Manggeh RW. 13 (Belakang MTSN) Kel. lalung Kec. Karanganyar</t>
  </si>
  <si>
    <t>Pengaspalan Jalan Puter Distrik Ruas Ngori - Mojorejo Desa Kedawung Kec. Jumapolo</t>
  </si>
  <si>
    <t>Pengaspalan/Sensit Jalan Desa Dkh. Celengan Desa Kaling Kec. Tasikmadu</t>
  </si>
  <si>
    <t>Pengecoran Jalan Desa Dkh. Wonokeso Desa Suruh Kec. Tasikmadu</t>
  </si>
  <si>
    <t>Pengadaan Sarana Air Bersih dengan Modul SIPAS di Desa Getasan - Kaling</t>
  </si>
  <si>
    <t>Pengadaan Sarana Air Bersih dengan Modul SIPAS di Desa Kalijirak Kecamatan Tasikmadu</t>
  </si>
  <si>
    <t>Pengembangan Jaringan Pipa Desa Sepanjang Kec. Tawangmangu</t>
  </si>
  <si>
    <t>Penambahan Jaringan Sanitasi Lingkungan Berbasis Masyarakat (SLBM) di Dusun Gunungsari Desa Ngringo Kec. Jaten</t>
  </si>
  <si>
    <t>Pengembangan Jaringan Pipa di Dukuh Dawung Desa Gebyok Kec. Mojogedang</t>
  </si>
  <si>
    <t>Pengembangan Jaringan Pipa di Dukuh Ngampel Desa Gentungan Kec. Mojogedang</t>
  </si>
  <si>
    <t>Pengadaan Sarana Air Bersih dengan Modul SIPAS di Desa Lemahbang Kec. Jumapolo</t>
  </si>
  <si>
    <t>Pengadaan Sarana Air Bersih dengan Modul SIPAS di Desa Plesungan Kec. Gondangrejo</t>
  </si>
  <si>
    <t>Pengadaan Sarana Air Bersih dengan Modul SIPAS di Desa Selokaton Kec. Gondangrejo</t>
  </si>
  <si>
    <t>Pengadaan Sarana Air Bersih dengan Modul SIPAS di Dusun Garut Desa Jatisuko Kec. Jatipuro</t>
  </si>
  <si>
    <t>Pengadaan Sarana Air Bersih dengan Modul SIPAS di Kelurahan Delingan Kec. Karanganyar</t>
  </si>
  <si>
    <t>Pengadaan Sarana Air Bersih dengan Modul SIPAS di Desa Buntar Kec. Mojogedang</t>
  </si>
  <si>
    <t>Pengadaan Sarana Air Bersih dengan Modul SIPAS di Desa Kragan Kec. Gondangrejo</t>
  </si>
  <si>
    <t>Pengadaan Sarana Air Bersih dengan Modul SIPAS di Desa Pendem Kec. Mojogedang</t>
  </si>
  <si>
    <t>Pengadaan Sarana Air Bersih dengan Modul SIPAS di Desa Waru Kec. Kebakkramat</t>
  </si>
  <si>
    <t>Pengadaan Sarana Air Bersih dengan Modul SIPAS di Desa Ngadiluwih Kec. Matesih</t>
  </si>
  <si>
    <t>Pengadaan Sarana Air Bersih dengan Modul SIPAS di Desa Plosorejo Kec. Kerjo</t>
  </si>
  <si>
    <t>Pengadaan Sarana Air Bersih dengan Modul SIPAS di Dusun Kangsi Desa Karangsari Kec. Jatiyoso</t>
  </si>
  <si>
    <t>Pengadaan Sarana Air Bersih dengan Modul SIPAS di Kel. Bolong Kec. Karanganyar</t>
  </si>
  <si>
    <t>Pengadaan Sarana Air Bersih dengan Modul SIPAS di Dusun Ngabeyan Desa Sroyo Kec. Jaten</t>
  </si>
  <si>
    <t>Pengadaan Sarana Air Bersih dengan Modul SIPAS di Dusun Ngasem Desa Tugu Kec. Jumantono</t>
  </si>
  <si>
    <t>Pengadaan Sarana Air Bersih dengan Modul SIPAS di Kelurahan Jantiharjo Kec. Karanganyar</t>
  </si>
  <si>
    <t>Pengadaan Sarana Air Bersih dengan Modul SIPAS di Desa Wonorejo Kec. Gondangrejo</t>
  </si>
  <si>
    <t>Pengadaan Sarana Air Bersih dengan Modul SIPAS di Dusun Ngentak Desa Kalijirak Kec. Tasikmadu</t>
  </si>
  <si>
    <t>Pembuatan Sumur Desa Tunggulrejo</t>
  </si>
  <si>
    <t>Pembangunan Drainase Lapangan Baturan Colomadu</t>
  </si>
  <si>
    <t>Pembangunan Talud Penahan Bahu Jalan Jembatan Kelompok Dusun Karang Tengah Ruas Jalan Jatipuro-Jatikuwung, Kec. Jatipuro</t>
  </si>
  <si>
    <t>Pembangunan Talud Jalan Garas-Wonosari, Desa Kragan, Kec. Gondangrejo</t>
  </si>
  <si>
    <t>Pembangunan Talud Jalan Menuju Kluster Dayu</t>
  </si>
  <si>
    <t>Pembangunan Talud Penahan Tanah Jl. Plosorejo-Gantiwarno (Depan Lapangan Plosorejo Ke timur)</t>
  </si>
  <si>
    <t>Pembangunan Jalan Sensit Lingkungan Tolok Kel. Tegalgede Kec. Karanganyar</t>
  </si>
  <si>
    <t>Peningkatan Jalan (Pengaspalan) Jalan Garas-Wonosari, Desa Kragan, Kec. Gondangrejo</t>
  </si>
  <si>
    <t>Pengaspalan Jalan Panteng Desa Gebyok - Karanggayam Desa Gentungan Kec. Mojogedang</t>
  </si>
  <si>
    <t>Pembangunan/Rekonstruksi Jembatan Beyan Desa Dawung Kec. Matesih</t>
  </si>
  <si>
    <t>Pembangunan/Rekonstruksi Jembatan Bono Desa Plosorejo Kec. Kerjo</t>
  </si>
  <si>
    <t>Pembangunan/Rekonstruksi Talud Jembatan Jenggotan Desa Gantiwarno Kec. Matesih</t>
  </si>
  <si>
    <t>Program Pengembangan Perumahan</t>
  </si>
  <si>
    <t>Biaya Operasional Monitoring dan Evaluasi PSU Perumahan Kab Karanganyar</t>
  </si>
  <si>
    <t>Biaya Operasional Kegiatan Bantuan Stimulan Perumahan Swadaya (BSPS)</t>
  </si>
  <si>
    <t>Pemutakhiran Data RTLH</t>
  </si>
  <si>
    <t>Biaya Operasional Peningkatan Kualitas Kawasan Pemukiman</t>
  </si>
  <si>
    <t>Program peningkatan kesiagaan dan pencegahan bahaya kebakaran</t>
  </si>
  <si>
    <t>Kegiatan penyuluhan pencegahan bencana kebakaran</t>
  </si>
  <si>
    <t>Pengadaan sarana dan prasarana pencegahan bahaya kebakaran</t>
  </si>
  <si>
    <t>Pemeliharaan sarana dan prasarana pencegahan bahaya kebakaran</t>
  </si>
  <si>
    <t>Peningkatan Sarana dan Prasarana Peralatan Pemadam Kebakaran</t>
  </si>
  <si>
    <t>Pengadaan Tabung Apar untuk Seluruh SKPD di Kabupaten Karanganyar</t>
  </si>
  <si>
    <t>Operasional Pemadam Kebakaran</t>
  </si>
  <si>
    <t>Pemeriksaan Alat Pemadam Kebakaran</t>
  </si>
  <si>
    <t>Isidental Pemadam Kebakaran</t>
  </si>
  <si>
    <t>Kegiatan Hari Jadi Pemadam Kebakaran</t>
  </si>
  <si>
    <t>Program pengelolaan areal pemakaman</t>
  </si>
  <si>
    <t>Pembangunan sarana dan prasarana pemakaman</t>
  </si>
  <si>
    <t>Peningkatan Operasional Pengelolaan dan Pendataan Pemakaman</t>
  </si>
  <si>
    <t>Pembangunan Pagar Makam Umum Pemkab Karanganyar Desa Wonosari Kec. Gondangrejo</t>
  </si>
  <si>
    <t>Program Perencanaan Tata Ruang</t>
  </si>
  <si>
    <t>Biaya Operasional SITE PLAN</t>
  </si>
  <si>
    <t>Penyusunan Fesibility Study dan DED Pembangunan Jembatan Kragan</t>
  </si>
  <si>
    <t>Operasional BKPRD</t>
  </si>
  <si>
    <t>Penyusunan Feseability Study (FS) Jalan Lingkar Kota Karanganyar</t>
  </si>
  <si>
    <t>Penyusunan Rencana Tata Ruang Wilayah Perubahan</t>
  </si>
  <si>
    <t>Penyusunan DED Gedung Kantor Satpol PP</t>
  </si>
  <si>
    <t>Penyusunan DED Gedung Kantor DPRD</t>
  </si>
  <si>
    <t>Program pengembangan data/informasi</t>
  </si>
  <si>
    <t>Penyusunan Laporan Kegiatan Fisik Konstruksi</t>
  </si>
  <si>
    <t>Penyusunan Analisa Kegiatan Infrastruktur</t>
  </si>
  <si>
    <t>Penyusunan laporan e-Monitoring DAK dan APBN</t>
  </si>
  <si>
    <t>Pemeliharaan Website</t>
  </si>
  <si>
    <t>Peningkatan Kapasitas Aparatur Perencana</t>
  </si>
  <si>
    <t>Peningkatan Kapasitas TAPD</t>
  </si>
  <si>
    <t>Sosialisasi APBD</t>
  </si>
  <si>
    <t>Penyusunan Buku Kecamatan dalam Angka</t>
  </si>
  <si>
    <t>Penyusunan Buku Indeks Harga Konsumen</t>
  </si>
  <si>
    <t>Penyusunan Buku Indikator Ekonomi</t>
  </si>
  <si>
    <t>Penyusunan Buku Karanganyar dalam Angka</t>
  </si>
  <si>
    <t>Penyusunan Buku Produk Domestik Regional Bruto</t>
  </si>
  <si>
    <t>Sistem Informasi Pembangunan Daerah</t>
  </si>
  <si>
    <t>Program Kerjasama Pembangunan</t>
  </si>
  <si>
    <t>Koordinasi Kelitbangan</t>
  </si>
  <si>
    <t>KRENOVA</t>
  </si>
  <si>
    <t>Program perencanaan pembangunan daerah</t>
  </si>
  <si>
    <t>Penyelenggaraan Musrenbang dan Penyusunan Buku RKPD</t>
  </si>
  <si>
    <t>Perencanaan Umum Pembangunan Daerah</t>
  </si>
  <si>
    <t>Penyusunan KUA dan PPAS APBD Perubahan Tahun Berjalan dan Penyusunan KUA dan PPAS APBD Tahun Rencana</t>
  </si>
  <si>
    <t>Evaluasi Kinerja Pembangunan Daerah</t>
  </si>
  <si>
    <t>Program perencanaan pembangunan ekonomi</t>
  </si>
  <si>
    <t>Forum Pengembangan Ekonomi Daerah dan Penciptaan Lapangan Kerja (FEDEP)</t>
  </si>
  <si>
    <t>Pemetaan Potensi Ekonomi Daerah</t>
  </si>
  <si>
    <t>Kajian Pembentukan Kampung Wisata Dukuh Nglurah Kecamatan Tawangmangu</t>
  </si>
  <si>
    <t>Program perencanaan sosial dan budaya</t>
  </si>
  <si>
    <t>BOP Pelaksanaan KKN dan Pemberdayaan Masyarakat Bagi Perguruan TInggi</t>
  </si>
  <si>
    <t>BOP Perencanaan, Penetapan dan Sosialisasi PAMSIMAS</t>
  </si>
  <si>
    <t>Koordinasi Penaggulangan Kemiskinan</t>
  </si>
  <si>
    <t>Fasilitasi Pengembangan Pendidikan Untuk Semua (PUS)</t>
  </si>
  <si>
    <t>Fasilitasi Pasca PNPM Mandiri di Perkotaan P2KP (Reguler)</t>
  </si>
  <si>
    <t>Koordinasi Perencanaan Pembangunan Bidang Sosial Budaya</t>
  </si>
  <si>
    <t>Koordinasi Pelaksanaan Aksi Daerah Percepatan Tujuan Pasca MDGs</t>
  </si>
  <si>
    <t>Program perancanaan prasarana wilayah dan sumber daya alam</t>
  </si>
  <si>
    <t>Pendampingan Water Resources &amp; Irigations Sector Management Program (WISMP)</t>
  </si>
  <si>
    <t>Operasional Pokja AMPL Kabupaten Karanganyar</t>
  </si>
  <si>
    <t>BOP Program Peningkatan Kualitas Kawasan Pemukiman (P2KKP)</t>
  </si>
  <si>
    <t>Perencanaan Program Penyehatan Lingkungan Pemukiman dan Penataan Infrastruktur Perkotaan</t>
  </si>
  <si>
    <t>Survey Design</t>
  </si>
  <si>
    <t>Pendataan PJU</t>
  </si>
  <si>
    <t>Verifikasi DPA dan DPA Perubahan SKPD</t>
  </si>
  <si>
    <t>Penyusunan Dokumen UKL-UPL Edupark</t>
  </si>
  <si>
    <t>Penyusunan Dokumen UKL-UPL Museum Klaster Dayu</t>
  </si>
  <si>
    <t>Penyediaan jasa perbaikan peralatan kerja</t>
  </si>
  <si>
    <t>Rehabilitasi sedang/berat kendaraan dinas/operasional</t>
  </si>
  <si>
    <t>Pemeliharaan rutin/berkala alat-alat komunikasi</t>
  </si>
  <si>
    <t>Pendidikan dan pelatihan non formal</t>
  </si>
  <si>
    <t>Penyusunan Laporan Rencana Strategis dan Kinerja SKPD</t>
  </si>
  <si>
    <t>Program Pembangunan Prasarana dan Fasilitas Perhubungan</t>
  </si>
  <si>
    <t>Koordinasi dalam pembangunan prasarana dan fasilitas perhubungan</t>
  </si>
  <si>
    <t>Sosialisasi kebijakan di bidang perhubungan</t>
  </si>
  <si>
    <t>Peningkatan pengelolaan terminal angkutan darat</t>
  </si>
  <si>
    <t>Program Rehabilitasi dan Pemeliharaan Prasarana dan Fasilitas LLAJ</t>
  </si>
  <si>
    <t>Rehabilitasi/pemeliharaan sarana alat pengujian kendaraan bermotor</t>
  </si>
  <si>
    <t>Rehabilitasi/pemeliharaan prasarana balai pengujian kendaraan bermotor</t>
  </si>
  <si>
    <t>Rehabilitasi/pemeliharaan terminal/pelabuhan</t>
  </si>
  <si>
    <t>Rehabilitasi/Pemeliharaan APILL</t>
  </si>
  <si>
    <t>Rehabilitasi dan Perbaikan Rambu Lalulintas</t>
  </si>
  <si>
    <t>Rehabilitasi/Pemeliharaan Fasilitas Pendukung Keselamatan Lalulintas dan Angkutan Jalan</t>
  </si>
  <si>
    <t>Peningkatan Pengelolaan Perparkiran</t>
  </si>
  <si>
    <t>Rehabilitasi dan Pemeliharaan Halte</t>
  </si>
  <si>
    <t>Pogram peningkatan pelayanan angkutan</t>
  </si>
  <si>
    <t>Kegiatan penyuluhan bagi para sopir/juru mudi untuk peningkatan keselamatan penumpang</t>
  </si>
  <si>
    <t>Kegiatan penciptaan pelayanan cepat, tepat, murah dan mudah</t>
  </si>
  <si>
    <t>Fasilitasi perijinan di bidang perhubungan</t>
  </si>
  <si>
    <t>Kegiatan pemilihan dan pemberian penghargaan sopir/juru mudi/awak kendaraan angkutan umum teladan</t>
  </si>
  <si>
    <t>Penyelenggaraan Posko Angkutan Lebaran</t>
  </si>
  <si>
    <t>Pelayanan Angkutan Mudik Lebaran</t>
  </si>
  <si>
    <t>Fasilitasi Kegiatan Pelayanan Angkutan Lebaran Tk. Propinsi</t>
  </si>
  <si>
    <t>Program pengendalian dan pengamanan lalu lintas</t>
  </si>
  <si>
    <t>Pengadaan rambu-rambu lalu lintas</t>
  </si>
  <si>
    <t>Pengadaan Marka Jalan Dalam Kota Karanganyar</t>
  </si>
  <si>
    <t>Pengadaan APILL</t>
  </si>
  <si>
    <t>Pengadaan Sarana dan Prasarana Operasional Pengujian Kendaraan Bermotor</t>
  </si>
  <si>
    <t>Pengadan Fasilitas Terminal</t>
  </si>
  <si>
    <t>Pengadaan dan Pengecatan Zona Selamat Sekolah (ZOSS)</t>
  </si>
  <si>
    <t>Pengadaan Traffic Barier</t>
  </si>
  <si>
    <t>Pengadaan Marka Jalan Luar Kota Karanganyar</t>
  </si>
  <si>
    <t>Program peningkatan kelaikan pengoperasian kendaraan bermotor</t>
  </si>
  <si>
    <t>Pendukung Operasional Pengujian Kendaraan Bermotor</t>
  </si>
  <si>
    <t>Program Peningkatan Pengawasan dan Penerbitan Lalu Lintas</t>
  </si>
  <si>
    <t>Penjagaan Perlintasan Palang Kereta Api</t>
  </si>
  <si>
    <t>Pengawasan, Pemeriksaan dan Penindakan Kendaraan di Ruas Jalan</t>
  </si>
  <si>
    <t>Pengaturan, Pengamanan dan Pengendalian Lalu Lintas/P3L</t>
  </si>
  <si>
    <t>Penyelenggaraan Karanganyar Car Free Day</t>
  </si>
  <si>
    <t>Forum Keselamatan Jalan</t>
  </si>
  <si>
    <t>Monitoring dan Evaluasi Rekomendasi Analisa Dampak Lalulintas</t>
  </si>
  <si>
    <t>Pemilihan pelajar pelopor lalu lintas</t>
  </si>
  <si>
    <t>Program Pengkajian dan Penelitian Bidang perhubungan</t>
  </si>
  <si>
    <t>Penyusunan Database Fasilitas Perlengkapan Jalan</t>
  </si>
  <si>
    <t>Analisis Perhitungan Tarif Angkutan</t>
  </si>
  <si>
    <t>Peningkatan Operasional ATCS</t>
  </si>
  <si>
    <t>Program Pengendalian Pencemaran dan Perusakan Lingkungan Hidup</t>
  </si>
  <si>
    <t>Penyusunan Dokumen Lingkungan Hidup (DPLH)</t>
  </si>
  <si>
    <t>Program pengelolaan ruang terbuka hijau (RTH)</t>
  </si>
  <si>
    <t>Pembangunan Trotoar Sepanjang Jalan Kelurahan Matesih ke Utara Sampai SD I Matesih</t>
  </si>
  <si>
    <t>Penyediaan jasa peralatan dan perlengkapan kantor</t>
  </si>
  <si>
    <t>Pemeliharaan Rutin/Berkala Peralatan Laboratorium</t>
  </si>
  <si>
    <t>DED Kantor Badan Lingkungan Hidup Kabupaten Karanganyar</t>
  </si>
  <si>
    <t>Pembangunan Sarana Prasaran Fisik Laboratorium Badan Lingkungan Hidup Kabupaten Karanganyar</t>
  </si>
  <si>
    <t>Peningkatan Kompetensi Aparatur</t>
  </si>
  <si>
    <t>Penyusunan laporan inventarisasi barang</t>
  </si>
  <si>
    <t>Program Pengembangan Kinerja Pengelolaan Persampahan</t>
  </si>
  <si>
    <t>Penyediaan prasarana dan sarana pengelolaaan persampahan</t>
  </si>
  <si>
    <t>Pembinaan Pengelolaan Bank Sampah</t>
  </si>
  <si>
    <t>Koordinasi penilaian Kota Sehat/Adipura</t>
  </si>
  <si>
    <t>Pengendalian Pencemaran Logam Berat Pada Lahan Pertanian</t>
  </si>
  <si>
    <t>Pengawasan pelaksanaan kebijakan bidang lingkungan hidup</t>
  </si>
  <si>
    <t>Pengelolaan B3 dan Limbah B3</t>
  </si>
  <si>
    <t>Peningkatan peringkat kinerja perusahaan (proper)</t>
  </si>
  <si>
    <t>Pengendalian Kualitas Udara Ambien Melalui Penghijauan Pada Kawasan Sumber Pencemaran Udara</t>
  </si>
  <si>
    <t>Pengendalian dan Pemantauan Kualitas Udara</t>
  </si>
  <si>
    <t>Pengendalian Pencemaran Air</t>
  </si>
  <si>
    <t>Pengelolaan Teknis Dampak Lingkungan</t>
  </si>
  <si>
    <t>Pengembangan Kapasitas Kelembagaan Lingkungan Hidup</t>
  </si>
  <si>
    <t>Pos Pengaduan Lingkungan Hidup</t>
  </si>
  <si>
    <t>Pemantauan Kualitas Air Sungai dan Pembinaan Prokasih/Superkasih</t>
  </si>
  <si>
    <t>Program Menuju Sekolah Adiwiyata</t>
  </si>
  <si>
    <t>Pembuatan IPAL Biogas</t>
  </si>
  <si>
    <t>Peningkatan Kompetensi Kader Lingkungan</t>
  </si>
  <si>
    <t>Sosialisasi Perundang-Undangan Lingkungan Hidup</t>
  </si>
  <si>
    <t>Program Perlindungan dan Konservasi Sumber Daya Alam</t>
  </si>
  <si>
    <t>Pengendalian Dampak Perubahan Iklim</t>
  </si>
  <si>
    <t>Peningkatan Konservasi Daerah tangkapan Air dan Sumber-Sumber Air</t>
  </si>
  <si>
    <t>Pengelolaan keanekaragaman hayati dan ekosistem</t>
  </si>
  <si>
    <t>Peningkatan peran serta masyarakat dalam perlindungan dan konservasi SDA</t>
  </si>
  <si>
    <t>Pembinaan Kampung Iklim</t>
  </si>
  <si>
    <t>Konservasi Daerah Rawan Bencana Tanah Longsor</t>
  </si>
  <si>
    <t>Pembuatan Papan Informasi Perlindungan Sumber Daya Alam</t>
  </si>
  <si>
    <t>Pengelolaan Bank Pohon</t>
  </si>
  <si>
    <t>Penerapan Pemanfaatan Lahan Pekarangan dan Pengelolaan Sampah dengan Pemberdayaan Wanita</t>
  </si>
  <si>
    <t>Program Rehabilitasi dan Pemulihan Cadangan Sumber Daya Alam</t>
  </si>
  <si>
    <t>Pemulihan Kualitas Lingkungan Pemukiman Sekitar Kawasan Resapan Air dengan Pemberdayaan Siswa Sekolah</t>
  </si>
  <si>
    <t>Konservasi Kawasan Resapan Air Lereng Gunung Lawu</t>
  </si>
  <si>
    <t>Program Peningkatan Kualitas dan Akses Informasi Sumber Daya Alam dan Lingkungan Hidup</t>
  </si>
  <si>
    <t>Peningkatan edukasi dan komunikasi masyarakat di bidang lingkungan</t>
  </si>
  <si>
    <t>Pembuatan Database dan Pemetaan Sebaran Industri</t>
  </si>
  <si>
    <t>Penyusunan Program Kerja Pengelolaan Lingkungan Hidup</t>
  </si>
  <si>
    <t>Status Lingkungan Hidup Daerah</t>
  </si>
  <si>
    <t>Pembinaan Saka Kalpataru</t>
  </si>
  <si>
    <t>Pusat Informasi Lingkungan (PIL/Bank Data)</t>
  </si>
  <si>
    <t>Penyusunan Laporan SPM Bidang Lingkungan Hidup</t>
  </si>
  <si>
    <t>Evaluasi Pelayanan Publik Bidang Lingkungan Hidup</t>
  </si>
  <si>
    <t>Penyusunan Informasi Status Kerusakan Lahan/Tanah untuk Produksi Biomassa</t>
  </si>
  <si>
    <t>Pemantauan Evaluasi dan Pelaporan GRK</t>
  </si>
  <si>
    <t>Program peningkatan pengendalian polusi</t>
  </si>
  <si>
    <t>Operasional Laboratorium Lingkungan Hidup</t>
  </si>
  <si>
    <t>Persiapan dan Akreditasi Laboratorium Lingkungan</t>
  </si>
  <si>
    <t>Penataan RTH</t>
  </si>
  <si>
    <t>Pembuatan Taman Hijau Sekolah</t>
  </si>
  <si>
    <t>Pengadaan komputer</t>
  </si>
  <si>
    <t>Peningkatan SDM</t>
  </si>
  <si>
    <t>Peningkatan operasi dan pemeliharaan prasarana dan sarana persampahan</t>
  </si>
  <si>
    <t>Sosialisasi kebijakan pengelolaan persampahan</t>
  </si>
  <si>
    <t>Peningkatan operasional dan pemeliharaan kebersihan</t>
  </si>
  <si>
    <t>Pengadaan Sarana dan Prasarana Operasional Pelayanan Kebersihan dan Persampahan</t>
  </si>
  <si>
    <t>Pembuatan Tempat Pembuangan Sampah (TPS)</t>
  </si>
  <si>
    <t>Pengadaan Bak Kontainer</t>
  </si>
  <si>
    <t>Pembangunan TPS (Tempat Pembuangan Sampah) GPI Papahan</t>
  </si>
  <si>
    <t>Operasional dan Pemeliharaan TPA Sukosari Jumantono Kab. Karanganyar</t>
  </si>
  <si>
    <t>Pengadaan Kendaraan Operasional Persampahan</t>
  </si>
  <si>
    <t>Pemeliharaan Taman dan Monumen</t>
  </si>
  <si>
    <t>Pembangunan Trotoar Depan Kantor DPRD</t>
  </si>
  <si>
    <t>Penataan Kawasan Jalan Lawu Karanganyar</t>
  </si>
  <si>
    <t>Pemeliharaan Tugu Se Kabupaten Karanganyar</t>
  </si>
  <si>
    <t>Pembangunan Trotoar Terminal Bejen Ke Utara</t>
  </si>
  <si>
    <t>Pengadaan Pohon</t>
  </si>
  <si>
    <t>Perapian Pohon Turus Jalan di Lingkungan Kota Kec. Karanganyar</t>
  </si>
  <si>
    <t>Pemeliharaan Air Mancur, Taman Gajah dan GSI</t>
  </si>
  <si>
    <t>Penataan Rumput Alun-Alun Karanganyar</t>
  </si>
  <si>
    <t>Pembangunan Trotoar Karangpandan</t>
  </si>
  <si>
    <t>Revitalisasi Taman Monumen Hari Aksara Internasional (HAI)</t>
  </si>
  <si>
    <t>Revitalisasi Taman Pelita</t>
  </si>
  <si>
    <t>Penataan Lingkungan Taman Air Mancur</t>
  </si>
  <si>
    <t>Program Pemeliharaan Prasarana dan Sarana Penerangan Jalan, Taman, dan Lingkungan Pemukiman</t>
  </si>
  <si>
    <t>Pemeliharaan Lampu Penerangan Jalan se Kab. Karanganyar</t>
  </si>
  <si>
    <t>Pengadaan Bahan Lampu LED</t>
  </si>
  <si>
    <t>Meterisasi PJU</t>
  </si>
  <si>
    <t>Pemeliharaan Lampu Penerangan Jalan Umum Tenaga Surya</t>
  </si>
  <si>
    <t>Pengadaan Jaringan Penerangan Jalan Pemukiman Tegalasri RT 07/06, Kel. Bejen, Kec. karanganyar</t>
  </si>
  <si>
    <t>Pengadaan Lampu Penerangan Jalan Umum Jalan Lawu</t>
  </si>
  <si>
    <t>Sosialisasi Pengendalian Cadangan Energi dan Air</t>
  </si>
  <si>
    <t>Penyusunan Data Informasi Sumber Daya Alam</t>
  </si>
  <si>
    <t>Pengadaan Prasarana Pengolah Sampah</t>
  </si>
  <si>
    <t>Pengadaan Bak Kontainer dan Kompresor</t>
  </si>
  <si>
    <t>Program penataan penguasaan, pemilikan, penggunaan dan pemanfaatan tanah</t>
  </si>
  <si>
    <t>Pembayaran Sewa Tanah SMA Negeri Colomadu</t>
  </si>
  <si>
    <t>Pembayaran Sewa Dan Kompensasi Tanah Yang Dipergunakan Oleh Pemerintah Daerah</t>
  </si>
  <si>
    <t>Pensertifikatan dan inventarisasi Tanah</t>
  </si>
  <si>
    <t>Penanaman rupa bumi Kabupaten Karanganyar</t>
  </si>
  <si>
    <t>Fasilitasi Penegasan Batas Wilayah Kabupaten Karanganyar</t>
  </si>
  <si>
    <t>Penyelesaian permasalahan pertanahan</t>
  </si>
  <si>
    <t>Penataan dan penertiban tanah Pemkab</t>
  </si>
  <si>
    <t>Pemeliharaan Batas Daerah</t>
  </si>
  <si>
    <t>Sosialisasi Batas Daerah</t>
  </si>
  <si>
    <t>Penyediaan jasa administrasi keuangan</t>
  </si>
  <si>
    <t>Penyediaan bahan logistik kantor</t>
  </si>
  <si>
    <t>Pemeliharaan rutin/berkala mobil jabatan</t>
  </si>
  <si>
    <t>Pelatihan Peningkatan Kualitas Aparatur Pelayanan Publik</t>
  </si>
  <si>
    <t>Program Penataan Administrasi Kependudukan</t>
  </si>
  <si>
    <t>Pelatihan tenaga pengelola SIAK</t>
  </si>
  <si>
    <t>Implementasi Sistem Administrasi Kependudukan (membangun, updating dan pemeliharaan)</t>
  </si>
  <si>
    <t>Fasilitasi Pelayanan Akta-akta Catatan Sipil</t>
  </si>
  <si>
    <t>Rapat Koordinasi Lintas Sketoral Penyelesaian Permasalahan Pencatatan Sipil</t>
  </si>
  <si>
    <t>Pelayanan Dokumen Kependudukan dan Pencatatan Sipil Melalui RATNAPANDUSIMA</t>
  </si>
  <si>
    <t>Pelayanan KTP Elektronik</t>
  </si>
  <si>
    <t>Digitalisasi Arsip Pencatatan Sipil</t>
  </si>
  <si>
    <t>Penyusunan Profil Perkembangan Kependudukan</t>
  </si>
  <si>
    <t>Inventarisasi Akta Kelahiran Anak</t>
  </si>
  <si>
    <t>Verifikasi dan Validasi Data Kependudukan</t>
  </si>
  <si>
    <t>Monitoring Pelayanan ADMINDUK</t>
  </si>
  <si>
    <t>Pembinaan ADMINDUK</t>
  </si>
  <si>
    <t>Program keserasian Kebijakan Peningkatan Kualitas Anak dan Perempuan</t>
  </si>
  <si>
    <t>workshop hak dan anak</t>
  </si>
  <si>
    <t>Operasional forum anak kabupaten</t>
  </si>
  <si>
    <t>Opoerasional POKJA PUG Kabupaten Karanganyar</t>
  </si>
  <si>
    <t>Operasional gugus tugas kabupaten layak anak</t>
  </si>
  <si>
    <t>Sosialisasi Rencana Aksi Daerah Kabupaten Layak Anak</t>
  </si>
  <si>
    <t>Pelatihan Forum Anak</t>
  </si>
  <si>
    <t>Pembuatan Profil dan Database Anak</t>
  </si>
  <si>
    <t>Perumusan Kebijakan Pemberdayaan dan Perlindungan Perempuan</t>
  </si>
  <si>
    <t>Perumusan Kebijakan Perlindungan Anak</t>
  </si>
  <si>
    <t>Program Peningkatan Kualitas Hidup dan Perlindungan Perempuan</t>
  </si>
  <si>
    <t>Penyusunan sistem perlindungan bagi perempuan</t>
  </si>
  <si>
    <t>Fasilitasi upaya perlindungan perempuan terhadap tindak kekerasan</t>
  </si>
  <si>
    <t>Sosialisasi KDRT</t>
  </si>
  <si>
    <t>KIE Pasca Kelahiran Tentang Kesehatan Ibu dan Anak</t>
  </si>
  <si>
    <t>Pengembangan dan pembinan forum kesejahteraan dan perlindungan anak (FKPA)</t>
  </si>
  <si>
    <t>Penguatan program perencanaan persalinan dan pencegahan komplikasi (P4K)</t>
  </si>
  <si>
    <t>Sosialisasi Undang-Undang Perlindungan Anak</t>
  </si>
  <si>
    <t>Program peningkatan peran serta dan kesetaraan jender dalam pembangunan</t>
  </si>
  <si>
    <t>Kegiatan pembinaan organisasi perempuan</t>
  </si>
  <si>
    <t>Program penguatan kelembagaan pengarusutamaan gender dan anak</t>
  </si>
  <si>
    <t>Workshop peningkatan peran perempuan dalam pengambilan keputusan</t>
  </si>
  <si>
    <t>Penyusunan Data Pilah</t>
  </si>
  <si>
    <t>Pembinaan PKK Kecamatan</t>
  </si>
  <si>
    <t>Kegiatan penyuluhan bagi ibu rumah tangga dalam membangun keluarga sejahtera</t>
  </si>
  <si>
    <t>Program Penguatan Kelembagaan Pengarusutamaan Gender dan Anak</t>
  </si>
  <si>
    <t>Sosialisasi Pengarusutamaan Gender</t>
  </si>
  <si>
    <t>Pelaksanaan sosialisasi yang terkait dengan kesetaraan gender, pemberdayaan perempuan dan perlindungan anak</t>
  </si>
  <si>
    <t>Program Keluarga Berencana</t>
  </si>
  <si>
    <t>Penyediaan pelayanan KB dan Alat kontrasepsi bagi Keluarga Miskin</t>
  </si>
  <si>
    <t>Pelayanan KIE</t>
  </si>
  <si>
    <t>Pembinaan Keluarga Berencana</t>
  </si>
  <si>
    <t>Operasional tim pengembangan program Kependudukan dan KB (KKB)</t>
  </si>
  <si>
    <t>Peningkatan partisipasi pria dalam Program KB</t>
  </si>
  <si>
    <t>Pengadaan sarana, prasarana phisik pelayanan KB</t>
  </si>
  <si>
    <t>Biaya Operasional Keluarga Berencana</t>
  </si>
  <si>
    <t>Advokasi Pokja KB Kecamatan, Desa/Kelurahan</t>
  </si>
  <si>
    <t>Program pelayanan kontrasepsi</t>
  </si>
  <si>
    <t>Pelayanan pemasangan kontrasepsi KB</t>
  </si>
  <si>
    <t>Penyaluran dan pengiriman alat kontrasepsi KB</t>
  </si>
  <si>
    <t>Program pembinaan peran serta masyarakat dalam pelayanan KB/KR yang mandiri</t>
  </si>
  <si>
    <t>Operasional kelompok masyarakat peduli KB</t>
  </si>
  <si>
    <t>Koordinasi pengelolaan program</t>
  </si>
  <si>
    <t>Pemberdayaan ekonomi keluarga</t>
  </si>
  <si>
    <t>Pengelolaan data dan informasi KB</t>
  </si>
  <si>
    <t>Program pengembangan pusat pelayanan informasi dan konseling KRR</t>
  </si>
  <si>
    <t>Advokasi dan KIE tentang KRR</t>
  </si>
  <si>
    <t>Orientasi dan bintek, pengelola PIK-KRR</t>
  </si>
  <si>
    <t>Program pengembangan bahan informasi tentang pengasuhan dan pembinaan tumbuh kembang anak</t>
  </si>
  <si>
    <t>Sosialisasi dan Pembinaan Tumbuh Kembang Anak</t>
  </si>
  <si>
    <t>Program penyiapan tenaga pedamping kelompok bina keluarga</t>
  </si>
  <si>
    <t>Pelatihan tenaga pedamping kelompok bina keluarga di kecamatan</t>
  </si>
  <si>
    <t>Program pengembangan model operasional BKB-Posyandu-PADU</t>
  </si>
  <si>
    <t>Pengkajian pengembangan model operasional BKB-Posyandu-PADU</t>
  </si>
  <si>
    <t>Sosialisasi dan Fasilitasi Pembentukan POSDAYA</t>
  </si>
  <si>
    <t>Program Pemberdayaan Fakir Miskin, Komunitas Adat Terpencil (KAT) dan Penyandang Masalah Kesejahteraan Sosial (PMKS) Lainnya</t>
  </si>
  <si>
    <t>Operasional sekretariat unit pelaksana program keluarga harapan (UP-PKH)</t>
  </si>
  <si>
    <t>Pembinaan lanjut LKM (Lembaga Keuangan Mikro)</t>
  </si>
  <si>
    <t>Pembinaan bantuan langsung pemberdayaan sosial (BLPS)</t>
  </si>
  <si>
    <t>Program Pelayanan dan Rehabilitasi Kesejahteraan Sosial</t>
  </si>
  <si>
    <t>Pendampingan Penyantunan Lansia, Anak Yatim, Piatu dan Yatim Piatu Kemensos</t>
  </si>
  <si>
    <t>Biaya Operasional Bantuan Sosial</t>
  </si>
  <si>
    <t>Penyelenggaraan Dapur Umum</t>
  </si>
  <si>
    <t>Paket Sembako kepada Fakir Miskin</t>
  </si>
  <si>
    <t>Kegiatan Bantuan Masyarakat Kehabisan Bekal dan Warga Masyarakat tak dikenal meninggal</t>
  </si>
  <si>
    <t>Kegiatan Bantuan Operasional Komisi Daerah Lanjut Usia (KOMDA LANSIA)</t>
  </si>
  <si>
    <t>Program pembinaan para penyandang cacat dan trauma</t>
  </si>
  <si>
    <t>Forum Komunikasi Keluarga Anak Dengan Kecacatan (FKKADK)</t>
  </si>
  <si>
    <t>Fasilitas UPSK, Difabel, TAD dan Hipenca</t>
  </si>
  <si>
    <t>Pembinaan Kepada Penyandang Cacat</t>
  </si>
  <si>
    <t>Pendampingan Asistensi Orang Dengan Kecacatan Berat (ASODKB)</t>
  </si>
  <si>
    <t>Program pembinaan panti asuhan /panti jompo</t>
  </si>
  <si>
    <t>Pembinaan dan pemberian bantuan kepada panti asuhan</t>
  </si>
  <si>
    <t>Pendataan lanjut dan penyuluhan sosial</t>
  </si>
  <si>
    <t>Program pembinaan eks penyandang penyakit sosial (eks narapidana, PSK, narkoba dan penyakit sosial lainnya)</t>
  </si>
  <si>
    <t>Tindak lanjut razia PGOT</t>
  </si>
  <si>
    <t>Program Pemberdayaan Kelembagaan Kesejahteraan Sosial</t>
  </si>
  <si>
    <t>Pemberdayaan Tenaga Kesejahteraan Sosial Kecamatan (TKSK)</t>
  </si>
  <si>
    <t>Pembinaan dan penanaman nilai-nilai kepahlawanan dan kesetiakawanan sosial</t>
  </si>
  <si>
    <t>Bantuan operasional TAGANA</t>
  </si>
  <si>
    <t>Forum Komunikasi Pekerja Sosial Masyarakat</t>
  </si>
  <si>
    <t>Penanganan masalah-masalah strategis yang menyangkut tanggap cepat darurat dan kejadian luar biasa</t>
  </si>
  <si>
    <t>Monitoring dan Evaluasi Harga Barang Kepokmas dan Barang Strategis</t>
  </si>
  <si>
    <t>Pasar Murah Menyambut Hari Raya Idul Fitri</t>
  </si>
  <si>
    <t>Monitoring Pendistribusian Raskin</t>
  </si>
  <si>
    <t>Fasilitasi Penyelenggaraan Kegiatan Sosial Daerah</t>
  </si>
  <si>
    <t>Sosialisasi Tempat Ibadah</t>
  </si>
  <si>
    <t>Koordinasi Kegiatan Sosial Kabupaten Karanganyar</t>
  </si>
  <si>
    <t>Pembinaan Lansia</t>
  </si>
  <si>
    <t>Penguatan Sarana dan Prasarana Kelembagaan Pelatihan Melalui Pembangunan Gedung Balai Pelatihan Kerja Tahap II (DBHCHT)</t>
  </si>
  <si>
    <t>Penguatan Sarana dan Prasarana Kelembagaan Pelatihan Melalui Pengadaan Perlengkapan Gedung Balai Pelatihan Kerja (DBHCHT)</t>
  </si>
  <si>
    <t>Penilaian angka kredit fungsional</t>
  </si>
  <si>
    <t>Sosialisasi Penyusunan SKP dan Tata Naskah Dinas</t>
  </si>
  <si>
    <t>Sosialisasi Pengarusutamaan Gender dan Penganggaran Responsif Gender</t>
  </si>
  <si>
    <t>Sosialisasi Peraturan Perpajakan Bagi PNS Dilingkungan Dinsosnakertrans</t>
  </si>
  <si>
    <t>Penyusunan Pelaporan Pengeloaan Keuangan SKPD</t>
  </si>
  <si>
    <t>Penyusunan Dokumen AMDAL Pembangunan Gedung BLK</t>
  </si>
  <si>
    <t>Penyusunan Laporan Kegiatan Dinas Bulanan</t>
  </si>
  <si>
    <t>Penyusunan Rencana Program Kerja Dinas</t>
  </si>
  <si>
    <t>Penyusunan LPT</t>
  </si>
  <si>
    <t>Program Peningkatan Kualitas dan Produktivitas Tenaga Kerja</t>
  </si>
  <si>
    <t>Pendidikan dan Pelatihan Ketrampilan Serta Pemberian Bantuan Modal</t>
  </si>
  <si>
    <t>Peningkatan profesionalisme tenaga instruktur LPKS</t>
  </si>
  <si>
    <t>Pembinaan dan pengembangan LPKS</t>
  </si>
  <si>
    <t>Peningkatan Ketrampilan Tenaga Kerja</t>
  </si>
  <si>
    <t>Program Peningkatan Kesempatan Kerja</t>
  </si>
  <si>
    <t>Penyebarluasan Informasi Pasar Kerja</t>
  </si>
  <si>
    <t>Penempatan tenaga kerja luar negeri</t>
  </si>
  <si>
    <t>Pembinaan dan pemantauan pengguna tenaga kerja asing (TKA)</t>
  </si>
  <si>
    <t>Penyuluhan program pemagangan ke luar negeri</t>
  </si>
  <si>
    <t>Pembentukan wirausaha mandiri</t>
  </si>
  <si>
    <t>Penyuluhan bimbingan  jabatan</t>
  </si>
  <si>
    <t>Pembinaan bursa kerja khusus (BKK)</t>
  </si>
  <si>
    <t>Penanggulangan pengangguran</t>
  </si>
  <si>
    <t>Pelatihan peningkatan manajemen wirausaha baru</t>
  </si>
  <si>
    <t>Pra penempatan tenaga kerja luar negeri</t>
  </si>
  <si>
    <t>Pengendalian dan pembinaan lembaga penyalur tenaga kerja</t>
  </si>
  <si>
    <t>Program Perlindungan dan Pengembangan Lembaga Ketenagakerjaan</t>
  </si>
  <si>
    <t>Fasilitasi prosedur penyelesaian perselisihan hubungan industrial</t>
  </si>
  <si>
    <t>Pembinaan dan peningkatan keselamatan dan kesehatan kerja</t>
  </si>
  <si>
    <t>Bimtek pemberdayaan SDM SP/SB</t>
  </si>
  <si>
    <t>Pemberdayaan LK Tripartit</t>
  </si>
  <si>
    <t>Pembinaan persyaratan kerja dan peningkatan kesejahteraan pekerja</t>
  </si>
  <si>
    <t>Pemeriksaan dan pengawasan norma ketenagakerjaan</t>
  </si>
  <si>
    <t>Pemeriksaan pelaksanaan norma K3</t>
  </si>
  <si>
    <t>Pemeriksaan kesehatan pekerja dan lingkungan kerja</t>
  </si>
  <si>
    <t>Bimtek pembentukan lembaga keselamatan, kesehatan dan lingkungan kerja</t>
  </si>
  <si>
    <t>Identifikasi potensi bahaya dan pemeriksaan keselamatan dan kesehatan kerja</t>
  </si>
  <si>
    <t>Deteksi dini kerawanan perusahaan</t>
  </si>
  <si>
    <t>Bimbingan Teknis Cara Pencegahan dan Penyelesaian Perselisihan Hubungan Industrial Secara Bipartit</t>
  </si>
  <si>
    <t>Program Pengembangan Kewirausahaan dan Keunggulan Kompetitif Usaha Kecil Menengah</t>
  </si>
  <si>
    <t>Fasilitasi UMKM, Pengrajin, dan Dekranasda</t>
  </si>
  <si>
    <t>Pembinaan UMKM dan Pengrajin</t>
  </si>
  <si>
    <t>Program Pengembangan Sistem Pendukung Usaha Bagi Usaha Mikro Kecil Menengah</t>
  </si>
  <si>
    <t>Operasional Kegiatan Kesekretariatan Dana Bagi Hasil Cukai Tembakau</t>
  </si>
  <si>
    <t>Program penciptaan iklim usaha Usaha Kecil Menengah yang konduksif</t>
  </si>
  <si>
    <t>Pembinaan dan Pelatihan Ketrampilan Bagi Kelompok Usaha Kecil</t>
  </si>
  <si>
    <t>Fasilitasi Pengembangan UMKM</t>
  </si>
  <si>
    <t>Peningkatan SDM Koperasi dan UKM Dalam Rangka Pencapaian Permodalan</t>
  </si>
  <si>
    <t>Peningkatan Kemitraan Usaha Bagi Koperasi / KUD</t>
  </si>
  <si>
    <t>Program Peningkatan Kualitas Kelembagaan Koperasi</t>
  </si>
  <si>
    <t>Pelatihan Bagi Pengawas Koperasi</t>
  </si>
  <si>
    <t>Aktifasi Koperasi</t>
  </si>
  <si>
    <t>Peningkatan SDM dan Pengembangan Kelembagaan bagi Koperasi dan UMKM</t>
  </si>
  <si>
    <t>Penilaian Kesehatan Koperasi</t>
  </si>
  <si>
    <t>Program peningkatan disiplin aparatur</t>
  </si>
  <si>
    <t>Pengadaan pakaian dinas beserta perlengkapannya</t>
  </si>
  <si>
    <t>Penyusunan RKA-DPA</t>
  </si>
  <si>
    <t>Program Peningkatan Promosi dan Kerjasama Investasi</t>
  </si>
  <si>
    <t>Peningkatan kualitas SDM guna peningkatan pelayanan Investasi</t>
  </si>
  <si>
    <t>Temu Mitra Usaha Pengembangan Investasi</t>
  </si>
  <si>
    <t>Monitoring dan Evaluasi Perusahaan PMA/PMDN</t>
  </si>
  <si>
    <t>Promosi Investasi</t>
  </si>
  <si>
    <t>Pembinaan, Monitoring dan Evaluasi Perizinan</t>
  </si>
  <si>
    <t>Sosialisasi Pelayanan Perizinan dan Non Perizinan Satu Pintu</t>
  </si>
  <si>
    <t>Penyerdehanaan Prosedur Perizinan</t>
  </si>
  <si>
    <t>Sinkronisasi Potensi Daerah Dalam Rangka Peningkatan Investasi</t>
  </si>
  <si>
    <t>Pengembangan Pelayanan Perizinan</t>
  </si>
  <si>
    <t>Pemeliharaan Hardware dan Software SIMTAP</t>
  </si>
  <si>
    <t>Survey Indeks Kepuasan Masyarakat</t>
  </si>
  <si>
    <t>Program Peningkatan Iklim Investasi dan Realisasi Investasi</t>
  </si>
  <si>
    <t>Sistem Pelayanan Informasi dan Perzinan Investasi Secara Elektronik (SPIPISE)</t>
  </si>
  <si>
    <t>Inventarisasi Data dan Survey Lokasi Perijinan</t>
  </si>
  <si>
    <t>Inventarisasi Permasalahan dan Penanganan Pengaduan Masalah Perizinan</t>
  </si>
  <si>
    <t>Peningkatan Pembukuan dan Pelaporan Perizinan dan Non Izin</t>
  </si>
  <si>
    <t>Digitalisasi Dokumen Perizinan</t>
  </si>
  <si>
    <t>Supervisi Perizinan</t>
  </si>
  <si>
    <t>Survey Lokasi Perizinan Bidang Perekonomian dan Kesejahteraan Rakyat</t>
  </si>
  <si>
    <t>Promosi Potensi dan Produk Unggulan Kabupaten Karanganyar</t>
  </si>
  <si>
    <t>Pembinaan dan Pemantauan BUMD</t>
  </si>
  <si>
    <t>Peningkatan Kualitas SDM BUMD</t>
  </si>
  <si>
    <t>Penyusunan Buku Profil BUMD Kabupaten Karanganyar</t>
  </si>
  <si>
    <t>Fasilitasi Kegiatan PATEN Tingkat Kecamatan</t>
  </si>
  <si>
    <t>Program Pengelolaan Keragaman Budaya</t>
  </si>
  <si>
    <t>Pekan Seni Siswa TK, SD, SMP, SMA, SMK Tk. Kabupaten</t>
  </si>
  <si>
    <t>Pengiriman Festival dan Lomba Seni Siswa Nasional Tk. Propinsi</t>
  </si>
  <si>
    <t>Festival Lomba Seni Siswa Nasional (FLS2N) Tk. Kabupaten</t>
  </si>
  <si>
    <t>Program Pengembangan Nilai Budaya</t>
  </si>
  <si>
    <t>Pemberian dukungan, penghargaan dan kerjasama di bidang budaya</t>
  </si>
  <si>
    <t>Pelestarian dan aktualisasi adat budaya daerah</t>
  </si>
  <si>
    <t>Program Pengelolaan Kekayaan Budaya</t>
  </si>
  <si>
    <t>Pengembangan Kekayaan Budaya Lokal Daerah</t>
  </si>
  <si>
    <t>Sarasehan Budaya</t>
  </si>
  <si>
    <t>Pengembangan nilai dan geografi sejarah</t>
  </si>
  <si>
    <t>Pengembangan dan Pembinaan PEPADI</t>
  </si>
  <si>
    <t>Fasilitasi Kegiatan Masyarakat Sejarawan Indonesia Komisariat Karanganyar</t>
  </si>
  <si>
    <t>Workshop Bahasa Jawa</t>
  </si>
  <si>
    <t>Peringatan Hari Wayang Kulit</t>
  </si>
  <si>
    <t>Pentas Seni Budaya</t>
  </si>
  <si>
    <t>Grebeg Lawu</t>
  </si>
  <si>
    <t>Festival Band</t>
  </si>
  <si>
    <t>Pengiriman Duta Seni</t>
  </si>
  <si>
    <t>Pementasan Kesenian Tradisional Wayang Kulit</t>
  </si>
  <si>
    <t>Pagelaran Kesenian Tradisional Wayang Kulit</t>
  </si>
  <si>
    <t>Festival Dolanan Anak</t>
  </si>
  <si>
    <t>Fasilitasi Tari Kolosal Raden Mas Said</t>
  </si>
  <si>
    <t>Program pengembangan kerjasama pengelolaan kekayaan budaya</t>
  </si>
  <si>
    <t>Membangun kemitraanpengelolaan kebudayaan anatar daerah</t>
  </si>
  <si>
    <t>Program peningkatan peran serta kepemudaan</t>
  </si>
  <si>
    <t>Pemilihan dan Pengiriman Pemuda Pelopor</t>
  </si>
  <si>
    <t>Pembinaan Organisasi Kepemudaan (Pelatihan Guru Pembina OSIS)</t>
  </si>
  <si>
    <t>Pembinaan Organisasi Kepemudaan (Pelatihan Pengurus OSIS)</t>
  </si>
  <si>
    <t>Pembinaan Organisasi Kepemudaan (Pelatihan Kader Kesehatan Remaja (KKR) SMP dan SMA/MA/SMK))</t>
  </si>
  <si>
    <t>Pembinaan Organisasi Kepemudaan (Lomba Kader Kesehatan Remaja (KKR) SMP dan SMA/MA/SMK Tk. Kabupaten dan Pengiriman Lomba Tk. Propinsi)</t>
  </si>
  <si>
    <t>Program Pembinaan dan Pemasyarakatan Olah Raga</t>
  </si>
  <si>
    <t>Pembinaan cabang olahraga prestasi di tingkat daerah</t>
  </si>
  <si>
    <t>Popda SD, SMP, SMA, SMK Tingkat Kabupaten</t>
  </si>
  <si>
    <t>POPDA SD, SMP, SMA Tingkat Karesidenan</t>
  </si>
  <si>
    <t>Pengiriman Atlit Olimpiade (OOSN) Siswa SD, SMP, SMA, SMK Tingkat Propinsi</t>
  </si>
  <si>
    <t>Pengiriman Atlit Lomba Gerak Jalan 28 KM Tingkat Propinsi</t>
  </si>
  <si>
    <t>Pengiriman POPDA SD, SMP, SMA dan SMK Sederajat Tingkat Propinsi</t>
  </si>
  <si>
    <t>Pemberian Reward Hasil Kejuaraan Lomba-Lomba Non Akademik</t>
  </si>
  <si>
    <t>Pelatihan Atlit Prestasi Pra Even Even Olah Raga Tingkat Karisidenan, Propinsi dan Nasional</t>
  </si>
  <si>
    <t>Seleksi dan Pengiriman Paskibraka</t>
  </si>
  <si>
    <t>Pelaksanaan Lomba-Lomba Non Akademik Tingkat SD, SMP, SMU/SMK (Sekolah Sehat, TUB, PBB)</t>
  </si>
  <si>
    <t>Pengiriman dan Peningkatan SDM Atlit dan Pelatih Tingkat Propinsi dan Nasional</t>
  </si>
  <si>
    <t>Upacara Pembukaan POPDA Pekan Seni</t>
  </si>
  <si>
    <t>Fasilitasi Peningkatan Peran serta Kepemudaan</t>
  </si>
  <si>
    <t>Pengiriman Lomba-Lomba Olahraga Tradisional Tk Propinsi</t>
  </si>
  <si>
    <t>Fasilitasi Kegiatan Keolahragaan</t>
  </si>
  <si>
    <t>Lomba Mata Pelajaran Agama dan Seni Islam</t>
  </si>
  <si>
    <t>Program Peningkatan Sarana dan Prasarana Olah Raga</t>
  </si>
  <si>
    <t>Pengadaan Sarana Olahraga</t>
  </si>
  <si>
    <t>Jambore Pemuda Kabupaten Karanganyar</t>
  </si>
  <si>
    <t>Operasional / Pendamping Kegiatan Pramuka</t>
  </si>
  <si>
    <t>Napak Tilas Perjuangan Pahlawan Joko Songo</t>
  </si>
  <si>
    <t>Fasilitasi HIPRADA</t>
  </si>
  <si>
    <t>Peningkatan kesegaran jasmani dan rekreasi</t>
  </si>
  <si>
    <t>Pembangunan Sarana dan Prasarana GOR Raden Mas Said Karanganyar</t>
  </si>
  <si>
    <t>Pembinaan Generasi Muda</t>
  </si>
  <si>
    <t>Pembinaan organisasi kepemudaan</t>
  </si>
  <si>
    <t>Penyelenggaraan kompetisi olahraga</t>
  </si>
  <si>
    <t>Penyelenggaraan Lomba Olahraga Karangtaruna</t>
  </si>
  <si>
    <t>Pembinaan Pemuda Pelopor</t>
  </si>
  <si>
    <t>Pemeliharaan alat-alat komunikasi</t>
  </si>
  <si>
    <t>Pemeliharaan senjata api</t>
  </si>
  <si>
    <t>Program peningkatan keamanan dan kenyamanan lingkungan</t>
  </si>
  <si>
    <t>Pemantauan orang asing</t>
  </si>
  <si>
    <t>Piket posko siaga</t>
  </si>
  <si>
    <t>Pemantauan organisasi terlarang</t>
  </si>
  <si>
    <t>Penanganan masalah aktual</t>
  </si>
  <si>
    <t>Fasilitas keamanan umum</t>
  </si>
  <si>
    <t>Fasilitasi peran dan fungsi FKDM</t>
  </si>
  <si>
    <t>Pemantauan Terjadinya Unjuk Rasa &amp; Audiensi</t>
  </si>
  <si>
    <t>Penanganan gangguan keamanan dalam negeri</t>
  </si>
  <si>
    <t>Pemantauan wilayah perbatasan</t>
  </si>
  <si>
    <t>Pemantauan dampak masalah ekonomi</t>
  </si>
  <si>
    <t>Fasilitas PAM kunjungan tamu VVIP &amp; VIP</t>
  </si>
  <si>
    <t>Penanganan Konflik Sosial</t>
  </si>
  <si>
    <t>Program pengembangan wawasan kebangsaan</t>
  </si>
  <si>
    <t>Peningkatan toleransi dan kerukunan dalam kehidupan beragama</t>
  </si>
  <si>
    <t>Fasilitasi Hubungan Kerja Dewan Penasehat FKUB</t>
  </si>
  <si>
    <t>Fasilitasi Hubungan Kerja dengan Pendataan Organisasi Aliran Penghayat Kepercayaan kepada Tuhan Yang Maha Esa</t>
  </si>
  <si>
    <t>Pendidikan Pendahuluan Bela Negara</t>
  </si>
  <si>
    <t>Fasilitasi Hubungan Kerja FPBI</t>
  </si>
  <si>
    <t>Orientasi ketahanan bangsa</t>
  </si>
  <si>
    <t>Program kemitraan pengembangan wawasan kebangsaan</t>
  </si>
  <si>
    <t>Forum Wawasan Kebangsaan</t>
  </si>
  <si>
    <t>Pembinaan Kesatuan Bangsa</t>
  </si>
  <si>
    <t>Sosialisasi Pemantapan Nilai-Nilai Nasionalisme</t>
  </si>
  <si>
    <t>Sosialisasi Pemantapan Idiologi Pancasila</t>
  </si>
  <si>
    <t>Sosialisasi Empat Pilar Kehidupan Berbangsa dan Bernegara</t>
  </si>
  <si>
    <t>Fasilitasi Ormas-Ormas</t>
  </si>
  <si>
    <t>Program pemberdayaan masyarakat untuk menjaga ketertiban dan keamanan</t>
  </si>
  <si>
    <t>Pemantauan Pelayanan Penerbitan RIset/Survey</t>
  </si>
  <si>
    <t>Temu fikir remaja dan badan koordinasi pembinaan pemuda dan remaja</t>
  </si>
  <si>
    <t>Pemantauan wilayah rawan penyakit masyarakat (Pekat)</t>
  </si>
  <si>
    <t>Program pendidikan politik masyarakat</t>
  </si>
  <si>
    <t>Pendidikan politik masyarakat</t>
  </si>
  <si>
    <t>Asistensi bantuan parpol</t>
  </si>
  <si>
    <t>Pembinaan Ormas dan LSM</t>
  </si>
  <si>
    <t>Penyususnan data Parpol, Ormas dan LSM</t>
  </si>
  <si>
    <t>Pemantauan pelaporan dan evaluasi perkembangan politik di daerah</t>
  </si>
  <si>
    <t>Program pencegahan dini dan penanggulangan korban bencana alam</t>
  </si>
  <si>
    <t>Pemantauan dan penyebarluasan informasi potensi bencana alam</t>
  </si>
  <si>
    <t>Gladi Penanggulangan Bencana</t>
  </si>
  <si>
    <t>Sosialisasi Penanggulangan Bencana</t>
  </si>
  <si>
    <t>Peningkatan Penanganan Bencana</t>
  </si>
  <si>
    <t>Pendampingan Penghitungan Kerusakan dan Kerugian (DaLA)</t>
  </si>
  <si>
    <t>Pembangunan gedung kantor</t>
  </si>
  <si>
    <t>Pendidikan dan Pelatihan Dasar Satpol PP</t>
  </si>
  <si>
    <t>Penanggulangan Gangguan Ketentraman dan Ketertiban</t>
  </si>
  <si>
    <t>Penertiban PKL dan Reklame</t>
  </si>
  <si>
    <t>Foreiders dan Pengamanan</t>
  </si>
  <si>
    <t>Penyelenggaraan Kegiatan Satpol PP</t>
  </si>
  <si>
    <t>Upacara HUT Kab. Karanganyar</t>
  </si>
  <si>
    <t>Program pemeliharaan kantrantibmas dan pencegahan tindak kriminal</t>
  </si>
  <si>
    <t>Operasi Penegakan Hukum Pelanggaran Perda</t>
  </si>
  <si>
    <t>Pengadaan dan Pemasangan Papan Peringatan Sanksi Perda</t>
  </si>
  <si>
    <t>Sosialisasi Penggunaan Cukai Rokok</t>
  </si>
  <si>
    <t>Penyusunan / Revisi Perda</t>
  </si>
  <si>
    <t>Penertiban Cukai Rokok</t>
  </si>
  <si>
    <t>Pengadaan KTA Linmas</t>
  </si>
  <si>
    <t>Pengerahan Satlinmas</t>
  </si>
  <si>
    <t>Fasilitasi Bantuan Santunan kepada Anggota Linmas yang Sakit/Meninggal</t>
  </si>
  <si>
    <t>Peringatan hari-hari besar agama dan nasional</t>
  </si>
  <si>
    <t>Pementasan Kesenian di TMII</t>
  </si>
  <si>
    <t>Festival rebana di tingkat kabupaten</t>
  </si>
  <si>
    <t>Koordinasi Kegiatan Bidang Agama, Pendidikan dan Kebudayaan</t>
  </si>
  <si>
    <t>Fasilitasi Kegiatan Keagamaan dan Sosial Budaya</t>
  </si>
  <si>
    <t>Fasilitasi Badan Amil Zakat Nasional (BAZNAS)</t>
  </si>
  <si>
    <t>Fasilitasi Pelaksanaan Kegiatan Daerah</t>
  </si>
  <si>
    <t>Kemah Kebangsaan Antar Umat Beragama</t>
  </si>
  <si>
    <t>Pengiriman Kontingen Jambore Nasional</t>
  </si>
  <si>
    <t>Manasik Haji</t>
  </si>
  <si>
    <t>Penyelenggaraan MHQ, MTQ dan STQ tingkat Kabupaten</t>
  </si>
  <si>
    <t>Pengiriman MHQ Pesantren, MTQ Pelajar dan STQ ke Tingkat Propinsi</t>
  </si>
  <si>
    <t>Monitoring dan Operasional Penyaluran Bantuan Sarana dan Prasarana Sosial</t>
  </si>
  <si>
    <t>Pemberangkatan dan Pemulangan Haji</t>
  </si>
  <si>
    <t>Penyelenggaraan Upacara Hari Pramuka Tingkat Jawa Tengah</t>
  </si>
  <si>
    <t>Tarawih Keliling, Subuh Keliling dan Jum'at Keliling</t>
  </si>
  <si>
    <t>Operasional Kegiatan LPTQ</t>
  </si>
  <si>
    <t>Pembinaan TPQ</t>
  </si>
  <si>
    <t>Pembinaan Linmas/Kamtibmas</t>
  </si>
  <si>
    <t>Pembinaan Wilayah/Daerah</t>
  </si>
  <si>
    <t>Fasilitasi Kegiatan FKUB Tingkat Kecamatan</t>
  </si>
  <si>
    <t>Forum Komunikasi Pimpinan Kecamatan</t>
  </si>
  <si>
    <t>Pembinaan Kegiatan Keagamaan dan Penyandang Masalah Sosial</t>
  </si>
  <si>
    <t>Piket posko siaga dan piket satlak PBP</t>
  </si>
  <si>
    <t>Program peningkatan pemberantasan penyakit masyarakat (pekat)</t>
  </si>
  <si>
    <t>Penyuluhan pencegahan peredaran/penggunaan minuman keras dan narkoba</t>
  </si>
  <si>
    <t>Pelatihan pengendalian keamanan dan kenyamanan lingkungan</t>
  </si>
  <si>
    <t>Peningkatan kapasitas aparat dalam rangka pelaksanaan siskamswakarsa di daerah</t>
  </si>
  <si>
    <t>Fasilitasi Kegiatan FKUB Tingkat Kabupaten</t>
  </si>
  <si>
    <t>Penanaman Nilai-Nilai Kepahlawanan</t>
  </si>
  <si>
    <t>Fasilitasi pencapaian Halaqoh dan berbagai forum keagamaan lainnya dalam upaya peningkatan wawasan kebangsaan</t>
  </si>
  <si>
    <t>Pembinaan Satlinmas dan Anggota SAR</t>
  </si>
  <si>
    <t>Peningkatan Peran Serta Satuan Linmas Dalam Ketertiban Daerah</t>
  </si>
  <si>
    <t>Program pembinaan dan fasilitasi pengelolaan keuangan kabupaten/kota</t>
  </si>
  <si>
    <t>Pembinaan Pengelola Barang Milik Daerah</t>
  </si>
  <si>
    <t>Program peningkatan dan pengembangan pengelolaan keuangan daerah</t>
  </si>
  <si>
    <t>Penyusunan standar satuan harga</t>
  </si>
  <si>
    <t>Program Penataan Peraturan Perundang-Undangan</t>
  </si>
  <si>
    <t>Penyusunan Produk Hukum Non Perda</t>
  </si>
  <si>
    <t>Program Pembinaan dan Pengembangan Aparatur</t>
  </si>
  <si>
    <t>Pembinaan Administrasi Kepagawaian</t>
  </si>
  <si>
    <t>Pembinaan PNS</t>
  </si>
  <si>
    <t>Program optimalisasi pemanfaatan teknologi informasi</t>
  </si>
  <si>
    <t>Pengelolaan/Pemeliharaan Website</t>
  </si>
  <si>
    <t>Penyusunan Peraturan Rencana Teknis Kebencanaan</t>
  </si>
  <si>
    <t>Penyediaan makanan dan minuman Kepala Daerah dan Wakil</t>
  </si>
  <si>
    <t>Penyediaan jasa jaminan pemeliharaan kesehatan Kepala Daerah dan Wakil</t>
  </si>
  <si>
    <t>Penyediaan jasa pemeliharaan pakaian dinas beserta kelengkapannya Kepala Daerah dan Wakil</t>
  </si>
  <si>
    <t>Dokumentasi kehumasan</t>
  </si>
  <si>
    <t>Penyusunan acara</t>
  </si>
  <si>
    <t>Penyediaan Jasa Bouqet</t>
  </si>
  <si>
    <t>Penataan/penyediaan bahan arsip/dokumen daerah</t>
  </si>
  <si>
    <t>Penyediaan bahan dan peralatan rumah tangga Kepala Daerah dan Wakil</t>
  </si>
  <si>
    <t>Penyediaan jasa kebersihan dan keamanan rumah dinas Kepala Daerah dan Wakil</t>
  </si>
  <si>
    <t>Penyediaan bahan logistik rumah dinas</t>
  </si>
  <si>
    <t>Pengadaan perlengkapan rumah jabatan/dinas</t>
  </si>
  <si>
    <t>Pengadaan peralatan rumah jabatan/dinas</t>
  </si>
  <si>
    <t>Penduplikatan dokumen/arsip daerah dalam bentuk informatika</t>
  </si>
  <si>
    <t>Pengadaan Peralatan Rumah Tangga</t>
  </si>
  <si>
    <t>Pemeliharaan rutin/berkala rumah jabatan</t>
  </si>
  <si>
    <t>Pemeliharaan rutin/berkala peralatan rumah jabatan/dinas</t>
  </si>
  <si>
    <t>Pemeliharaan Alat alat Komunikasi</t>
  </si>
  <si>
    <t>Pemeliharaan Alat Musik</t>
  </si>
  <si>
    <t>Pemeliharaan Peralatan Rumah Tangga</t>
  </si>
  <si>
    <t>Pemeliharaan Peralatan Studio</t>
  </si>
  <si>
    <t>Pembuatan Sumur Dalam Rumah Dinas Wakil Bupati dan Instalasi Saluran Air Rumah Dinas Bupati</t>
  </si>
  <si>
    <t>Pembangunan Garasi Kantor</t>
  </si>
  <si>
    <t>Pembangunan/Rehab Pagar Kantor</t>
  </si>
  <si>
    <t>Rehabilitasi Pintu Pagar dan Tiang Pendopo Rumah Dinas Wakil Bupati</t>
  </si>
  <si>
    <t>Pembangunan/Rehap Kanopi Rumah Dinas Bupati</t>
  </si>
  <si>
    <t>Pemeliharaan Atap Gedung C dan D Kantor Bupati/Sektretariat Daerah</t>
  </si>
  <si>
    <t>Pengaspalan Jalan di Lingkungan Kantor Bupati/Sekretariat Daerah</t>
  </si>
  <si>
    <t>Penataan Ruang Ex SATPOL</t>
  </si>
  <si>
    <t>Pengadaan pakaian khusus hari-hari tertentu</t>
  </si>
  <si>
    <t>Pembinaan Disiplin PNS</t>
  </si>
  <si>
    <t>Bimbingan Teknis Tata Kelola Surat Pemerintahan Yang Demokratis dan Akuntabel</t>
  </si>
  <si>
    <t>Penyusunan laporan kinerja instansi pemerintah (LAKIP)</t>
  </si>
  <si>
    <t>Penyusunan laporan barang inventarisasi</t>
  </si>
  <si>
    <t>Program peningkatan pelayanan kedinasan kepala daerah/wakil kepala daerah</t>
  </si>
  <si>
    <t>Dialog/audiensi dengan tokoh-tokoh masyarakat, pimpinan/anggota organisasi sosial dan kemasyarakatan</t>
  </si>
  <si>
    <t>Fasilitasi Kegiatan Otonomi Daerah</t>
  </si>
  <si>
    <t>Kunjungan kerja/inspeksi Kepala Daerah/Wakil Kepala Daerah</t>
  </si>
  <si>
    <t>Koordinasi dengan Pemerintah Pusat dan Pemerintah Daerah lainnya</t>
  </si>
  <si>
    <t>Rakor lengkap dan kegiatan penyelenggaraan Pemerintahan Umum</t>
  </si>
  <si>
    <t>Penyusunan Laporan Penyelenggaraan Pemerintahan Daerah (LPPD)</t>
  </si>
  <si>
    <t>Penyusunan Laporan Keterangan Pertanggungjawaban (LKPJ) Akhir Tahun Anggaran</t>
  </si>
  <si>
    <t>Fasilitasi Kunjungan Kerja dari Luar Daerah</t>
  </si>
  <si>
    <t>Evaluasi Pendelegasian Wewenang Bupati Kepada Camat dan Kelurahan</t>
  </si>
  <si>
    <t>Fasilitasi Penanganan Aturan dan Urusan Daerah</t>
  </si>
  <si>
    <t>Persiapan Pelaksanaan PATEN</t>
  </si>
  <si>
    <t>Penyusunan Draf Raperda Konsultasi Publik</t>
  </si>
  <si>
    <t>TEPPA</t>
  </si>
  <si>
    <t>Koordinasi Dana DAK dan Bantuan Keuangan Propinsi</t>
  </si>
  <si>
    <t>Peningkatan Pengelolaan Pendapatan Daerah</t>
  </si>
  <si>
    <t>Operasional Sekretariat Unit Pelayanan Pengadaan</t>
  </si>
  <si>
    <t>Koordinasi Pengendalian Inflasi Daerah</t>
  </si>
  <si>
    <t>Pembinaan Pengelolaan Keuangan</t>
  </si>
  <si>
    <t>Program peningkatan sistem pengawasan internal dan pengendalian pelaksanaan kebijakan KDH</t>
  </si>
  <si>
    <t>Kormonev Pelaksanaan Inpres No. 5 Tahun 2004</t>
  </si>
  <si>
    <t>Penyusunan Peraturan Bupati tentang Pedoman Pelaksanaan Pekerjaan / Kegiatan di Lingkungan Pemerintah Kabupaten Karanganyar</t>
  </si>
  <si>
    <t>Pengendalian Pembangunan Daerah</t>
  </si>
  <si>
    <t>Pembinaan Jasa Konstruksi</t>
  </si>
  <si>
    <t>Penyusunan Laporan Kinerja Pelaksanaan Pembangunan Kabupaten Karanganyar</t>
  </si>
  <si>
    <t>Peningkatan Kinerja Ketatalaksanaan</t>
  </si>
  <si>
    <t>Pengolahan Data Informasi</t>
  </si>
  <si>
    <t>Pengembangan Jaringan WAN Kabupaten Karanganyar</t>
  </si>
  <si>
    <t>Peningkatan Sarana PDE</t>
  </si>
  <si>
    <t>Operasional Sekretariat LPSE</t>
  </si>
  <si>
    <t>Pengembangan Hot Spot</t>
  </si>
  <si>
    <t>Operasional Sekretariat BLC</t>
  </si>
  <si>
    <t>Pengelolaan Layang Mas (Layanan Anggota Masyarakat)</t>
  </si>
  <si>
    <t>Pengelolaan Strategic Information Center</t>
  </si>
  <si>
    <t>Pengembangan Aplikasi Sistem Informasi Manajemen Daerah (SIMDA)</t>
  </si>
  <si>
    <t>Pemeliharaan Sarana dan Prasarana Infrastruktur Jaringan Teknologi Informasi Kabupaten Karanganyar</t>
  </si>
  <si>
    <t>Pengadaan Buklet Etalase Intanpari</t>
  </si>
  <si>
    <t>Pengelolaan CCTV Online</t>
  </si>
  <si>
    <t>Disaster Recovery Center (DRC)</t>
  </si>
  <si>
    <t>Belanja Sewa Bandwidth</t>
  </si>
  <si>
    <t>Pengelolaan Aplikasi SMS Center san Sapamas</t>
  </si>
  <si>
    <t>Perkantoran Elektronis</t>
  </si>
  <si>
    <t>Program mengintensifkan penanganan pengaduan masyarakat</t>
  </si>
  <si>
    <t>Penanganan Permasalahan Hukum</t>
  </si>
  <si>
    <t>Pelaksanaan RANHAM</t>
  </si>
  <si>
    <t>Pencegahan Tindak Pidana Korupsi</t>
  </si>
  <si>
    <t>Program Peningkatan Kerjasama Antar Pemerintah Daerah</t>
  </si>
  <si>
    <t>Fasilitasi Kerjasama Antar Daerah</t>
  </si>
  <si>
    <t>Peningkatan dan Pengelolaan JDI</t>
  </si>
  <si>
    <t>Pelaksanaan Masdarkum</t>
  </si>
  <si>
    <t>Evaluasi dan Penyusunan Perda</t>
  </si>
  <si>
    <t>Harmonisasi Penyusunan Produk Hukum Daerah Non Perda</t>
  </si>
  <si>
    <t>Lomba Keluarga Sadar Hukum</t>
  </si>
  <si>
    <t>Pelaporan Rencana Aksi Pemberantasan Korupsi</t>
  </si>
  <si>
    <t>Penyusunan Program Legislasi Daerah (PROLEGDA)</t>
  </si>
  <si>
    <t>Pelatihan Legal Drafting Produk Hukum Daerah</t>
  </si>
  <si>
    <t>Sistem Informasi Produk Hukum Daerah</t>
  </si>
  <si>
    <t>Penyusunan Draft Raperda BUMD Kabupaten Karanganyar</t>
  </si>
  <si>
    <t>Penyusunan Rancangan Peraturan Bupati</t>
  </si>
  <si>
    <t>Program Penataan Daerah Otonomi Baru</t>
  </si>
  <si>
    <t>Evaluasi dan Penyusunan SOTK Perangkat Daerah</t>
  </si>
  <si>
    <t>Program Peningkatan Kapasitas Sumberdaya Aparatur</t>
  </si>
  <si>
    <t>Pelaksanaan Forkompanda</t>
  </si>
  <si>
    <t>Penyusunan Analisis Jabatan</t>
  </si>
  <si>
    <t>Bintek Penyusunan LPT</t>
  </si>
  <si>
    <t>Pembinaan Administrasi dan Peningkatan Kapasitas Aparatur Kecamatan</t>
  </si>
  <si>
    <t>Pengelolaan dan penyelesaian administrasi kepegawaian</t>
  </si>
  <si>
    <t>Penyediaan jasa jaminan barang milik daerah</t>
  </si>
  <si>
    <t>Penyediaan Jasa Jaminan Pemeliharaan Kesehatan DPRD</t>
  </si>
  <si>
    <t>Pengadaan mobil jabatan</t>
  </si>
  <si>
    <t>Program peningkatan kapasitas lembaga perwakilan rakyat daerah</t>
  </si>
  <si>
    <t>Pembahasan rancangan peraturan daerah</t>
  </si>
  <si>
    <t>Rapat-rapat alat kelengkapan dewan</t>
  </si>
  <si>
    <t>Rapat-rapat paripurna</t>
  </si>
  <si>
    <t>Kegiatan Reses</t>
  </si>
  <si>
    <t>Kunjungan kerja pimpinan dan anggota DPRD dalam daerah</t>
  </si>
  <si>
    <t>Inventarisasi Produk-produk Hukum</t>
  </si>
  <si>
    <t>Penanganan Aduan Masyarakat dan Masalah Aktual</t>
  </si>
  <si>
    <t>Dokumentasi Kegiatan DPRD</t>
  </si>
  <si>
    <t>Penyusunan Materi &amp; Sambutan Ketua DPRD</t>
  </si>
  <si>
    <t>Peningkatan kapasitas pimpinan, anggota DPRD serta Setwan</t>
  </si>
  <si>
    <t>Rapat-rapat koordinasi pimpinan, anggota DPRD serta Sekwan</t>
  </si>
  <si>
    <t>Peningkatan wewenang dan fungsi Pimpinan dan Anggota DPRD</t>
  </si>
  <si>
    <t>Kunjungan Kerja Pimpinan, Anggota DPRD dan Setwan Luar Daerah</t>
  </si>
  <si>
    <t>Penyusunan Risalah Rapat-rapat DPRD</t>
  </si>
  <si>
    <t>Evaluasi Perda dan Pembahasan Prolegda</t>
  </si>
  <si>
    <t>Peningkatan Layanan Perpustakaan</t>
  </si>
  <si>
    <t>Penerbitan Majalah DPRD Kabupaten Karanganyar</t>
  </si>
  <si>
    <t>Fasilitasi Pelaksanaan Kegiatan DPRD</t>
  </si>
  <si>
    <t>Pelayanan Informasi dan Aspirasi</t>
  </si>
  <si>
    <t>Penyusunan Kajian / Appraisal Rumah Jabatan dan Rumah Dinas</t>
  </si>
  <si>
    <t>Pemeliharaan Rutin/Berkala Taman dan Tempat Parkir</t>
  </si>
  <si>
    <t>Pengembangan Sistem Akuntansi</t>
  </si>
  <si>
    <t>Asistensi Pengelolaan SDM Keuangan Daerah</t>
  </si>
  <si>
    <t>Penyusunan/ Penyempurnaan kebijakan akuntansi pemerintah daerah</t>
  </si>
  <si>
    <t>Penyusunan APBD Tahun Anggaran 2016</t>
  </si>
  <si>
    <t>Rapat Koordinasi Bidang Perencanaan Pengelolaan Pendapatan Daerah Kabupaten Karanganyar</t>
  </si>
  <si>
    <t>Penyusunan Perubahan APBD Tahun Anggaran 2016</t>
  </si>
  <si>
    <t>Penerbitan Dan Verifikasi SPD</t>
  </si>
  <si>
    <t>Penyusunan APBD Tahun Anggaran 2017</t>
  </si>
  <si>
    <t>Penyusunan Sistem Informasi dan Prosedur Pengelolaan Pendapatan Daerah</t>
  </si>
  <si>
    <t>Pengelolaan Barang Milik Daerah</t>
  </si>
  <si>
    <t>Rekonsiliasi Data BMD</t>
  </si>
  <si>
    <t>Pencatatan Meter Air Tanah</t>
  </si>
  <si>
    <t>Pemutakhiran Data Obyek dan Subyek Pajak Daerah</t>
  </si>
  <si>
    <t>Pengelolaan BPHTB</t>
  </si>
  <si>
    <t>Pengelolaan Administrasi Belanja Bantuan</t>
  </si>
  <si>
    <t>Administrasi Pengelolaan Kas Daerah dan Deposito</t>
  </si>
  <si>
    <t>Penyusunan Laporan Keuangan Pemerintah Daerah</t>
  </si>
  <si>
    <t>Penyusunan Laporan Data Gaji Kabupaten Karanganyar</t>
  </si>
  <si>
    <t>Administrasi Penerbitan dan Pengelolaan SP2D</t>
  </si>
  <si>
    <t>Evaluasi dan Pelaporan Dana Pusat dan Daerah</t>
  </si>
  <si>
    <t>Pemutakhiran Data pada SIMDA BMD</t>
  </si>
  <si>
    <t>Administrasi Komputerisasi Gaji dan Pencetakan Daftar Gaji</t>
  </si>
  <si>
    <t>Pemeliharaan Basis Data Obyek dan Subyek PBB</t>
  </si>
  <si>
    <t>Pembinaan Wilayah Pungutan PBB</t>
  </si>
  <si>
    <t>Rekonsiliasi Data Akuntansi Keuangan dan Non Keuangan</t>
  </si>
  <si>
    <t>Pengendalian Dan Evaluasi Anggaran Pendapatan dan Belanja Daerah Kabupaten Karanganyar</t>
  </si>
  <si>
    <t>Percepatan Pemasukan Pajak Daerah</t>
  </si>
  <si>
    <t>Penertiban / Penilaian Barang Milik Daerah</t>
  </si>
  <si>
    <t>Pengembangan Sistem E-Government Jaringan Dokimentasi dan Informasi Tentang Pendapatan, Belanja, Peraturan Daerah Pajak dan Retribusi Serta Informasi Lainnya</t>
  </si>
  <si>
    <t>Penghapusan dan Hibah / Penjualan Barang Daerah</t>
  </si>
  <si>
    <t>Festival Anggaran Daerah</t>
  </si>
  <si>
    <t>Pencetakan Stiker Pajak Reklame</t>
  </si>
  <si>
    <t>Sosialisasi Pajak Daerah</t>
  </si>
  <si>
    <t>Administrasi Keberatan Pajak Daerah</t>
  </si>
  <si>
    <t>Pengelolaan Pemeriksaan Pajak Daerah</t>
  </si>
  <si>
    <t>Kajian Pengelolaan PPJ untuk Peningkatan PAD</t>
  </si>
  <si>
    <t>Penyusunan Standar Operasional Prosedur (SOP) Pengelolaan Pendapatan, Keuangan dan Aset Daerah</t>
  </si>
  <si>
    <t>Cetak Massal SPPT PBB P2</t>
  </si>
  <si>
    <t>Penyusunan Sistem dan Prosedur Pengelolaan Barang Milik Daerah</t>
  </si>
  <si>
    <t>Sensus Barang Milik Daerah</t>
  </si>
  <si>
    <t>Penyusunan Sistem dan Prosedur Akuntansi</t>
  </si>
  <si>
    <t>Fasilitasi Pelayanan Pajak Daerah</t>
  </si>
  <si>
    <t>Peningkatan Manajemen Pengelolaan Pendapatan Daerah</t>
  </si>
  <si>
    <t>Pengelolaan Gedung Wanita</t>
  </si>
  <si>
    <t>Penyempurnaan Peraturan Bupati Tentang Persediaan Barang Milik Daerah</t>
  </si>
  <si>
    <t>Penyusunan Kajian Potensi Pajak Daerah</t>
  </si>
  <si>
    <t>Pengembangan dan Peningkatan Kapasitas Perencana Kabupaten Karanganyar</t>
  </si>
  <si>
    <t>Fasilitasi dan Pelaporan Data Profesi Guru</t>
  </si>
  <si>
    <t>Bimbingan Teknis Akuntansi Keuangan Daerah</t>
  </si>
  <si>
    <t>Pembinaan Pelaksana Pengelolaan Barang Milik Daerah</t>
  </si>
  <si>
    <t>Pengadaan Pondasi Tempat Reklame, Umbul-umbul</t>
  </si>
  <si>
    <t>Penertiban Pajak Reklame</t>
  </si>
  <si>
    <t>Pengawasan dan Verifikasi Tunggakan PBB</t>
  </si>
  <si>
    <t>Adminsitrasi Cash Management On Line</t>
  </si>
  <si>
    <t>Penanganan Permasalahan TPTGR Keuangan dan Barang Daerah di Lingkungan Pemerintah Kabupaten Karanganyar</t>
  </si>
  <si>
    <t>Fasilitasi Penyampaian SPPT PBB - P2</t>
  </si>
  <si>
    <t>Penataan dan Pengelolaan Arsip</t>
  </si>
  <si>
    <t>Penyusunan Pelaporan Pendapatan Daerah</t>
  </si>
  <si>
    <t>Pengembangan Sistem Informasi Kepegawaian (SIMPEG)</t>
  </si>
  <si>
    <t>Pengelolaan Administrasi PFA</t>
  </si>
  <si>
    <t>Pelaksanaan Evaluasi LAKIP</t>
  </si>
  <si>
    <t>Review Laporan Keuangan Daerah</t>
  </si>
  <si>
    <t>Review RKA SKPD</t>
  </si>
  <si>
    <t>Pelaksanaan pengawasan Internal secara berkala</t>
  </si>
  <si>
    <t>Penanganan kasus pengaduan di lingkungan pemerintah daerah</t>
  </si>
  <si>
    <t>Pengendalian manajemen pelaksanaan kebijakan KDH</t>
  </si>
  <si>
    <t>Inverisasi temuan pengawasan</t>
  </si>
  <si>
    <t>Tindak lanjut hasil temuan pengawasan</t>
  </si>
  <si>
    <t>Koordinasi pengawasan yang lebih komprehensif</t>
  </si>
  <si>
    <t>Pelaksanaan Pemeriksaan Khusus</t>
  </si>
  <si>
    <t>Pelaksanaan LARWASDA</t>
  </si>
  <si>
    <t>Monitoring dan Evaluasi Pelaksanaan Urusan Pemerintahan Daerah dan Pemerintahan Desa</t>
  </si>
  <si>
    <t>Pelaksanaan Sistem Pengendalian Internal Pemerintahan (SPIP)</t>
  </si>
  <si>
    <t>Sistem Pelaporan Reformasi Birokrasi</t>
  </si>
  <si>
    <t>Fasilitasi Proses Peradilan, saksi dalam proses hukum/sidang di Pengadilan</t>
  </si>
  <si>
    <t>Penyusunan LHKPN Pejabat Pemerintah Kabupaten Karanganyar</t>
  </si>
  <si>
    <t>Pelaksanaan LHKASN Aparatur Sipil Negara</t>
  </si>
  <si>
    <t>Program peningkatan profesionalisme tenaga pemeriksa dan aparatur pengawasan</t>
  </si>
  <si>
    <t>Pelatihan pengembangan tenaga pemeriksa dan aparatur pengawasan</t>
  </si>
  <si>
    <t>Pelaksanaan PKS / Ekspose</t>
  </si>
  <si>
    <t>Program penataan dan penyempurnaan kebijakan sistem dan prosedur pengawasan</t>
  </si>
  <si>
    <t>Penyusunan Usulan Program Kerja Pengawasan Tahunan (UPKPT)</t>
  </si>
  <si>
    <t>Pemeliharaan Rutin/Berkala Kendaraan Dinas/Operasional</t>
  </si>
  <si>
    <t>Pemeliharaan Rutin/Berkala Peralatan Gedung Kantor</t>
  </si>
  <si>
    <t>Pelaksanaan Pemindahan Gedung Kantor</t>
  </si>
  <si>
    <t>Pembangunan Pagar dan Penataan Halaman Kantor BKD</t>
  </si>
  <si>
    <t>Program Peningkatan Pengembangan Sistem Pelaporan Capaian Kinerja dan Keuangan</t>
  </si>
  <si>
    <t>Penyusunan Laporan Capaian Kinerja dan Ikhtisar Realisasi Kinerja SKPD</t>
  </si>
  <si>
    <t>Program Pendidikan Kedinasan</t>
  </si>
  <si>
    <t>Diklat Kepemimpinan Tingkat II</t>
  </si>
  <si>
    <t>Diklat Kepemimpinan Tingkat III</t>
  </si>
  <si>
    <t>Diklat Kepemimpinan Tingkat IV</t>
  </si>
  <si>
    <t>Seleksi Peserta Diklat Instansi</t>
  </si>
  <si>
    <t>Pendidikan dan Pelatihan Teknis Tugas dan Fungsi Bagi PNS Daerah</t>
  </si>
  <si>
    <t>Pendidikan dan Pelatihan Teknis Manajemen Kepegawaian</t>
  </si>
  <si>
    <t>Pendidkan dan Pelatihan Teknis Pengelolaan Aset Daerah</t>
  </si>
  <si>
    <t>Penyusunan Rencana Pembinaan Karir PNS</t>
  </si>
  <si>
    <t>Uji Kompetensi Jabatan</t>
  </si>
  <si>
    <t>Penempatan PNS</t>
  </si>
  <si>
    <t>Penataan Sistem Administrasi Kenaikan Pangkat Otomatis PNS</t>
  </si>
  <si>
    <t>Pengelolaan Sistem Informasi Kepegawaian Daerah</t>
  </si>
  <si>
    <t>Proses Penanganan Kasus-Kasus Pelanggaran Disiplin PNS</t>
  </si>
  <si>
    <t>Penyusunan Standar Operasional Prosedur (SOP) Badan Kepegawaian Daerah Kabupaten Karanganyar</t>
  </si>
  <si>
    <t>Ujian Dinas Kenaikan Pangkat Golongan / Penyesuaian Ijasah</t>
  </si>
  <si>
    <t>Penyusunan LP2P PNS Kabupaten Karanganyar</t>
  </si>
  <si>
    <t>Penyelesaian Ijin Perkawinan dan Perceraian</t>
  </si>
  <si>
    <t>Penyelesaian Kartu-kartu Pegawai</t>
  </si>
  <si>
    <t>Sosialisasi Peraturan Perundang-undangan Bidang Kepegawaian</t>
  </si>
  <si>
    <t>Penyelesaian Ajuan Pensiun PNS</t>
  </si>
  <si>
    <t>Pemberian Piagam Penghargaan Jasa Pengabdian PNS " SATYALANCANA KARYA SATYA "</t>
  </si>
  <si>
    <t>Pemerataan PNS</t>
  </si>
  <si>
    <t>Penyelesaian Ijin Belajar dan Ijin Penggunaan Gelar</t>
  </si>
  <si>
    <t>Penilaian Prestasi Kerja PNS</t>
  </si>
  <si>
    <t>Seleksi Penerimaan CPNS Daerah</t>
  </si>
  <si>
    <t>Pendataan Ulang Pegawai Negeri Sipil</t>
  </si>
  <si>
    <t>Pemeliharaan rutin/berkala rumah dinas</t>
  </si>
  <si>
    <t>Pemeliharaan rutin/berkala perlengkapan rumah jabatan/dinas</t>
  </si>
  <si>
    <t>Pengadaan Alat Alat Studio</t>
  </si>
  <si>
    <t>Pemeliharaan Gedung Pertemuan</t>
  </si>
  <si>
    <t>Program pembinaan dan fasilitasi pengelolaan keuangan desa</t>
  </si>
  <si>
    <t>Pembinaan Administrasi Bantuan Dana ADD</t>
  </si>
  <si>
    <t>Penyediaan jasa kegiatan pemindahan gedung kantor</t>
  </si>
  <si>
    <t>Penambahan Daya Listrik Rumah Dinas/Rumah Jabatan</t>
  </si>
  <si>
    <t>Pengadaan Instalasi Listrik, Telephone dan Jaringan</t>
  </si>
  <si>
    <t>Rehabilitasi Mushola Kantor</t>
  </si>
  <si>
    <t>Pembangunan Tempat Parkir Kantor</t>
  </si>
  <si>
    <t>Pembangunan Papan Nama Kantor</t>
  </si>
  <si>
    <t>Pengadaan Pakaian Olahraga</t>
  </si>
  <si>
    <t>Pembangunan/Penataan Taman Kantor</t>
  </si>
  <si>
    <t>Program peningkatan kapasitas aparatur pemerintah desa</t>
  </si>
  <si>
    <t>Pelatihan Aparatur Pemerintah Desa Dalam Bidang Manajemen Pemerintahan Desa</t>
  </si>
  <si>
    <t>Penyelenggaraan Pemilihan Kepala Desa</t>
  </si>
  <si>
    <t>Fasilitasi Pengisian Kekosongan Formasi Jabatan Perangkat Desa se-Kabupaten Karanganyar</t>
  </si>
  <si>
    <t>Pembekalan Perangkat Desa Baru</t>
  </si>
  <si>
    <t>Asistensi Penyusunan APBDesa</t>
  </si>
  <si>
    <t>Sosialisasi Produk Hukum Penyelenggaraan Pemerintahan Desa</t>
  </si>
  <si>
    <t>Diklat Pengelolaan Keuangan Desa Bagi Sekretaris Desa (Sekdes)</t>
  </si>
  <si>
    <t>Pelatihan Pengelolaan Keuangan Desa Bagi Bendahara Desa</t>
  </si>
  <si>
    <t>Program Peningkatan Penyelengggaraan Pemdes/ Kelurahan</t>
  </si>
  <si>
    <t>Rakor Bidang Pemerintahan Desa/Kelurahan dan Peningkatan Penyelenggaraan Pemerintahan Desa</t>
  </si>
  <si>
    <t>Penyusunan Laporan Monografi Desa/Kelurahan</t>
  </si>
  <si>
    <t>Fasilitasi Penyaluran Bantuan Keuangan Kepada Lembaga Kemasyarakatan Kelurahan</t>
  </si>
  <si>
    <t>Penyusunan Rancangan Peraturan Daerah tentang Kewenangan Desa</t>
  </si>
  <si>
    <t>Pembinaan dan Evaluasi Penyelenggaraan Pemerintahan Desa/Kelurahan</t>
  </si>
  <si>
    <t>Fasilitasi Bagi Hasil Pajak Daerah dan Retribusi Daerah</t>
  </si>
  <si>
    <t>Evaluasi Rancangan Peraturan Desa tentang APBDesa</t>
  </si>
  <si>
    <t>Fasilitasi Pelaksanaan Alokasi Dana Desa</t>
  </si>
  <si>
    <t>Penyusunan Peraturan Bupati Tentang Pemerintahan Desa</t>
  </si>
  <si>
    <t>Pelaksanaan Lelangan Tanah Milik Pemda yang Berasal dari Tanah Kas Desa yang Berubah Statusnya Menjadi Kelurahan</t>
  </si>
  <si>
    <t>Fasilitasi Persiapan Pemecahan Desa Ngringo Kecamatan Jaten</t>
  </si>
  <si>
    <t>Fasilitasi Operasional Panitia Mutasi Tanah Kas Desa</t>
  </si>
  <si>
    <t>Fasilitasi Penyusunan, Pengadaan, dan Sosialisasi Buku Pedoman Kerja RT, RW, LPMD dan BPD</t>
  </si>
  <si>
    <t>Operasional Bantuan Keuangan Untuk Sarana dan Prasarana Desa</t>
  </si>
  <si>
    <t>Program Peningkatan Keberdayaan Masyarakat Perdesaan</t>
  </si>
  <si>
    <t>10 Program Pokok PKK dan P2M-BG</t>
  </si>
  <si>
    <t>Program peningkatan partisipasi masyarakat dalam membangun desa</t>
  </si>
  <si>
    <t>Pelaksanaan musyawarah pembangunan desa</t>
  </si>
  <si>
    <t>Evaluasi Pemberdayaan Masyarakat, Perlombaan desa/kelurahan</t>
  </si>
  <si>
    <t>Pembinaan Perangkat Desa</t>
  </si>
  <si>
    <t>Pembinaan Kegiatan Administrasi Pemerintahan Desa</t>
  </si>
  <si>
    <t>Pengisian Kekosongan Formasi Jabatan Perangkat Desa se Kabupaten Karanganyar</t>
  </si>
  <si>
    <t>Pembinaan pengurus RT dan RW</t>
  </si>
  <si>
    <t>Pembekalan Pengelolaan Keuangan Desa</t>
  </si>
  <si>
    <t>Pemberdayaan Lembaga dan Organisasi Masyarakat Perdesaan</t>
  </si>
  <si>
    <t>Pembina Tim Penggerak PKK</t>
  </si>
  <si>
    <t>Penataan Lingkungan</t>
  </si>
  <si>
    <t>Penataan Infrastruktur Lingkungan Kelurahan Tawangmangu</t>
  </si>
  <si>
    <t>Penataan Infrastruktur Lingkungan Kelurahan Blumbang</t>
  </si>
  <si>
    <t>Penataan Infrastruktur Lingkungan Kelurahan Kalisoro</t>
  </si>
  <si>
    <t>Pembinaan LPMK</t>
  </si>
  <si>
    <t>Program peningkatan peran perempuan di perdesaan</t>
  </si>
  <si>
    <t>Pembinaan PKK Desa</t>
  </si>
  <si>
    <t>Operasional Tim Lelangan Tanah Eks Bondo Desa</t>
  </si>
  <si>
    <t>Perlombaan Antar Lingkungan</t>
  </si>
  <si>
    <t>Monitoring dan Evaluasi Penyelenggaraan Pemerintahan Desa/Kelurahan</t>
  </si>
  <si>
    <t>Kelompok kerja operasional pos pelayanan terpadu (Pokjanal POSYANDU)</t>
  </si>
  <si>
    <t>Pembinaan kelompok masyarakat pembangunan desa</t>
  </si>
  <si>
    <t>Perlombaan Antar Desa/Kelurahan</t>
  </si>
  <si>
    <t>Penataan Infrastruktur Lingkungan Kelurahan Karanganyar</t>
  </si>
  <si>
    <t>Penataan Infrastruktur Lingkungan Kelurahan Jungke</t>
  </si>
  <si>
    <t>Penataan Infrastruktur Lingkungan Kelurahan Delingan</t>
  </si>
  <si>
    <t>Penataan Infrastruktur Lingkungan Kelurahan Cangakan</t>
  </si>
  <si>
    <t>Penataan Infrastruktur Lingkungan Kelurahan Bolong</t>
  </si>
  <si>
    <t>Penataan Infrastruktur Lingkungan Kelurahan Tegalgede</t>
  </si>
  <si>
    <t>Penataan Infrastruktur Lingkungan Kelurahan Gayamdompo</t>
  </si>
  <si>
    <t>Penataan Infrastruktur Lingkungan Kelurahan Gedong</t>
  </si>
  <si>
    <t>Penataan Infrastruktur Lingkungan Kelurahan Lalung</t>
  </si>
  <si>
    <t>Penataan Infrastruktur Lingkungan Kelurahan Bejen</t>
  </si>
  <si>
    <t>Penataan Infrastruktur Lingkungan Kelurahan Jantiharjo</t>
  </si>
  <si>
    <t>Penataan Infrastruktur Lingkungan Kelurahan Popongan</t>
  </si>
  <si>
    <t>Monitoring dan Evaluasi Penataan Infrastruktur Lingkungan Kelurahan</t>
  </si>
  <si>
    <t>Pembinaan Pelatihan Perempuan</t>
  </si>
  <si>
    <t>Fasilitasi Pembinaan Lembaga Kemasyarakatan Desa/Kelurahan</t>
  </si>
  <si>
    <t>Penyusunan Buku Administrasi Desa</t>
  </si>
  <si>
    <t>Sosialisasi Undang-Undang Penerima Bantuan Dana Hibah</t>
  </si>
  <si>
    <t>Perlombaan desa/kelurahan</t>
  </si>
  <si>
    <t>Pelatihan perempuan di perdesaan dalam bidang usaha ekonomi produktif</t>
  </si>
  <si>
    <t>Monitoring dan Evaluasi Pelaporan Pemerintahan Desa</t>
  </si>
  <si>
    <t>Bimbingan teknis dan kursus ketrampilan</t>
  </si>
  <si>
    <t>Pelatihan Tenaga Teknis dan Masyarakat</t>
  </si>
  <si>
    <t>Pelestarian dan Pemberdayaan Adat Istiadat Dan Kehidupan Sosial Budaya Masyarakat</t>
  </si>
  <si>
    <t>Pengembangan Usaha Peningkatan Pendapatan Keluarga (UP2K) - PKK</t>
  </si>
  <si>
    <t>Kegiatan Tim Pengerak PKK Kabupaten Karanganyar</t>
  </si>
  <si>
    <t>Program Penanggulangan Kemiskinan Berbasis Pemberdayaan Masyarakat</t>
  </si>
  <si>
    <t>Pelatihan Kader pemberdayaan masyarakat</t>
  </si>
  <si>
    <t>Pemberdayaan Masyarakat Miskin</t>
  </si>
  <si>
    <t>Operasional Pendampingan Sertifikasi Kawasan Lindung Dan Sawah Lestari</t>
  </si>
  <si>
    <t>Pemberian Makanan Tambahan Anak Sekolah (PMT-AS)</t>
  </si>
  <si>
    <t>Program pengembangan lembaga ekonomi pedesaan</t>
  </si>
  <si>
    <t>Penguatan Los/Kios Pasar Desa</t>
  </si>
  <si>
    <t>Pembinaan Lumbung Pangan Masyarakat Desa</t>
  </si>
  <si>
    <t>Pembinaan Usaha Ekonomi Desa-Simpan Pinjam (UED-SP)</t>
  </si>
  <si>
    <t>Pengembangan Teknologi Tepat Guna (TTG) dan Posyantekdes</t>
  </si>
  <si>
    <t>Fasilitas Badan Usaha Milik Desa (BUMDes)</t>
  </si>
  <si>
    <t>Fasilitasi Pelaksanaan Dana Desa</t>
  </si>
  <si>
    <t>Pemberdayaan Masyarakat Mandiri Perdesaan Pasca PPK dan Pasca PNPM Mandiri Perdesaan</t>
  </si>
  <si>
    <t>Penyelenggaraan TMMD Sengkuyung I</t>
  </si>
  <si>
    <t>Penyelenggaraan TMMD Sengkuyung II</t>
  </si>
  <si>
    <t>Penyelenggaraan Bhakti Gotong Royong Masyarakat</t>
  </si>
  <si>
    <t>Penyelenggaraan Bangun Desa</t>
  </si>
  <si>
    <t>Bulan Bhakti Gotong Royong Masyarakat</t>
  </si>
  <si>
    <t>Pemugaran perumahan dan pemukiman pedesaan</t>
  </si>
  <si>
    <t>Operasional Pendampingan Penyediaan Air Bersih dan Sanitasi Lingkungan Berbasis Masyarakat</t>
  </si>
  <si>
    <t>Operasional Pendampingan Penataan Lingkungan</t>
  </si>
  <si>
    <t>Unit Pengaduan Masyarakat</t>
  </si>
  <si>
    <t>Pembinaan Pembangunan Desa Berprestasi</t>
  </si>
  <si>
    <t>Bhakti Desaku Maju</t>
  </si>
  <si>
    <t>Pelatihan Metodologi Pemberdayaan Masyarakat Desa</t>
  </si>
  <si>
    <t>Penyusunan data profil desa dan kelurahan</t>
  </si>
  <si>
    <t>Program perbaikan sistem administrasi kearsipan</t>
  </si>
  <si>
    <t>Pengadaan sarana penyimpanan</t>
  </si>
  <si>
    <t>Penataan Arsip</t>
  </si>
  <si>
    <t>Program penyelamatan dan pelestarian dokumen/arsip daerah</t>
  </si>
  <si>
    <t>Penduplikasian dokumen/arsip daerah dalam bentuk informatika</t>
  </si>
  <si>
    <t>Pendataan dan penataan dokumen/arsip daerah</t>
  </si>
  <si>
    <t>Pembangunan sistem keamanan penyimpanan data</t>
  </si>
  <si>
    <t>Pembinaan arsip</t>
  </si>
  <si>
    <t>Entri database kearsipan</t>
  </si>
  <si>
    <t>Penambahan Koleksi Khazanah Arsip</t>
  </si>
  <si>
    <t>Penilaian arsip dinamis in aktif</t>
  </si>
  <si>
    <t>Pameran arsip tingkat provinsi</t>
  </si>
  <si>
    <t>Program peningkatan kualitas pelayanan informasi</t>
  </si>
  <si>
    <t>Bimbingan Teknis Tata Kelola Surat dan Kearsipan</t>
  </si>
  <si>
    <t>Penilaian lomba tertib arsip desa</t>
  </si>
  <si>
    <t>Monitoring dan Evaluasi Kearsipan Desa/Kelurahan</t>
  </si>
  <si>
    <t>Program Pengembangan Komunikasi, Informasi dan Media Massa</t>
  </si>
  <si>
    <t>Pengadaan alat studio dan komunikasi</t>
  </si>
  <si>
    <t>Perencanaan dan pengembangan kebijakan komunikasi dan informasi</t>
  </si>
  <si>
    <t>Penerbitan Majalah Inatnpari Karanganyar Tentram</t>
  </si>
  <si>
    <t>Penyusunan Sambutan Bupati</t>
  </si>
  <si>
    <t>Dokumentasi Kegiatan Pemkab Karanganyar</t>
  </si>
  <si>
    <t>Pemberdayaan Kelompok Informasi Masyarakat</t>
  </si>
  <si>
    <t>Liputan Kegiatan Pimpinan/Siaran pers</t>
  </si>
  <si>
    <t>Kegiatan Siaran Keliling</t>
  </si>
  <si>
    <t>Pendataan dan Intensifikasi Retribusi Pengendalian Menara Telekomunikasi</t>
  </si>
  <si>
    <t>Forum Komunikasi Kehumasan</t>
  </si>
  <si>
    <t>Pengurusan Perijinan Lembaga Penyiaran Publik Lokal</t>
  </si>
  <si>
    <t>Program kerjasama informasi dengan mas media</t>
  </si>
  <si>
    <t>Penyebarluasan informasi pembangunan daerah</t>
  </si>
  <si>
    <t>Kerjasama dengan Media Masa</t>
  </si>
  <si>
    <t>Jumpa Pers/Kemitraan dengan Pers</t>
  </si>
  <si>
    <t>Kegiatan Siaran Televisi</t>
  </si>
  <si>
    <t>Kegiatan Promosi Informasi</t>
  </si>
  <si>
    <t>Pemberdyaan Kelompok Pertunjukan Rakyat</t>
  </si>
  <si>
    <t>Kegiatan Pameran</t>
  </si>
  <si>
    <t>Program Peningkatan Layanan Perpustakaan</t>
  </si>
  <si>
    <t>Pelayanan perpustakaan</t>
  </si>
  <si>
    <t>Program Pengembangan Budaya Baca</t>
  </si>
  <si>
    <t>Penyediaan Bantuan Pengembangan Perpustakaan dan Minat Baca di Daerah</t>
  </si>
  <si>
    <t>Pengadaan Buku Perpustakaan Umum</t>
  </si>
  <si>
    <t>Perpustakaan Keliling dan Pembinaan Perpustakaan</t>
  </si>
  <si>
    <t>Safari Gerakan Gemar Membaca</t>
  </si>
  <si>
    <t>Pengadaan Buku Perguruan Tinggi</t>
  </si>
  <si>
    <t>Pengadaan Buku Perpustakaan Keliling</t>
  </si>
  <si>
    <t>Perpustakaan Keliling CFD</t>
  </si>
  <si>
    <t>Pengadaan Buku Agama Untuk Perpustakaan Masjjid</t>
  </si>
  <si>
    <t>Monitoring dan Evaluasi Layanan Perpustakaan</t>
  </si>
  <si>
    <t>Pengeolahan Bahan Pustaka</t>
  </si>
  <si>
    <t>Forum Komunikasi Perpustakaan dan Pustakawan se Solo Raya</t>
  </si>
  <si>
    <t>Lomba Karya Ilmiah Tingkat Kabupaten</t>
  </si>
  <si>
    <t>Bimbingan Teknis Pengelola Perpustakaan</t>
  </si>
  <si>
    <t>Pameran Buku Tingkat Kabupaten</t>
  </si>
  <si>
    <t>Lomba Bercerita</t>
  </si>
  <si>
    <t>Workshop Bercerita</t>
  </si>
  <si>
    <t>Workshop Penulisan Karya Ilmiah</t>
  </si>
  <si>
    <t>Lomba Perpustakaan Tingkat SMA/SMK</t>
  </si>
  <si>
    <t>Program Peningkatan Sarana dan Prasarana Perpustakaan</t>
  </si>
  <si>
    <t>Penyediaan Jasa Internet dan Hot Spot Area</t>
  </si>
  <si>
    <t>Program Peningkatan Kesejahteraan Petani</t>
  </si>
  <si>
    <t>Pemberdayaan P3A/GP3A se Kabupaten</t>
  </si>
  <si>
    <t>Peningkatan kemampuan lembaga petani</t>
  </si>
  <si>
    <t>Program Peningkatan Ketahan Pangan (pertanian/perkebunan)</t>
  </si>
  <si>
    <t>Analisis dan penyusunan pola konsumsi dan suplai pangan</t>
  </si>
  <si>
    <t>Pemantauan dan analisis akses pangan masyarakat</t>
  </si>
  <si>
    <t>Pengembangan cadangan pangan daerah</t>
  </si>
  <si>
    <t>Pengembangan desa mandiri pangan</t>
  </si>
  <si>
    <t>Promosi diversifikasi pangan</t>
  </si>
  <si>
    <t>Penyuluhan sumber pangan alternatif</t>
  </si>
  <si>
    <t>Pembinaan dan Pengembangan Produk Yang Aman dan Bermutu Pada Produsen Makanan Olahan</t>
  </si>
  <si>
    <t>Evaluasi dan Monitoring Pemberdayaan Masyarakat Miskin</t>
  </si>
  <si>
    <t>Perencanaan Sistem Kewaspadaan Pangan dan Gizi</t>
  </si>
  <si>
    <t>Pembentukan Kawasan Rumah Pangan Lestari (KRPL)</t>
  </si>
  <si>
    <t>Operasional Dewan Ketahanan Pangan</t>
  </si>
  <si>
    <t>Lomba Cipta Pangan Berbahan Baku Lokal</t>
  </si>
  <si>
    <t>Penguatan Lembaga Distribusi Pangan Masyarakat (LDPM)</t>
  </si>
  <si>
    <t>Peningkatan pelayanan aparatur terhadap masyarakat</t>
  </si>
  <si>
    <t>Pengadaan Bibit Komoditas Agro Unggulan</t>
  </si>
  <si>
    <t>Pengembangan Pertanian Organik</t>
  </si>
  <si>
    <t>Program peningkatan pemasaran hasil produksi pertanian/perkebunan</t>
  </si>
  <si>
    <t>Promosi atas hasil produksi pertanian/perkebunan unggulan daerah</t>
  </si>
  <si>
    <t>Program peningkatan produksi pertanian/perkebunan</t>
  </si>
  <si>
    <t>Penyediaan sarana prasarana pendukung budidaya tembakau</t>
  </si>
  <si>
    <t>Peningkatan pengawasan pupuk bersubsidi</t>
  </si>
  <si>
    <t>Revitalisasi pertanian</t>
  </si>
  <si>
    <t>Pengembangan tanaman perkebunan</t>
  </si>
  <si>
    <t>Pengembangan Komoditas Biofarmaka</t>
  </si>
  <si>
    <t>Intensifikasi tanaman tembakau</t>
  </si>
  <si>
    <t>Pengendalian Hama Penyakit Tanaman Perkebunan</t>
  </si>
  <si>
    <t>Pendidikan dan Pelatihan Non Formal</t>
  </si>
  <si>
    <t>Penyusunan Laporan SKPD</t>
  </si>
  <si>
    <t>Program pencegahan dan penanggulangan penyakit ternak</t>
  </si>
  <si>
    <t>Peningkatandan pengendalian hama penyakit</t>
  </si>
  <si>
    <t>Survailance/penyidikan penyakit hewan menular</t>
  </si>
  <si>
    <t>Pemeriksaan dan pengobatan ternak masal</t>
  </si>
  <si>
    <t>Rehab Rumah Potong Hewan</t>
  </si>
  <si>
    <t>Program peningkatan produksi hasil peternakan</t>
  </si>
  <si>
    <t>Monitoring dan Evaluasi Kegiatan Bidang Peternakan</t>
  </si>
  <si>
    <t>Pemberdayaan dan pengembangan usaha peternakan</t>
  </si>
  <si>
    <t>Pelaksanaan dan pengembangan inseminasi buatan</t>
  </si>
  <si>
    <t>Revitalisasi peternakan (DAK)</t>
  </si>
  <si>
    <t>Peningkatan dan pembinaan produk ternak yang aman, sehat, utuh, halal (ASUH)</t>
  </si>
  <si>
    <t>Pendampingan Pengembangan Usaha Agribisnis Pedesaan (PUAP)</t>
  </si>
  <si>
    <t>Peningkatan Pemberdayaan Balai Penyuluhan Kecamatan</t>
  </si>
  <si>
    <t>Demplot Pertanian Perikanan dan Kehutanan</t>
  </si>
  <si>
    <t>Program pemberdayaan penyuluh pertanian/perkebunan lapangan</t>
  </si>
  <si>
    <t>Peningkatan kapasitas tenaga penyuluh pertanian/perkebunan</t>
  </si>
  <si>
    <t>Program pemanfaatan potensi sumber daya hutan</t>
  </si>
  <si>
    <t>Pengembangan hasil hutan non kayu</t>
  </si>
  <si>
    <t>Program rehabilitasi hutan dan lahan</t>
  </si>
  <si>
    <t>Revitalisasi Kehutanan</t>
  </si>
  <si>
    <t>Perlindungan dan konservasi sumber daya hutan</t>
  </si>
  <si>
    <t>Konservasi Sumber Daya Hutan</t>
  </si>
  <si>
    <t>Program pembinaan dan pengawasan bidang pertambangan</t>
  </si>
  <si>
    <t>Pembinaan dan Pengawasan Bidang Energi dan Sumber Daya Mineral</t>
  </si>
  <si>
    <t>Pengawasan Pengelolaan Air Tanah dan Pertambangan</t>
  </si>
  <si>
    <t>Pengawasan distribusi LPG 3 Kg</t>
  </si>
  <si>
    <t>Pengawasan distribusi BBM</t>
  </si>
  <si>
    <t>Pembinaan Pangkalan LPG 3 Kg se Kabupaten Karanganyar</t>
  </si>
  <si>
    <t>Program pengembangan destinasi pariwisata</t>
  </si>
  <si>
    <t>Pembangunan Edupark Tahap II</t>
  </si>
  <si>
    <t>Pemeliharaan Rutin/Berkala Gedung TIC</t>
  </si>
  <si>
    <t>Pemeliharaan Rutin Berkala Gedung Anjungan Karanganyar</t>
  </si>
  <si>
    <t>Peningkatan Kerjasama dan Motivasi Kinerja</t>
  </si>
  <si>
    <t>Pemantauan Dan Evaluasi Program Dan Kegiatan</t>
  </si>
  <si>
    <t>Program pengembangan pemasaran pariwisata</t>
  </si>
  <si>
    <t>Peningkatan pemanfaatan teknologi informasi dalam pemasaran pariwisata</t>
  </si>
  <si>
    <t>Pengembangan jaringan kerja sama promosi pariwisata</t>
  </si>
  <si>
    <t>Penyediaan Materi Promosi Wisata</t>
  </si>
  <si>
    <t>Pemilihan Duta Wisata</t>
  </si>
  <si>
    <t>Penyusunan Statistik Kepariwisataan</t>
  </si>
  <si>
    <t>Pelatihan Pemandu Wisata</t>
  </si>
  <si>
    <t>Penyusunan Buku Profil Pariwisata</t>
  </si>
  <si>
    <t>Peningkatan pembangunan sarana dan prasarana pariwisata</t>
  </si>
  <si>
    <t>Pemantauan Pos Retribusi</t>
  </si>
  <si>
    <t>Pengembangan Saka Pariwisata</t>
  </si>
  <si>
    <t>Pembinaan Pelaku Usaha Jasa Pariwisata</t>
  </si>
  <si>
    <t>Program pengembangan Kemitraan</t>
  </si>
  <si>
    <t>Pemberdayaan Jasa Usaha Atraksi, Rekreasi, dan Hiburan Umum</t>
  </si>
  <si>
    <t>Pengembangan Sadar Wisata</t>
  </si>
  <si>
    <t>Program pengembangan budidaya perikanan</t>
  </si>
  <si>
    <t>Pembinaan dan pengembangan agribisnis perikanan</t>
  </si>
  <si>
    <t>Revitalisasi perikanan</t>
  </si>
  <si>
    <t>Penyediaan sarana produksi perikanan</t>
  </si>
  <si>
    <t>Peningkatan budidaya perkolaman</t>
  </si>
  <si>
    <t>Program pengembangan perikanan tangkap</t>
  </si>
  <si>
    <t>Pengembangan Budidaya dan Pelestarian Sumber Hayati Perikanan</t>
  </si>
  <si>
    <t>Program Optimalisasi pengelolaan dan pemasaran produksi perikanan</t>
  </si>
  <si>
    <t>Promosi Hasil Perikanan</t>
  </si>
  <si>
    <t>Penyediaan Cetak Karcis</t>
  </si>
  <si>
    <t>Pemeliharaan Aplikasi Program dan Jaringan Komputer</t>
  </si>
  <si>
    <t>Peningkatan Sumber Daya Manusia dalam Rangka Peningkatan Kinerja</t>
  </si>
  <si>
    <t>Peningkatan Kemampuan Aparat Pengelola Pendapatan</t>
  </si>
  <si>
    <t>Program perlindungan konsumen dan pengamanan perdagangan</t>
  </si>
  <si>
    <t>Pelatihan Kemetrologian dan Perlindungan Konsumen</t>
  </si>
  <si>
    <t>Bimbingan Teknis Pelaku Usaha Mandiri</t>
  </si>
  <si>
    <t>Program peningkatan dan pengembangan ekspor</t>
  </si>
  <si>
    <t>Promosi Produksi Dalam Negeri (Pameran Solo Raya Ekspo)</t>
  </si>
  <si>
    <t>Promosi Produksi Dalam Negeri Luar Jawa</t>
  </si>
  <si>
    <t>Program peningkatan efisiensi perdagangan dalam negeri</t>
  </si>
  <si>
    <t>Pemeliharaan Pasar Gondangrejo</t>
  </si>
  <si>
    <t>Rehabilitasi Pasar Punukan Kecamatan Matesih</t>
  </si>
  <si>
    <t>Monitoring dan Evaluasi Potensi Pasar</t>
  </si>
  <si>
    <t>Pemantauan Harga Bahan Pokok dan Barang Strategis</t>
  </si>
  <si>
    <t>Pameran Intanpari 2016</t>
  </si>
  <si>
    <t>Pemeliharaan Pasar Jungke</t>
  </si>
  <si>
    <t>Peningkatan Keamanan dan Ketertiban Lingkungan Pasar</t>
  </si>
  <si>
    <t>Pemeliharaan Pasar Tawangmangu</t>
  </si>
  <si>
    <t>Bimtek Satpam Pasar</t>
  </si>
  <si>
    <t>Biaya sewa tanah pasar palur</t>
  </si>
  <si>
    <t>Pemeliharaan Pasar Se Kabupaten Karanganyar</t>
  </si>
  <si>
    <t>Pengawasan dan Monitoring Barang Kena Cukai Beredar Dipasaran</t>
  </si>
  <si>
    <t>Program pembinaan pedagang kakilima dan asongan</t>
  </si>
  <si>
    <t>Kegiatan pembinaan organisasi pedagang kakilima dan asongan</t>
  </si>
  <si>
    <t>Kegiatan penyuluhan peningkatan disiplin pedagang kakilima dan asongan</t>
  </si>
  <si>
    <t>Program peningkatan kapasitas iptek sistem produksi</t>
  </si>
  <si>
    <t>Pemuthakiran data Industri Hasil Tembakau (Rokok)</t>
  </si>
  <si>
    <t>Fasilitasi Uji Tar Dan Nikotin Rendah Produksi IHT (Rokok)</t>
  </si>
  <si>
    <t>Peningkatan Kompentensi Teknologi dan Inovasi Industri</t>
  </si>
  <si>
    <t>Pengembangan Sentra sentra Industri Kecil dan Menengah Kabupaten Karanganyar</t>
  </si>
  <si>
    <t>Pelatihan Kewirausahaan Usaha Mikro Kecil dan Menengah (UMKM)</t>
  </si>
  <si>
    <t>Program pengembangan industri kecil dan menengah</t>
  </si>
  <si>
    <t>Pengembangan Home Industri Kecil Menengah</t>
  </si>
  <si>
    <t>Program peningkatan kemampuan teknologi industri</t>
  </si>
  <si>
    <t>Penguatan Ekonomi Masyarakat di Lingkungan IHT Dalam Rangka Mendorong Pertumbuhan ekonomi Daerah Melalui Peningkatan Managemen Pengelolaan Sarana Produksi dari Proposi Industri  Kecil Menengah dan UDKM (PKL)</t>
  </si>
  <si>
    <t>Peningkatan Mutu Produksi dan Penguatan Sarana Produksi Industri Kecil Peralatan Rumah Tangga Dilingkungan IHT</t>
  </si>
  <si>
    <t>Peningkatan Mutu Produksi Industri Kecil Furniture Dari Kayu Desa Bulurejo Kecamatan Gondangrejo di Lingkungan Industri Hasil Tembakau (IHT)</t>
  </si>
  <si>
    <t>Bimbingan Teknologi Industri Kecil bagi Perempuan (P2mBG)</t>
  </si>
  <si>
    <t>Program pengembangan sentra-sentra industri potensial</t>
  </si>
  <si>
    <t>Peningkatan dan Pengembangan UKM Yang Mendukung Industrri Pariwisata</t>
  </si>
  <si>
    <t>Penyuluhan Perindustrian dan Perdagangan</t>
  </si>
  <si>
    <t>Program transmigrasi regional</t>
  </si>
  <si>
    <t>Penyuluhan, penampungan dan pemberangkatan transmigran</t>
  </si>
  <si>
    <t>KODE
REKENING</t>
  </si>
  <si>
    <t>JUMLAH
(Rp)</t>
  </si>
  <si>
    <t>6 = 3 x 5</t>
  </si>
  <si>
    <t>5 . 1</t>
  </si>
  <si>
    <t>5 . 1 . 4</t>
  </si>
  <si>
    <t>5 . 1 . 4 . 05</t>
  </si>
  <si>
    <t>Belanja Hibah Kepada Badan/Lembaga/Organisasi</t>
  </si>
  <si>
    <t>5 . 1 . 4 . 05 . 01</t>
  </si>
  <si>
    <t>5 . 1 . 4 . 07</t>
  </si>
  <si>
    <t>Belanja Hibah Kepada Kelompok UMKM</t>
  </si>
  <si>
    <t>5 . 1 . 4 . 07 . 01</t>
  </si>
  <si>
    <t>Belanja Hibah kepada Kelompok UMKM</t>
  </si>
  <si>
    <t>(Disperindagkop &amp; UMKM)</t>
  </si>
  <si>
    <t>Kube "Pelangi", Pancot RT. 3/8 Kalisoro Kec. Tawangmangu</t>
  </si>
  <si>
    <t>Kube "Adi Berkah Mandiri", Sewurejo Desa Alastuwo Kec. Kebakkramat</t>
  </si>
  <si>
    <t>Kube "Panca Usaha" Dusun Pandes RT. 7/13 Papahan</t>
  </si>
  <si>
    <t>Pokdakan Karya Sejahtera, Bendungan RT 04 RW 06</t>
  </si>
  <si>
    <t>Kelompok Usaha Berdikari Sejahtera RT. 04 RW. 05 Klodran Colomadu</t>
  </si>
  <si>
    <t>KSPPS ASM Dusun Kaling Kec. Tasikmadu</t>
  </si>
  <si>
    <t>Pelatihan Usaha Kecil, KSPPS Center KUBE, Jalan Lawu Timur Km 17, Kadipiro, Bejen, Karanganyar</t>
  </si>
  <si>
    <t>LPM Canthing Mulia, Maron RT. 03 RW. 12 Kel. Bolong Kec. Karanganyar</t>
  </si>
  <si>
    <t>5 . 1 . 4 . 09</t>
  </si>
  <si>
    <t>Belanja Hibah Pendidikan</t>
  </si>
  <si>
    <t>5 . 1 . 4 . 09 . 01</t>
  </si>
  <si>
    <t>(Disdikpora)</t>
  </si>
  <si>
    <t>5 . 1 . 4 . 10</t>
  </si>
  <si>
    <t>Belanja Hibah Kepada Kelompok Ternak</t>
  </si>
  <si>
    <t>5 . 1 . 4 . 10 . 01</t>
  </si>
  <si>
    <t>(Dinas Peternakan dan Perikanan)</t>
  </si>
  <si>
    <t>Kelompok Ternak Bhakti Manunggal Kel. Delingan</t>
  </si>
  <si>
    <t>Kelompok Ternak "Ngudi Rejeki" Dusun Kapingan Desa Dayu Kec. Karangpandan</t>
  </si>
  <si>
    <t>Kelompok Ternak "Guyub Rukun" Dusun Ngablak Desa Karangmojo Kec. Tasikmadu</t>
  </si>
  <si>
    <t>Kelompok Ternak Blumbang Sejahtera, Blumbang 4/3 Kel. Blumbang Tawangmangu</t>
  </si>
  <si>
    <t>Kelompok Tani Ternak "Sedyo Utomo" Desa Pojok Kec. Mojogedang</t>
  </si>
  <si>
    <t>KUBE Ternak "Pemuda Amanah" Desa Karang Kec. Karangpandan</t>
  </si>
  <si>
    <t>Kelompok Ternak "SAPI BAROKAH", Ngledok Desa Girimulyo Kec. Ngargoyoso</t>
  </si>
  <si>
    <t>Kelompok Usaha Embun Bird, Bendungan RT. 03 RW. 06 Klodran Colomadu</t>
  </si>
  <si>
    <t>Kelompok Tani Ternak "Rumaket" Tlukan Desa Nglegok Kec. Ngargoyoso</t>
  </si>
  <si>
    <t>Kelompok Tani Ternak "Marsudi Lembu" Dusun Belang Desa Tlobo Kec. Jatiyoso</t>
  </si>
  <si>
    <t>Kelompok Ternak "Dadi Santoso" Wates Desa Karangmojo Kec. Tasikmadu</t>
  </si>
  <si>
    <t>Kelompok Ternak Sapi "NGUDI MULYO" Dk. Sendang RT. 01 RW. 11 Desa Sepanjang Kec. Tawangmangu</t>
  </si>
  <si>
    <t>Kelompok Ternak Sapi "LEMBU MULYO" Kalisoro RT. 03 RW. 01 Lingkungan Kalisoro Kec. Tawangmangu</t>
  </si>
  <si>
    <t>Kelompok Ternak Sapi "Ngudi Makmur, Mandungan RT. 03 RW. 04 Kel. Jungke Kec. Karanganyar</t>
  </si>
  <si>
    <t>Kelompok Tani Ternak Sapi "Rojo Koyo", Desa Karangmojo Kec. Tasikmadu</t>
  </si>
  <si>
    <t>Perkumpulan Burung "Sekar Bird Farm, RT. 17 RW. 8 Desa Gaum Kec. Tasikmadu</t>
  </si>
  <si>
    <t>5 . 1 . 4 . 11</t>
  </si>
  <si>
    <t>Belanja Hibah Kepada Kelompok Tani</t>
  </si>
  <si>
    <t>5 . 1 . 4 . 11 . 01</t>
  </si>
  <si>
    <t>(Dinas Pertanian)</t>
  </si>
  <si>
    <t>Kelompok Tani "Gawe Rejo" Desa Ngadirejo Kec. Mojogedang</t>
  </si>
  <si>
    <t>Gapoktan Mbangun Tani Desa Jati Kec. Jaten</t>
  </si>
  <si>
    <t>Kelompok Tani "Sentoso", Dusun Sidorejo, Selokaton, Gondangrejo</t>
  </si>
  <si>
    <t>Kelompok Wanita Tani Desa Wonorejo Kec. Gondangrejo</t>
  </si>
  <si>
    <t>Kelompok Tani Mulyorejo Desa Rejosari Kec. Gondangrejo</t>
  </si>
  <si>
    <t>Kelompok Tani "Rejo Mulyo" Jomblang Desa Kaliwuluh Kec. Kebakkramat</t>
  </si>
  <si>
    <t>Pelatihan PPNSI (Perhimpunan Petani dan Nelayan Seluruh Indonesia) Kabupaten Karanganyar, Gang Bougenvil B4, RT 10/06, Pokoh, Ngijo, Tasikmadu</t>
  </si>
  <si>
    <t>KUBE Jamur Kuping Kelompok Tani "Ngudi Makmur 6", Wates RT. 19 RW. 9 Desa Jatiwarno Kec. Jatipuro</t>
  </si>
  <si>
    <t>Kelompok Tani Santoso Matesih</t>
  </si>
  <si>
    <t>Kelompok Tani Makmur II Desa Wonosari Kec. Gondangrejo</t>
  </si>
  <si>
    <t>Kelompok Tani Sido Mulyo Jati Dsn. Jati Desa Malanggaten Kec. Kebakkramat</t>
  </si>
  <si>
    <t>Kelompok Tani Ngudi Rejeki Desa Jenawi Kec, Jenawi</t>
  </si>
  <si>
    <t>5 . 1 . 4 . 13</t>
  </si>
  <si>
    <t>Belanja Hibah Kepada Koperasi</t>
  </si>
  <si>
    <t>5 . 1 . 4 . 13 . 01</t>
  </si>
  <si>
    <t>Koperasi IKAYO Kec. Tawangmangu</t>
  </si>
  <si>
    <t>Koperasi KSP Trans Artha, Desa Pereng Kec. Mojogedang</t>
  </si>
  <si>
    <t>KJKS Dana Amanah, Jl. Solo Purwodadi KM. 10 Sanggrahan RT. 01 RW. 04 Bulurejo Kec. Gondangrejo</t>
  </si>
  <si>
    <t>KSU Perisai Bangsa</t>
  </si>
  <si>
    <t>Koperasi Mitra Sejahtera, Jl. Solo  Purwodadi KM. 11 Tuban Gondangrejo</t>
  </si>
  <si>
    <t>KJKS Sekawan ARTHA MULIA, Dalon RT. 02 RW. 04 Desa Sroyo Kec. Jaten</t>
  </si>
  <si>
    <t>KJKS Dana Mandiri Syariah Jl. Solo  Purwodadi Desa Tuban Gondangrejo</t>
  </si>
  <si>
    <t>Koperasi Simpan Pinjam "ANSORUNA" Wonorejo, Kel. Bejen Kec. Karanganyar</t>
  </si>
  <si>
    <t>Koperasi Serba Usaha "MUDA MANDIRI" (KSU MAMA), Jaten RT. 02 RW. XIII Jaten</t>
  </si>
  <si>
    <t>Koperasi Kelompok Tani (KKT) 'SARI REJEKI" Pulosari Kebakkramat</t>
  </si>
  <si>
    <t>Koperasi Serba Usaha "CINDE LARAS", Tempelrejo Desa Jatisawit Kec. Jatiyoso</t>
  </si>
  <si>
    <t>KSU "Abimanyu" Dusun Jembangan RT. 06/03 Dusun Kaling Tasikmadu</t>
  </si>
  <si>
    <t>Koperasi Serba Usaha Madu Mas Gawanan Barat Desa Gawanan Kec. Colomadu</t>
  </si>
  <si>
    <t>Koperasi Serba Usaha Syariah (KOSSUMA), Manggung RT. 02 RW. 07 Cangakan Karanganyar</t>
  </si>
  <si>
    <t>Koperasi "MULYO SARI" Kel. Kalisoro Kec. Tawangmangu</t>
  </si>
  <si>
    <t>Koperasi Mandiri Wanita</t>
  </si>
  <si>
    <t>Koperasi Unit Desa (KUD) Syukur Desa Tuban Kec. Gondangrejo</t>
  </si>
  <si>
    <t>Koperasi "SARI DEWI" Harjosari Kel. Popongan Kec. Karanganyar</t>
  </si>
  <si>
    <t>Koperasi KSPS "Karima Utama Syariaho. 42 Tawangmangu</t>
  </si>
  <si>
    <t>Koperasi "KSU Muda Mandiri" Desa Jaten Kec. Jaten</t>
  </si>
  <si>
    <t>Koperasi "Bina Insan Mandiri", Desa Wonorejo Kec. Gondangrejo</t>
  </si>
  <si>
    <t>5 . 1 . 4 . 14</t>
  </si>
  <si>
    <t>Belanja Hibah Kepada Kelompok Budaya Masyarakat</t>
  </si>
  <si>
    <t>5 . 1 . 4 . 14 . 01</t>
  </si>
  <si>
    <t>(Bag. Kesra Setda)</t>
  </si>
  <si>
    <t>Yayasan Kebudayaan Kampung Jawa Parikesit Karanganyar</t>
  </si>
  <si>
    <t>Sanggar Seni "AMONG ROSO", Puton RT. 02 RW. IV Desa Girimulyo Kec. Ngargoyoso</t>
  </si>
  <si>
    <t>Kelompok Kesenian Jaran Gedruk Desa Girimulyo Ngargoyoso</t>
  </si>
  <si>
    <t>Perkumpulan Karawitan "Madyo Laras" Pendem Kulon Desa Suruh Kec. Tasikmadu</t>
  </si>
  <si>
    <t>Sanggar Seni "Pelangi Ngesthi Budaya", Tegalasri RT. 4 RW. 7 Kel. Bejen Kec. Karanganyar</t>
  </si>
  <si>
    <t>5 . 1 . 4 . 15</t>
  </si>
  <si>
    <t>Belanja Hibah Untuk Olahraga Masyarakat/Rekreasi</t>
  </si>
  <si>
    <t>5 . 1 . 4 . 15 . 01</t>
  </si>
  <si>
    <t>Yayasan SSB, Kerten RT. 01 RW. 09 Kel. Jantiharjo Kec. Karanganyar</t>
  </si>
  <si>
    <t>5 . 1 . 5</t>
  </si>
  <si>
    <t>5 . 1 . 5 . 01</t>
  </si>
  <si>
    <t>Belanja Bantuan Sosial kepada Organisasi Sosial Kemasyarakatan</t>
  </si>
  <si>
    <t>5 . 1 . 5 . 01 . 01</t>
  </si>
  <si>
    <t>Belanja Bantuan Sosial Kepada Organisasi Sosial Kemasyarakatan</t>
  </si>
  <si>
    <t>5 . 1 . 5 . 03</t>
  </si>
  <si>
    <t>Belanja Bantuan Sosial Kepada Anggota Masyarakat</t>
  </si>
  <si>
    <t>5 . 1 . 5 . 03 . 01</t>
  </si>
  <si>
    <t>5 . 1 . 6</t>
  </si>
  <si>
    <t>5 . 1 . 6 . 03</t>
  </si>
  <si>
    <t>Belanja Bagi Hasil Pajak Daerah Kepada Pemerintahan Desa</t>
  </si>
  <si>
    <t>(Bag. Pemdes Setda)</t>
  </si>
  <si>
    <t>5 . 1 . 6 . 03 . 01</t>
  </si>
  <si>
    <t>Belanja Bagi Hasil Pajak Daerah Kepada Pemerintahan Desa Ngepungsari Kec. Jatipuro</t>
  </si>
  <si>
    <t>5 . 1 . 6 . 03 . 02</t>
  </si>
  <si>
    <t>Belanja Bagi Hasil Pajak Daerah Kepada Pemerintahan Desa Jatipurwo Kec. Jatipuro</t>
  </si>
  <si>
    <t>5 . 1 . 6 . 03 . 03</t>
  </si>
  <si>
    <t>Belanja Bagi Hasil Pajak Daerah Kepada Pemerintahan Desa Jatipuro Kec. Jatipuro</t>
  </si>
  <si>
    <t>5 . 1 . 6 . 03 . 04</t>
  </si>
  <si>
    <t>Belanja Bagi Hasil Pajak Daerah Kepada Pemerintahan Desa Jatisobo Kec. Jatipuro</t>
  </si>
  <si>
    <t>5 . 1 . 6 . 03 . 05</t>
  </si>
  <si>
    <t>Belanja Bagi Hasil Pajak Daerah Kepada Pemerintahan Desa Jatiwarno Kec. Jatipuro</t>
  </si>
  <si>
    <t>5 . 1 . 6 . 03 . 06</t>
  </si>
  <si>
    <t>Belanja Bagi Hasil Pajak Daerah Kepada Pemerintahan Desa Jatimulyo Kec. Jatipuro</t>
  </si>
  <si>
    <t>5 . 1 . 6 . 03 . 07</t>
  </si>
  <si>
    <t>Belanja Bagi Hasil Pajak Daerah Kepada Pemerintahan Desa Jatisuko Kec. Jatipuro</t>
  </si>
  <si>
    <t>5 . 1 . 6 . 03 . 08</t>
  </si>
  <si>
    <t>Belanja Bagi Hasil Pajak Daerah Kepada Pemerintahan Desa Jatiharjo Kec. Jatipuro</t>
  </si>
  <si>
    <t>5 . 1 . 6 . 03 . 09</t>
  </si>
  <si>
    <t>Belanja Bagi Hasil Pajak Daerah Kepada Pemerintahan Desa Jatikuwung Kec. Jatipuro</t>
  </si>
  <si>
    <t>5 . 1 . 6 . 03 . 10</t>
  </si>
  <si>
    <t>Belanja Bagi Hasil Pajak Daerah Kepada Pemerintahan Desa Jatiroyo Kec. Jatipuro</t>
  </si>
  <si>
    <t>5 . 1 . 6 . 03 . 11</t>
  </si>
  <si>
    <t>Belanja Bagi Hasil Pajak Daerah Kepada Pemerintahan Desa Jatisawit Kec. Jatiyoso</t>
  </si>
  <si>
    <t>5 . 1 . 6 . 03 . 12</t>
  </si>
  <si>
    <t>Belanja Bagi Hasil Pajak Daerah Kepada Pemerintahan Desa Petung Kec. Jatiyoso</t>
  </si>
  <si>
    <t>5 . 1 . 6 . 03 . 13</t>
  </si>
  <si>
    <t>Belanja Bagi Hasil Pajak Daerah Kepada Pemerintahan Desa Wonokeling Kec. Jatiyoso</t>
  </si>
  <si>
    <t>5 . 1 . 6 . 03 . 14</t>
  </si>
  <si>
    <t>Belanja Bagi Hasil Pajak Daerah Kepada Pemerintahan Desa Jatiyoso Kec. Jatiyoso</t>
  </si>
  <si>
    <t>5 . 1 . 6 . 03 . 15</t>
  </si>
  <si>
    <t>Belanja Bagi Hasil Pajak Daerah Kepada Pemerintahan Desa Tlobo Kec. Jatiyoso</t>
  </si>
  <si>
    <t>5 . 1 . 6 . 03 . 16</t>
  </si>
  <si>
    <t>Belanja Bagi Hasil Pajak Daerah Kepada Pemerintahan Desa Wonorejo Kec. Jatiyoso</t>
  </si>
  <si>
    <t>5 . 1 . 6 . 03 . 17</t>
  </si>
  <si>
    <t>Belanja Bagi Hasil Pajak Daerah Kepada Pemerintahan Desa Beruk Kec. Jatiyoso</t>
  </si>
  <si>
    <t>5 . 1 . 6 . 03 . 18</t>
  </si>
  <si>
    <t>Belanja Bagi Hasil Pajak Daerah Kepada Pemerintahan Desa Karangsari Kec. Jatiyoso</t>
  </si>
  <si>
    <t>5 . 1 . 6 . 03 . 19</t>
  </si>
  <si>
    <t>Belanja Bagi Hasil Pajak Daerah Kepada Pemerintahan Desa Wukirsawit Kec. Jatiyoso</t>
  </si>
  <si>
    <t>5 . 1 . 6 . 03 . 20</t>
  </si>
  <si>
    <t>Belanja Bagi Hasil Pajak Daerah Kepada Pemerintahan Desa Paseban Kec. Jumapolo</t>
  </si>
  <si>
    <t>5 . 1 . 6 . 03 . 21</t>
  </si>
  <si>
    <t>Belanja Bagi Hasil Pajak Daerah Kepada Pemerintahan Desa Lemahbang Kec. Jumapolo</t>
  </si>
  <si>
    <t>5 . 1 . 6 . 03 . 22</t>
  </si>
  <si>
    <t>Belanja Bagi Hasil Pajak Daerah Kepada Pemerintahan Desa Jatirejo Kec. Jumapolo</t>
  </si>
  <si>
    <t>5 . 1 . 6 . 03 . 23</t>
  </si>
  <si>
    <t>Belanja Bagi Hasil Pajak Daerah Kepada Pemerintahan Desa Kwangsan Kec. Jumapolo</t>
  </si>
  <si>
    <t>5 . 1 . 6 . 03 . 24</t>
  </si>
  <si>
    <t>Belanja Bagi Hasil Pajak Daerah Kepada Pemerintahan Desa Karangbangun Kec. Jumapolo</t>
  </si>
  <si>
    <t>5 . 1 . 6 . 03 . 25</t>
  </si>
  <si>
    <t>Belanja Bagi Hasil Pajak Daerah Kepada Pemerintahan Desa Ploso Kec. Jumapolo</t>
  </si>
  <si>
    <t>5 . 1 . 6 . 03 . 26</t>
  </si>
  <si>
    <t>Belanja Bagi Hasil Pajak Daerah Kepada Pemerintahan Desa Giriwondo Kec. Jumapolo</t>
  </si>
  <si>
    <t>5 . 1 . 6 . 03 . 27</t>
  </si>
  <si>
    <t>Belanja Bagi Hasil Pajak Daerah Kepada Pemerintahan Desa Kadipiro Kec. Jumapolo</t>
  </si>
  <si>
    <t>5 . 1 . 6 . 03 . 28</t>
  </si>
  <si>
    <t>Belanja Bagi Hasil Pajak Daerah Kepada Pemerintahan Desa Jumantoro Kec. Jumapolo</t>
  </si>
  <si>
    <t>5 . 1 . 6 . 03 . 29</t>
  </si>
  <si>
    <t>Belanja Bagi Hasil Pajak Daerah Kepada Pemerintahan Desa Kedawung Kec. Jumapolo</t>
  </si>
  <si>
    <t>5 . 1 . 6 . 03 . 30</t>
  </si>
  <si>
    <t>Belanja Bagi Hasil Pajak Daerah Kepada Pemerintahan Desa Jumapolo Kec. Jumapolo</t>
  </si>
  <si>
    <t>5 . 1 . 6 . 03 . 31</t>
  </si>
  <si>
    <t>Belanja Bagi Hasil Pajak Daerah Kepada Pemerintahan Desa Bakalan Kec. Jumapolo</t>
  </si>
  <si>
    <t>5 . 1 . 6 . 03 . 32</t>
  </si>
  <si>
    <t>Belanja Bagi Hasil Pajak Daerah Kepada Pemerintahan Desa Sedayu Kec. Jumantono</t>
  </si>
  <si>
    <t>5 . 1 . 6 . 03 . 33</t>
  </si>
  <si>
    <t>Belanja Bagi Hasil Pajak Daerah Kepada Pemerintahan Desa Kebak Kec. Jumantono</t>
  </si>
  <si>
    <t>5 . 1 . 6 . 03 . 34</t>
  </si>
  <si>
    <t>Belanja Bagi Hasil Pajak Daerah Kepada Pemerintahan Desa Gemantar Kec. Jumantono</t>
  </si>
  <si>
    <t>5 . 1 . 6 . 03 . 35</t>
  </si>
  <si>
    <t>Belanja Bagi Hasil Pajak Daerah Kepada Pemerintahan Desa Genengan Kec. Jumantono</t>
  </si>
  <si>
    <t>5 . 1 . 6 . 03 . 36</t>
  </si>
  <si>
    <t>Belanja Bagi Hasil Pajak Daerah Kepada Pemerintahan Desa Tugu Kec. Jumantono</t>
  </si>
  <si>
    <t>5 . 1 . 6 . 03 . 37</t>
  </si>
  <si>
    <t>Belanja Bagi Hasil Pajak Daerah Kepada Pemerintahan Desa Ngunut Kec. Jumantono</t>
  </si>
  <si>
    <t>5 . 1 . 6 . 03 . 38</t>
  </si>
  <si>
    <t>Belanja Bagi Hasil Pajak Daerah Kepada Pemerintahan Desa Blorong Kec. Jumantono</t>
  </si>
  <si>
    <t>5 . 1 . 6 . 03 . 39</t>
  </si>
  <si>
    <t>Belanja Bagi Hasil Pajak Daerah Kepada Pemerintahan Desa Sambirejo Kec. Jumantono</t>
  </si>
  <si>
    <t>5 . 1 . 6 . 03 . 40</t>
  </si>
  <si>
    <t>Belanja Bagi Hasil Pajak Daerah Kepada Pemerintahan Desa Tunggulrejo Kec. Jumantono</t>
  </si>
  <si>
    <t>5 . 1 . 6 . 03 . 41</t>
  </si>
  <si>
    <t>Belanja Bagi Hasil Pajak Daerah Kepada Pemerintahan Desa Sukosari Kec. Jumantono</t>
  </si>
  <si>
    <t>5 . 1 . 6 . 03 . 42</t>
  </si>
  <si>
    <t>Belanja Bagi Hasil Pajak Daerah Kepada Pemerintahan Desa Sringin Kec. Jumantono</t>
  </si>
  <si>
    <t>5 . 1 . 6 . 03 . 43</t>
  </si>
  <si>
    <t>Belanja Bagi Hasil Pajak Daerah Kepada Pemerintahan Desa Ngadiluwih Kec. Matesih</t>
  </si>
  <si>
    <t>5 . 1 . 6 . 03 . 44</t>
  </si>
  <si>
    <t>Belanja Bagi Hasil Pajak Daerah Kepada Pemerintahan Desa Dawung Kec. Matesih</t>
  </si>
  <si>
    <t>5 . 1 . 6 . 03 . 45</t>
  </si>
  <si>
    <t>Belanja Bagi Hasil Pajak Daerah Kepada Pemerintahan Desa Matesih Kec. Matesih</t>
  </si>
  <si>
    <t>5 . 1 . 6 . 03 . 46</t>
  </si>
  <si>
    <t>Belanja Bagi Hasil Pajak Daerah Kepada Pemerintahan Desa Karangbangun Kec. Matesih</t>
  </si>
  <si>
    <t>5 . 1 . 6 . 03 . 47</t>
  </si>
  <si>
    <t>Belanja Bagi Hasil Pajak Daerah Kepada Pemerintahan Desa Koripan Kec. Matesih</t>
  </si>
  <si>
    <t>5 . 1 . 6 . 03 . 48</t>
  </si>
  <si>
    <t>Belanja Bagi Hasil Pajak Daerah Kepada Pemerintahan Desa Girilayu Kec. Matesih</t>
  </si>
  <si>
    <t>5 . 1 . 6 . 03 . 49</t>
  </si>
  <si>
    <t>Belanja Bagi Hasil Pajak Daerah Kepada Pemerintahan Desa Pablengan Kec. Matesih</t>
  </si>
  <si>
    <t>5 . 1 . 6 . 03 . 50</t>
  </si>
  <si>
    <t>Belanja Bagi Hasil Pajak Daerah Kepada Pemerintahan Desa Gantiwarno Kec. Matesih</t>
  </si>
  <si>
    <t>5 . 1 . 6 . 03 . 51</t>
  </si>
  <si>
    <t>Belanja Bagi Hasil Pajak Daerah Kepada Pemerintahan Desa Plosorejo Kec. Matesih</t>
  </si>
  <si>
    <t>5 . 1 . 6 . 03 . 52</t>
  </si>
  <si>
    <t>Belanja Bagi Hasil Pajak Daerah Kepada Pemerintahan Desa Gondosuli Kec. Tawangmangu</t>
  </si>
  <si>
    <t>5 . 1 . 6 . 03 . 53</t>
  </si>
  <si>
    <t>Belanja Bagi Hasil Pajak Daerah Kepada Pemerintahan Desa Sepanjang Kec. Tawangmangu</t>
  </si>
  <si>
    <t>5 . 1 . 6 . 03 . 54</t>
  </si>
  <si>
    <t>Belanja Bagi Hasil Pajak Daerah Kepada Pemerintahan Desa Bandardawung Kec. Tawangmangu</t>
  </si>
  <si>
    <t>5 . 1 . 6 . 03 . 55</t>
  </si>
  <si>
    <t>Belanja Bagi Hasil Pajak Daerah Kepada Pemerintahan Desa Karanglo Kec. Tawangmangu</t>
  </si>
  <si>
    <t>5 . 1 . 6 . 03 . 56</t>
  </si>
  <si>
    <t>Belanja Bagi Hasil Pajak Daerah Kepada Pemerintahan Desa Nglebak Kec. Tawangmangu</t>
  </si>
  <si>
    <t>5 . 1 . 6 . 03 . 57</t>
  </si>
  <si>
    <t>Belanja Bagi Hasil Pajak Daerah Kepada Pemerintahan Desa Plumbon Kec. Tawangmangu</t>
  </si>
  <si>
    <t>5 . 1 . 6 . 03 . 58</t>
  </si>
  <si>
    <t>Belanja Bagi Hasil Pajak Daerah Kepada Pemerintahan Desa Tengklik Kec. Tawangmangu</t>
  </si>
  <si>
    <t>5 . 1 . 6 . 03 . 59</t>
  </si>
  <si>
    <t>Belanja Bagi Hasil Pajak Daerah Kepada Pemerintahan Desa Puntukrejo Kec. Ngargoyoso</t>
  </si>
  <si>
    <t>5 . 1 . 6 . 03 . 60</t>
  </si>
  <si>
    <t>Belanja Bagi Hasil Pajak Daerah Kepada Pemerintahan Desa Berjo Kec. Ngargoyoso</t>
  </si>
  <si>
    <t>5 . 1 . 6 . 03 . 61</t>
  </si>
  <si>
    <t>Belanja Bagi Hasil Pajak Daerah Kepada Pemerintahan Desa Girimulyo Kec. Ngargoyoso</t>
  </si>
  <si>
    <t>5 . 1 . 6 . 03 . 62</t>
  </si>
  <si>
    <t>Belanja Bagi Hasil Pajak Daerah Kepada Pemerintahan Desa Segorogunung Kec. Ngargoyoso</t>
  </si>
  <si>
    <t>5 . 1 . 6 . 03 . 63</t>
  </si>
  <si>
    <t>Belanja Bagi Hasil Pajak Daerah Kepada Pemerintahan Desa Kemuning Kec. Ngargoyoso</t>
  </si>
  <si>
    <t>5 . 1 . 6 . 03 . 64</t>
  </si>
  <si>
    <t>Belanja Bagi Hasil Pajak Daerah Kepada Pemerintahan Desa Ngargoyoso Kec. Ngargoyoso</t>
  </si>
  <si>
    <t>5 . 1 . 6 . 03 . 65</t>
  </si>
  <si>
    <t>Belanja Bagi Hasil Pajak Daerah Kepada Pemerintahan Desa Jatirejo Kec. Ngargoyoso</t>
  </si>
  <si>
    <t>5 . 1 . 6 . 03 . 66</t>
  </si>
  <si>
    <t>Belanja Bagi Hasil Pajak Daerah Kepada Pemerintahan Desa Dukuh Kec. Ngargoyoso</t>
  </si>
  <si>
    <t>5 . 1 . 6 . 03 . 67</t>
  </si>
  <si>
    <t>Belanja Bagi Hasil Pajak Daerah Kepada Pemerintahan Desa Nglegok Kec. Ngargoyoso</t>
  </si>
  <si>
    <t>5 . 1 . 6 . 03 . 68</t>
  </si>
  <si>
    <t>Belanja Bagi Hasil Pajak Daerah Kepada Pemerintahan Desa Karangpandan Kec. Karangpandan</t>
  </si>
  <si>
    <t>5 . 1 . 6 . 03 . 69</t>
  </si>
  <si>
    <t>Belanja Bagi Hasil Pajak Daerah Kepada Pemerintahan Desa Doplang Kec. Karangpandan</t>
  </si>
  <si>
    <t>5 . 1 . 6 . 03 . 70</t>
  </si>
  <si>
    <t>Belanja Bagi Hasil Pajak Daerah Kepada Pemerintahan Desa Ngemplak Kec. Karangpandan</t>
  </si>
  <si>
    <t>5 . 1 . 6 . 03 . 71</t>
  </si>
  <si>
    <t>Belanja Bagi Hasil Pajak Daerah Kepada Pemerintahan Desa Bangsri Kec. Karangpandan</t>
  </si>
  <si>
    <t>5 . 1 . 6 . 03 . 72</t>
  </si>
  <si>
    <t>Belanja Bagi Hasil Pajak Daerah Kepada Pemerintahan Desa Tohkuning Kec. Karangpandan</t>
  </si>
  <si>
    <t>5 . 1 . 6 . 03 . 73</t>
  </si>
  <si>
    <t>Belanja Bagi Hasil Pajak Daerah Kepada Pemerintahan Desa Gondangmanis Kec. Karangpandan</t>
  </si>
  <si>
    <t>5 . 1 . 6 . 03 . 74</t>
  </si>
  <si>
    <t>Belanja Bagi Hasil Pajak Daerah Kepada Pemerintahan Desa Dayu Kec. Karangpandan</t>
  </si>
  <si>
    <t>5 . 1 . 6 . 03 . 75</t>
  </si>
  <si>
    <t>Belanja Bagi Hasil Pajak Daerah Kepada Pemerintahan Desa Harjosari Kec. Karangpandan</t>
  </si>
  <si>
    <t>5 . 1 . 6 . 03 . 76</t>
  </si>
  <si>
    <t>Belanja Bagi Hasil Pajak Daerah Kepada Pemerintahan Desa Salam Kec. Karangpandan</t>
  </si>
  <si>
    <t>5 . 1 . 6 . 03 . 77</t>
  </si>
  <si>
    <t>Belanja Bagi Hasil Pajak Daerah Kepada Pemerintahan Desa Gerdu Kec. Karangpandan</t>
  </si>
  <si>
    <t>5 . 1 . 6 . 03 . 78</t>
  </si>
  <si>
    <t>Belanja Bagi Hasil Pajak Daerah Kepada Pemerintahan Desa Karang Kec. Karangpandan</t>
  </si>
  <si>
    <t>5 . 1 . 6 . 03 . 79</t>
  </si>
  <si>
    <t>Belanja Bagi Hasil Pajak Daerah Kepada Pemerintahan Desa Buran Kec. Tasikmadu</t>
  </si>
  <si>
    <t>5 . 1 . 6 . 03 . 80</t>
  </si>
  <si>
    <t>Belanja Bagi Hasil Pajak Daerah Kepada Pemerintahan Desa Papahan Kec. Tasikmadu</t>
  </si>
  <si>
    <t>5 . 1 . 6 . 03 . 81</t>
  </si>
  <si>
    <t>Belanja Bagi Hasil Pajak Daerah Kepada Pemerintahan Desa Ngijo Kec. Tasikmadu</t>
  </si>
  <si>
    <t>5 . 1 . 6 . 03 . 82</t>
  </si>
  <si>
    <t>Belanja Bagi Hasil Pajak Daerah Kepada Pemerintahan Desa Gaum Kec. Tasikmadu</t>
  </si>
  <si>
    <t>5 . 1 . 6 . 03 . 83</t>
  </si>
  <si>
    <t>Belanja Bagi Hasil Pajak Daerah Kepada Pemerintahan Desa Suruh Kec. Tasikmadu</t>
  </si>
  <si>
    <t>5 . 1 . 6 . 03 . 84</t>
  </si>
  <si>
    <t>Belanja Bagi Hasil Pajak Daerah Kepada Pemerintahan Desa Pandeyan Kec. Tasikmadu</t>
  </si>
  <si>
    <t>5 . 1 . 6 . 03 . 85</t>
  </si>
  <si>
    <t>Belanja Bagi Hasil Pajak Daerah Kepada Pemerintahan Desa Karangmojo Kec. Tasikmadu</t>
  </si>
  <si>
    <t>5 . 1 . 6 . 03 . 86</t>
  </si>
  <si>
    <t>Belanja Bagi Hasil Pajak Daerah Kepada Pemerintahan Desa Kaling Kec. Tasikmadu</t>
  </si>
  <si>
    <t>5 . 1 . 6 . 03 . 87</t>
  </si>
  <si>
    <t>Belanja Bagi Hasil Pajak Daerah Kepada Pemerintahan Desa Wonolopo Kec. Tasikmadu</t>
  </si>
  <si>
    <t>5 . 1 . 6 . 03 . 88</t>
  </si>
  <si>
    <t>Belanja Bagi Hasil Pajak Daerah Kepada Pemerintahan Desa Kalijirak Kec. Tasikmadu</t>
  </si>
  <si>
    <t>5 . 1 . 6 . 03 . 89</t>
  </si>
  <si>
    <t>Belanja Bagi Hasil Pajak Daerah Kepada Pemerintahan Desa Suruhkalang Kec. Jaten</t>
  </si>
  <si>
    <t>5 . 1 . 6 . 03 . 90</t>
  </si>
  <si>
    <t>Belanja Bagi Hasil Pajak Daerah Kepada Pemerintahan Desa Jati Kec. Jaten</t>
  </si>
  <si>
    <t>5 . 1 . 6 . 03 . 91</t>
  </si>
  <si>
    <t>Belanja Bagi Hasil Pajak Daerah Kepada Pemerintahan Desa Jaten Kec. Jaten</t>
  </si>
  <si>
    <t>5 . 1 . 6 . 03 . 92</t>
  </si>
  <si>
    <t>Belanja Bagi Hasil Pajak Daerah Kepada Pemerintahan Desa Dagen Kec. Jaten</t>
  </si>
  <si>
    <t>5 . 1 . 6 . 03 . 93</t>
  </si>
  <si>
    <t>Belanja Bagi Hasil Pajak Daerah Kepada Pemerintahan Desa Ngringo Kec. Jaten</t>
  </si>
  <si>
    <t>5 . 1 . 6 . 03 . 94</t>
  </si>
  <si>
    <t>Belanja Bagi Hasil Pajak Daerah Kepada Pemerintahan Desa Jetis Kec. Jaten</t>
  </si>
  <si>
    <t>5 . 1 . 6 . 03 . 95</t>
  </si>
  <si>
    <t>Belanja Bagi Hasil Pajak Daerah Kepada Pemerintahan Desa Sroyo Kec. Jaten</t>
  </si>
  <si>
    <t>5 . 1 . 6 . 03 . 96</t>
  </si>
  <si>
    <t>Belanja Bagi Hasil Pajak Daerah Kepada Pemerintahan Desa Brujul Kec. Jaten</t>
  </si>
  <si>
    <t>5 . 1 . 6 . 03 . 97</t>
  </si>
  <si>
    <t>Belanja Bagi Hasil Pajak Daerah Kepada Pemerintahan Desa Ngasem Kec. Colomadu</t>
  </si>
  <si>
    <t>5 . 1 . 6 . 03 . 98</t>
  </si>
  <si>
    <t>Belanja Bagi Hasil Pajak Daerah Kepada Pemerintahan Desa Bolon Kec. Colomadu</t>
  </si>
  <si>
    <t>5 . 1 . 6 . 03 . 99</t>
  </si>
  <si>
    <t>Belanja Bagi Hasil Pajak Daerah Kepada Pemerintahan Desa Malangjiwan Kec. Colomadu</t>
  </si>
  <si>
    <t>5 . 1 . 6 . 03 . 00</t>
  </si>
  <si>
    <t>Belanja Bagi Hasil Pajak Daerah Kepada Pemerintahan Desa Gawanan Kec. Colomadu</t>
  </si>
  <si>
    <t>Belanja Bagi Hasil Pajak Daerah Kepada Pemerintahan Desa Tohudan Kec. Colomadu</t>
  </si>
  <si>
    <t>Belanja Bagi Hasil Pajak Daerah Kepada Pemerintahan Desa Gedongan Kec. Colomadu</t>
  </si>
  <si>
    <t>Belanja Bagi Hasil Pajak Daerah Kepada Pemerintahan Desa Klodran Kec. Colomadu</t>
  </si>
  <si>
    <t>Belanja Bagi Hasil Pajak Daerah Kepada Pemerintahan Desa Baturan Kec. Colomadu</t>
  </si>
  <si>
    <t>Belanja Bagi Hasil Pajak Daerah Kepada Pemerintahan Desa Blulukan Kec. Colomadu</t>
  </si>
  <si>
    <t>Belanja Bagi Hasil Pajak Daerah Kepada Pemerintahan Desa Paulan Kec. Colomadu</t>
  </si>
  <si>
    <t>Belanja Bagi Hasil Pajak Daerah Kepada Pemerintahan Desa Gajahan Kec. Colomadu</t>
  </si>
  <si>
    <t>Belanja Bagi Hasil Pajak Daerah Kepada Pemerintahan Desa Wonorejo Kec. Gondangrejo</t>
  </si>
  <si>
    <t>Belanja Bagi Hasil Pajak Daerah Kepada Pemerintahan Desa Plesungan Kec. Gondangrejo</t>
  </si>
  <si>
    <t>Belanja Bagi Hasil Pajak Daerah Kepada Pemerintahan Desa Jatikuwung Kec. Gondangrejo</t>
  </si>
  <si>
    <t>Belanja Bagi Hasil Pajak Daerah Kepada Pemerintahan Desa Selokaton Kec. Gondangrejo</t>
  </si>
  <si>
    <t>Belanja Bagi Hasil Pajak Daerah Kepada Pemerintahan Desa Bulurejo Kec. Gondangrejo</t>
  </si>
  <si>
    <t>Belanja Bagi Hasil Pajak Daerah Kepada Pemerintahan Desa Rejosari Kec. Gondangrejo</t>
  </si>
  <si>
    <t>Belanja Bagi Hasil Pajak Daerah Kepada Pemerintahan Desa Jeruksawit Kec. Gondangrejo</t>
  </si>
  <si>
    <t>Belanja Bagi Hasil Pajak Daerah Kepada Pemerintahan Desa Karangturi Kec. Gondangrejo</t>
  </si>
  <si>
    <t>Belanja Bagi Hasil Pajak Daerah Kepada Pemerintahan Desa Kragan Kec. Gondangrejo</t>
  </si>
  <si>
    <t>Belanja Bagi Hasil Pajak Daerah Kepada Pemerintahan Desa Wonosari Kec. Gondangrejo</t>
  </si>
  <si>
    <t>Belanja Bagi Hasil Pajak Daerah Kepada Pemerintahan Desa Dayu Kec. Gondangrejo</t>
  </si>
  <si>
    <t>Belanja Bagi Hasil Pajak Daerah Kepada Pemerintahan Desa Tuban Kec. Gondangrejo</t>
  </si>
  <si>
    <t>Belanja Bagi Hasil Pajak Daerah Kepada Pemerintahan Desa Krendowahono Kec. Gondangrejo</t>
  </si>
  <si>
    <t>Belanja Bagi Hasil Pajak Daerah Kepada Pemerintahan Desa Kemiri Kec. Kebakkramat</t>
  </si>
  <si>
    <t>Belanja Bagi Hasil Pajak Daerah Kepada Pemerintahan Desa Kebak Kec. Kebakkramat</t>
  </si>
  <si>
    <t>Belanja Bagi Hasil Pajak Daerah Kepada Pemerintahan Desa Waru Kec. Kebakkramat</t>
  </si>
  <si>
    <t>Belanja Bagi Hasil Pajak Daerah Kepada Pemerintahan Desa Pulosari Kec. Kebakkramat</t>
  </si>
  <si>
    <t>Belanja Bagi Hasil Pajak Daerah Kepada Pemerintahan Desa Malangganten Kec. Kebakkramat</t>
  </si>
  <si>
    <t>Belanja Bagi Hasil Pajak Daerah Kepada Pemerintahan Desa Nangsri Kec. Kebakkramat</t>
  </si>
  <si>
    <t>Belanja Bagi Hasil Pajak Daerah Kepada Pemerintahan Desa Banjarharjo Kec. Kebakkramat</t>
  </si>
  <si>
    <t>Belanja Bagi Hasil Pajak Daerah Kepada Pemerintahan Desa Alastuwo Kec. Kebakkramat</t>
  </si>
  <si>
    <t>Belanja Bagi Hasil Pajak Daerah Kepada Pemerintahan Desa Macanan Kec. Kebakkramat</t>
  </si>
  <si>
    <t>Belanja Bagi Hasil Pajak Daerah Kepada Pemerintahan Desa Kaliwuluh Kec. Kebakkramat</t>
  </si>
  <si>
    <t>Belanja Bagi Hasil Pajak Daerah Kepada Pemerintahan Desa Mojogedang Kec. Mojogedang</t>
  </si>
  <si>
    <t>Belanja Bagi Hasil Pajak Daerah Kepada Pemerintahan Desa Sewurejo Kec. Mojogedang</t>
  </si>
  <si>
    <t>Belanja Bagi Hasil Pajak Daerah Kepada Pemerintahan Desa Ngadirejo Kec. Mojogedang</t>
  </si>
  <si>
    <t>Belanja Bagi Hasil Pajak Daerah Kepada Pemerintahan Desa Pendem Kec. Mojogedang</t>
  </si>
  <si>
    <t>Belanja Bagi Hasil Pajak Daerah Kepada Pemerintahan Desa Pereng Kec. Mojogedang</t>
  </si>
  <si>
    <t>Belanja Bagi Hasil Pajak Daerah Kepada Pemerintahan Desa Munggur Kec. Mojogedang</t>
  </si>
  <si>
    <t>Belanja Bagi Hasil Pajak Daerah Kepada Pemerintahan Desa Kedungjeruk Kec. Mojogedang</t>
  </si>
  <si>
    <t>Belanja Bagi Hasil Pajak Daerah Kepada Pemerintahan Desa Kaliboto Kec. Mojogedang</t>
  </si>
  <si>
    <t>Belanja Bagi Hasil Pajak Daerah Kepada Pemerintahan Desa Buntar Kec. Mojogedang</t>
  </si>
  <si>
    <t>Belanja Bagi Hasil Pajak Daerah Kepada Pemerintahan Desa Mojoroto Kec. Mojogedang</t>
  </si>
  <si>
    <t>Belanja Bagi Hasil Pajak Daerah Kepada Pemerintahan Desa Gebyog Kec. Mojogedang</t>
  </si>
  <si>
    <t>Belanja Bagi Hasil Pajak Daerah Kepada Pemerintahan Desa Gentungan Kec. Mojogedang</t>
  </si>
  <si>
    <t>Belanja Bagi Hasil Pajak Daerah Kepada Pemerintahan Desa Pojok Kec. Mojogedang</t>
  </si>
  <si>
    <t>Belanja Bagi Hasil Pajak Daerah Kepada Pemerintahan Desa Kuto Kec. Kerjo</t>
  </si>
  <si>
    <t>Belanja Bagi Hasil Pajak Daerah Kepada Pemerintahan Desa Tamansari Kec. Kerjo</t>
  </si>
  <si>
    <t>Belanja Bagi Hasil Pajak Daerah Kepada Pemerintahan Desa Ganten Kec. Kerjo</t>
  </si>
  <si>
    <t>Belanja Bagi Hasil Pajak Daerah Kepada Pemerintahan Desa Gempolan Kec. Kerjo</t>
  </si>
  <si>
    <t>Belanja Bagi Hasil Pajak Daerah Kepada Pemerintahan Desa Plosorejo Kec. Kerjo</t>
  </si>
  <si>
    <t>Belanja Bagi Hasil Pajak Daerah Kepada Pemerintahan Desa Karangrejo Kec. Kerjo</t>
  </si>
  <si>
    <t>Belanja Bagi Hasil Pajak Daerah Kepada Pemerintahan Desa Kwadungan Kec. Kerjo</t>
  </si>
  <si>
    <t>Belanja Bagi Hasil Pajak Daerah Kepada Pemerintahan Desa Botok Kec. Kerjo</t>
  </si>
  <si>
    <t>Belanja Bagi Hasil Pajak Daerah Kepada Pemerintahan Desa Sumberejo Kec. Kerjo</t>
  </si>
  <si>
    <t>Belanja Bagi Hasil Pajak Daerah Kepada Pemerintahan Desa Tawangsari Kec. Kerjo</t>
  </si>
  <si>
    <t>Belanja Bagi Hasil Pajak Daerah Kepada Pemerintahan Desa Gumeng Kec. Jenawi</t>
  </si>
  <si>
    <t>Belanja Bagi Hasil Pajak Daerah Kepada Pemerintahan Desa Anggrasmanis Kec. Jenawi</t>
  </si>
  <si>
    <t>Belanja Bagi Hasil Pajak Daerah Kepada Pemerintahan Desa Jenawi Kec. Jenawi</t>
  </si>
  <si>
    <t>Belanja Bagi Hasil Pajak Daerah Kepada Pemerintahan Desa Trengguli Kec. Jenawi</t>
  </si>
  <si>
    <t>Belanja Bagi Hasil Pajak Daerah Kepada Pemerintahan Desa Balong Kec. Jenawi</t>
  </si>
  <si>
    <t>Belanja Bagi Hasil Pajak Daerah Kepada Pemerintahan Desa Menjing Kec. Jenawi</t>
  </si>
  <si>
    <t>Belanja Bagi Hasil Pajak Daerah Kepada Pemerintahan Desa Seloromo Kec. Jenawi</t>
  </si>
  <si>
    <t>Belanja Bagi Hasil Pajak Daerah Kepada Pemerintahan Desa Sidomukti Kec. Jenawi</t>
  </si>
  <si>
    <t>Belanja Bagi Hasil Pajak Daerah Kepada Pemerintahan Desa Lempong Kec. Jenawi</t>
  </si>
  <si>
    <t>5 . 1 . 6 . 05</t>
  </si>
  <si>
    <t>Belanja Bagi Hasil Retribusi Daerah Kepada Pemerintah Desa</t>
  </si>
  <si>
    <t>5 . 1 . 6 . 05 . 01</t>
  </si>
  <si>
    <t>Belanja Bagi Hasil Retribusi Daerah Kepada Pemerintahan Desa Ngepungsari Kecamatan Jatipuro</t>
  </si>
  <si>
    <t>5 . 1 . 6 . 05 . 02</t>
  </si>
  <si>
    <t>Belanja Bagi Hasil Retribusi Daerah Kepada Pemerintahan Desa Jatipurwo Kecamatan Jatipuro</t>
  </si>
  <si>
    <t>5 . 1 . 6 . 05 . 03</t>
  </si>
  <si>
    <t>Belanja Bagi Hasil Retribusi Daerah Kepada Pemerintahan Desa Jatipuro Kecamatan Jatipuro</t>
  </si>
  <si>
    <t>5 . 1 . 6 . 05 . 04</t>
  </si>
  <si>
    <t>Belanja Bagi Hasil Retribusi Daerah Kepada Pemerintahan Desa Jatisobo Kecamatan Jatipuro</t>
  </si>
  <si>
    <t>5 . 1 . 6 . 05 . 05</t>
  </si>
  <si>
    <t>Belanja Bagi Hasil Retribusi Daerah Kepada Pemerintahan Desa Jatiwarno Kecamatan Jatipuro</t>
  </si>
  <si>
    <t>5 . 1 . 6 . 05 . 06</t>
  </si>
  <si>
    <t>Belanja Bagi Hasil Retribusi Daerah Kepada Pemerintahan Desa Jatimulyo Kecamatan Jatipuro</t>
  </si>
  <si>
    <t>5 . 1 . 6 . 05 . 07</t>
  </si>
  <si>
    <t>Belanja Bagi Hasil Retribusi Daerah Kepada Pemerintahan Desa Jatisuko Kecamatan Jatipuro</t>
  </si>
  <si>
    <t>5 . 1 . 6 . 05 . 08</t>
  </si>
  <si>
    <t>Belanja Bagi Hasil Retribusi Daerah Kepada Pemerintahan Desa Jatiharjo Kecamatan Jatipuro</t>
  </si>
  <si>
    <t>5 . 1 . 6 . 05 . 09</t>
  </si>
  <si>
    <t>Belanja Bagi Hasil Retribusi Daerah Kepada Pemerintahan Desa Jatikuwung Kecamatan Jatipuro</t>
  </si>
  <si>
    <t>5 . 1 . 6 . 05 . 10</t>
  </si>
  <si>
    <t>Belanja Bagi Hasil Retribusi Daerah Kepada Pemerintahan Desa Jatiroyo Kecamatan Jatipuro</t>
  </si>
  <si>
    <t>5 . 1 . 6 . 05 . 11</t>
  </si>
  <si>
    <t>Belanja Bagi Hasil Retribusi Daerah Kepada Pemerintahan Desa Jatisawit Kecamatan Jatiyoso</t>
  </si>
  <si>
    <t>5 . 1 . 6 . 05 . 12</t>
  </si>
  <si>
    <t>Belanja Bagi Hasil Retribusi Daerah Kepada Pemerintahan Desa Petung Kecamatan Jatiyoso</t>
  </si>
  <si>
    <t>5 . 1 . 6 . 05 . 13</t>
  </si>
  <si>
    <t>Belanja Bagi Hasil Retribusi Daerah Kepada Pemerintahan Desa Wonokeling Kecamatan Jatiyoso</t>
  </si>
  <si>
    <t>5 . 1 . 6 . 05 . 14</t>
  </si>
  <si>
    <t>Belanja Bagi Hasil Retribusi Daerah Kepada Pemerintahan Desa Jatiyoso Kecamatan Jatiyoso</t>
  </si>
  <si>
    <t>5 . 1 . 6 . 05 . 15</t>
  </si>
  <si>
    <t>Belanja Bagi Hasil Retribusi Daerah Kepada Pemerintahan Desa Tlobo Kecamatan Jatiyoso</t>
  </si>
  <si>
    <t>5 . 1 . 6 . 05 . 16</t>
  </si>
  <si>
    <t>Belanja Bagi Hasil Retribusi Daerah Kepada Pemerintahan Desa Wonorejo Kecamatan Jatiyoso</t>
  </si>
  <si>
    <t>5 . 1 . 6 . 05 . 17</t>
  </si>
  <si>
    <t>Belanja Bagi Hasil Retribusi Daerah Kepada Pemerintahan Desa Beruk Kecamatan Jatiyoso</t>
  </si>
  <si>
    <t>5 . 1 . 6 . 05 . 18</t>
  </si>
  <si>
    <t>Belanja Bagi Hasil Retribusi Daerah Kepada Pemerintahan Desa Karangsari Kecamatan Jatiyoso</t>
  </si>
  <si>
    <t>5 . 1 . 6 . 05 . 19</t>
  </si>
  <si>
    <t>Belanja Bagi Hasil Retribusi Daerah Kepada Pemerintahan Desa Wukirsawit Kecamatan Jatiyoso</t>
  </si>
  <si>
    <t>5 . 1 . 6 . 05 . 20</t>
  </si>
  <si>
    <t>Belanja Bagi Hasil Retribusi Daerah Kepada Pemerintahan Desa Paseban Kecamatan Jumapolo</t>
  </si>
  <si>
    <t>5 . 1 . 6 . 05 . 21</t>
  </si>
  <si>
    <t>Belanja Bagi Hasil Retribusi Daerah Kepada Pemerintahan Desa Lemahbang Kecamatan Jumapolo</t>
  </si>
  <si>
    <t>5 . 1 . 6 . 05 . 22</t>
  </si>
  <si>
    <t>Belanja Bagi Hasil Retribusi Daerah Kepada Pemerintahan Desa Jatirejo Kecamatan Jumapolo</t>
  </si>
  <si>
    <t>5 . 1 . 6 . 05 . 23</t>
  </si>
  <si>
    <t>Belanja Bagi Hasil Retribusi Daerah Kepada Pemerintahan Desa Kwangsan Kecamatan Jumapolo</t>
  </si>
  <si>
    <t>5 . 1 . 6 . 05 . 24</t>
  </si>
  <si>
    <t>Belanja Bagi Hasil Retribusi Daerah Kepada Pemerintahan Desa Karangbangun Kecamatan Jumapolo</t>
  </si>
  <si>
    <t>5 . 1 . 6 . 05 . 25</t>
  </si>
  <si>
    <t>Belanja Bagi Hasil Retribusi Daerah Kepada Pemerintahan Desa Ploso Kecamatan Jumapolo</t>
  </si>
  <si>
    <t>5 . 1 . 6 . 05 . 26</t>
  </si>
  <si>
    <t>Belanja Bagi Hasil Retribusi Daerah Kepada Pemerintahan Desa Giriwondo Kecamatan Jumapolo</t>
  </si>
  <si>
    <t>5 . 1 . 6 . 05 . 27</t>
  </si>
  <si>
    <t>Belanja Bagi Hasil Retribusi Daerah Kepada Pemerintahan Desa Kadipiro Kecamatan Jumapolo</t>
  </si>
  <si>
    <t>5 . 1 . 6 . 05 . 28</t>
  </si>
  <si>
    <t>Belanja Bagi Hasil Retribusi Daerah Kepada Pemerintahan Desa Jumantoro Kecamatan Jumapolo</t>
  </si>
  <si>
    <t>5 . 1 . 6 . 05 . 29</t>
  </si>
  <si>
    <t>Belanja Bagi Hasil Retribusi Daerah Kepada Pemerintahan Desa Kedawung Kecamatan Jumapolo</t>
  </si>
  <si>
    <t>5 . 1 . 6 . 05 . 30</t>
  </si>
  <si>
    <t>Belanja Bagi Hasil Retribusi Daerah Kepada Pemerintahan Desa Jumapolo Kecamatan Jumapolo</t>
  </si>
  <si>
    <t>5 . 1 . 6 . 05 . 31</t>
  </si>
  <si>
    <t>Belanja Bagi Hasil Retribusi Daerah Kepada Pemerintahan Desa Bakalan Kecamatan Jumapolo</t>
  </si>
  <si>
    <t>5 . 1 . 6 . 05 . 32</t>
  </si>
  <si>
    <t>Belanja Bagi Hasil Retribusi Daerah Kepada Pemerintahan Desa Sedayu Kecamatan Jumantono</t>
  </si>
  <si>
    <t>5 . 1 . 6 . 05 . 33</t>
  </si>
  <si>
    <t>Belanja Bagi Hasil Retribusi Daerah Kepada Pemerintahan Desa Kebak Kecamatan Jumantono</t>
  </si>
  <si>
    <t>5 . 1 . 6 . 05 . 34</t>
  </si>
  <si>
    <t>Belanja Bagi Hasil Retribusi Daerah Kepada Pemerintahan Desa Gemantar Kecamatan Jumantono</t>
  </si>
  <si>
    <t>5 . 1 . 6 . 05 . 35</t>
  </si>
  <si>
    <t>Belanja Bagi Hasil Retribusi Daerah Kepada Pemerintahan Desa Genengan Kecamatan Jumantono</t>
  </si>
  <si>
    <t>5 . 1 . 6 . 05 . 36</t>
  </si>
  <si>
    <t>Belanja Bagi Hasil Retribusi Daerah Kepada Pemerintahan Desa Tugu Kecamatan Jumantono</t>
  </si>
  <si>
    <t>5 . 1 . 6 . 05 . 37</t>
  </si>
  <si>
    <t>Belanja Bagi Hasil Retribusi Daerah Kepada Pemerintahan Desa Ngunut Kecamatan Jumantono</t>
  </si>
  <si>
    <t>5 . 1 . 6 . 05 . 38</t>
  </si>
  <si>
    <t>Belanja Bagi Hasil Retribusi Daerah Kepada Pemerintahan Desa Blorong Kecamatan Jumantono</t>
  </si>
  <si>
    <t>5 . 1 . 6 . 05 . 39</t>
  </si>
  <si>
    <t>Belanja Bagi Hasil Retribusi Daerah Kepada Pemerintahan Desa Sambirejo Kecamatan Jumantono</t>
  </si>
  <si>
    <t>5 . 1 . 6 . 05 . 40</t>
  </si>
  <si>
    <t>Belanja Bagi Hasil Retribusi Daerah Kepada Pemerintahan Desa Tunggulrejo Kecamatan Jumantono</t>
  </si>
  <si>
    <t>5 . 1 . 6 . 05 . 41</t>
  </si>
  <si>
    <t>Belanja Bagi Hasil Retribusi Daerah Kepada Pemerintahan Desa Sukosari Kecamatan Jumantono</t>
  </si>
  <si>
    <t>5 . 1 . 6 . 05 . 42</t>
  </si>
  <si>
    <t>Belanja Bagi Hasil Retribusi Daerah Kepada Pemerintahan Desa Sringin Kecamatan Jumantono</t>
  </si>
  <si>
    <t>5 . 1 . 6 . 05 . 43</t>
  </si>
  <si>
    <t>Belanja Bagi Hasil Retribusi Daerah Kepada Pemerintahan Desa Ngadiluwih Kecamatan Matesih</t>
  </si>
  <si>
    <t>5 . 1 . 6 . 05 . 44</t>
  </si>
  <si>
    <t>Belanja Bagi Hasil Retribusi Daerah Kepada Pemerintahan Desa Dawung Kecamatan Matesih</t>
  </si>
  <si>
    <t>5 . 1 . 6 . 05 . 45</t>
  </si>
  <si>
    <t>Belanja Bagi Hasil Retribusi Daerah Kepada Pemerintahan Desa Matesih Kecamatan Matesih</t>
  </si>
  <si>
    <t>5 . 1 . 6 . 05 . 46</t>
  </si>
  <si>
    <t>Belanja Bagi Hasil Retribusi Daerah Kepada Pemerintahan Desa Karangbangun Kecamatan Matesih</t>
  </si>
  <si>
    <t>5 . 1 . 6 . 05 . 47</t>
  </si>
  <si>
    <t>Belanja Bagi Hasil Retribusi Daerah Kepada Pemerintahan Desa Koripan Kecamatan Matesih</t>
  </si>
  <si>
    <t>5 . 1 . 6 . 05 . 48</t>
  </si>
  <si>
    <t>Belanja Bagi Hasil Retribusi Daerah Kepada Pemerintahan Desa Girilayu Kecamatan Matesih</t>
  </si>
  <si>
    <t>5 . 1 . 6 . 05 . 49</t>
  </si>
  <si>
    <t>Belanja Bagi Hasil Retribusi Daerah Kepada Pemerintahan Desa Pablengan Kecamatan Matesih</t>
  </si>
  <si>
    <t>5 . 1 . 6 . 05 . 50</t>
  </si>
  <si>
    <t>Belanja Bagi Hasil Retribusi Daerah Kepada Pemerintahan Desa Gantiwarno Kecamatan Matesih</t>
  </si>
  <si>
    <t>5 . 1 . 6 . 05 . 51</t>
  </si>
  <si>
    <t>Belanja Bagi Hasil Retribusi Daerah Kepada Pemerintahan Desa Plosorejo Kecamatan Matesih</t>
  </si>
  <si>
    <t>5 . 1 . 6 . 05 . 52</t>
  </si>
  <si>
    <t>Belanja Bagi Hasil Retribusi Daerah Kepada Pemerintahan Desa Gondosuli Kecamatan Tawangmangu</t>
  </si>
  <si>
    <t>5 . 1 . 6 . 05 . 53</t>
  </si>
  <si>
    <t>Belanja Bagi Hasil Retribusi Daerah Kepada Pemerintahan Desa Sepanjang Kecamatan Tawangmangu</t>
  </si>
  <si>
    <t>5 . 1 . 6 . 05 . 54</t>
  </si>
  <si>
    <t>Belanja Bagi Hasil Retribusi Daerah Kepada Pemerintahan Desa Bandardawung Kecamatan Tawangmangu</t>
  </si>
  <si>
    <t>5 . 1 . 6 . 05 . 55</t>
  </si>
  <si>
    <t>Belanja Bagi Hasil Retribusi Daerah Kepada Pemerintahan Desa Karanglo Kecamatan Tawangmangu</t>
  </si>
  <si>
    <t>5 . 1 . 6 . 05 . 56</t>
  </si>
  <si>
    <t>Belanja Bagi Hasil Retribusi Daerah Kepada Pemerintahan Desa Nglebak Kecamatan Tawangmangu</t>
  </si>
  <si>
    <t>5 . 1 . 6 . 05 . 57</t>
  </si>
  <si>
    <t>Belanja Bagi Hasil Retribusi Daerah Kepada Pemerintahan Desa Plumbon Kecamatan Tawangmangu</t>
  </si>
  <si>
    <t>5 . 1 . 6 . 05 . 58</t>
  </si>
  <si>
    <t>Belanja Bagi Hasil Retribusi Daerah Kepada Pemerintahan Desa Tengklik Kecamatan Tawangmangu</t>
  </si>
  <si>
    <t>5 . 1 . 6 . 05 . 59</t>
  </si>
  <si>
    <t>Belanja Bagi Hasil Retribusi Daerah Kepada Pemerintahan Desa Puntukrejo Kecamatan Ngargoyoso</t>
  </si>
  <si>
    <t>5 . 1 . 6 . 05 . 60</t>
  </si>
  <si>
    <t>Belanja Bagi Hasil Retribusi Daerah Kepada Pemerintahan Desa Berjo Kecamatan Ngargoyoso</t>
  </si>
  <si>
    <t>5 . 1 . 6 . 05 . 61</t>
  </si>
  <si>
    <t>Belanja Bagi Hasil Retribusi Daerah Kepada Pemerintahan Desa Girimulyo Kecamatan Ngargoyoso</t>
  </si>
  <si>
    <t>5 . 1 . 6 . 05 . 62</t>
  </si>
  <si>
    <t>Belanja Bagi Hasil Retribusi Daerah Kepada Pemerintahan Desa Segorogunung Kecamatan Ngargoyoso</t>
  </si>
  <si>
    <t>5 . 1 . 6 . 05 . 63</t>
  </si>
  <si>
    <t>Belanja Bagi Hasil Retribusi Daerah Kepada Pemerintahan Desa Kemuning Kecamatan Ngargoyoso</t>
  </si>
  <si>
    <t>5 . 1 . 6 . 05 . 64</t>
  </si>
  <si>
    <t>Belanja Bagi Hasil Retribusi Daerah Kepada Pemerintahan Desa Ngargoyoso Kecamatan Ngargoyoso</t>
  </si>
  <si>
    <t>5 . 1 . 6 . 05 . 65</t>
  </si>
  <si>
    <t>Belanja Bagi Hasil Retribusi Daerah Kepada Pemerintahan Desa Jatirejo Kecamatan Ngargoyoso</t>
  </si>
  <si>
    <t>5 . 1 . 6 . 05 . 66</t>
  </si>
  <si>
    <t>Belanja Bagi Hasil Retribusi Daerah Kepada Pemerintahan Desa Dukuh Kecamatan Ngargoyoso</t>
  </si>
  <si>
    <t>5 . 1 . 6 . 05 . 67</t>
  </si>
  <si>
    <t>Belanja Bagi Hasil Retribusi Daerah Kepada Pemerintahan Desa Nglegok Kecamatan Ngargoyoso</t>
  </si>
  <si>
    <t>5 . 1 . 6 . 05 . 68</t>
  </si>
  <si>
    <t>Belanja Bagi Hasil Retribusi Daerah Kepada Pemerintahan Desa Karangpandan Kecamatan Karangpandan</t>
  </si>
  <si>
    <t>5 . 1 . 6 . 05 . 69</t>
  </si>
  <si>
    <t>Belanja Bagi Hasil Retribusi Daerah Kepada Pemerintahan Desa Doplang Kecamatan Karangpandan</t>
  </si>
  <si>
    <t>5 . 1 . 6 . 05 . 70</t>
  </si>
  <si>
    <t>Belanja Bagi Hasil Retribusi Daerah Kepada Pemerintahan Desa Ngemplak Kecamatan Karangpandan</t>
  </si>
  <si>
    <t>5 . 1 . 6 . 05 . 71</t>
  </si>
  <si>
    <t>Belanja Bagi Hasil Retribusi Daerah Kepada Pemerintahan Desa Bangsri Kecamatan Karangpandan</t>
  </si>
  <si>
    <t>5 . 1 . 6 . 05 . 72</t>
  </si>
  <si>
    <t>Belanja Bagi Hasil Retribusi Daerah Kepada Pemerintahan Desa Tohkuning Kecamatan Karangpandan</t>
  </si>
  <si>
    <t>5 . 1 . 6 . 05 . 73</t>
  </si>
  <si>
    <t>Belanja Bagi Hasil Retribusi Daerah Kepada Pemerintahan Desa Gondangmanis Kecamatan Karangpandan</t>
  </si>
  <si>
    <t>5 . 1 . 6 . 05 . 74</t>
  </si>
  <si>
    <t>Belanja Bagi Hasil Retribusi Daerah Kepada Pemerintahan Desa Dayu Kecamatan Karangpandan</t>
  </si>
  <si>
    <t>5 . 1 . 6 . 05 . 75</t>
  </si>
  <si>
    <t>Belanja Bagi Hasil Retribusi Daerah Kepada Pemerintahan Desa Harjosari Kecamatan Karangpandan</t>
  </si>
  <si>
    <t>5 . 1 . 6 . 05 . 76</t>
  </si>
  <si>
    <t>Belanja Bagi Hasil Retribusi Daerah Kepada Pemerintahan Desa Salam Kecamatan Karangpandan</t>
  </si>
  <si>
    <t>5 . 1 . 6 . 05 . 77</t>
  </si>
  <si>
    <t>Belanja Bagi Hasil Retribusi Daerah Kepada Pemerintahan Desa Gerdu Kecamatan Karangpandan</t>
  </si>
  <si>
    <t>5 . 1 . 6 . 05 . 78</t>
  </si>
  <si>
    <t>Belanja Bagi Hasil Retribusi Daerah Kepada Pemerintahan Desa Karang Kecamatan Karangpandan</t>
  </si>
  <si>
    <t>5 . 1 . 6 . 05 . 79</t>
  </si>
  <si>
    <t>Belanja Bagi Hasil Retribusi Daerah Kepada Pemerintahan Desa Buran Kecamatan Tasikmadu</t>
  </si>
  <si>
    <t>5 . 1 . 6 . 05 . 80</t>
  </si>
  <si>
    <t>Belanja Bagi Hasil Retribusi Daerah Kepada Pemerintahan Desa Papahan Kecamatan Tasikmadu</t>
  </si>
  <si>
    <t>5 . 1 . 6 . 05 . 81</t>
  </si>
  <si>
    <t>Belanja Bagi Hasil Retribusi Daerah Kepada Pemerintahan Desa Ngijo Kecamatan Tasikmadu</t>
  </si>
  <si>
    <t>5 . 1 . 6 . 05 . 82</t>
  </si>
  <si>
    <t>Belanja Bagi Hasil Retribusi Daerah Kepada Pemerintahan Desa Gaum Kecamatan Tasikmadu</t>
  </si>
  <si>
    <t>5 . 1 . 6 . 05 . 83</t>
  </si>
  <si>
    <t>Belanja Bagi Hasil Retribusi Daerah Kepada Pemerintahan Desa Suruh Kecamatan Tasikmadu</t>
  </si>
  <si>
    <t>5 . 1 . 6 . 05 . 84</t>
  </si>
  <si>
    <t>Belanja Bagi Hasil Retribusi Daerah Kepada Pemerintahan Desa Pandeyan Kecamatan Tasikmadu</t>
  </si>
  <si>
    <t>5 . 1 . 6 . 05 . 85</t>
  </si>
  <si>
    <t>Belanja Bagi Hasil Retribusi Daerah Kepada Pemerintahan Desa Karangmojo Kecamatan Tasikmadu</t>
  </si>
  <si>
    <t>5 . 1 . 6 . 05 . 86</t>
  </si>
  <si>
    <t>Belanja Bagi Hasil Retribusi Daerah Kepada Pemerintahan Desa Kaling Kecamatan Tasikmadu</t>
  </si>
  <si>
    <t>5 . 1 . 6 . 05 . 87</t>
  </si>
  <si>
    <t>Belanja Bagi Hasil Retribusi Daerah Kepada Pemerintahan Desa Wonolopo Kecamatan Tasikmadu</t>
  </si>
  <si>
    <t>5 . 1 . 6 . 05 . 88</t>
  </si>
  <si>
    <t>Belanja Bagi Hasil Retribusi Daerah Kepada Pemerintahan Desa Kalijirak Kecamatan Tasikmadu</t>
  </si>
  <si>
    <t>5 . 1 . 6 . 05 . 89</t>
  </si>
  <si>
    <t>Belanja Bagi Hasil Retribusi Daerah Kepada Pemerintahan Desa Suruhkalang Kecamatan Jaten</t>
  </si>
  <si>
    <t>5 . 1 . 6 . 05 . 90</t>
  </si>
  <si>
    <t>Belanja Bagi Hasil Retribusi Daerah Kepada Pemerintahan Desa Jati Kecamatan Jaten</t>
  </si>
  <si>
    <t>5 . 1 . 6 . 05 . 91</t>
  </si>
  <si>
    <t>Belanja Bagi Hasil Retribusi Daerah Kepada Pemerintahan Desa Jaten Kecamatan Jaten</t>
  </si>
  <si>
    <t>5 . 1 . 6 . 05 . 92</t>
  </si>
  <si>
    <t>Belanja Bagi Hasil Retribusi Daerah Kepada Pemerintahan Desa Dagen Kecamatan Jaten</t>
  </si>
  <si>
    <t>5 . 1 . 6 . 05 . 93</t>
  </si>
  <si>
    <t>Belanja Bagi Hasil Retribusi Daerah Kepada Pemerintahan Desa Ngringo Kecamatan Jaten</t>
  </si>
  <si>
    <t>5 . 1 . 6 . 05 . 94</t>
  </si>
  <si>
    <t>Belanja Bagi Hasil Retribusi Daerah Kepada Pemerintahan Desa Jetis Kecamatan Jaten</t>
  </si>
  <si>
    <t>5 . 1 . 6 . 05 . 95</t>
  </si>
  <si>
    <t>Belanja Bagi Hasil Retribusi Daerah Kepada Pemerintahan Desa Sroyo Kecamatan Jaten</t>
  </si>
  <si>
    <t>5 . 1 . 6 . 05 . 96</t>
  </si>
  <si>
    <t>Belanja Bagi Hasil Retribusi Daerah Kepada Pemerintahan Desa Brujul Kecamatan Jaten</t>
  </si>
  <si>
    <t>5 . 1 . 6 . 05 . 97</t>
  </si>
  <si>
    <t>Belanja Bagi Hasil Retribusi Daerah Kepada Pemerintahan Desa Ngasem Kecamatan Colomadu</t>
  </si>
  <si>
    <t>5 . 1 . 6 . 05 . 98</t>
  </si>
  <si>
    <t>Belanja Bagi Hasil Retribusi Daerah Kepada Pemerintahan Desa Bolon Kecamatan Colomadu</t>
  </si>
  <si>
    <t>5 . 1 . 6 . 05 . 99</t>
  </si>
  <si>
    <t>Belanja Bagi Hasil Retribusi Daerah Kepada Pemerintahan Desa Malangjiwan Kecamatan Colomadu</t>
  </si>
  <si>
    <t>5 . 1 . 6 . 05 . 00</t>
  </si>
  <si>
    <t>Belanja Bagi Hasil Retribusi Daerah Kepada Pemerintahan Desa Gawanan Kecamatan Colomadu</t>
  </si>
  <si>
    <t>Belanja Bagi Hasil Retribusi Daerah Kepada Pemerintahan Desa Tohudan Kecamatan Colomadu</t>
  </si>
  <si>
    <t>Belanja Bagi Hasil Retribusi Daerah Kepada Pemerintahan Desa Gedongan Kecamatan Colomadu</t>
  </si>
  <si>
    <t>Belanja Bagi Hasil Retribusi Daerah Kepada Pemerintahan Desa Klodran Kecamatan Colomadu</t>
  </si>
  <si>
    <t>Belanja Bagi Hasil Retribusi Daerah Kepada Pemerintahan Desa Baturan Kecamatan Colomadu</t>
  </si>
  <si>
    <t>Belanja Bagi Hasil Retribusi Daerah Kepada Pemerintahan Desa Blulukan Kecamatan Colomadu</t>
  </si>
  <si>
    <t>Belanja Bagi Hasil Retribusi Daerah Kepada Pemerintahan Desa Paulan Kecamatan Colomadu</t>
  </si>
  <si>
    <t>Belanja Bagi Hasil Retribusi Daerah Kepada Pemerintahan Desa Gajahan Kecamatan Colomadu</t>
  </si>
  <si>
    <t>Belanja Bagi Hasil Retribusi Daerah Kepada Pemerintahan Desa Wonorejo Kecamatan Gondangrejo</t>
  </si>
  <si>
    <t>Belanja Bagi Hasil Retribusi Daerah Kepada Pemerintahan Desa Plesungan Kecamatan Gondangrejo</t>
  </si>
  <si>
    <t>Belanja Bagi Hasil Retribusi Daerah Kepada Pemerintahan Desa Jatikuwung Kecamatan Gondangrejo</t>
  </si>
  <si>
    <t>Belanja Bagi Hasil Retribusi Daerah Kepada Pemerintahan Desa Selokaton Kecamatan Gondangrejo</t>
  </si>
  <si>
    <t>Belanja Bagi Hasil Retribusi Daerah Kepada Pemerintahan Desa Bulurejo Kecamatan Gondangrejo</t>
  </si>
  <si>
    <t>Belanja Bagi Hasil Retribusi Daerah Kepada Pemerintahan Desa Rejosari Kecamatan Gondangrejo</t>
  </si>
  <si>
    <t>Belanja Bagi Hasil Retribusi Daerah Kepada Pemerintahan Desa Jeruksawit Kecamatan Gondangrejo</t>
  </si>
  <si>
    <t>Belanja Bagi Hasil Retribusi Daerah Kepada Pemerintahan Desa Karangturi Kecamatan Gondangrejo</t>
  </si>
  <si>
    <t>Belanja Bagi Hasil Retribusi Daerah Kepada Pemerintahan Desa Kragan Kecamatan Gondangrejo</t>
  </si>
  <si>
    <t>Belanja Bagi Hasil Retribusi Daerah Kepada Pemerintahan Desa Wonosari Kecamatan Gondangrejo</t>
  </si>
  <si>
    <t>Belanja Bagi Hasil Retribusi Daerah Kepada Pemerintahan Desa Dayu Kecamatan Gondangrejo</t>
  </si>
  <si>
    <t>Belanja Bagi Hasil Retribusi Daerah Kepada Pemerintahan Desa Tuban Kecamatan Gondangrejo</t>
  </si>
  <si>
    <t>Belanja Bagi Hasil Retribusi Daerah Kepada Pemerintahan Desa Krendowahono Kecamatan Gondangrejo</t>
  </si>
  <si>
    <t>Belanja Bagi Hasil Retribusi Daerah Kepada Pemerintahan Desa Kemiri Kecamatan Kebakkramat</t>
  </si>
  <si>
    <t>Belanja Bagi Hasil Retribusi Daerah Kepada Pemerintahan Desa Kebak Kecamatan Kebakkramat</t>
  </si>
  <si>
    <t>Belanja Bagi Hasil Retribusi Daerah Kepada Pemerintahan Desa Waru Kecamatan Kebakkramat</t>
  </si>
  <si>
    <t>Belanja Bagi Hasil Retribusi Daerah Kepada Pemerintahan Desa Pulosari Kecamatan Kebakkramat</t>
  </si>
  <si>
    <t>Belanja Bagi Hasil Retribusi Daerah Kepada Pemerintahan Desa Malangganten Kecamatan Kebakkramat</t>
  </si>
  <si>
    <t>Belanja Bagi Hasil Retribusi Daerah Kepada Pemerintahan Desa Nangsri Kecamatan Kebakkramat</t>
  </si>
  <si>
    <t>Belanja Bagi Hasil Retribusi Daerah Kepada Pemerintahan Desa Banjarharjo Kecamatan Kebakkramat</t>
  </si>
  <si>
    <t>Belanja Bagi Hasil Retribusi Daerah Kepada Pemerintahan Desa Alastuwo Kecamatan Kebakkramat</t>
  </si>
  <si>
    <t>Belanja Bagi Hasil Retribusi Daerah Kepada Pemerintahan Desa Macanan Kecamatan Kebakkramat</t>
  </si>
  <si>
    <t>Belanja Bagi Hasil Retribusi Daerah Kepada Pemerintahan Desa Kaliwuluh Kecamatan Kebakkramat</t>
  </si>
  <si>
    <t>Belanja Bagi Hasil Retribusi Daerah Kepada Pemerintahan Desa Mojogedang Kecamatan Mojogedang</t>
  </si>
  <si>
    <t>Belanja Bagi Hasil Retribusi Daerah Kepada Pemerintahan Desa Sewurejo Kecamatan Mojogedang</t>
  </si>
  <si>
    <t>Belanja Bagi Hasil Retribusi Daerah Kepada Pemerintahan Desa Ngadirejo Kecamatan Mojogedang</t>
  </si>
  <si>
    <t>Belanja Bagi Hasil Retribusi Daerah Kepada Pemerintahan Desa Pendem Kecamatan Mojogedang</t>
  </si>
  <si>
    <t>Belanja Bagi Hasil Retribusi Daerah Kepada Pemerintahan Desa Pereng Kecamatan Mojogedang</t>
  </si>
  <si>
    <t>Belanja Bagi Hasil Retribusi Daerah Kepada Pemerintahan Desa Munggur Kecamatan Mojogedang</t>
  </si>
  <si>
    <t>Belanja Bagi Hasil Retribusi Daerah Kepada Pemerintahan Desa Kedungjeruk Kecamatan Mojogedang</t>
  </si>
  <si>
    <t>Belanja Bagi Hasil Retribusi Daerah Kepada Pemerintahan Desa Kaliboto Kecamatan Mojogedang</t>
  </si>
  <si>
    <t>Belanja Bagi Hasil Retribusi Daerah Kepada Pemerintahan Desa Buntar Kecamatan Mojogedang</t>
  </si>
  <si>
    <t>Belanja Bagi Hasil Retribusi Daerah Kepada Pemerintahan Desa Mojoroto Kecamatan Mojogedang</t>
  </si>
  <si>
    <t>Belanja Bagi Hasil Retribusi Daerah Kepada Pemerintahan Desa Gebyog Kecamatan Mojogedang</t>
  </si>
  <si>
    <t>Belanja Bagi Hasil Retribusi Daerah Kepada Pemerintahan Desa Gentungan Kecamatan Mojogedang</t>
  </si>
  <si>
    <t>Belanja Bagi Hasil Retribusi Daerah Kepada Pemerintahan Desa Pojok Kecamatan Mojogedang</t>
  </si>
  <si>
    <t>Belanja Bagi Hasil Retribusi Daerah Kepada Pemerintahan Desa Kuto Kecamatan Kerjo</t>
  </si>
  <si>
    <t>Belanja Bagi Hasil Retribusi Daerah Kepada Pemerintahan Desa Tamansari Kecamatan Kerjo</t>
  </si>
  <si>
    <t>Belanja Bagi Hasil Retribusi Daerah Kepada Pemerintahan Desa Ganten Kecamatan Kerjo</t>
  </si>
  <si>
    <t>Belanja Bagi Hasil Retribusi Daerah Kepada Pemerintahan Desa Gempolan Kecamatan Kerjo</t>
  </si>
  <si>
    <t>Belanja Bagi Hasil Retribusi Daerah Kepada Pemerintahan Desa Plosorejo Kecamatan Kerjo</t>
  </si>
  <si>
    <t>Belanja Bagi Hasil Retribusi Daerah Kepada Pemerintahan Desa Karangrejo Kecamatan Kerjo</t>
  </si>
  <si>
    <t>Belanja Bagi Hasil Retribusi Daerah Kepada Pemerintahan Desa Kwadungan Kecamatan Kerjo</t>
  </si>
  <si>
    <t>Belanja Bagi Hasil Retribusi Daerah Kepada Pemerintahan Desa Botok Kecamatan Kerjo</t>
  </si>
  <si>
    <t>Belanja Bagi Hasil Retribusi Daerah Kepada Pemerintahan Desa Sumberejo Kecamatan Kerjo</t>
  </si>
  <si>
    <t>Belanja Bagi Hasil Retribusi Daerah Kepada Pemerintahan Desa Tawangsari Kecamatan Kerjo</t>
  </si>
  <si>
    <t>Belanja Bagi Hasil Retribusi Daerah Kepada Pemerintahan Desa Gumeng Kecamatan Jenawi</t>
  </si>
  <si>
    <t>Belanja Bagi Hasil Retribusi Daerah Kepada Pemerintahan Desa Anggrasmanis Kecamatan Jenawi</t>
  </si>
  <si>
    <t>Belanja Bagi Hasil Retribusi Daerah Kepada Pemerintahan Desa Jenawi Kecamatan Jenawi</t>
  </si>
  <si>
    <t>Belanja Bagi Hasil Retribusi Daerah Kepada Pemerintahan Desa Trengguli Kecamatan Jenawi</t>
  </si>
  <si>
    <t>Belanja Bagi Hasil Retribusi Daerah Kepada Pemerintahan Desa Balong Kecamatan Jenawi</t>
  </si>
  <si>
    <t>Belanja Bagi Hasil Retribusi Daerah Kepada Pemerintahan Desa Menjing Kecamatan Jenawi</t>
  </si>
  <si>
    <t>Belanja Bagi Hasil Retribusi Daerah Kepada Pemerintahan Desa Seloromo Kecamatan Jenawi</t>
  </si>
  <si>
    <t>Belanja Bagi Hasil Retribusi Daerah Kepada Pemerintahan Desa Sidomukti Kecamatan Jenawi</t>
  </si>
  <si>
    <t>Belanja Bagi Hasil Retribusi Daerah Kepada Pemerintahan Desa Lempong Kecamatan Jenawi</t>
  </si>
  <si>
    <t>5 . 1 . 7</t>
  </si>
  <si>
    <t>5 . 1 . 7 . 03</t>
  </si>
  <si>
    <t>Belanja Bantuan Keuangan Kepada Desa</t>
  </si>
  <si>
    <t>5 . 1 . 7 . 03 . 03</t>
  </si>
  <si>
    <t>Belanja Bantuan Lunas Awal PBB</t>
  </si>
  <si>
    <t>(DPPKAD)</t>
  </si>
  <si>
    <t>5 . 1 . 7 . 03 . 04</t>
  </si>
  <si>
    <t>Belanja Bantuan Penyelesaian PBB Lungguh Desa</t>
  </si>
  <si>
    <t>5 . 1 . 7 . 03 . 05</t>
  </si>
  <si>
    <t>Belanja Bantuan Kegiatan TMMD Sengkuyung II</t>
  </si>
  <si>
    <t>(BPMD)</t>
  </si>
  <si>
    <t>Pendampingan</t>
  </si>
  <si>
    <t>5 . 1 . 7 . 03 . 06</t>
  </si>
  <si>
    <t>Belanja Bantuan Kegiatan TMMD Reguler</t>
  </si>
  <si>
    <t>5 . 1 . 7 . 03 . 11</t>
  </si>
  <si>
    <t>Belanja Bantuan Pemilihan Kepala Desa</t>
  </si>
  <si>
    <t>5 . 1 . 7 . 04</t>
  </si>
  <si>
    <t>Belanja Bantuan Keuangan Sarana dan Prasarana Desa</t>
  </si>
  <si>
    <t>(Bag. Administrasi Pembangunan Setda)</t>
  </si>
  <si>
    <t>5 . 1 . 7 . 04 . 02</t>
  </si>
  <si>
    <t>Belanja Bantuan Keuangan Sarana dan Prasarana Desa Jatipurwo Kec. Jatipuro</t>
  </si>
  <si>
    <t>Pembangunan Talud Trombol Wetan</t>
  </si>
  <si>
    <t>Pembangunan Talud Ngringgin</t>
  </si>
  <si>
    <t>Pembangunan Talud Irigasi Jatipurwo (Depan Kantor Camat jatipuro)</t>
  </si>
  <si>
    <t>Pembangunan Talud Irigasi Bendungan Etan</t>
  </si>
  <si>
    <t>5 . 1 . 7 . 04 . 03</t>
  </si>
  <si>
    <t>Belanja Bantuan Keuangan Sarana dan Prasarana Desa Jatipuro Kec. Jatipuro</t>
  </si>
  <si>
    <t>Pembangunan Gedung Pertemuan Desa Jatipuro</t>
  </si>
  <si>
    <t>Betonisasi Jalan Masuk Makam Manggis Dsn. Sangen</t>
  </si>
  <si>
    <t>5 . 1 . 7 . 04 . 05</t>
  </si>
  <si>
    <t>Belanja Bantuan Keuangan Sarana dan Prasarana Desa Jantiwarno Kec. Jatipuro</t>
  </si>
  <si>
    <t>Betonisasi Jalan Jatiwarno</t>
  </si>
  <si>
    <t>5 . 1 . 7 . 04 . 06</t>
  </si>
  <si>
    <t>Belanja Bantuan Keuangan Sarana dan Prasarana Desa Jatimulyo Kec. Jatipuro</t>
  </si>
  <si>
    <t>Pembangunan Talud Dsn. Suren RT. 13/3</t>
  </si>
  <si>
    <t>Pembangunan Talud Jalan Dk. porosido RT. 06 RW. 03</t>
  </si>
  <si>
    <t>Pembangunan Balai Desa Jatimulyo</t>
  </si>
  <si>
    <t>Pembangunan Talud Dusun Nginong Tulakan</t>
  </si>
  <si>
    <t>5 . 1 . 7 . 04 . 07</t>
  </si>
  <si>
    <t>Belanja Bantuan Keuangan Sarana dan Prasarana Desa Jatisuko Kec. Jatipuro</t>
  </si>
  <si>
    <t>Pembuatan Balai Dusun Garut</t>
  </si>
  <si>
    <t>Penataan Lingkungan (Drainase) Dusun Dologan</t>
  </si>
  <si>
    <t>Pembangunan Talud Jalan dan Saluran Irigasi Gandon</t>
  </si>
  <si>
    <t>5 . 1 . 7 . 04 . 08</t>
  </si>
  <si>
    <t>Belanja Bantuan Keuangan Sarana dan Prasarana Desa Jatiharjo Kec. Jatipuro</t>
  </si>
  <si>
    <t>Pavingisasi Kantor Desa Jatiharjo</t>
  </si>
  <si>
    <t>Betonisasi Jalan Dusun Sinduharjo</t>
  </si>
  <si>
    <t>5 . 1 . 7 . 04 . 09</t>
  </si>
  <si>
    <t>Belanja Bantuan Keuangan Sarana dan Prasarana Desa Jatikuwung Kec. Jatipuro</t>
  </si>
  <si>
    <t>Pengaspalan Jalan (Sensit) Tahap II Salaman  Jajar</t>
  </si>
  <si>
    <t>Pengecoran Jalan Dusun Dukuh</t>
  </si>
  <si>
    <t>Pembangunan Jalan Usaha Tani Dusun Kepuh</t>
  </si>
  <si>
    <t>Pembangunan Talud Jalan Dusun Sambat</t>
  </si>
  <si>
    <t>Pembangunan Talud Desa Jatikuwung</t>
  </si>
  <si>
    <t>Penataan Lingkungan Dusun Sambat dan Dusun Kepoh</t>
  </si>
  <si>
    <t>5 . 1 . 7 . 04 . 10</t>
  </si>
  <si>
    <t>Belanja Bantuan Keuangan Sarana dan Prasarana Desa Jatiroyo Kec. Jatipuro</t>
  </si>
  <si>
    <t>Pengecoran Jalan Dusun Bandul</t>
  </si>
  <si>
    <t>Pembuatan Balai Dusun Nglebak</t>
  </si>
  <si>
    <t>Betonisasi Jalan Dusun Bon Dukuh</t>
  </si>
  <si>
    <t>Betonisasi Ruas Jalan Karangjati  Sono</t>
  </si>
  <si>
    <t>Betonisasi Jalan Jatiroyo</t>
  </si>
  <si>
    <t>5 . 1 . 7 . 04 . 11</t>
  </si>
  <si>
    <t>Belanja Bantuan Keuangan Sarana dan Prasarana Desa Jatisawit Kec. Jatiyoso</t>
  </si>
  <si>
    <t>Pengecoran Jalan Dusun Geneng</t>
  </si>
  <si>
    <t>5 . 1 . 7 . 04 . 12</t>
  </si>
  <si>
    <t>Belanja Bantuan Keuangan Sarana dan Prasarana Desa Petung Kec. Jatiyoso</t>
  </si>
  <si>
    <t>Pengaspalan Jalan Petung  Ngepungsari Desa Petung</t>
  </si>
  <si>
    <t>5 . 1 . 7 . 04 . 14</t>
  </si>
  <si>
    <t>Belanja Bantuan Keuangan Sarana dan Prasarana Desa Jatiyoso Kec. Jatiyoso</t>
  </si>
  <si>
    <t>Pengesoran Jalan Dusun Mloko</t>
  </si>
  <si>
    <t>Pembangunan Berem Jalan Dusun Plamar RT. 01 RW. 15</t>
  </si>
  <si>
    <t>5 . 1 . 7 . 04 . 15</t>
  </si>
  <si>
    <t>Belanja Bantuan Keuangan Sarana dan Prasarana Desa Tlobo Kec. Jatiyoso</t>
  </si>
  <si>
    <t>Pengecoran Jalan Dusun Ngroto</t>
  </si>
  <si>
    <t>Pengecoran Jalan Dusun Tlobo Jenggrik</t>
  </si>
  <si>
    <t>Pengecoran Jalan Dusun Duwetan</t>
  </si>
  <si>
    <t>Pengecoran Jalan Dusun Mering</t>
  </si>
  <si>
    <t>Pengecoran Jalan Dusun Tlobo</t>
  </si>
  <si>
    <t>Pengecoran Jalan Dusun Belang</t>
  </si>
  <si>
    <t>5 . 1 . 7 . 04 . 16</t>
  </si>
  <si>
    <t>Belanja Bantuan Keuangan Sarana dan Prasarana Desa Wonorejo Kec. Jatiyoso</t>
  </si>
  <si>
    <t>Pengecoran Jalan Dusun Glagah Malang</t>
  </si>
  <si>
    <t>Pengecoran Jalan Dusun Kalimo</t>
  </si>
  <si>
    <t>Pengecoran Jalan Dusun Jatirejo</t>
  </si>
  <si>
    <t>Pengecoran Jalan Dusun Tawang</t>
  </si>
  <si>
    <t>Pembangunan Talud Josari Desa Wonorejo</t>
  </si>
  <si>
    <t>Betonisasi Jalan Desa Wonorejo</t>
  </si>
  <si>
    <t>5 . 1 . 7 . 04 . 17</t>
  </si>
  <si>
    <t>Belanja Bantuan Keuangan Sarana dan Prasarana Desa Beruk Kec. Jatiyoso</t>
  </si>
  <si>
    <t>Pembangunan Drainase Lapangan Desa Beruk</t>
  </si>
  <si>
    <t>Pembangunan Infrastruktur Dusun Selangkah</t>
  </si>
  <si>
    <t>Pembangunan Pagar dan Pavingisasi Balaidesa Beruk</t>
  </si>
  <si>
    <t>Pembangunan Talud Punden Nongko Payung</t>
  </si>
  <si>
    <t>Pengaspalan Jalan Dusun Beruk Kulon</t>
  </si>
  <si>
    <t>Betonisasi Jalan Dusun Ngantirejo</t>
  </si>
  <si>
    <t>5 . 1 . 7 . 04 . 18</t>
  </si>
  <si>
    <t>Belanja Bantuan Keuangan Sarana dan Prasarana Desa Karangsari Kec. Jatiyoso</t>
  </si>
  <si>
    <t>Pengecoran Jalan Dusun Druju</t>
  </si>
  <si>
    <t>Pembangunan Gedung Inventaris Dusun Karang</t>
  </si>
  <si>
    <t>Pengecoran Jalan Dusun Pacet</t>
  </si>
  <si>
    <t>Betonisasi Jalan Dukuh Tlobosempon</t>
  </si>
  <si>
    <t>Pembangunan Balai Desa Karangsari</t>
  </si>
  <si>
    <t>5 . 1 . 7 . 04 . 19</t>
  </si>
  <si>
    <t>Belanja Bantuan Keuangan Sarana dan Prasarana Desa Wukirsawit Kec. Jatiyoso</t>
  </si>
  <si>
    <t>Pengecoran Jalan Dusun Tirto</t>
  </si>
  <si>
    <t>Pengecoran Jalan Dusun Pager Jurang</t>
  </si>
  <si>
    <t>Pengecoran Jalan Dusun Sawit</t>
  </si>
  <si>
    <t>Pengecoran Jalan Dusun Dengkeng</t>
  </si>
  <si>
    <t>Betonisasi Jalan Dusun Swadine RT. 01 dan RT. 02</t>
  </si>
  <si>
    <t>5 . 1 . 7 . 04 . 20</t>
  </si>
  <si>
    <t>Belanja Bantuan Keuangan Sarana dan Prasarana Desa Paseban Kec. Jumapolo</t>
  </si>
  <si>
    <t>Pengecoran Jalan Dusun Seban Kidul</t>
  </si>
  <si>
    <t>Pembuatan MCK Kantor Balai Desa Paseban</t>
  </si>
  <si>
    <t>5 . 1 . 7 . 04 . 21</t>
  </si>
  <si>
    <t>Belanja Bantuan Keuangan Sarana dan Prasarana Desa Lemahbang Kec. Jumapolo</t>
  </si>
  <si>
    <t>Pengecoran Jalan Dusun Lemahbang</t>
  </si>
  <si>
    <t>5 . 1 . 7 . 04 . 24</t>
  </si>
  <si>
    <t>Belanja Bantuan Keuangan Sarana dan Prasarana Desa Karangbangun Kec. Jumapolo</t>
  </si>
  <si>
    <t>Pembuatan Balai Dusun Kebon Kulon</t>
  </si>
  <si>
    <t>5 . 1 . 7 . 04 . 25</t>
  </si>
  <si>
    <t>Belanja Bantuan Keuangan Sarana dan Prasarana Desa Ploso Kec. Jumapolo</t>
  </si>
  <si>
    <t>Betonisasi Jalan Dukuh Tengklik</t>
  </si>
  <si>
    <t>5 . 1 . 7 . 04 . 26</t>
  </si>
  <si>
    <t>Belanja Bantuan Keuangan Sarana dan Prasarana Desa Giriwondo Kec. Jumapolo</t>
  </si>
  <si>
    <t>Pengecoran Jalan Dusun Giriwondo</t>
  </si>
  <si>
    <t>Pengecoran Jalan Dusun Bongunung</t>
  </si>
  <si>
    <t>Pengecoran Jalan Dusun Ngijo Luwang</t>
  </si>
  <si>
    <t>Pembangunan Talud dan Berem Jalan Dukuh Bulu</t>
  </si>
  <si>
    <t>5 . 1 . 7 . 04 . 27</t>
  </si>
  <si>
    <t>Belanja Bantuan Keuangan Sarana dan Prasarana Desa Kadipiro Kec. Jumapolo</t>
  </si>
  <si>
    <t>Pembangunan Balai Desa Kadipiro</t>
  </si>
  <si>
    <t>5 . 1 . 7 . 04 . 28</t>
  </si>
  <si>
    <t>Belanja Bantuan Keuangan Sarana dan Prasarana Desa Jumantoro Kec. Jumapolo</t>
  </si>
  <si>
    <t>Pengecoran Jalan Dusun Banjaran</t>
  </si>
  <si>
    <t>Pengecoran Jalan Dusun Baturejo</t>
  </si>
  <si>
    <t>Pengecoran Jalan Dusun Tangkluk</t>
  </si>
  <si>
    <t>Rehab Balaidesa Jumantoro</t>
  </si>
  <si>
    <t>Pembangunan Talud Jalan Desa Jumantoro</t>
  </si>
  <si>
    <t>Pembangunan Lapangan Desa Jumantoro</t>
  </si>
  <si>
    <t>5 . 1 . 7 . 04 . 30</t>
  </si>
  <si>
    <t>Belanja Bantuan Keuangan Sarana dan Prasarana Desa Jumapolo Kec. Jumapolo</t>
  </si>
  <si>
    <t>Betonisasi Jalan Dusun Ngentak</t>
  </si>
  <si>
    <t>Pengecoran Jalan Dusun Tempurejo</t>
  </si>
  <si>
    <t>5 . 1 . 7 . 04 . 33</t>
  </si>
  <si>
    <t>Belanja Bantuan Keuangan Sarana dan Prasarana Desa Kebak Kec. Jumantono</t>
  </si>
  <si>
    <t>Pembangunan Talud Dukuh Gesing</t>
  </si>
  <si>
    <t>5 . 1 . 7 . 04 . 34</t>
  </si>
  <si>
    <t>Belanja Bantuan Keuangan Sarana dan Prasarana Desa Gemantar Kec. Jumantono</t>
  </si>
  <si>
    <t>Pembangunan Talud Dukuh Kayem</t>
  </si>
  <si>
    <t>5 . 1 . 7 . 04 . 35</t>
  </si>
  <si>
    <t>Belanja Bantuan Keuangan Sarana dan Prasarana Desa Genengan Kec. Jumantono</t>
  </si>
  <si>
    <t>Pembangunan Talud Jalan Dusun Kakum</t>
  </si>
  <si>
    <t>Pengecoran Jalan Jalan Dusun Kakum</t>
  </si>
  <si>
    <t>Pembangunan Balai Pertemuan RT. 01 RW. 12 Dsn. Kakum</t>
  </si>
  <si>
    <t>5 . 1 . 7 . 04 . 40</t>
  </si>
  <si>
    <t>Belanja Bantuan Keuangan Sarana dan Prasarana Desa Tunggulrejo Kec. Jumantono</t>
  </si>
  <si>
    <t>Pembangunan Sumur Dalam Dusun Kutan RT. 01 RW. 06 Sanggrahan</t>
  </si>
  <si>
    <t>Betonisasi Jalan Dukuh Kendil</t>
  </si>
  <si>
    <t>5 . 1 . 7 . 04 . 41</t>
  </si>
  <si>
    <t>Belanja Bantuan Keuangan Sarana dan Prasarana Desa Sukosari Kec. Jumantono</t>
  </si>
  <si>
    <t>Pembangunan Gedung Pertemuan Dk. Bakaran RT. 01</t>
  </si>
  <si>
    <t>5 . 1 . 7 . 04 . 42</t>
  </si>
  <si>
    <t>Belanja Bantuan Keuangan Sarana dan Prasarana Desa Sringin Kec. Jumantono</t>
  </si>
  <si>
    <t>Pengecoran Jalan Dusun Setran</t>
  </si>
  <si>
    <t>5 . 1 . 7 . 04 . 43</t>
  </si>
  <si>
    <t>Belanja Bantuan Keuangan Sarana dan Prasarana Desa Ngadiluwih Kec. Matesih</t>
  </si>
  <si>
    <t>Pembangunan Talud Jalan Dsn. Dombang RT. 03/05</t>
  </si>
  <si>
    <t>Pengaspalan Jalan Dusun Trogo RW. 17</t>
  </si>
  <si>
    <t>5 . 1 . 7 . 04 . 44</t>
  </si>
  <si>
    <t>Belanja Bantuan Keuangan Sarana dan Prasarana Desa Dawung Kec. Matesih</t>
  </si>
  <si>
    <t>Pembangunan Triping Lapangan Desa Dawung</t>
  </si>
  <si>
    <t>Pembangunan Kios Desa Dawung</t>
  </si>
  <si>
    <t>Rehab Gedung Kantor Desa Dawung</t>
  </si>
  <si>
    <t>5 . 1 . 7 . 04 . 45</t>
  </si>
  <si>
    <t>Belanja Bantuan Keuangan Sarana dan Prasarana Desa Matesih Kec. Matesih</t>
  </si>
  <si>
    <t>Pembangunan Gudang Inventaris Dusun Sabrang Kulon</t>
  </si>
  <si>
    <t>Pembangunan Balai Dusun, Dusun Sidodadi</t>
  </si>
  <si>
    <t>Rehab Balai RW Dusun Lor Pasar Desa Matesih</t>
  </si>
  <si>
    <t>Pembangunan Balai Dusun Kuncung</t>
  </si>
  <si>
    <t>Pembangunan Gapuro Dusun Mrangkang</t>
  </si>
  <si>
    <t>Peningkatan Jalan Sensit Dusun Panderejo</t>
  </si>
  <si>
    <t>Pembangunan Balaidesa Matesih</t>
  </si>
  <si>
    <t>5 . 1 . 7 . 04 . 46</t>
  </si>
  <si>
    <t>Belanja Bantuan Keuangan Sarana dan Prasarana Desa Karangbangun Kec. Matesih</t>
  </si>
  <si>
    <t>Pembangunan Talud Jalan Gondang  Talun Dsn. Gondang</t>
  </si>
  <si>
    <t>Pembangunan Talud Jalan Makam Dusun Ngasinan RT. 01 RW. XI</t>
  </si>
  <si>
    <t>5 . 1 . 7 . 04 . 47</t>
  </si>
  <si>
    <t>Belanja Bantuan Keuangan Sarana dan Prasarana Desa Koripan Kec. Matesih</t>
  </si>
  <si>
    <t>Pembangunan Talud Jalan Dukuh Duwet, Dusun Gugur</t>
  </si>
  <si>
    <t>Rehab Lapangan Desa Koripan</t>
  </si>
  <si>
    <t>5 . 1 . 7 . 04 . 48</t>
  </si>
  <si>
    <t>Belanja Bantuan Keuangan Sarana dan Prasarana Desa Girilayu Kec. Matesih</t>
  </si>
  <si>
    <t>Pengaspalan Jalan Jinarum RT. 01/01</t>
  </si>
  <si>
    <t>Pembangunan Balai Pertemuan Dusun Ngadirejo</t>
  </si>
  <si>
    <t>Pembangunan Rabat Beton Girilayu RT. 2/6 Dsn. Girilayu</t>
  </si>
  <si>
    <t>Pembangunan Rabat Beton Dusun Karang RT. 5/7</t>
  </si>
  <si>
    <t>Pembangunan Infrastruktur Dusun Bati RT. 6/12</t>
  </si>
  <si>
    <t>Pembangunan Talud Jalan Girilayu RT. 04 RW. 06</t>
  </si>
  <si>
    <t>5 . 1 . 7 . 04 . 49</t>
  </si>
  <si>
    <t>Belanja Bantuan Keuangan Sarana dan Prasarana Desa Pablengan Kec. Matesih</t>
  </si>
  <si>
    <t>Betonisasi Jalan Dusun Kramen RT. 01/17</t>
  </si>
  <si>
    <t>Betonisasi Jalan Dusun Kentangan RT. 01/06</t>
  </si>
  <si>
    <t>Pembangunan Talud Jalan Sawahan RT. 01 RW. 07</t>
  </si>
  <si>
    <t>5 . 1 . 7 . 04 . 50</t>
  </si>
  <si>
    <t>Belanja Bantuan Keuangan Sarana dan Prasarana Desa Gantiwarno Kec. Matesih</t>
  </si>
  <si>
    <t>Pembangunan Talud Saluran Air Dusun Gantiwarno RT. 02 RW. 04</t>
  </si>
  <si>
    <t>Pembangunan Talud Makam Dusun Jetis</t>
  </si>
  <si>
    <t>Pembangunan Talud Jalan Klangon Etan</t>
  </si>
  <si>
    <t>5 . 1 . 7 . 04 . 51</t>
  </si>
  <si>
    <t>Belanja Bantuan Keuangan Sarana dan Prasarana Desa Plosorejo Kec. Matesih</t>
  </si>
  <si>
    <t>Pengaspalan Jalan (Sensit) Jloka WetanSidodadi</t>
  </si>
  <si>
    <t>Pembangunan Gudang Inventaris Dusun Plosorejo RT. 02, 03 RW. 01</t>
  </si>
  <si>
    <t>Betonisasi Jalan Menuju Makam Dusun Pulerejo</t>
  </si>
  <si>
    <t>Pembangunan Talud Jalan Dusun Gondangrejo</t>
  </si>
  <si>
    <t>Betonisasi Jalan Dusun Kedungdowo  Plosorejo</t>
  </si>
  <si>
    <t>5 . 1 . 7 . 04 . 52</t>
  </si>
  <si>
    <t>Belanja Bantuan Keuangan Sarana dan Prasarana Desa Gondosuli Kec. Tawangmangu</t>
  </si>
  <si>
    <t>Pengaspalan Jalan RT. 01 dan RT. 02 RW. 01 Dk. Banaran</t>
  </si>
  <si>
    <t>5 . 1 . 7 . 04 . 53</t>
  </si>
  <si>
    <t>Belanja Bantuan Keuangan Sarana dan Prasarana Desa Sepanjang Kec. Tawangmangu</t>
  </si>
  <si>
    <t>Pengaspalan Jalan Dusun Ngledok</t>
  </si>
  <si>
    <t>Pembangunan Talud dan Betonisasi Dusun Sendang</t>
  </si>
  <si>
    <t>Pengaspalan Jalan Margosanten RT. 4 dan 7</t>
  </si>
  <si>
    <t>5 . 1 . 7 . 04 . 56</t>
  </si>
  <si>
    <t>Belanja Bantuan Keuangan Sarana dan Prasarana Desa Nglebak Kec. Tawangmangu</t>
  </si>
  <si>
    <t>Pengaspalan Jalan Somokado Nglebak</t>
  </si>
  <si>
    <t>Pengecoran Jalan Dusun Nglebak Desa Nglebak</t>
  </si>
  <si>
    <t>Pembangunan Balai Pertemuan Dusun Ngreso</t>
  </si>
  <si>
    <t>Betonisasi Jalan Dusun Nglebak</t>
  </si>
  <si>
    <t>5 . 1 . 7 . 04 . 57</t>
  </si>
  <si>
    <t>Belanja Bantuan Keuangan Sarana dan Prasarana Desa Plumbon Kec. Tawangmangu</t>
  </si>
  <si>
    <t>Pengaspalan Jalan Dk. Tarukan  Watu Sambang</t>
  </si>
  <si>
    <t>Pengaspalan Jalan Dk. Dukun</t>
  </si>
  <si>
    <t>Pembuatan Tribun Lapangan Desa Plumbon</t>
  </si>
  <si>
    <t>5 . 1 . 7 . 04 . 58</t>
  </si>
  <si>
    <t>Belanja Bantuan Keuangan Sarana dan Prasarana Desa Tengklik Kec. Tawangmangu</t>
  </si>
  <si>
    <t>Pengaspalan Jalan Dusun Plalar</t>
  </si>
  <si>
    <t>Pengaspalan Jalan Dusun Sodong</t>
  </si>
  <si>
    <t>Pengaspalan Jalan Tengklik RT. 1/6</t>
  </si>
  <si>
    <t>5 . 1 . 7 . 04 . 59</t>
  </si>
  <si>
    <t>Belanja Bantuan Keuangan Sarana dan Prasarana Desa Puntukrejo Kec. Ngargoyoso</t>
  </si>
  <si>
    <t>Pembangunan Talud dan Pelebaran Jalan Dk. Nglegok  Gelang</t>
  </si>
  <si>
    <t>Pembangunan Jalan Dukuh Nglegok RT. 01 RW. VI Dusun Nglenjing</t>
  </si>
  <si>
    <t>5 . 1 . 7 . 04 . 60</t>
  </si>
  <si>
    <t>Belanja Bantuan Keuangan Sarana dan Prasarana Desa Berjo Kec. Ngargoyoso</t>
  </si>
  <si>
    <t>Pembangunan Talud Jalan Nglorok Candi Sukuh</t>
  </si>
  <si>
    <t>Pembangunan Talud Desa Berjo</t>
  </si>
  <si>
    <t>Pembangunan Talud Jalan Tagung RT. 02 RW. 02</t>
  </si>
  <si>
    <t>Betonisasi Jalan Desa Berjo</t>
  </si>
  <si>
    <t>5 . 1 . 7 . 04 . 63</t>
  </si>
  <si>
    <t>Belanja Bantuan Keuangan Sarana dan Prasarana Desa Kemuning Kec. Ngargoyoso</t>
  </si>
  <si>
    <t>Pralonisasi Dukuh Sawahbero Desa Kemuning</t>
  </si>
  <si>
    <t>Perbaikan Jalan Dukuh Branti Desa Kemuning</t>
  </si>
  <si>
    <t>Pembangunan Jembatan Dukuh Pentukrejo</t>
  </si>
  <si>
    <t>Pembangunan Jalan Dusun Sumbersari</t>
  </si>
  <si>
    <t>Pembangunan Talud Jalan Dusun Kemuning RT. 01 RW. 02</t>
  </si>
  <si>
    <t>5 . 1 . 7 . 04 . 64</t>
  </si>
  <si>
    <t>Belanja Bantuan Keuangan Sarana dan Prasarana Desa Ngargoyoso Kec. Ngargoyoso</t>
  </si>
  <si>
    <t>Pembangunan Talud Dk. Melikan</t>
  </si>
  <si>
    <t>Pembangunan Balai Dukuh Guntur RT. 4/12 Ngargoyoso</t>
  </si>
  <si>
    <t>5 . 1 . 7 . 04 . 65</t>
  </si>
  <si>
    <t>Belanja Bantuan Keuangan Sarana dan Prasarana Desa Jatirejo Kec. Ngargoyoso</t>
  </si>
  <si>
    <t>Pembangunan Jalan Lingkar Dukuh Sepondok RT. 04 RW. 01</t>
  </si>
  <si>
    <t>5 . 1 . 7 . 04 . 68</t>
  </si>
  <si>
    <t>Belanja Bantuan Keuangan Sarana dan Prasarana Desa Karangpandan Kec. Karangpandan</t>
  </si>
  <si>
    <t>Pengaspalan Jalan RW. 03 Sawahan Klatak</t>
  </si>
  <si>
    <t>Pembangunan Talud Jalan Karangpandan  Blora (Depan SMU Karangpandan)</t>
  </si>
  <si>
    <t>Pembangunan Rabat Beton Dukuh Bloro RT. 06 RW. 12</t>
  </si>
  <si>
    <t>Pembangunan Jalan Keprabon RT. 02 RW. IV</t>
  </si>
  <si>
    <t>Pembangunan Gedung Pertemuan Milik Desa "Gedung Mantep"</t>
  </si>
  <si>
    <t>Pengadaan Penerangan Jalan RW. 02 Kandang Menjangan</t>
  </si>
  <si>
    <t>5 . 1 . 7 . 04 . 69</t>
  </si>
  <si>
    <t>Belanja Bantuan Keuangan Sarana dan Prasarana Desa Doplang Kec. Karangpandan</t>
  </si>
  <si>
    <t>Pembangunan Saluran Irigasi Suwono RT.01/03</t>
  </si>
  <si>
    <t>Betonisasi dan Pembangunan Talud Sapto Mulyo RT. 01/11</t>
  </si>
  <si>
    <t>5 . 1 . 7 . 04 . 70</t>
  </si>
  <si>
    <t>Belanja Bantuan Keuangan Sarana dan Prasarana Desa Ngemplak Kec. Karangpandan</t>
  </si>
  <si>
    <t>Pembangunan Lanjutan Jalan Dukuh Ngledok RT. 03 RW. VII</t>
  </si>
  <si>
    <t>Pembangunan Talud Wonokerti RT. 01/05</t>
  </si>
  <si>
    <t>Betonisasi Jalan Dukuh Rejo RT. 02 RW. 05</t>
  </si>
  <si>
    <t>5 . 1 . 7 . 04 . 71</t>
  </si>
  <si>
    <t>Belanja Bantuan Keuangan Sarana dan Prasarana Desa Bangsri Kec. Karangpandan</t>
  </si>
  <si>
    <t>Pembangunan Talud Penyangga Jalan Dsn. Kejenan RT. 03/05</t>
  </si>
  <si>
    <t>Pembangunan Talud Jalan Depan Ponpes Nurul Ummah Bangsri</t>
  </si>
  <si>
    <t>Pembangunan Lanjutan Gudang Inventaris Dawungan RT. 02 RW. IV</t>
  </si>
  <si>
    <t>Pembangunan Talud Tangkilan RT. 02/07</t>
  </si>
  <si>
    <t>5 . 1 . 7 . 04 . 72</t>
  </si>
  <si>
    <t>Belanja Bantuan Keuangan Sarana dan Prasarana Desa Tohkuning Kec. Karangpandan</t>
  </si>
  <si>
    <t>Betonisasi Jalan Jetis RT. 02/02</t>
  </si>
  <si>
    <t>5 . 1 . 7 . 04 . 73</t>
  </si>
  <si>
    <t>Belanja Bantuan Keuangan Sarana dan Prasarana Desa Gondangmanis Kec. Karangpandan</t>
  </si>
  <si>
    <t>Pembangunan Talud Dusun, Dukuh, Desa Gondangmanis</t>
  </si>
  <si>
    <t>Pembangunan Talud Poyodan RT. 01/04</t>
  </si>
  <si>
    <t>5 . 1 . 7 . 04 . 75</t>
  </si>
  <si>
    <t>Belanja Bantuan Keuangan Sarana dan Prasarana Desa Harjosari Kec. Karangpandan</t>
  </si>
  <si>
    <t>Pembangunan Talud Dk. Tanggalan</t>
  </si>
  <si>
    <t>Pembangunan Talud Tembok RT 02/07</t>
  </si>
  <si>
    <t>5 . 1 . 7 . 04 . 77</t>
  </si>
  <si>
    <t>Belanja Bantuan Keuangan Sarana dan Prasarana Desa Gerdu Kec. Karangpandan</t>
  </si>
  <si>
    <t>Betonisasi Banjar Buntung RT. 02/04</t>
  </si>
  <si>
    <t>5 . 1 . 7 . 04 . 78</t>
  </si>
  <si>
    <t>Belanja Bantuan Keuangan Sarana dan Prasarana Desa Karang Kec. Karangpandan</t>
  </si>
  <si>
    <t>Pembangunan Gorong Gorong Lapangan Umum Desa Karang</t>
  </si>
  <si>
    <t>Betonisasi Jalan Duren RT. 02/07</t>
  </si>
  <si>
    <t>Pengaspalan Jalan Dusun Telap</t>
  </si>
  <si>
    <t>Pipanisasi Air Minum Dusun Telap Desa Karang</t>
  </si>
  <si>
    <t>Pembangunan Jalan Jamanganti RT. 01 RW. VIII Karang</t>
  </si>
  <si>
    <t>5 . 1 . 7 . 04 . 79</t>
  </si>
  <si>
    <t>Belanja Bantuan Keuangan Sarana dan Prasarana Desa Buran Kec. Tasikmadu</t>
  </si>
  <si>
    <t>Pembangunan Jalan Aspal Perum Jongkang RW 08 (RT. 2, RT. 3 RT. 4 RT. 5)</t>
  </si>
  <si>
    <t>Pengaspalan Jalan (Hotmix) Dusun Nglinggo</t>
  </si>
  <si>
    <t>Pembangunan Balaidesa Buran</t>
  </si>
  <si>
    <t>5 . 1 . 7 . 04 . 80</t>
  </si>
  <si>
    <t>Belanja Bantuan Keuangan Sarana dan Prasarana Desa Papahan Kec. Tasikmadu</t>
  </si>
  <si>
    <t>Pengaspalan Jalan RW. 06 Perum GPI Papahan</t>
  </si>
  <si>
    <t>Rehab Balaidesa Papahan</t>
  </si>
  <si>
    <t>Pembangunan Balai Dusun Kalongan Kulon RT. 1 RW. 14</t>
  </si>
  <si>
    <t>5 . 1 . 7 . 04 . 81</t>
  </si>
  <si>
    <t>Belanja Bantuan Keuangan Sarana dan Prasarana Desa Ngijo Kec. Tasikmadu</t>
  </si>
  <si>
    <t>Pengaspalan Jalan dkh. Madu Asri</t>
  </si>
  <si>
    <t>Pembangunan Jalan RT. 05 RW. 01 Ngijo Kulon</t>
  </si>
  <si>
    <t>Pembangunan Jalan Pokoh RW. 04</t>
  </si>
  <si>
    <t>Pembangunan Jalan RT. 06 RW. 06 Pokoh</t>
  </si>
  <si>
    <t>Pembangunan Balai Pertemuan Dusun Pokoh</t>
  </si>
  <si>
    <t>5 . 1 . 7 . 04 . 82</t>
  </si>
  <si>
    <t>Belanja Bantuan Keuangan Sarana dan Prasarana Desa Gaum Kec. Tasikmadu</t>
  </si>
  <si>
    <t>Pembangunan Jalan Usaha Tani Desa Gaum</t>
  </si>
  <si>
    <t>Pengecoran Jalan menuju Pemakaman Perum Bumi Saraswati</t>
  </si>
  <si>
    <t>Pengaspalan Jalan dkh. Pondok</t>
  </si>
  <si>
    <t>5 . 1 . 7 . 04 . 83</t>
  </si>
  <si>
    <t>Belanja Bantuan Keuangan Sarana dan Prasarana Desa Suruh Kec. Tasikmadu</t>
  </si>
  <si>
    <t>Pengecoran Lingkungan Dusun Jetis</t>
  </si>
  <si>
    <t>5 . 1 . 7 . 04 . 84</t>
  </si>
  <si>
    <t>Belanja Bantuan Keuangan Sarana dan Prasarana Desa Pandeyan Kec. Tasikmadu</t>
  </si>
  <si>
    <t>Pembangunan Talud Jalan Desa Pandean</t>
  </si>
  <si>
    <t>Pengaspalan Jalan Desa Pandean</t>
  </si>
  <si>
    <t>Cor Beton Jalan Dukuh Titang RT. 02 RW. 03</t>
  </si>
  <si>
    <t>Pembangunan Infrastruktur Talud Desa Pandeyan</t>
  </si>
  <si>
    <t>Pengecoran Jalan dan Talud Dusun Suran Wangan</t>
  </si>
  <si>
    <t>5 . 1 . 7 . 04 . 85</t>
  </si>
  <si>
    <t>Belanja Bantuan Keuangan Sarana dan Prasarana Desa Karangmojo Kec. Tasikmadu</t>
  </si>
  <si>
    <t>Pembangunan Talud Jalan Dusun Ngablak RT. 04 RW. 06</t>
  </si>
  <si>
    <t>Pengaspalan Jalan Dusun Derman</t>
  </si>
  <si>
    <t>Pengaspalan Jalan Dusun Ngablak</t>
  </si>
  <si>
    <t>5 . 1 . 7 . 04 . 86</t>
  </si>
  <si>
    <t>Belanja Bantuan Keuangan Sarana dan Prasarana Desa Kaling Kec. Tasikmadu</t>
  </si>
  <si>
    <t>Pengaspalan Jalan Sensit RT. 1 dan RT. 2 RW. 5</t>
  </si>
  <si>
    <t>Pengadaan Lampu Penerangan Jalan Dusun Dukuh</t>
  </si>
  <si>
    <t>5 . 1 . 7 . 04 . 87</t>
  </si>
  <si>
    <t>Belanja Bantuan Keuangan Sarana dan Prasarana Desa Wonolopo Kec. Tasikmadu</t>
  </si>
  <si>
    <t>Pengaspalan Jalan Desa dsn. Kayuapak</t>
  </si>
  <si>
    <t>Pembangunan Rabat Beton Dusun Tritis</t>
  </si>
  <si>
    <t>Pembangunan Saluran Air RT. 01 RW. 03 Wonokerso Wonolopo</t>
  </si>
  <si>
    <t>Pembangunan Balaidesa Wonolopo</t>
  </si>
  <si>
    <t>5 . 1 . 7 . 04 . 88</t>
  </si>
  <si>
    <t>Belanja Bantuan Keuangan Sarana dan Prasarana Desa Kalijirak Kec. Tasikmadu</t>
  </si>
  <si>
    <t>Pengaspalan Hotmix (sensit) dkh. Ngentak</t>
  </si>
  <si>
    <t>Pengaspalan Hotmix (sensit) dkh. Soko</t>
  </si>
  <si>
    <t>Pengaspalan Hotmix (sensit) dkh. Sepat</t>
  </si>
  <si>
    <t>5 . 1 . 7 . 04 . 89</t>
  </si>
  <si>
    <t>Belanja Bantuan Keuangan Sarana dan Prasarana Desa Suruhkalang Kec. Jaten</t>
  </si>
  <si>
    <t>Pembangunan Jalan Dukuh Ngetal RT. 01 RW. 03</t>
  </si>
  <si>
    <t>Rehab Jalan Hotmix Dusun Jetak Desa Suruhkalang</t>
  </si>
  <si>
    <t>5 . 1 . 7 . 04 . 90</t>
  </si>
  <si>
    <t>Belanja Bantuan Keuangan Sarana dan Prasarana Desa Jati Kec. Jaten</t>
  </si>
  <si>
    <t>Pembangunan/Pelebaran Jalan Pundungrejo Perumahan Dosen Utara Lapangan Desa Jati</t>
  </si>
  <si>
    <t>Peningkatan Jalan (Hotmix) Dukuh Banaran RT. 05, RT. 06 RW. I</t>
  </si>
  <si>
    <t>Peningkatan Jalan (Hotmix) Dukuh Pundak RT. 04, RT. 05 RW. VII</t>
  </si>
  <si>
    <t>Pengaspalan Jalan Dukuh Pundak</t>
  </si>
  <si>
    <t>5 . 1 . 7 . 04 . 91</t>
  </si>
  <si>
    <t>Belanja Bantuan Keuangan Sarana dan Prasarana Desa Jaten Kec. Jaten</t>
  </si>
  <si>
    <t>Pembangunan/Betonisasi Jalan Perum Griya Karya Sejahtera 6 Dsn. Jumok RT.02 RW. 22</t>
  </si>
  <si>
    <t>5 . 1 . 7 . 04 . 92</t>
  </si>
  <si>
    <t>Belanja Bantuan Keuangan Sarana dan Prasarana Desa Dagen Kec. Jaten</t>
  </si>
  <si>
    <t>Pengecoran Jalan dsn. Songgorunggi menuju dkh. Bulu</t>
  </si>
  <si>
    <t>Pembangunan Talud Jalan Desa Songgorungi menuju dkh. Bulu</t>
  </si>
  <si>
    <t>Betonisasi Jalan Dusun Dagen</t>
  </si>
  <si>
    <t>5 . 1 . 7 . 04 . 94</t>
  </si>
  <si>
    <t>Belanja Bantuan Keuangan Sarana dan Prasarana Desa Jetis Kec. Jaten</t>
  </si>
  <si>
    <t>Pembangunan Pagar Balai Pertemuan dkh. Sambirejo</t>
  </si>
  <si>
    <t>Pengaspalan Jalan dkh. Gempolrejo</t>
  </si>
  <si>
    <t>Betonisasi Jalan Kampung Pungkuk</t>
  </si>
  <si>
    <t>Pembangunan Balai Pertemuan Dusun Pungkuk</t>
  </si>
  <si>
    <t>5 . 1 . 7 . 04 . 95</t>
  </si>
  <si>
    <t>Belanja Bantuan Keuangan Sarana dan Prasarana Desa Sroyo Kec. Jaten</t>
  </si>
  <si>
    <t>Peningkatan Jalan (Hotmix) Dukuh Ngelom RT. 05 RW. 05</t>
  </si>
  <si>
    <t>Peningkatan Jalan (Hotmix) Dukuh Sepreh RT. 03 RW. 06</t>
  </si>
  <si>
    <t>Peningkatan Jalan (Hotmix) Dukuh Pulosari RT. 05, RT. 06 RW. 02</t>
  </si>
  <si>
    <t>Pengaspalan (Hotmix) Jalan Dusun Sroyo RT. 01  RT. 08 RW. IX</t>
  </si>
  <si>
    <t>Pembangunan Talud Dk. Pulosari RT. 03 RW. 02</t>
  </si>
  <si>
    <t>Pengaspalan (Hotmix) Jalan Dusun Sroyo RT. 1  RT. 8 RW, X</t>
  </si>
  <si>
    <t>5 . 1 . 7 . 04 . 96</t>
  </si>
  <si>
    <t>Belanja Bantuan Keuangan Sarana dan Prasarana Desa Brujul Kec. Jaten</t>
  </si>
  <si>
    <t>Cor Beton Jalan dan Pagar Makam Dusun Ngalasan</t>
  </si>
  <si>
    <t>Peningkatan Jalan Barat Dusun Soko</t>
  </si>
  <si>
    <t>5 . 1 . 7 . 04 . 98</t>
  </si>
  <si>
    <t>Belanja Bantuan Keuangan Sarana dan Prasarana Desa Bolon Kec. Colomadu</t>
  </si>
  <si>
    <t>Renovasi Jembatan Kuncen RT. 4 RW. 11</t>
  </si>
  <si>
    <t>Pembuatan Saluran/Drainase Makam Dk. Madoh dan Bolon Tengah</t>
  </si>
  <si>
    <t>5 . 1 . 7 . 04 . 99</t>
  </si>
  <si>
    <t>Belanja Bantuan Keuangan Sarana dan Prasarana Desa Malangjiwan Kec. Colomadu</t>
  </si>
  <si>
    <t>Pembangunan Jalan dan Gapuro Pulosari Ds. Malangjiwan</t>
  </si>
  <si>
    <t>Perbaikan Jalan Menuju Makam Mangkunegoro</t>
  </si>
  <si>
    <t>5 . 1 . 7 . 04 . 00</t>
  </si>
  <si>
    <t>Belanja Bantuan Keuangan Sarana dan Prasarana Desa Gawanan Kec. Colomadu</t>
  </si>
  <si>
    <t>Pengaspalan Jalan RT. 4 RW. 2 Gawanan Barat</t>
  </si>
  <si>
    <t>Pengaspalan Jalan RT. 5 RW. 2 Gawanan Barat</t>
  </si>
  <si>
    <t>5 . 1 . 7 . 04 . 01</t>
  </si>
  <si>
    <t>Belanja Bantuan Keuangan Sarana dan Prasarana Desa Tohudan Kec. Colomadu</t>
  </si>
  <si>
    <t>Pembangunan Talud Tohudan Wetan RT. 9/4</t>
  </si>
  <si>
    <t>Pembangunan Rabat Beton Jalan Dusun Tohudan Wetan</t>
  </si>
  <si>
    <t>Pembangunan Saluran Drainase Klipan RT. 4 RW. 3</t>
  </si>
  <si>
    <t>Pengaspalan Jalan Dusun Tohudan Kulon RW. 03</t>
  </si>
  <si>
    <t>Pengaspalan Jalan Dusun Tohudan</t>
  </si>
  <si>
    <t>Belanja Bantuan Keuangan Sarana dan Prasarana Desa Klodran Kec. Colomadu</t>
  </si>
  <si>
    <t>Pengaspalan Jalan Mantren RW 7 dan 8</t>
  </si>
  <si>
    <t>Perbaikan Selokan Dusun Bendungan RW. 6</t>
  </si>
  <si>
    <t>Perbaikan Selokan RW. 5</t>
  </si>
  <si>
    <t>Pengaspalan Jalan RW. 4</t>
  </si>
  <si>
    <t>Pembuatan Selokan RT. 1 RW 4</t>
  </si>
  <si>
    <t>5 . 1 . 7 . 04 . 04</t>
  </si>
  <si>
    <t>Belanja Bantuan Keuangan Sarana dan Prasarana Desa Baturan Kec. Colomadu</t>
  </si>
  <si>
    <t>Pengaspalan Jalan RT. 2, 3, 4 dan 5 RW. V Dkh. Japanan dan Dukuh Baturan,</t>
  </si>
  <si>
    <t>Pengaspalan RW. 6 Pilangan</t>
  </si>
  <si>
    <t>Pengaspalan RW. 3 Dk. Klemboran</t>
  </si>
  <si>
    <t>Belanja Bantuan Keuangan Sarana dan Prasarana Desa Blulukan Kec. Colomadu</t>
  </si>
  <si>
    <t>Hotmix Jalan CangkringMalang RT. 01, 02, 03 RW. 08 dan Pengaspalan Blulukan 1 RT. 03 RW. 04</t>
  </si>
  <si>
    <t>Belanja Bantuan Keuangan Sarana dan Prasarana Desa Gajahan Kec. Colomadu</t>
  </si>
  <si>
    <t>Pembangunan Infrastruktur Desa Gajahan</t>
  </si>
  <si>
    <t>Belanja Bantuan Keuangan Sarana dan Prasarana Desa Wonorejo Kec. Gondangrejo</t>
  </si>
  <si>
    <t>Pembangunan Rabat Beton Jalan Dusun Krebet</t>
  </si>
  <si>
    <t>Pembangunan Rabat Beton Jalan Dusun Sugihwaras</t>
  </si>
  <si>
    <t>Pengecoran Jalan Dusun Ceplukan RT. 02/XVII</t>
  </si>
  <si>
    <t>Pengecoran Jalan Dukuh Selorejo RT. 04</t>
  </si>
  <si>
    <t>Pembangunan Talud Dukuh Sanggrahan RT. 01</t>
  </si>
  <si>
    <t>Belanja Bantuan Keuangan Sarana dan Prasarana Desa Plesungan Kec. Gondangrejo</t>
  </si>
  <si>
    <t>Rehab Kantor Desa Plesungan</t>
  </si>
  <si>
    <t>Pengecoran Jalan Dukuh Jengglong RT. 02/05</t>
  </si>
  <si>
    <t>Pengecoran Jalan Dukuh Wirun RT. 05/03</t>
  </si>
  <si>
    <t>Pembangunan Talud Dukuh Dalon RT. 01</t>
  </si>
  <si>
    <t>Belanja Bantuan Keuangan Sarana dan Prasarana Desa Jatikuwung Kec. Gondangrejo</t>
  </si>
  <si>
    <t>Pengecoran Jalan Dukuh Banyubiru RT. 03/08</t>
  </si>
  <si>
    <t>Pengecoran Jalan Dukuh Pulosari</t>
  </si>
  <si>
    <t>Pembangunan Talud Dukuh Wonosari RT. 04</t>
  </si>
  <si>
    <t>Pengecoran Jalan Dukuh Winong RT. 02/04</t>
  </si>
  <si>
    <t>Pembangunan Gapuro Dukuh Jatisari</t>
  </si>
  <si>
    <t>Pengecoran Jalan Dukuh Ngledok dan Dukuh Jatikuwung Kidul</t>
  </si>
  <si>
    <t>Belanja Bantuan Keuangan Sarana dan Prasarana Desa Selokaton Kec. Gondangrejo</t>
  </si>
  <si>
    <t>Pengelolaan Sampah Desa Selokaton</t>
  </si>
  <si>
    <t>Belanja Bantuan Keuangan Sarana dan Prasarana Desa Bulurejo Kec. Gondangrejo</t>
  </si>
  <si>
    <t>Pembangun Sensit Jalan Tuban  Dayu (Gunungrejo  Jengglong Desa Bulurejo)</t>
  </si>
  <si>
    <t>Betonisasi Dusun Bulurejo RT. 03/IV</t>
  </si>
  <si>
    <t>Pembangunan Talud Dukuh Dungduk RT. 02</t>
  </si>
  <si>
    <t>5 . 1 . 7 . 04 . 13</t>
  </si>
  <si>
    <t>Belanja Bantuan Keuangan Sarana dan Prasarana Desa Rejosari Kec. Gondangrejo</t>
  </si>
  <si>
    <t>Pembangunan Rabat Jalan Rejosari  Dayu (Dusun kricikan Desa Rejosari)</t>
  </si>
  <si>
    <t>Betonisasi Dusun Watuireng RT. 01/02</t>
  </si>
  <si>
    <t>Pembangunan Gedung Pertemuan Desa Rejosari</t>
  </si>
  <si>
    <t>Belanja Bantuan Keuangan Sarana dan Prasarana Desa Jeruksawit Kec. Gondangrejo</t>
  </si>
  <si>
    <t>Pengecoran Jalan Dukuh Plosokerep</t>
  </si>
  <si>
    <t>Belanja Bantuan Keuangan Sarana dan Prasarana Desa Kragan Kec. Gondangrejo</t>
  </si>
  <si>
    <t>Pengaspalan Jalan Dusun Kanilan</t>
  </si>
  <si>
    <t>Betonisasi Jalan Dusun Serenan</t>
  </si>
  <si>
    <t>Pembangunan Rabat Jalan Antar Dusun Bulak  Geretan</t>
  </si>
  <si>
    <t>Pembangunan Gapuro Dukuh Bulak RT. 03/07</t>
  </si>
  <si>
    <t>Betonisasi Jalan Dukuh Bulak</t>
  </si>
  <si>
    <t>Belanja Bantuan Keuangan Sarana dan Prasarana Desa Wonosari Kec. Gondangrejo</t>
  </si>
  <si>
    <t>Pengecoran Jalan Arah Makam Dusun Randusari</t>
  </si>
  <si>
    <t>Pembangunan Talud Jalan Menuju SMP Negeri 3 Gondangrejo Desa Wonosari</t>
  </si>
  <si>
    <t>Pembangunan Talud Dukuh Cuprisan RT. 04/02</t>
  </si>
  <si>
    <t>Belanja Bantuan Keuangan Sarana dan Prasarana Desa Dayu Kec. Gondangrejo</t>
  </si>
  <si>
    <t>Pengecoran dan Talud Jalan Dusun Kedungulo</t>
  </si>
  <si>
    <t>Pembangunan Balai Desa Dayu</t>
  </si>
  <si>
    <t>Belanja Bantuan Keuangan Sarana dan Prasarana Desa Tuban Kec. Gondangrejo</t>
  </si>
  <si>
    <t>Rehab Kantor Desa Tuban</t>
  </si>
  <si>
    <t>Pembangunan Balai Desa Tuban</t>
  </si>
  <si>
    <t>Belanja Bantuan Keuangan Sarana dan Prasarana Desa Krendowahono Kec. Gondangrejo</t>
  </si>
  <si>
    <t>Pengecoran Jalan Dukuh Ngrawan RT. 07</t>
  </si>
  <si>
    <t>Pavingisasi Desa Krendowahono</t>
  </si>
  <si>
    <t>Belanja Bantuan Keuangan Sarana dan Prasarana Desa Kemiri Kec. Kebakkramat</t>
  </si>
  <si>
    <t>Pembangunan Balai Bolo Pecah dsn. Kopakan</t>
  </si>
  <si>
    <t>Pembangunan Talud Dukuh Ngelo</t>
  </si>
  <si>
    <t>Pembangunan Talud Dukuh Beji</t>
  </si>
  <si>
    <t>Pembangunan Talud Dukuh Padas</t>
  </si>
  <si>
    <t>Pembangunan Saluran Dukuh Kramat</t>
  </si>
  <si>
    <t>5 . 1 . 7 . 04 . 23</t>
  </si>
  <si>
    <t>Belanja Bantuan Keuangan Sarana dan Prasarana Desa Waru Kec. Kebakkramat</t>
  </si>
  <si>
    <t>Rehab Kantor Balai Desa Waru</t>
  </si>
  <si>
    <t>Pembangunan Talud dan Tanggul Dusun Jengglong RT. 02 RW. 07</t>
  </si>
  <si>
    <t>Belanja Bantuan Keuangan Sarana dan Prasarana Desa Pulosari Kec. Kebakkramat</t>
  </si>
  <si>
    <t>Hotmix Jalan Dusun Karangkidul</t>
  </si>
  <si>
    <t>Hotmix Jalan Dusun Klolokan</t>
  </si>
  <si>
    <t>Betonisasi Jalan Usaha Tani Dukuh Dadagan</t>
  </si>
  <si>
    <t>Pengaspalan Jalan Dukuh Madyantoro</t>
  </si>
  <si>
    <t>Pembangunan Talud Dukuh Dadakan</t>
  </si>
  <si>
    <t>Pembangunan Talud Dukuh Klolokan</t>
  </si>
  <si>
    <t>Belanja Bantuan Keuangan Sarana dan Prasarana Desa Malanggaten Kec. Kebakkramat</t>
  </si>
  <si>
    <t>Pengaspalan Hotmix Dukuh Manggis Polorejo</t>
  </si>
  <si>
    <t>Pengaspalan Hotmix Dusun Jati</t>
  </si>
  <si>
    <t>Pembangunan Kantor Desa Malanggaten</t>
  </si>
  <si>
    <t>Pengaspalan Jalan Desa Malanggaten</t>
  </si>
  <si>
    <t>Belanja Bantuan Keuangan Sarana dan Prasarana Desa Nangsri Kec. Kebakkramat</t>
  </si>
  <si>
    <t>Cor Beton Jalan Dusun Gedangan</t>
  </si>
  <si>
    <t>Betonisasi Jalan Kampung Gedangan</t>
  </si>
  <si>
    <t>Hotmix Jalan Dukuh Kebakjetis RT. 02 &amp; RT. 01</t>
  </si>
  <si>
    <t>Belanja Bantuan Keuangan Sarana dan Prasarana Desa Alastuwo Kec. Kebakkramat</t>
  </si>
  <si>
    <t>Betonisasi Jalan Kampung Bangsren RT. 01 RW. VI</t>
  </si>
  <si>
    <t>Pengaspalan Jalan Desa Alastuwo</t>
  </si>
  <si>
    <t>Pembangunan Gedung Serbaguna Desa Alastuwo</t>
  </si>
  <si>
    <t>Betonisasi Jalan Dukuh Mojotelu</t>
  </si>
  <si>
    <t>5 . 1 . 7 . 04 . 29</t>
  </si>
  <si>
    <t>Belanja Bantuan Keuangan Sarana dan Prasarana Desa Macanan Kec. Kebakkramat</t>
  </si>
  <si>
    <t>Pengerasan Jalan Dusun Macanan</t>
  </si>
  <si>
    <t>Pembangunan Talud Jalan dan Hotmix Dukuh Macanan</t>
  </si>
  <si>
    <t>Belanja Bantuan Keuangan Sarana dan Prasarana Desa Kaliwuluh Kec. Kebakkramat</t>
  </si>
  <si>
    <t>Pembangunan Talud dan Cor Beton Jalan Selatan Dukuh Pandanrejo</t>
  </si>
  <si>
    <t>Pengaspalan Jalan Dusun Gedangan Lor</t>
  </si>
  <si>
    <t>Pembangunan Talud Dukuh Pandanrejo</t>
  </si>
  <si>
    <t>Betonisasi Jalan Desa Kaliwuluh</t>
  </si>
  <si>
    <t>5 . 1 . 7 . 04 . 31</t>
  </si>
  <si>
    <t>Belanja Bantuan Keuangan Sarana dan Prasarana Desa Mojogedang Kec. Mojogedang</t>
  </si>
  <si>
    <t>Pembangunan Balai Desa Mojogedang</t>
  </si>
  <si>
    <t>Betonisasi Ploso RT. 03 RW. 09</t>
  </si>
  <si>
    <t>Pembangunan Talud Sidodadi, Mojo RT. 01 RW. 06</t>
  </si>
  <si>
    <t>Pembangunan Talud Jalan Mojo RT. 03 RW. 07</t>
  </si>
  <si>
    <t>Pembangunan Talud Pendek RT. 04 RW.04</t>
  </si>
  <si>
    <t>5 . 1 . 7 . 04 . 32</t>
  </si>
  <si>
    <t>Belanja Bantuan Keuangan Sarana dan Prasarana Desa Sewurejo Kec. Mojogedang</t>
  </si>
  <si>
    <t>Pembauatan Sumur Dalam Dusun Gondangmanis RT. 02 RW. 07</t>
  </si>
  <si>
    <t>Pembangunan Gapuro Gragalan RT. 01 RW. 01</t>
  </si>
  <si>
    <t>Pengecoran Jalan Bulukerto RT. 01 RW. 05</t>
  </si>
  <si>
    <t>Belanja Bantuan Keuangan Sarana dan Prasarana Desa Ngadirejo Kec. Mojogedang</t>
  </si>
  <si>
    <t>Pembangunan Talud Dkh. Gondang Jagir RT. 02/09</t>
  </si>
  <si>
    <t>Betonisasi Jalan Dkh. Punggungrejo RT. 01/07</t>
  </si>
  <si>
    <t>Pembangunan Talud dan Betonisasi Dsn. Kembangan RT. 01 dan RT. 02 RW. 06</t>
  </si>
  <si>
    <t>Betonisasi Jalan Dsn. Sambirejo RT. 02/10</t>
  </si>
  <si>
    <t>Betonisasi Dusun Cangkir dan Dusun Banaran</t>
  </si>
  <si>
    <t>Belanja Bantuan Keuangan Sarana dan Prasarana Desa Pendem Kec. Mojogedang</t>
  </si>
  <si>
    <t>Pembangunan Talud dan Betonisasi Jalan Sambirejo RT. 02</t>
  </si>
  <si>
    <t>Pembangunan Jembatan RT. 03/08 dsn. Jatirejo</t>
  </si>
  <si>
    <t>Betonisasi Jalan RT. 01 dan RT. 02 RW. 02 dsn. Garit</t>
  </si>
  <si>
    <t>Pembangunan Gapuro Dukuh Garit RT. 03 RW. 01</t>
  </si>
  <si>
    <t>Rehab Balai Desa Pendem</t>
  </si>
  <si>
    <t>Belanja Bantuan Keuangan Sarana dan Prasarana Desa Pereng Kec. Mojogedang</t>
  </si>
  <si>
    <t>Pembangunan Sensit Jalan RT. 0305 RW. 03</t>
  </si>
  <si>
    <t>5 . 1 . 7 . 04 . 36</t>
  </si>
  <si>
    <t>Belanja Bantuan Keuangan Sarana dan Prasarana Desa Munggur Kec. Mojogedang</t>
  </si>
  <si>
    <t>Pembangunan Gedung/Lumbung Dukuh Pilangbangu</t>
  </si>
  <si>
    <t>Pengecoran Jalan Dukuh Sidorejo</t>
  </si>
  <si>
    <t>Pengaspalan Jalan Dukuh Domas</t>
  </si>
  <si>
    <t>Betonisasi Jalan Dusun Siwalan</t>
  </si>
  <si>
    <t>Pembangunan Pagar Makam Dusun Siwalan</t>
  </si>
  <si>
    <t>5 . 1 . 7 . 04 . 37</t>
  </si>
  <si>
    <t>Belanja Bantuan Keuangan Sarana dan Prasarana Desa Kedungjeruk Kec. Mojogedang</t>
  </si>
  <si>
    <t>Pengaspalan Jalan Dusun Sukorejo</t>
  </si>
  <si>
    <t>Pembangunan Talud Dukuh Tawangsari</t>
  </si>
  <si>
    <t>5 . 1 . 7 . 04 . 38</t>
  </si>
  <si>
    <t>Belanja Bantuan Keuangan Sarana dan Prasarana Desa Kaliboto Kec. Mojogedang</t>
  </si>
  <si>
    <t>Pembangunan Lantai Gedung Serbaguna Dk. Ngemplak</t>
  </si>
  <si>
    <t>Pengaspalan Jalan Dk. Karang  Kaliboto</t>
  </si>
  <si>
    <t>Pengecoran Jalan Dukuh Ngrombo</t>
  </si>
  <si>
    <t>Pengecoran Jalan Dukuh Judunggebang</t>
  </si>
  <si>
    <t>Pengaspalan Jalan Dukuh Ngelo Asri</t>
  </si>
  <si>
    <t>Pengaspalan Jalan Dukuh Bungkus</t>
  </si>
  <si>
    <t>Pembangunan Talud Bendungan RT. 03 RW. 10</t>
  </si>
  <si>
    <t>Pembangunan Talud Jalan Ngelosari dan Pulosari</t>
  </si>
  <si>
    <t>Pengaspalan Jalan Dusun Bendungan</t>
  </si>
  <si>
    <t>Pembangunan Gedung Pertemuan Dusun Bendungan</t>
  </si>
  <si>
    <t>Pembangunan Bak Penampung Air Bersih Dusun Sidorejo</t>
  </si>
  <si>
    <t>5 . 1 . 7 . 04 . 39</t>
  </si>
  <si>
    <t>Belanja Bantuan Keuangan Sarana dan Prasarana Desa Buntar Kec. Mojogedang</t>
  </si>
  <si>
    <t>Pengaspalan Jalan Dukuh Jenggrik</t>
  </si>
  <si>
    <t>Pembangunan Talud RT. 01, 02, 03 Dukuh Buntar</t>
  </si>
  <si>
    <t>Pembangunan Talud Dukuh Mendak</t>
  </si>
  <si>
    <t>Pengaspalan Jalan Dukuh Wonolelo</t>
  </si>
  <si>
    <t>Belanja Bantuan Keuangan Sarana dan Prasarana Desa Mojoroto Kec. Mojogedang</t>
  </si>
  <si>
    <t>Pengaspalan Jalan Dukuh Dawe</t>
  </si>
  <si>
    <t>Pengaspalan Jalan Dukuh Sekarpetak</t>
  </si>
  <si>
    <t>Pengaspalan Jalan Dukuh Mojoroto</t>
  </si>
  <si>
    <t>Betonisasi Jalan Dusun Dawe RT. 02 RW. 04</t>
  </si>
  <si>
    <t>Penataan Sendang Petilasan RM. Said, Dsn. Dawe</t>
  </si>
  <si>
    <t>Belanja Bantuan Keuangan Sarana dan Prasarana Desa Gebyog Kec. Mojogedang</t>
  </si>
  <si>
    <t>Pembangunan Sumur Dalam Dusun Bancak II RW 04</t>
  </si>
  <si>
    <t>Pembangunan Talud Kalilutung RT. 03 RW. 10</t>
  </si>
  <si>
    <t>Belanja Bantuan Keuangan Sarana dan Prasarana Desa Pojok Kec. Mojogedang</t>
  </si>
  <si>
    <t>Pembangunan Balai Dusun Tunggulsari RT. 03 RW. 07</t>
  </si>
  <si>
    <t>Pembangunan Talud Sambirejo RT. 02 RW. 11</t>
  </si>
  <si>
    <t>Belanja Bantuan Keuangan Sarana dan Prasarana Desa Kuto Kec. Kerjo</t>
  </si>
  <si>
    <t>Rehab Balaidesa Kuto</t>
  </si>
  <si>
    <t>Betonisasi Jalan Desa Kuto</t>
  </si>
  <si>
    <t>Belanja Bantuan Keuangan Sarana dan Prasarana Desa Ganten Kec. Kerjo</t>
  </si>
  <si>
    <t>Pembangunan Talud Kepuh RT. 3/5 Ganten</t>
  </si>
  <si>
    <t>Pembangunan Talud Kepuh RT. 4/2 Ganten</t>
  </si>
  <si>
    <t>Belanja Bantuan Keuangan Sarana dan Prasarana Desa Gempolan Kec. Kerjo</t>
  </si>
  <si>
    <t>Rehab Balaidesa Tahap Kedua Desa</t>
  </si>
  <si>
    <t>Belanja Bantuan Keuangan Sarana dan Prasarana Desa Plosorejo Kec. Kerjo</t>
  </si>
  <si>
    <t>Betonisasi Jalan Desa Plosorejo</t>
  </si>
  <si>
    <t>Betonisasi Jalan Dusun Sintru</t>
  </si>
  <si>
    <t>Belanja Bantuan Keuangan Sarana dan Prasarana Desa Karangrejo Kec. Kerjo</t>
  </si>
  <si>
    <t>Pembngunan Gedung Pertemuan Desa Karangrejo</t>
  </si>
  <si>
    <t>Belanja Bantuan Keuangan Sarana dan Prasarana Desa Kwadungan Kec Kerjo</t>
  </si>
  <si>
    <t>Betonisasi Jalan (200 x 2,5 Meter) Dsn.Domas RT. 01 RW. 02</t>
  </si>
  <si>
    <t>Pembangunan Talud Desa Kwadungan</t>
  </si>
  <si>
    <t>Belanja Bantuan Keuangan Sarana dan Prasarana Desa Botok Kec. Kerjo</t>
  </si>
  <si>
    <t>Rehab Ruan Pertemuan Desa Botok</t>
  </si>
  <si>
    <t>Belanja Bantuan Keuangan Sarana dan Prasarana Desa Sumberejo Kec. Kerjo</t>
  </si>
  <si>
    <t>Pembangunan Kantor Lembaga Desa Desa Sumberejo</t>
  </si>
  <si>
    <t>5 . 1 . 7 . 04 . 55</t>
  </si>
  <si>
    <t>Belanja Bantuan Keuangan Sarana dan Prasarana Desa Anggrasmanis Kec. Jenawi</t>
  </si>
  <si>
    <t>Pembangunan Pertemuan Desa Anggrasmanis</t>
  </si>
  <si>
    <t>Belanja Bantuan Keuangan Sarana dan Prasarana Desa Jenawi Kec. Jenawi</t>
  </si>
  <si>
    <t>Pembangunan Lapangan Olahraga Desa Jenawi</t>
  </si>
  <si>
    <t>Belanja Bantuan Keuangan Sarana dan Prasarana Desa Trengguli Kec. Jenawi</t>
  </si>
  <si>
    <t>Betonisasi Jalan Dukuh Sumbersari RT 04 RW 05</t>
  </si>
  <si>
    <t>Belanja Bantuan Keuangan Sarana dan Prasarana Desa Balong Kec. Jenawi</t>
  </si>
  <si>
    <t>Rehab Balaidesa Balong</t>
  </si>
  <si>
    <t>Belanja Bantuan Keuangan Sarana dan Prasarana Desa Menjing Kec. Jenawi</t>
  </si>
  <si>
    <t>Pembangunan Talud Jalan RT. 01 RW. 07 Dk. Selokerto</t>
  </si>
  <si>
    <t>Belanja Bantuan Keuangan Sarana dan Prasarana Desa Seloromo Kec. Jenawi</t>
  </si>
  <si>
    <t>Betonisasi Jalan Dukuh Pelangi RT. 01 RW. 03</t>
  </si>
  <si>
    <t>5 . 1 . 7 . 04 . 61</t>
  </si>
  <si>
    <t>Belanja Bantuan Keuangan Sarana dan Prasarana Desa Sidomukti Kec. Jenawi</t>
  </si>
  <si>
    <t>Pembangunan Balaidesa Sidomukti</t>
  </si>
  <si>
    <t>5 . 1 . 7 . 04 . 62</t>
  </si>
  <si>
    <t>Belanja Bantuan Keuangan Sarana dan Prasarana Desa Lempong Kec. Jenawi</t>
  </si>
  <si>
    <t>Pembangunan Balai Desa Lempong</t>
  </si>
  <si>
    <t>5 . 1 . 7 . 05</t>
  </si>
  <si>
    <t>Belanja Bantuan Kepada Partai Politik</t>
  </si>
  <si>
    <t>5 . 1 . 7 . 05 . 01</t>
  </si>
  <si>
    <t>Belanja Bantuan Kepada Partai Demokrasi Indonesia Perjuangan</t>
  </si>
  <si>
    <t>(Badan Kesbangpol)</t>
  </si>
  <si>
    <t>5 . 1 . 7 . 05 . 02</t>
  </si>
  <si>
    <t>Belanja Bantuan Kepada Partai Golongan Karya</t>
  </si>
  <si>
    <t>5 . 1 . 7 . 05 . 03</t>
  </si>
  <si>
    <t>Belanja Bantuan Kepada Partai Keadilan Sejahtera</t>
  </si>
  <si>
    <t>5 . 1 . 7 . 05 . 04</t>
  </si>
  <si>
    <t>Belanja Bantuan Kepada Partai GERINDRA</t>
  </si>
  <si>
    <t>5 . 1 . 7 . 05 . 05</t>
  </si>
  <si>
    <t>Belanja Bantuan Kepada Partai Kebangkitan Bangsa</t>
  </si>
  <si>
    <t>5 . 1 . 7 . 05 . 06</t>
  </si>
  <si>
    <t>Belanja Bantuan Kepada Partai Demokrat</t>
  </si>
  <si>
    <t>5 . 1 . 7 . 05 . 07</t>
  </si>
  <si>
    <t>Belanja Bantuan Kepada Partai Amanat Nasional</t>
  </si>
  <si>
    <t>5 . 1 . 7 . 05 . 08</t>
  </si>
  <si>
    <t>Belanja Bantuan Kepada Partai HANURA</t>
  </si>
  <si>
    <t>5 . 1 . 7 . 05 . 09</t>
  </si>
  <si>
    <t>Belanja Bantuan Kepada Partai Persatuan Pembangunan</t>
  </si>
  <si>
    <t>5 . 1 . 7 . 06</t>
  </si>
  <si>
    <t>Belanja Bantuan ADD Kepada Pemerintahan Desa</t>
  </si>
  <si>
    <t>5 . 1 . 7 . 06 . 01</t>
  </si>
  <si>
    <t>Belanja Bantuan Keuangan ADD untuk Desa Ngepungsari Kecamatan Jatipuro</t>
  </si>
  <si>
    <t>(Bag. Pemdes dan Kel. Setda)</t>
  </si>
  <si>
    <t>5 . 1 . 7 . 06 . 02</t>
  </si>
  <si>
    <t>Belanja Bantuan Keuangan ADD untuk Desa Jatipurwo Kecamatan Jatipuro</t>
  </si>
  <si>
    <t>5 . 1 . 7 . 06 . 03</t>
  </si>
  <si>
    <t>Belanja Bantuan Keuangan ADD untuk Desa Jatipuro Kecamatan Jatipuro</t>
  </si>
  <si>
    <t>5 . 1 . 7 . 06 . 04</t>
  </si>
  <si>
    <t>Belanja Bantuan Keuangan ADD untuk Desa Jatisobo Kecamatan Jatipuro</t>
  </si>
  <si>
    <t>5 . 1 . 7 . 06 . 05</t>
  </si>
  <si>
    <t>Belanja Bantuan Keuangan ADD untuk Desa Jatiwarno Kecamatan Jatipuro</t>
  </si>
  <si>
    <t>5 . 1 . 7 . 06 . 06</t>
  </si>
  <si>
    <t>Belanja Bantuan Keuangan ADD untuk Desa Jatimulyo Kecamatan Jatipuro</t>
  </si>
  <si>
    <t>5 . 1 . 7 . 06 . 07</t>
  </si>
  <si>
    <t>Belanja Bantuan Keuangan ADD untuk Desa Jatisuko Kecamatan Jatipuro</t>
  </si>
  <si>
    <t>5 . 1 . 7 . 06 . 08</t>
  </si>
  <si>
    <t>Belanja Bantuan Keuangan ADD untuk Desa Jatiharjo Kecamatan Jatipuro</t>
  </si>
  <si>
    <t>5 . 1 . 7 . 06 . 09</t>
  </si>
  <si>
    <t>Belanja Bantuan Keuangan ADD untuk Desa Jatikuwung Kecamatan Jatipuro</t>
  </si>
  <si>
    <t>5 . 1 . 7 . 06 . 10</t>
  </si>
  <si>
    <t>Belanja Bantuan Keuangan ADD untuk Desa Jatiroyo Kecamatan Jatipuro</t>
  </si>
  <si>
    <t>5 . 1 . 7 . 06 . 11</t>
  </si>
  <si>
    <t>Belanja Bantuan Keuangan ADD untuk Desa Jatisawit Kecamatan Jatiyoso</t>
  </si>
  <si>
    <t>5 . 1 . 7 . 06 . 12</t>
  </si>
  <si>
    <t>Belanja Bantuan Keuangan ADD untuk Desa Petung Kecamatan Jatiyoso</t>
  </si>
  <si>
    <t>5 . 1 . 7 . 06 . 13</t>
  </si>
  <si>
    <t>Belanja Bantuan Keuangan ADD untuk Desa Wonokeling Kecamatan Jatiyoso</t>
  </si>
  <si>
    <t>5 . 1 . 7 . 06 . 14</t>
  </si>
  <si>
    <t>Belanja Bantuan Keuangan ADD untuk Desa Jatiyoso Kecamatan Jatiyoso</t>
  </si>
  <si>
    <t>5 . 1 . 7 . 06 . 15</t>
  </si>
  <si>
    <t>Belanja Bantuan Keuangan ADD untuk Desa Tlobo Kecamatan Jatiyoso</t>
  </si>
  <si>
    <t>5 . 1 . 7 . 06 . 16</t>
  </si>
  <si>
    <t>Belanja Bantuan Keuangan ADD untuk Desa Wonorejo Kecamatan Jatiyoso</t>
  </si>
  <si>
    <t>5 . 1 . 7 . 06 . 17</t>
  </si>
  <si>
    <t>Belanja Bantuan Keuangan ADD untuk Desa Beruk Kecamatan Jatiyoso</t>
  </si>
  <si>
    <t>5 . 1 . 7 . 06 . 18</t>
  </si>
  <si>
    <t>Belanja Bantuan Keuangan ADD untuk Desa Karangsari Kecamatan Jatiyoso</t>
  </si>
  <si>
    <t>5 . 1 . 7 . 06 . 19</t>
  </si>
  <si>
    <t>Belanja Bantuan Keuangan ADD untuk Desa Wukirsawit Kecamatan Jatiyoso</t>
  </si>
  <si>
    <t>5 . 1 . 7 . 06 . 20</t>
  </si>
  <si>
    <t>Belanja Bantuan Keuangan ADD untuk Desa Paseban Kecamatan Jumapolo</t>
  </si>
  <si>
    <t>5 . 1 . 7 . 06 . 21</t>
  </si>
  <si>
    <t>Belanja Bantuan Keuangan ADD untuk Desa Lemahbang Kecamatan Jumapolo</t>
  </si>
  <si>
    <t>5 . 1 . 7 . 06 . 22</t>
  </si>
  <si>
    <t>Belanja Bantuan Keuangan ADD untuk Desa Jatirejo Kecamatan Jumapolo</t>
  </si>
  <si>
    <t>5 . 1 . 7 . 06 . 23</t>
  </si>
  <si>
    <t>Belanja Bantuan Keuangan ADD untuk Desa Kwangsan Kecamatan Jumapolo</t>
  </si>
  <si>
    <t>5 . 1 . 7 . 06 . 24</t>
  </si>
  <si>
    <t>Belanja Bantuan Keuangan ADD untuk Desa Karangbangun Kecamatan Jumapolo</t>
  </si>
  <si>
    <t>5 . 1 . 7 . 06 . 25</t>
  </si>
  <si>
    <t>Belanja Bantuan Keuangan ADD untuk Desa Ploso Kecamatan Jumapolo</t>
  </si>
  <si>
    <t>5 . 1 . 7 . 06 . 26</t>
  </si>
  <si>
    <t>Belanja Bantuan Keuangan ADD untuk Desa Giriwondo Kecamatan Jumapolo</t>
  </si>
  <si>
    <t>5 . 1 . 7 . 06 . 27</t>
  </si>
  <si>
    <t>Belanja Bantuan Keuangan ADD untuk Desa Kadipiro Kecamatan Jumapolo</t>
  </si>
  <si>
    <t>5 . 1 . 7 . 06 . 28</t>
  </si>
  <si>
    <t>Belanja Bantuan Keuangan ADD untuk Desa Jumantoro Kecamatan Jumapolo</t>
  </si>
  <si>
    <t>5 . 1 . 7 . 06 . 29</t>
  </si>
  <si>
    <t>Belanja Bantuan Keuangan ADD untuk Desa Kedawung Kecamatan Jumapolo</t>
  </si>
  <si>
    <t>5 . 1 . 7 . 06 . 30</t>
  </si>
  <si>
    <t>Belanja Bantuan Keuangan ADD untuk Desa Jumapolo Kecamatan Jumapolo</t>
  </si>
  <si>
    <t>5 . 1 . 7 . 06 . 31</t>
  </si>
  <si>
    <t>Belanja Bantuan Keuangan ADD untuk Desa Bakalan Kecamatan Jumapolo</t>
  </si>
  <si>
    <t>5 . 1 . 7 . 06 . 32</t>
  </si>
  <si>
    <t>Belanja Bantuan Keuangan ADD untuk Desa Sedayu Kecamatan Jumantono</t>
  </si>
  <si>
    <t>5 . 1 . 7 . 06 . 33</t>
  </si>
  <si>
    <t>Belanja Bantuan Keuangan ADD untuk Desa Kebak Kecamatan Jumantono</t>
  </si>
  <si>
    <t>5 . 1 . 7 . 06 . 34</t>
  </si>
  <si>
    <t>Belanja Bantuan Keuangan ADD untuk Desa Gemantar Kecamatan Jumantono</t>
  </si>
  <si>
    <t>5 . 1 . 7 . 06 . 35</t>
  </si>
  <si>
    <t>Belanja Bantuan Keuangan ADD untuk Desa Genengan Kecamatan Jumantono</t>
  </si>
  <si>
    <t>5 . 1 . 7 . 06 . 36</t>
  </si>
  <si>
    <t>Belanja Bantuan Keuangan ADD untuk Desa Tugu Kecamatan Jumantono</t>
  </si>
  <si>
    <t>5 . 1 . 7 . 06 . 37</t>
  </si>
  <si>
    <t>Belanja Bantuan Keuangan ADD untuk Desa Ngunut Kecamatan Jumantono</t>
  </si>
  <si>
    <t>5 . 1 . 7 . 06 . 38</t>
  </si>
  <si>
    <t>Belanja Bantuan Keuangan ADD untuk Desa Blorong Kecamatan Jumantono</t>
  </si>
  <si>
    <t>5 . 1 . 7 . 06 . 39</t>
  </si>
  <si>
    <t>Belanja Bantuan Keuangan ADD untuk Desa Sambirejo Kecamatan Jumantono</t>
  </si>
  <si>
    <t>5 . 1 . 7 . 06 . 40</t>
  </si>
  <si>
    <t>Belanja Bantuan Keuangan ADD untuk Desa Tunggulrejo Kecamatan Jumantono</t>
  </si>
  <si>
    <t>5 . 1 . 7 . 06 . 41</t>
  </si>
  <si>
    <t>Belanja Bantuan Keuangan ADD untuk Desa Sukosari Kecamatan Jumantono</t>
  </si>
  <si>
    <t>5 . 1 . 7 . 06 . 42</t>
  </si>
  <si>
    <t>Belanja Bantuan Keuangan ADD untuk Desa Sringin Kecamatan Jumantono</t>
  </si>
  <si>
    <t>5 . 1 . 7 . 06 . 43</t>
  </si>
  <si>
    <t>Belanja Bantuan Keuangan ADD untuk Desa Ngadiluwih Kecamatan Matesih</t>
  </si>
  <si>
    <t>5 . 1 . 7 . 06 . 44</t>
  </si>
  <si>
    <t>Belanja Bantuan Keuangan ADD untuk Desa Dawung Kecamatan Matesih</t>
  </si>
  <si>
    <t>5 . 1 . 7 . 06 . 45</t>
  </si>
  <si>
    <t>Belanja Bantuan Keuangan ADD untuk Desa Matesih Kecamatan Matesih</t>
  </si>
  <si>
    <t>5 . 1 . 7 . 06 . 46</t>
  </si>
  <si>
    <t>Belanja Bantuan Keuangan ADD untuk Desa Karangbangun Kecamatan Matesih</t>
  </si>
  <si>
    <t>5 . 1 . 7 . 06 . 47</t>
  </si>
  <si>
    <t>Belanja Bantuan Keuangan ADD untuk Desa Koripan Kecamatan Matesih</t>
  </si>
  <si>
    <t>5 . 1 . 7 . 06 . 48</t>
  </si>
  <si>
    <t>Belanja Bantuan Keuangan ADD untuk Desa Girilayu Kecamatan Matesih</t>
  </si>
  <si>
    <t>5 . 1 . 7 . 06 . 49</t>
  </si>
  <si>
    <t>Belanja Bantuan Keuangan ADD untuk Desa Pablengan Kecamatan Matesih</t>
  </si>
  <si>
    <t>5 . 1 . 7 . 06 . 50</t>
  </si>
  <si>
    <t>Belanja Bantuan Keuangan ADD untuk Desa Gantiwarno Kecamatan Matesih</t>
  </si>
  <si>
    <t>5 . 1 . 7 . 06 . 51</t>
  </si>
  <si>
    <t>Belanja Bantuan Keuangan ADD untuk Desa Plosorejo Kecamatan Matesih</t>
  </si>
  <si>
    <t>5 . 1 . 7 . 06 . 52</t>
  </si>
  <si>
    <t>Belanja Bantuan Keuangan ADD untuk Desa Gondosuli Kecamatan Tawangmangu</t>
  </si>
  <si>
    <t>5 . 1 . 7 . 06 . 53</t>
  </si>
  <si>
    <t>Belanja Bantuan Keuangan ADD untuk Desa Sepanjang Kecamatan Tawangmangu</t>
  </si>
  <si>
    <t>5 . 1 . 7 . 06 . 54</t>
  </si>
  <si>
    <t>Belanja Bantuan Keuangan ADD untuk Desa Bandardawung Kecamatan Tawangmangu</t>
  </si>
  <si>
    <t>5 . 1 . 7 . 06 . 55</t>
  </si>
  <si>
    <t>Belanja Bantuan Keuangan ADD untuk Desa Karanglo Kecamatan Tawangmangu</t>
  </si>
  <si>
    <t>5 . 1 . 7 . 06 . 56</t>
  </si>
  <si>
    <t>Belanja Bantuan Keuangan ADD untuk Desa Nglebak Kecamatan Tawangmangu</t>
  </si>
  <si>
    <t>5 . 1 . 7 . 06 . 57</t>
  </si>
  <si>
    <t>Belanja Bantuan Keuangan ADD untuk Desa Plumbon Kecamatan Tawangmangu</t>
  </si>
  <si>
    <t>5 . 1 . 7 . 06 . 58</t>
  </si>
  <si>
    <t>Belanja Bantuan Keuangan ADD untuk Desa Tengklik Kecamatan Tawangmangu</t>
  </si>
  <si>
    <t>5 . 1 . 7 . 06 . 59</t>
  </si>
  <si>
    <t>Belanja Bantuan Keuangan ADD untuk Desa Puntukrejo Kecamatan Ngargoyoso</t>
  </si>
  <si>
    <t>5 . 1 . 7 . 06 . 60</t>
  </si>
  <si>
    <t>Belanja Bantuan Keuangan ADD untuk Desa Berjo Kecamatan Ngargoyoso</t>
  </si>
  <si>
    <t>5 . 1 . 7 . 06 . 61</t>
  </si>
  <si>
    <t>Belanja Bantuan Keuangan ADD untuk Desa Girimulyo Kecamatan Ngargoyoso</t>
  </si>
  <si>
    <t>5 . 1 . 7 . 06 . 62</t>
  </si>
  <si>
    <t>Belanja Bantuan Keuangan ADD untuk Desa Segorogunung Kecamatan Ngargoyoso</t>
  </si>
  <si>
    <t>5 . 1 . 7 . 06 . 63</t>
  </si>
  <si>
    <t>Belanja Bantuan Keuangan ADD untuk Desa Kemuning Kecamatan Ngargoyoso</t>
  </si>
  <si>
    <t>5 . 1 . 7 . 06 . 64</t>
  </si>
  <si>
    <t>Belanja Bantuan Keuangan ADD untuk Desa Ngargoyoso Kecamatan Ngargoyoso</t>
  </si>
  <si>
    <t>5 . 1 . 7 . 06 . 65</t>
  </si>
  <si>
    <t>Belanja Bantuan Keuangan ADD untuk Desa Jatirejo Kecamatan Ngargoyoso</t>
  </si>
  <si>
    <t>5 . 1 . 7 . 06 . 66</t>
  </si>
  <si>
    <t>Belanja Bantuan Keuangan ADD untuk Desa Dukuh Kecamatan Ngargoyoso</t>
  </si>
  <si>
    <t>5 . 1 . 7 . 06 . 67</t>
  </si>
  <si>
    <t>Belanja Bantuan Keuangan ADD untuk Desa Nglegok Kecamatan Ngargoyoso</t>
  </si>
  <si>
    <t>5 . 1 . 7 . 06 . 68</t>
  </si>
  <si>
    <t>Belanja Bantuan Keuangan ADD untuk Desa Karangpandan Kecamatan Karangpandan</t>
  </si>
  <si>
    <t>5 . 1 . 7 . 06 . 69</t>
  </si>
  <si>
    <t>Belanja Bantuan Keuangan ADD untuk Desa Doplang Kecamatan Karangpandan</t>
  </si>
  <si>
    <t>5 . 1 . 7 . 06 . 70</t>
  </si>
  <si>
    <t>Belanja Bantuan Keuangan ADD untuk Desa Ngemplak Kecamatan Karangpandan</t>
  </si>
  <si>
    <t>5 . 1 . 7 . 06 . 71</t>
  </si>
  <si>
    <t>Belanja Bantuan Keuangan ADD untuk Desa Bangsri Kecamatan Karangpandan</t>
  </si>
  <si>
    <t>5 . 1 . 7 . 06 . 72</t>
  </si>
  <si>
    <t>Belanja Bantuan Keuangan ADD untuk Desa Tohkuning Kecamatan Karangpandan</t>
  </si>
  <si>
    <t>5 . 1 . 7 . 06 . 73</t>
  </si>
  <si>
    <t>Belanja Bantuan Keuangan ADD untuk Desa Gondangmanis Kecamatan Karangpandan</t>
  </si>
  <si>
    <t>5 . 1 . 7 . 06 . 74</t>
  </si>
  <si>
    <t>Belanja Bantuan Keuangan ADD untuk Desa Dayu Kecamatan Karangpandan</t>
  </si>
  <si>
    <t>5 . 1 . 7 . 06 . 75</t>
  </si>
  <si>
    <t>Belanja Bantuan Keuangan ADD untuk Desa Harjosari Kecamatan Karangpandan</t>
  </si>
  <si>
    <t>5 . 1 . 7 . 06 . 76</t>
  </si>
  <si>
    <t>Belanja Bantuan Keuangan ADD untuk Desa Salam Kecamatan Karangpandan</t>
  </si>
  <si>
    <t>5 . 1 . 7 . 06 . 77</t>
  </si>
  <si>
    <t>Belanja Bantuan Keuangan ADD untuk Desa Gerdu Kecamatan Karangpandan</t>
  </si>
  <si>
    <t>5 . 1 . 7 . 06 . 78</t>
  </si>
  <si>
    <t>Belanja Bantuan Keuangan ADD untuk Desa Karang Kecamatan Karangpandan</t>
  </si>
  <si>
    <t>5 . 1 . 7 . 06 . 79</t>
  </si>
  <si>
    <t>Belanja Bantuan Keuangan ADD untuk Desa Buran Kecamatan Tasikmadu</t>
  </si>
  <si>
    <t>5 . 1 . 7 . 06 . 80</t>
  </si>
  <si>
    <t>Belanja Bantuan Keuangan ADD untuk Desa Papahan Kecamatan Tasikmadu</t>
  </si>
  <si>
    <t>5 . 1 . 7 . 06 . 81</t>
  </si>
  <si>
    <t>Belanja Bantuan Keuangan ADD untuk Desa Ngijo Kecamatan Tasikmadu</t>
  </si>
  <si>
    <t>5 . 1 . 7 . 06 . 82</t>
  </si>
  <si>
    <t>Belanja Bantuan Keuangan ADD untuk Desa Gaum Kecamatan Tasikmadu</t>
  </si>
  <si>
    <t>5 . 1 . 7 . 06 . 83</t>
  </si>
  <si>
    <t>Belanja Bantuan Keuangan ADD untuk Desa Suruh Kecamatan Tasikmadu</t>
  </si>
  <si>
    <t>5 . 1 . 7 . 06 . 84</t>
  </si>
  <si>
    <t>Belanja Bantuan Keuangan ADD untuk Desa Pandeyan Kecamatan Tasikmadu</t>
  </si>
  <si>
    <t>5 . 1 . 7 . 06 . 85</t>
  </si>
  <si>
    <t>Belanja Bantuan Keuangan ADD untuk Desa Karangmojo Kecamatan Tasikmadu</t>
  </si>
  <si>
    <t>5 . 1 . 7 . 06 . 86</t>
  </si>
  <si>
    <t>Belanja Bantuan Keuangan ADD untuk Desa Kaling Kecamatan Tasikmadu</t>
  </si>
  <si>
    <t>5 . 1 . 7 . 06 . 87</t>
  </si>
  <si>
    <t>Belanja Bantuan Keuangan ADD untuk Desa Wonolopo Kecamatan Tasikmadu</t>
  </si>
  <si>
    <t>5 . 1 . 7 . 06 . 88</t>
  </si>
  <si>
    <t>Belanja Bantuan Keuangan ADD untuk Desa Kalijirak Kecamatan Tasikmadu</t>
  </si>
  <si>
    <t>5 . 1 . 7 . 06 . 89</t>
  </si>
  <si>
    <t>Belanja Bantuan Keuangan ADD untuk Desa Suruhkalang Kecamatan Jaten</t>
  </si>
  <si>
    <t>5 . 1 . 7 . 06 . 90</t>
  </si>
  <si>
    <t>Belanja Bantuan Keuangan ADD untuk Desa Jati Kecamatan Jaten</t>
  </si>
  <si>
    <t>5 . 1 . 7 . 06 . 91</t>
  </si>
  <si>
    <t>Belanja Bantuan Keuangan ADD untuk Desa Jaten Kecamatan Jaten</t>
  </si>
  <si>
    <t>5 . 1 . 7 . 06 . 92</t>
  </si>
  <si>
    <t>Belanja Bantuan Keuangan ADD untuk Desa Dagen Kecamatan Jaten</t>
  </si>
  <si>
    <t>5 . 1 . 7 . 06 . 93</t>
  </si>
  <si>
    <t>Belanja Bantuan Keuangan ADD untuk Desa Ngringo Kecamatan Jaten</t>
  </si>
  <si>
    <t>5 . 1 . 7 . 06 . 94</t>
  </si>
  <si>
    <t>Belanja Bantuan Keuangan ADD untuk Desa Jetis Kecamatan Jaten</t>
  </si>
  <si>
    <t>5 . 1 . 7 . 06 . 95</t>
  </si>
  <si>
    <t>Belanja Bantuan Keuangan ADD untuk Desa Sroyo Kecamatan Jaten</t>
  </si>
  <si>
    <t>5 . 1 . 7 . 06 . 96</t>
  </si>
  <si>
    <t>Belanja Bantuan Keuangan ADD untuk Desa Brujul Kecamatan Jaten</t>
  </si>
  <si>
    <t>5 . 1 . 7 . 06 . 97</t>
  </si>
  <si>
    <t>Belanja Bantuan Keuangan ADD untuk Desa Ngasem Kecamatan Colomadu</t>
  </si>
  <si>
    <t>5 . 1 . 7 . 06 . 98</t>
  </si>
  <si>
    <t>Belanja Bantuan Keuangan ADD untuk Desa Bolon Kecamatan Colomadu</t>
  </si>
  <si>
    <t>5 . 1 . 7 . 06 . 99</t>
  </si>
  <si>
    <t>Belanja Bantuan Keuangan ADD untuk Desa Malangjiwan Kecamatan Colomadu</t>
  </si>
  <si>
    <t>5 . 1 . 7 . 06 . 00</t>
  </si>
  <si>
    <t>Belanja Bantuan Keuangan ADD untuk Desa Gawanan Kecamatan Colomadu</t>
  </si>
  <si>
    <t>Belanja Bantuan Keuangan ADD untuk Desa Tohudan Kecamatan Colomadu</t>
  </si>
  <si>
    <t>Belanja Bantuan Keuangan ADD untuk Desa Gedongan Kecamatan Colomadu</t>
  </si>
  <si>
    <t>Belanja Bantuan Keuangan ADD untuk Desa Klodran Kecamatan Colomadu</t>
  </si>
  <si>
    <t>Belanja Bantuan Keuangan ADD untuk Desa Baturan Kecamatan Colomadu</t>
  </si>
  <si>
    <t>Belanja Bantuan Keuangan ADD untuk Desa Blulukan Kecamatan Colomadu</t>
  </si>
  <si>
    <t>Belanja Bantuan Keuangan ADD untuk Desa Paulan Kecamatan Colomadu</t>
  </si>
  <si>
    <t>Belanja Bantuan Keuangan ADD untuk Desa Gajahan Kecamatan Colomadu</t>
  </si>
  <si>
    <t>Belanja Bantuan Keuangan ADD untuk Desa Wonorejo Kecamatan Gondangrejo</t>
  </si>
  <si>
    <t>Belanja Bantuan Keuangan ADD untuk Desa Plesungan Kecamatan Gondangrejo</t>
  </si>
  <si>
    <t>Belanja Bantuan Keuangan ADD untuk Desa Jatikuwung Kecamatan Gondangrejo</t>
  </si>
  <si>
    <t>Belanja Bantuan Keuangan ADD untuk Desa Selokaton Kecamatan Gondangrejo</t>
  </si>
  <si>
    <t>Belanja Bantuan Keuangan ADD untuk Desa Bulurejo Kecamatan Gondangrejo</t>
  </si>
  <si>
    <t>Belanja Bantuan Keuangan ADD untuk Desa Rejosari Kecamatan Gondangrejo</t>
  </si>
  <si>
    <t>Belanja Bantuan Keuangan ADD untuk Desa Jeruksawit Kecamatan Gondangrejo</t>
  </si>
  <si>
    <t>Belanja Bantuan Keuangan ADD untuk Desa Karangturi Kecamatan Gondangrejo</t>
  </si>
  <si>
    <t>Belanja Bantuan Keuangan ADD untuk Desa Kragan Kecamatan Gondangrejo</t>
  </si>
  <si>
    <t>Belanja Bantuan Keuangan ADD untuk Desa Wonosari Kecamatan Gondangrejo</t>
  </si>
  <si>
    <t>Belanja Bantuan Keuangan ADD untuk Desa Dayu Kecamatan Gondangrejo</t>
  </si>
  <si>
    <t>Belanja Bantuan Keuangan ADD untuk Desa Tuban Kecamatan Gondangrejo</t>
  </si>
  <si>
    <t>Belanja Bantuan Keuangan ADD untuk Desa Krendowahono Kecamatan Gondangrejo</t>
  </si>
  <si>
    <t>Belanja Bantuan Keuangan ADD untuk Desa Kemiri Kecamatan Kebakkramat</t>
  </si>
  <si>
    <t>Belanja Bantuan Keuangan ADD untuk Desa Kebak Kecamatan Kebakkramat</t>
  </si>
  <si>
    <t>Belanja Bantuan Keuangan ADD untuk Desa Waru Kecamatan Kebakkramat</t>
  </si>
  <si>
    <t>Belanja Bantuan Keuangan ADD untuk Desa Pulosari Kecamatan Kebakkramat</t>
  </si>
  <si>
    <t>Belanja Bantuan Keuangan ADD untuk Desa Malangganten Kecamatan Kebakkramat</t>
  </si>
  <si>
    <t>Belanja Bantuan Keuangan ADD untuk Desa Nangsri Kecamatan Kebakkramat</t>
  </si>
  <si>
    <t>Belanja Bantuan Keuangan ADD untuk Desa Banjarharjo Kecamatan Kebakkramat</t>
  </si>
  <si>
    <t>Belanja Bantuan Keuangan ADD untuk Desa Alastuwo Kecamatan Kebakkramat</t>
  </si>
  <si>
    <t>Belanja Bantuan Keuangan ADD untuk Desa Macanan Kecamatan Kebakkramat</t>
  </si>
  <si>
    <t>Belanja Bantuan Keuangan ADD untuk Desa Kaliwuluh Kecamatan Kebakkramat</t>
  </si>
  <si>
    <t>Belanja Bantuan Keuangan ADD untuk Desa Mojogedang Kecamatan Mojogedang</t>
  </si>
  <si>
    <t>Belanja Bantuan Keuangan ADD untuk Desa Sewurejo Kecamatan Mojogedang</t>
  </si>
  <si>
    <t>Belanja Bantuan Keuangan ADD untuk Desa Ngadirejo Kecamatan Mojogedang</t>
  </si>
  <si>
    <t>Belanja Bantuan Keuangan ADD untuk Desa Pendem Kecamatan Mojogedang</t>
  </si>
  <si>
    <t>Belanja Bantuan Keuangan ADD untuk Desa Pereng Kecamatan Mojogedang</t>
  </si>
  <si>
    <t>Belanja Bantuan Keuangan ADD untuk Desa Munggur Kecamatan Mojogedang</t>
  </si>
  <si>
    <t>Belanja Bantuan Keuangan ADD untuk Desa Kedungjeruk Kecamatan Mojogedang</t>
  </si>
  <si>
    <t>Belanja Bantuan Keuangan ADD untuk Desa Kaliboto Kecamatan Mojogedang</t>
  </si>
  <si>
    <t>Belanja Bantuan Keuangan ADD untuk Desa Buntar Kecamatan Mojogedang</t>
  </si>
  <si>
    <t>Belanja Bantuan Keuangan ADD untuk Desa Mojoroto Kecamatan Mojogedang</t>
  </si>
  <si>
    <t>Belanja Bantuan Keuangan ADD untuk Desa Gebyog Kecamatan Mojogedang</t>
  </si>
  <si>
    <t>Belanja Bantuan Keuangan ADD untuk Desa Gentungan Kecamatan Mojogedang</t>
  </si>
  <si>
    <t>Belanja Bantuan Keuangan ADD untuk Desa Pojok Kecamatan Mojogedang</t>
  </si>
  <si>
    <t>Belanja Bantuan Keuangan ADD untuk Desa Kuto Kecamatan Kerjo</t>
  </si>
  <si>
    <t>Belanja Bantuan Keuangan ADD untuk Desa Tamansari Kecamatan Kerjo</t>
  </si>
  <si>
    <t>Belanja Bantuan Keuangan ADD untuk Desa Gaten Kecamatan Kerjo</t>
  </si>
  <si>
    <t>Belanja Bantuan Keuangan ADD untuk Desa Gempolan Kecamatan Kerjo</t>
  </si>
  <si>
    <t>Belanja Bantuan Keuangan ADD untuk Desa Plosorejo Kecamatan Kerjo</t>
  </si>
  <si>
    <t>Belanja Bantuan Keuangan ADD untuk Desa Karangrejo Kecamatan Kerjo</t>
  </si>
  <si>
    <t>Belanja Bantuan Keuangan ADD untuk Desa Kwadungan Kecamatan Kerjo</t>
  </si>
  <si>
    <t>Belanja Bantuan Keuangan ADD untuk Desa Botok Kecamatan Kerjo</t>
  </si>
  <si>
    <t>Belanja Bantuan Keuangan ADD untuk Desa Sumberejo Kecamatan Kerjo</t>
  </si>
  <si>
    <t>Belanja Bantuan Keuangan ADD untuk Desa Tawangsari Kecamatan Kerjo</t>
  </si>
  <si>
    <t>Belanja Bantuan Keuangan ADD untuk Desa Gumeng Kecamatan Jenawi</t>
  </si>
  <si>
    <t>Belanja Bantuan Keuangan ADD untuk Desa Anggrasmanis Kecamatan Jenawi</t>
  </si>
  <si>
    <t>Belanja Bantuan Keuangan ADD untuk Desa Jenawi Kecamatan Jenawi</t>
  </si>
  <si>
    <t>Belanja Bantuan Keuangan ADD untuk Desa Trengguli Kecamatan Jenawi</t>
  </si>
  <si>
    <t>Belanja Bantuan Keuangan ADD untuk Desa Balong Kecamatan Jenawi</t>
  </si>
  <si>
    <t>Belanja Bantuan Keuangan ADD untuk Desa Menjing Kecamatan Jenawi</t>
  </si>
  <si>
    <t>Belanja Bantuan Keuangan ADD untuk Desa Seloromo Kecamatan Jenawi</t>
  </si>
  <si>
    <t>Belanja Bantuan Keuangan ADD untuk Desa Sidomukti Kecamatan Jenawi</t>
  </si>
  <si>
    <t>Belanja Bantuan Keuangan ADD untuk Desa Lempong Kecamatan Jenawi</t>
  </si>
  <si>
    <t>5 . 1 . 7 . 12</t>
  </si>
  <si>
    <t>Belanja Bantuan Keuangan Dana Desa</t>
  </si>
  <si>
    <t>5 . 1 . 7 . 12 . 01</t>
  </si>
  <si>
    <t>Belanja Bantuan Keuangan Dana Desa Ngepungsari Kec. Jatipuro</t>
  </si>
  <si>
    <t>(BAPERMADES)</t>
  </si>
  <si>
    <t>5 . 1 . 7 . 12 . 02</t>
  </si>
  <si>
    <t>Belanja Bantuan Keuangan Dana Desa Jatipurwo Kec. Jatipuro</t>
  </si>
  <si>
    <t>5 . 1 . 7 . 12 . 03</t>
  </si>
  <si>
    <t>Belanja Bantuan Keuangan Dana Desa Jatipuro Kec. Jatipuro</t>
  </si>
  <si>
    <t>5 . 1 . 7 . 12 . 04</t>
  </si>
  <si>
    <t>Belanja Bantuan Keuangan Dana Desa Jatisobo Kec. Jatipuro</t>
  </si>
  <si>
    <t>5 . 1 . 7 . 12 . 05</t>
  </si>
  <si>
    <t>Belanja Bantuan Keuangan Dana Desa Jantiwarno Kec. Jatipuro</t>
  </si>
  <si>
    <t>5 . 1 . 7 . 12 . 06</t>
  </si>
  <si>
    <t>Belanja Bantuan Keuangan Dana Desa Jatimulyo Kec. Jatipuro</t>
  </si>
  <si>
    <t>5 . 1 . 7 . 12 . 07</t>
  </si>
  <si>
    <t>Belanja Bantuan Keuangan Dana Desa Jatisuko Kec. Jatipuro</t>
  </si>
  <si>
    <t>5 . 1 . 7 . 12 . 08</t>
  </si>
  <si>
    <t>Belanja Bantuan Keuangan Dana Desa Jantiharjo Kec. Jatipuro</t>
  </si>
  <si>
    <t>5 . 1 . 7 . 12 . 09</t>
  </si>
  <si>
    <t>Belanja Bantuan Keuangan Dana Desa Jatikuwung Kec. Jatipuro</t>
  </si>
  <si>
    <t>5 . 1 . 7 . 12 . 10</t>
  </si>
  <si>
    <t>Belanja Bantuan Keuangan Dana Desa Jatiroyo Kec. Jatipuro</t>
  </si>
  <si>
    <t>5 . 1 . 7 . 12 . 11</t>
  </si>
  <si>
    <t>Belanja Bantuan Keuangan Dana Desa Jatisawit Kec. Jatiyoso</t>
  </si>
  <si>
    <t>5 . 1 . 7 . 12 . 12</t>
  </si>
  <si>
    <t>Belanja Bantuan Keuangan Dana Desa Petung Kec. Jatiyoso</t>
  </si>
  <si>
    <t>5 . 1 . 7 . 12 . 13</t>
  </si>
  <si>
    <t>Belanja Bantuan Keuangan Dana Desa Wonokeling Kec. Jatiyoso</t>
  </si>
  <si>
    <t>5 . 1 . 7 . 12 . 14</t>
  </si>
  <si>
    <t>Belanja Bantuan Keuangan Dana Desa Jatiyoso Kec. Jatiyoso</t>
  </si>
  <si>
    <t>5 . 1 . 7 . 12 . 15</t>
  </si>
  <si>
    <t>Belanja Bantuan Keuangan Dana Desa Tlobo Kec. Jatiyoso</t>
  </si>
  <si>
    <t>5 . 1 . 7 . 12 . 16</t>
  </si>
  <si>
    <t>Belanja Bantuan Keuangan Dana Desa Wonorejo Kec. Jatiyoso</t>
  </si>
  <si>
    <t>5 . 1 . 7 . 12 . 17</t>
  </si>
  <si>
    <t>Belanja Bantuan Keuangan Dana Desa Beruk Kec. Jatiyoso</t>
  </si>
  <si>
    <t>5 . 1 . 7 . 12 . 18</t>
  </si>
  <si>
    <t>Belanja Bantuan Keuangan Dana Desa Karangsari Kec. Jatiyoso</t>
  </si>
  <si>
    <t>5 . 1 . 7 . 12 . 19</t>
  </si>
  <si>
    <t>Belanja Bantuan Keuangan Dana Desa Wukirsawit Kec. Jatiyoso</t>
  </si>
  <si>
    <t>5 . 1 . 7 . 12 . 20</t>
  </si>
  <si>
    <t>Belanja Bantuan Keuangan Dana Desa Paseban Kec. Jumapolo</t>
  </si>
  <si>
    <t>5 . 1 . 7 . 12 . 21</t>
  </si>
  <si>
    <t>Belanja Bantuan Keuangan Dana Desa Lemahbang Kec. Jumapolo</t>
  </si>
  <si>
    <t>5 . 1 . 7 . 12 . 22</t>
  </si>
  <si>
    <t>Belanja Bantuan Keuangan Dana Desa Jatirejo Kec. Jumapolo</t>
  </si>
  <si>
    <t>5 . 1 . 7 . 12 . 23</t>
  </si>
  <si>
    <t>Belanja Bantuan Keuangan Dana Desa Kwangsan Kec. Jumapolo</t>
  </si>
  <si>
    <t>5 . 1 . 7 . 12 . 24</t>
  </si>
  <si>
    <t>Belanja Bantuan Keuangan Dana Desa Karangbangun Kec. Jumapolo</t>
  </si>
  <si>
    <t>5 . 1 . 7 . 12 . 25</t>
  </si>
  <si>
    <t>Belanja Bantuan Keuangan Dana Desa Ploso Kec. Jumapolo</t>
  </si>
  <si>
    <t>5 . 1 . 7 . 12 . 26</t>
  </si>
  <si>
    <t>Belanja Bantuan Keuangan Dana Desa Giriwondo Kec. Jumapolo</t>
  </si>
  <si>
    <t>5 . 1 . 7 . 12 . 27</t>
  </si>
  <si>
    <t>Belanja Bantuan Keuangan Dana Desa Kadipiro Kec. Jumapolo</t>
  </si>
  <si>
    <t>5 . 1 . 7 . 12 . 28</t>
  </si>
  <si>
    <t>Belanja Bantuan Keuangan Dana Desa Jumantoro Kec. Jumapolo</t>
  </si>
  <si>
    <t>5 . 1 . 7 . 12 . 29</t>
  </si>
  <si>
    <t>Belanja Bantuan Keuangan Dana Desa Kedawung Kec. Jumapolo</t>
  </si>
  <si>
    <t>5 . 1 . 7 . 12 . 30</t>
  </si>
  <si>
    <t>Belanja Bantuan Keuangan Dana Desa Jumapolo Kec. Jumapolo</t>
  </si>
  <si>
    <t>5 . 1 . 7 . 12 . 31</t>
  </si>
  <si>
    <t>Belanja Bantuan Keuangan Dana Desa Bakalan Kec. Jumapolo</t>
  </si>
  <si>
    <t>5 . 1 . 7 . 12 . 32</t>
  </si>
  <si>
    <t>Belanja Bantuan Keuangan Dana Desa Sedayu Kec. Jumantono</t>
  </si>
  <si>
    <t>5 . 1 . 7 . 12 . 33</t>
  </si>
  <si>
    <t>Belanja Bantuan Keuangan Dana Desa Kebak Kec. Jumantono</t>
  </si>
  <si>
    <t>5 . 1 . 7 . 12 . 34</t>
  </si>
  <si>
    <t>Belanja Bantuan Keuangan Dana Desa Gemantar Kec. Jumantono</t>
  </si>
  <si>
    <t>5 . 1 . 7 . 12 . 35</t>
  </si>
  <si>
    <t>Belanja Bantuan Keuangan Dana Desa Genengan Kec. Jumantono</t>
  </si>
  <si>
    <t>5 . 1 . 7 . 12 . 36</t>
  </si>
  <si>
    <t>Belanja Bantuan Keuangan Dana Desa Tugu Kec. Jumantono</t>
  </si>
  <si>
    <t>5 . 1 . 7 . 12 . 37</t>
  </si>
  <si>
    <t>Belanja Bantuan Keuangan Dana Desa Ngunut Kec. Jumantono</t>
  </si>
  <si>
    <t>5 . 1 . 7 . 12 . 38</t>
  </si>
  <si>
    <t>Belanja Bantuan Keuangan Dana Desa Blorong Kec. Jumantono</t>
  </si>
  <si>
    <t>5 . 1 . 7 . 12 . 39</t>
  </si>
  <si>
    <t>Belanja Bantuan Keuangan Dana Desa Sambirejo Kec. Jumantono</t>
  </si>
  <si>
    <t>5 . 1 . 7 . 12 . 40</t>
  </si>
  <si>
    <t>Belanja Bantuan Keuangan Dana Desa Tunggulrejo Kec. Jumantono</t>
  </si>
  <si>
    <t>5 . 1 . 7 . 12 . 41</t>
  </si>
  <si>
    <t>Belanja Bantuan Keuangan Dana Desa Sukosari Kec. Jumantono</t>
  </si>
  <si>
    <t>5 . 1 . 7 . 12 . 42</t>
  </si>
  <si>
    <t>Belanja Bantuan Keuangan Dana Desa Sringin Kec. Jumantono</t>
  </si>
  <si>
    <t>5 . 1 . 7 . 12 . 43</t>
  </si>
  <si>
    <t>Belanja Bantuan Keuangan Dana Desa Ngadiluwih Kec. Matesih</t>
  </si>
  <si>
    <t>5 . 1 . 7 . 12 . 44</t>
  </si>
  <si>
    <t>Belanja Bantuan Keuangan Dana Desa Dawung Kec. Matesih</t>
  </si>
  <si>
    <t>5 . 1 . 7 . 12 . 45</t>
  </si>
  <si>
    <t>Belanja Bantuan Keuangan Dana Desa Matesih Kec. Matesih</t>
  </si>
  <si>
    <t>5 . 1 . 7 . 12 . 46</t>
  </si>
  <si>
    <t>Belanja Bantuan Keuangan Dana Desa Karangbangun Kec. Matesih</t>
  </si>
  <si>
    <t>5 . 1 . 7 . 12 . 47</t>
  </si>
  <si>
    <t>Belanja Bantuan Keuangan Dana Desa Koripan Kec. Matesih</t>
  </si>
  <si>
    <t>5 . 1 . 7 . 12 . 48</t>
  </si>
  <si>
    <t>Belanja Bantuan Keuangan Dana Desa Girilayu Kec. Matesih</t>
  </si>
  <si>
    <t>5 . 1 . 7 . 12 . 49</t>
  </si>
  <si>
    <t>Belanja Bantuan Keuangan Dana Desa Pablengan Kec. Matesih</t>
  </si>
  <si>
    <t>5 . 1 . 7 . 12 . 50</t>
  </si>
  <si>
    <t>Belanja Bantuan Keuangan Dana Desa Gantiwarno Kec. Matesih</t>
  </si>
  <si>
    <t>5 . 1 . 7 . 12 . 51</t>
  </si>
  <si>
    <t>Belanja Bantuan Keuangan Dana Desa Plosorejo Kec. Matesih</t>
  </si>
  <si>
    <t>5 . 1 . 7 . 12 . 52</t>
  </si>
  <si>
    <t>Belanja Bantuan Keuangan Dana Desa Gondosuli Kec. Tawangmangu</t>
  </si>
  <si>
    <t>5 . 1 . 7 . 12 . 53</t>
  </si>
  <si>
    <t>Belanja Bantuan Keuangan Dana Desa Sepanjang Kec. Tawangmangu</t>
  </si>
  <si>
    <t>5 . 1 . 7 . 12 . 54</t>
  </si>
  <si>
    <t>Belanja Bantuan Keuangan Dana Desa Bandardawung Kec. Tawangmangu</t>
  </si>
  <si>
    <t>5 . 1 . 7 . 12 . 55</t>
  </si>
  <si>
    <t>Belanja Bantuan Keuangan Dana Desa Karanglo Kec. Tawangmangu</t>
  </si>
  <si>
    <t>5 . 1 . 7 . 12 . 56</t>
  </si>
  <si>
    <t>Belanja Bantuan Keuangan Dana Desa Nglebak Kec. Tawangmangu</t>
  </si>
  <si>
    <t>5 . 1 . 7 . 12 . 57</t>
  </si>
  <si>
    <t>Belanja Bantuan Keuangan Dana Desa Plumbon Kec. Tawangmangu</t>
  </si>
  <si>
    <t>5 . 1 . 7 . 12 . 58</t>
  </si>
  <si>
    <t>Belanja Bantuan Keuangan Dana Desa Tengklik Kec. Tawangmangu</t>
  </si>
  <si>
    <t>5 . 1 . 7 . 12 . 59</t>
  </si>
  <si>
    <t>Belanja Bantuan Keuangan Dana Desa Puntukrejo Kec. Ngargoyoso</t>
  </si>
  <si>
    <t>5 . 1 . 7 . 12 . 60</t>
  </si>
  <si>
    <t>Belanja Bantuan Keuangan Dana Desa Berjo Kec. Ngargoyoso</t>
  </si>
  <si>
    <t>5 . 1 . 7 . 12 . 61</t>
  </si>
  <si>
    <t>Belanja Bantuan Keuangan Dana Desa Girimulyo Kec. Ngargoyoso</t>
  </si>
  <si>
    <t>5 . 1 . 7 . 12 . 62</t>
  </si>
  <si>
    <t>Belanja Bantuan Keuangan Dana Desa Segorogunung Kec. Ngargoyoso</t>
  </si>
  <si>
    <t>5 . 1 . 7 . 12 . 63</t>
  </si>
  <si>
    <t>Belanja Bantuan Keuangan Dana Desa Kemuning Kec. Ngargoyoso</t>
  </si>
  <si>
    <t>5 . 1 . 7 . 12 . 64</t>
  </si>
  <si>
    <t>Belanja Bantuan Keuangan Dana Desa Ngargoyoso Kec. Ngargoyoso</t>
  </si>
  <si>
    <t>5 . 1 . 7 . 12 . 65</t>
  </si>
  <si>
    <t>Belanja Bantuan Keuangan Dana Desa Jatirejo Kec. Ngargoyoso</t>
  </si>
  <si>
    <t>5 . 1 . 7 . 12 . 66</t>
  </si>
  <si>
    <t>Belanja Bantuan Keuangan Dana Desa Dukuh Kec. Ngargoyoso</t>
  </si>
  <si>
    <t>5 . 1 . 7 . 12 . 67</t>
  </si>
  <si>
    <t>Belanja Bantuan Keuangan Dana Desa Nglegok Kec. Ngargoyoso</t>
  </si>
  <si>
    <t>5 . 1 . 7 . 12 . 68</t>
  </si>
  <si>
    <t>Belanja Bantuan Keuangan Dana Desa Karangpandan Kec. Karangpandan</t>
  </si>
  <si>
    <t>5 . 1 . 7 . 12 . 69</t>
  </si>
  <si>
    <t>Belanja Bantuan Keuangan Dana Desa Doplang Kec. Karangpandan</t>
  </si>
  <si>
    <t>5 . 1 . 7 . 12 . 70</t>
  </si>
  <si>
    <t>Belanja Bantuan Keuangan Dana Desa Ngemplak Kec. Karangpandan</t>
  </si>
  <si>
    <t>5 . 1 . 7 . 12 . 71</t>
  </si>
  <si>
    <t>Belanja Bantuan Keuangan Dana Desa Bangsri Kec. Karangpandan</t>
  </si>
  <si>
    <t>5 . 1 . 7 . 12 . 72</t>
  </si>
  <si>
    <t>Belanja Bantuan Keuangan Dana Desa Tohkuning Kec. Karangpandan</t>
  </si>
  <si>
    <t>5 . 1 . 7 . 12 . 73</t>
  </si>
  <si>
    <t>Belanja Bantuan Keuangan Dana Desa Gondangmanis Kec. Karangpandan</t>
  </si>
  <si>
    <t>5 . 1 . 7 . 12 . 74</t>
  </si>
  <si>
    <t>Belanja Bantuan Keuangan Dana Desa Dayu Kec. Karangpandan</t>
  </si>
  <si>
    <t>5 . 1 . 7 . 12 . 75</t>
  </si>
  <si>
    <t>Belanja Bantuan Keuangan Dana Desa Harjosari Kec. Karangpandan</t>
  </si>
  <si>
    <t>5 . 1 . 7 . 12 . 76</t>
  </si>
  <si>
    <t>Belanja Bantuan Keuangan Dana Desa Salam Kec. Karangpandan</t>
  </si>
  <si>
    <t>5 . 1 . 7 . 12 . 77</t>
  </si>
  <si>
    <t>Belanja Bantuan Keuangan Dana Desa Gerdu Kec. Karangpandan</t>
  </si>
  <si>
    <t>5 . 1 . 7 . 12 . 78</t>
  </si>
  <si>
    <t>Belanja Bantuan Keuangan Dana Desa Karang Kec. Karangpandan</t>
  </si>
  <si>
    <t>5 . 1 . 7 . 12 . 79</t>
  </si>
  <si>
    <t>Belanja Bantuan Keuangan Dana Desa Buran Kec. Tasikmadu</t>
  </si>
  <si>
    <t>5 . 1 . 7 . 12 . 80</t>
  </si>
  <si>
    <t>Belanja Bantuan Keuangan Dana Desa Papahan Kec. Tasikmadu</t>
  </si>
  <si>
    <t>5 . 1 . 7 . 12 . 81</t>
  </si>
  <si>
    <t>Belanja Bantuan Keuangan Dana Desa Ngijo Kec. Tasikmadu</t>
  </si>
  <si>
    <t>5 . 1 . 7 . 12 . 82</t>
  </si>
  <si>
    <t>Belanja Bantuan Keuangan Dana Desa Gaum Kec. Tasikmadu</t>
  </si>
  <si>
    <t>5 . 1 . 7 . 12 . 83</t>
  </si>
  <si>
    <t>Belanja Bantuan Keuangan Dana Desa Suruh Kec. Tasikmadu</t>
  </si>
  <si>
    <t>5 . 1 . 7 . 12 . 84</t>
  </si>
  <si>
    <t>Belanja Bantuan Keuangan Dana Desa Pandeyan Kec. Tasikmadu</t>
  </si>
  <si>
    <t>5 . 1 . 7 . 12 . 85</t>
  </si>
  <si>
    <t>Belanja Bantuan Keuangan Dana Desa Karangmojo Kec. Tasikmadu</t>
  </si>
  <si>
    <t>5 . 1 . 7 . 12 . 86</t>
  </si>
  <si>
    <t>Belanja Bantuan Keuangan Dana Desa Kaling Kec. Tasikmadu</t>
  </si>
  <si>
    <t>5 . 1 . 7 . 12 . 87</t>
  </si>
  <si>
    <t>Belanja Bantuan Keuangan Dana Desa Wonolopo Kec. Tasikmadu</t>
  </si>
  <si>
    <t>5 . 1 . 7 . 12 . 88</t>
  </si>
  <si>
    <t>Belanja Bantuan Keuangan Dana Desa Kalijirak Kec. Tasikmadu</t>
  </si>
  <si>
    <t>5 . 1 . 7 . 12 . 89</t>
  </si>
  <si>
    <t>Belanja Bantuan Keuangan Dana Desa Suruhkalang Kec. Jaten</t>
  </si>
  <si>
    <t>5 . 1 . 7 . 12 . 90</t>
  </si>
  <si>
    <t>Belanja Bantuan Keuangan Dana Desa Jati Kec. Jaten</t>
  </si>
  <si>
    <t>5 . 1 . 7 . 12 . 91</t>
  </si>
  <si>
    <t>Belanja Bantuan Keuangan Dana Desa Jaten Kec. Jaten</t>
  </si>
  <si>
    <t>5 . 1 . 7 . 12 . 92</t>
  </si>
  <si>
    <t>Belanja Bantuan Keuangan Dana Desa Dagen Kec. Jaten</t>
  </si>
  <si>
    <t>5 . 1 . 7 . 12 . 93</t>
  </si>
  <si>
    <t>Belanja Bantuan Keuangan Dana Desa Ngringo Kec. Jaten</t>
  </si>
  <si>
    <t>5 . 1 . 7 . 12 . 94</t>
  </si>
  <si>
    <t>Belanja Bantuan Keuangan Dana Desa Jetis Kec. Jaten</t>
  </si>
  <si>
    <t>5 . 1 . 7 . 12 . 95</t>
  </si>
  <si>
    <t>Belanja Bantuan Keuangan Dana Desa Sroyo Kec. Jaten</t>
  </si>
  <si>
    <t>5 . 1 . 7 . 12 . 96</t>
  </si>
  <si>
    <t>Belanja Bantuan Keuangan Dana Desa Brujul Kec. Jaten</t>
  </si>
  <si>
    <t>5 . 1 . 7 . 12 . 97</t>
  </si>
  <si>
    <t>Belanja Bantuan Keuangan Dana Desa Ngasem Kec. Colomadu</t>
  </si>
  <si>
    <t>5 . 1 . 7 . 12 . 98</t>
  </si>
  <si>
    <t>Belanja Bantuan Keuangan Dana Desa Bolon Kec. Colomadu</t>
  </si>
  <si>
    <t>5 . 1 . 7 . 12 . 99</t>
  </si>
  <si>
    <t>Belanja Bantuan Keuangan Dana Desa Malangjiwan Kec. Colomadu</t>
  </si>
  <si>
    <t>5 . 1 . 7 . 12 . 00</t>
  </si>
  <si>
    <t>Belanja Bantuan Keuangan Dana Desa Gawanan Kec. Colomadu</t>
  </si>
  <si>
    <t>Belanja Bantuan Keuangan Dana Desa Tohudan Kec. Colomadu</t>
  </si>
  <si>
    <t>Belanja Bantuan Keuangan Dana Desa Gedongan Kec. Colomadu</t>
  </si>
  <si>
    <t>Belanja Bantuan Keuangan Dana Desa Klodran Kec. Colomadu</t>
  </si>
  <si>
    <t>Belanja Bantuan Keuangan Dana Desa Baturan Kec. Colomadu</t>
  </si>
  <si>
    <t>Belanja Bantuan Keuangan Dana Desa Blulukan Kec. Colomadu</t>
  </si>
  <si>
    <t>Belanja Bantuan Keuangan Dana Desa Paulan Kec. Colomadu</t>
  </si>
  <si>
    <t>Belanja Bantuan Keuangan Dana Desa Gajahan Kec. Colomadu</t>
  </si>
  <si>
    <t>Belanja Bantuan Keuangan Dana Desa Wonorejo Kec. Gondangrejo</t>
  </si>
  <si>
    <t>Belanja Bantuan Keuangan Dana Desa Plesungan Kec. Gondangrejo</t>
  </si>
  <si>
    <t>Belanja Bantuan Keuangan Dana Desa Jatikuwung Kec. Gondangrejo</t>
  </si>
  <si>
    <t>Belanja Bantuan Keuangan Dana Desa Selokaton Kec. Gondangrejo</t>
  </si>
  <si>
    <t>Belanja Bantuan Keuangan Dana Desa Bulurejo Kec. Gondangrejo</t>
  </si>
  <si>
    <t>Belanja Bantuan Keuangan Dana Desa Rejosari Kec. Gondangrejo</t>
  </si>
  <si>
    <t>Belanja Bantuan Keuangan Dana Desa Jeruksawit Kec. Gondangrejo</t>
  </si>
  <si>
    <t>Belanja Bantuan Keuangan Dana Desa Karangturi Kec. Gondangrejo</t>
  </si>
  <si>
    <t>Belanja Bantuan Keuangan Dana Desa Kragan Kec. Gondangrejo</t>
  </si>
  <si>
    <t>Belanja Bantuan Keuangan Dana Desa Wonosari Kec. Gondangrejo</t>
  </si>
  <si>
    <t>Belanja Bantuan Keuangan Dana Desa Dayu Kec. Gondangrejo</t>
  </si>
  <si>
    <t>Belanja Bantuan Keuangan Dana Desa Tuban Kec. Gondangrejo</t>
  </si>
  <si>
    <t>Belanja Bantuan Keuangan Dana Desa Krendowahono Kec. Gondangrejo</t>
  </si>
  <si>
    <t>Belanja Bantuan Keuangan Dana Desa Kemiri Kec. Kebakkramat</t>
  </si>
  <si>
    <t>Belanja Bantuan Keuangan Dana Desa Kebak Kec. Kebak</t>
  </si>
  <si>
    <t>Belanja Bantuan Keuangan Dana Desa Waru Kec. Kebakkramat</t>
  </si>
  <si>
    <t>Belanja Bantuan Keuangan Dana Desa Pulosari Kec. Kebakkramat</t>
  </si>
  <si>
    <t>Belanja Bantuan Keuangan Dana Desa Malanggaten Kec. Kebakkramat</t>
  </si>
  <si>
    <t>Belanja Bantuan Keuangan Dana Desa Nangsri Kec. Kebakkramat</t>
  </si>
  <si>
    <t>Belanja Bantuan Keuangan Dana Desa Banjarharjo Kec. Kebakkramat</t>
  </si>
  <si>
    <t>Belanja Bantuan Keuangan Dana Desa Alastuwo Kec. Kebakkramat</t>
  </si>
  <si>
    <t>Belanja Bantuan Keuangan Dana Desa Macanan Kec. Kebakkramat</t>
  </si>
  <si>
    <t>Belanja Bantuan Keuangan Dana Desa Kaliwuluh Kec. Kebakkramat</t>
  </si>
  <si>
    <t>Belanja Bantuan Keuangan Dana Desa Mojogedang Kec. Mojogedang</t>
  </si>
  <si>
    <t>Belanja Bantuan Keuangan Dana Desa Sewurejo Kec. Mojogedang</t>
  </si>
  <si>
    <t>Belanja Bantuan Keuangan Dana Desa Ngadirejo Kec. Mojogedang</t>
  </si>
  <si>
    <t>Belanja Bantuan Keuangan Dana Desa Pendem Kec. Mojogedang</t>
  </si>
  <si>
    <t>Belanja Bantuan Keuangan Dana Desa Pereng Kec. Mojogedang</t>
  </si>
  <si>
    <t>Belanja Bantuan Keuangan Dana Desa Munggur Kec. Mojogedang</t>
  </si>
  <si>
    <t>Belanja Bantuan Keuangan Dana Desa Kedungjeruk Kec. Mojogedang</t>
  </si>
  <si>
    <t>Belanja Bantuan Keuangan Dana Desa Kaliboto Kec. Mojogedang</t>
  </si>
  <si>
    <t>Belanja Bantuan Keuangan Dana Desa Buntar Kec. Mojogedang</t>
  </si>
  <si>
    <t>Belanja Bantuan Keuangan Dana Desa Mojoroto Kec. Mojogedang</t>
  </si>
  <si>
    <t>Belanja Bantuan Keuangan Dana Desa Gebyog Kec. Mojogedang</t>
  </si>
  <si>
    <t>Belanja Bantuan Keuangan Dana Desa Gentungan Kec. Mojogedang</t>
  </si>
  <si>
    <t>Belanja Bantuan Keuangan Dana Desa Pojok Kec. Mojogedang</t>
  </si>
  <si>
    <t>Belanja Bantuan Keuangan Dana Desa Kuto Kec. Kerjo</t>
  </si>
  <si>
    <t>Belanja Bantuan Keuangan Dana Desa Tamansari Kec. Kerjo</t>
  </si>
  <si>
    <t>Belanja Bantuan Keuangan Dana Desa Ganten Kec. Kerjo</t>
  </si>
  <si>
    <t>Belanja Bantuan Keuangan Dana Desa Gempolan Kec. Kerjo</t>
  </si>
  <si>
    <t>Belanja Bantuan Keuangan Dana Desa Plosorejo Kec. Kerjo</t>
  </si>
  <si>
    <t>Belanja Bantuan Keuangan Dana Desa Karangrejo Kec. Kerjo</t>
  </si>
  <si>
    <t>Belanja Bantuan Keuangan Dana Desa Kwadungan Kec Kerjo</t>
  </si>
  <si>
    <t>Belanja Bantuan Keuangan Dana Desa Botok Kec. Kerjo</t>
  </si>
  <si>
    <t>Belanja Bantuan Keuangan Dana Desa Sumberejo Kec. Kerjo</t>
  </si>
  <si>
    <t>Belanja Bantuan Keuangan Dana Desa Tawangsari Kec. Kerjo</t>
  </si>
  <si>
    <t>Belanja Bantuan Keuangan Dana Desa Gumeng Kec. Jenawi</t>
  </si>
  <si>
    <t>Belanja Bantuan Keuangan Dana Desa Anggrasmanis Kec. Jenawi</t>
  </si>
  <si>
    <t>Belanja Bantuan Keuangan Dana Desa Jenawi Kec. Jenawi</t>
  </si>
  <si>
    <t>Belanja Bantuan Keuangan Dana Desa Trengguli Kec. Jenawi</t>
  </si>
  <si>
    <t>Belanja Bantuan Keuangan Dana Desa Balong Kec. Jenawi</t>
  </si>
  <si>
    <t>Belanja Bantuan Keuangan Dana Desa Menjing Kec. Jenawi</t>
  </si>
  <si>
    <t>Belanja Bantuan Keuangan Dana Desa Seloromo Kec. Jenawi</t>
  </si>
  <si>
    <t>Belanja Bantuan Keuangan Dana Desa Sidomukti Kec. Jenawi</t>
  </si>
  <si>
    <t>Belanja Bantuan Keuangan Dana Desa Lempong Kec. Jenawi</t>
  </si>
  <si>
    <t>5 . 1 . 7 . 15</t>
  </si>
  <si>
    <t>Bantuan Keuangan Kepada Lembaga Kemasyarakatan di Kelurahan</t>
  </si>
  <si>
    <t>5 . 1 . 7 . 15 . 01</t>
  </si>
  <si>
    <t>Bantuan Keuangan Kepada Lembaga Kemasyarakatan di Kelurahan Lalung Kecamatan Karanganyar</t>
  </si>
  <si>
    <t>bagian pemdes</t>
  </si>
  <si>
    <t>5 . 1 . 7 . 15 . 02</t>
  </si>
  <si>
    <t>Bantuan Keuangan Kepada Lembaga Kemasyarakatan di Kelurahan Bolong Kecamatan Karanganyar</t>
  </si>
  <si>
    <t>5 . 1 . 7 . 15 . 03</t>
  </si>
  <si>
    <t>Bantuan Keuangan Kepada Lembaga Kemasyarakatan di Kelurahan Jantiharjo Kecamatan Karanganyar</t>
  </si>
  <si>
    <t>5 . 1 . 7 . 15 . 04</t>
  </si>
  <si>
    <t>Bantuan Keuangan Kepada Lembaga Kemasyarakatan di Kelurahan Tegalgede Kecamatan Karanganyar</t>
  </si>
  <si>
    <t>5 . 1 . 7 . 15 . 05</t>
  </si>
  <si>
    <t>Bantuan Keuangan Kepada Lembaga Kemasyarakatan di Kelurahan Jungke Kecamatan Karanganyar</t>
  </si>
  <si>
    <t>5 . 1 . 7 . 15 . 06</t>
  </si>
  <si>
    <t>Bantuan Keuangan Kepada Lembaga Kemasyarakatan di Kelurahan Cangakan Kecamatan Karanganyar</t>
  </si>
  <si>
    <t>5 . 1 . 7 . 15 . 07</t>
  </si>
  <si>
    <t>Bantuan Keuangan Kepada Lembaga Kemasyarakatan di Kelurahan Karanganyar Kecamatan Karanganyar</t>
  </si>
  <si>
    <t>5 . 1 . 7 . 15 . 08</t>
  </si>
  <si>
    <t>Bantuan Keuangan Kepada Lembaga Kemasyarakatan di Kelurahan Bejen Kecamatan Karanganyar</t>
  </si>
  <si>
    <t>5 . 1 . 7 . 15 . 09</t>
  </si>
  <si>
    <t>Bantuan Keuangan Kepada Lembaga Kemasyarakatan di Kelurahan Popongan Kecamatan Karanganyar</t>
  </si>
  <si>
    <t>5 . 1 . 7 . 15 . 10</t>
  </si>
  <si>
    <t>Bantuan Keuangan Kepada Lembaga Kemasyarakatan di Kelurahan Gayamdompo Kecamatan Karanganyar</t>
  </si>
  <si>
    <t>5 . 1 . 7 . 15 . 11</t>
  </si>
  <si>
    <t>Bantuan Keuangan Kepada Lembaga Kemasyarakatan di Kelurahan Delingan Kecamatan Karanganyar</t>
  </si>
  <si>
    <t>5 . 1 . 7 . 15 . 12</t>
  </si>
  <si>
    <t>Bantuan Keuangan Kepada Lembaga Kemasyarakatan di Kelurahan Gedong Kecamatan Karanganyar</t>
  </si>
  <si>
    <t>5 . 1 . 7 . 15 . 13</t>
  </si>
  <si>
    <t>Bantuan Keuangan Kepada Lembaga Kemasyarakatan di Kelurahan Blumbang Kecamatan Tawangmangu</t>
  </si>
  <si>
    <t>5 . 1 . 7 . 15 . 14</t>
  </si>
  <si>
    <t>Bantuan Keuangan Kepada Lembaga Kemasyarakatan di Kelurahan Kalisoro Kecamatan Tawangmangu</t>
  </si>
  <si>
    <t>5 . 1 . 7 . 15 . 15</t>
  </si>
  <si>
    <t>Bantuan Keuangan Kepada Lembaga Kemasyarakatan di Kelurahan Tawangmangu Kecamatan Tawangmangu</t>
  </si>
  <si>
    <t>5 . 1 . 8</t>
  </si>
  <si>
    <t>5 . 1 . 8 . 01</t>
  </si>
  <si>
    <t>Belanja Tak Terduga</t>
  </si>
  <si>
    <t>5 . 1 . 8 . 01 . 02</t>
  </si>
  <si>
    <t>Belanja Tak Terduga Bencana Alam</t>
  </si>
  <si>
    <t>Pengaspalan Jalan RT. 01 dan Betonisasi RT. 02 RW. 02 Dk. Griyan</t>
  </si>
  <si>
    <t>.1.01.01</t>
  </si>
  <si>
    <t>.1.02.01</t>
  </si>
  <si>
    <t>.1.02.02</t>
  </si>
  <si>
    <t>.1.20.03</t>
  </si>
  <si>
    <t>.1.20.18</t>
  </si>
  <si>
    <t>.1.20.21</t>
  </si>
  <si>
    <t>.1.03.01</t>
  </si>
  <si>
    <t>.1.19.02</t>
  </si>
  <si>
    <t>.1.08.02</t>
  </si>
  <si>
    <t>.1.06.01</t>
  </si>
  <si>
    <t>.1.19.03</t>
  </si>
  <si>
    <t>.1.20.04</t>
  </si>
  <si>
    <t>.1.20.05</t>
  </si>
  <si>
    <t>.2.04.01</t>
  </si>
  <si>
    <t>.1.07.01</t>
  </si>
  <si>
    <t>.1.08.01</t>
  </si>
  <si>
    <t>.2.06.01</t>
  </si>
  <si>
    <t>.1.20.19</t>
  </si>
  <si>
    <t>.1.10.01</t>
  </si>
  <si>
    <t>.1.11.01</t>
  </si>
  <si>
    <t>.1.20.14</t>
  </si>
  <si>
    <t>.1.20.15</t>
  </si>
  <si>
    <t>.1.20.16</t>
  </si>
  <si>
    <t>.1.20.17</t>
  </si>
  <si>
    <t>.1.20.22</t>
  </si>
  <si>
    <t>.1.20.24</t>
  </si>
  <si>
    <t>.1.20.25</t>
  </si>
  <si>
    <t>.1.20.26</t>
  </si>
  <si>
    <t>.1.20.29</t>
  </si>
  <si>
    <t>.1.14.01</t>
  </si>
  <si>
    <t>.1.16.01</t>
  </si>
  <si>
    <t>.1.20.13</t>
  </si>
  <si>
    <t>.1.20.20</t>
  </si>
  <si>
    <t>.1.20.23</t>
  </si>
  <si>
    <t>.1.20.27</t>
  </si>
  <si>
    <t>.1.20.28</t>
  </si>
  <si>
    <t>.1.19.01</t>
  </si>
  <si>
    <t>.1.20.01</t>
  </si>
  <si>
    <t>.1.20.02</t>
  </si>
  <si>
    <t>.1.20.07</t>
  </si>
  <si>
    <t>.1.20.08</t>
  </si>
  <si>
    <t>.1.21.01</t>
  </si>
  <si>
    <t>.1.22.01</t>
  </si>
  <si>
    <t>.1.26.01</t>
  </si>
  <si>
    <t>.2.01.01</t>
  </si>
  <si>
    <t>.2.01.03</t>
  </si>
  <si>
    <t>.2.01.04</t>
  </si>
  <si>
    <t xml:space="preserve">REKAPITULASI </t>
  </si>
  <si>
    <t>PLAFON SKPD NON BELANJA PEGAWAI (GAJI)</t>
  </si>
  <si>
    <t>Korek</t>
  </si>
  <si>
    <t>Uraian Urusan, Organisasi, Program Dan Kegiatan</t>
  </si>
  <si>
    <t>APBD</t>
  </si>
  <si>
    <t>SELISIH</t>
  </si>
  <si>
    <t>BTL (Bantuan)</t>
  </si>
  <si>
    <t>URUSAN WAJIB</t>
  </si>
  <si>
    <t>Dinas Pendidikan, Pemuda dan Olah Raga</t>
  </si>
  <si>
    <t>Dinas Perhubungan, Komunikasi dan Informatika</t>
  </si>
  <si>
    <t>Dinas Kependudukan dan Catatan Sipil</t>
  </si>
  <si>
    <t>Dinas Sosial, Tenaga Kerja dan Transmigrasi</t>
  </si>
  <si>
    <t>Badan Pelayanan Perijinan Terpadu</t>
  </si>
  <si>
    <t xml:space="preserve">Badan Kesatuan Bangsa, Politik </t>
  </si>
  <si>
    <t>Satuan Polisi Pamong Praja dan Linmas</t>
  </si>
  <si>
    <t>KECAMATAN</t>
  </si>
  <si>
    <t>Kecamatan Kebakramat</t>
  </si>
  <si>
    <t>Badan Pemberdayaan Masyarakat dan  Desa</t>
  </si>
  <si>
    <t xml:space="preserve">Kantor Perpustakaan dan Arsip </t>
  </si>
  <si>
    <t>URUSAN PILIHAN</t>
  </si>
  <si>
    <t>Dinas Pertanian Tanaman Pangan, Perkebunan dan Kehutanan</t>
  </si>
  <si>
    <t>Cek Balance</t>
  </si>
  <si>
    <t>1.01.01</t>
  </si>
  <si>
    <t>01</t>
  </si>
  <si>
    <t>02</t>
  </si>
  <si>
    <t>06</t>
  </si>
  <si>
    <t>10</t>
  </si>
  <si>
    <t>11</t>
  </si>
  <si>
    <t>12</t>
  </si>
  <si>
    <t>14</t>
  </si>
  <si>
    <t>17</t>
  </si>
  <si>
    <t>18</t>
  </si>
  <si>
    <t>07</t>
  </si>
  <si>
    <t>09</t>
  </si>
  <si>
    <t>22</t>
  </si>
  <si>
    <t>24</t>
  </si>
  <si>
    <t>26</t>
  </si>
  <si>
    <t>28</t>
  </si>
  <si>
    <t>62</t>
  </si>
  <si>
    <t>63</t>
  </si>
  <si>
    <t>05</t>
  </si>
  <si>
    <t>03</t>
  </si>
  <si>
    <t>15</t>
  </si>
  <si>
    <t>57</t>
  </si>
  <si>
    <t>67</t>
  </si>
  <si>
    <t>69</t>
  </si>
  <si>
    <t>70</t>
  </si>
  <si>
    <t>101</t>
  </si>
  <si>
    <t>109</t>
  </si>
  <si>
    <t>16</t>
  </si>
  <si>
    <t>13</t>
  </si>
  <si>
    <t>20</t>
  </si>
  <si>
    <t>23</t>
  </si>
  <si>
    <t>25</t>
  </si>
  <si>
    <t>29</t>
  </si>
  <si>
    <t>31</t>
  </si>
  <si>
    <t>32</t>
  </si>
  <si>
    <t>33</t>
  </si>
  <si>
    <t>34</t>
  </si>
  <si>
    <t>35</t>
  </si>
  <si>
    <t>36</t>
  </si>
  <si>
    <t>37</t>
  </si>
  <si>
    <t>38</t>
  </si>
  <si>
    <t>39</t>
  </si>
  <si>
    <t>40</t>
  </si>
  <si>
    <t>41</t>
  </si>
  <si>
    <t>79</t>
  </si>
  <si>
    <t>80</t>
  </si>
  <si>
    <t>81</t>
  </si>
  <si>
    <t>82</t>
  </si>
  <si>
    <t>83</t>
  </si>
  <si>
    <t>84</t>
  </si>
  <si>
    <t>85</t>
  </si>
  <si>
    <t>86</t>
  </si>
  <si>
    <t>87</t>
  </si>
  <si>
    <t>88</t>
  </si>
  <si>
    <t>89</t>
  </si>
  <si>
    <t>90</t>
  </si>
  <si>
    <t>91</t>
  </si>
  <si>
    <t>93</t>
  </si>
  <si>
    <t>95</t>
  </si>
  <si>
    <t>98</t>
  </si>
  <si>
    <t>99</t>
  </si>
  <si>
    <t>105</t>
  </si>
  <si>
    <t>106</t>
  </si>
  <si>
    <t>107</t>
  </si>
  <si>
    <t>336</t>
  </si>
  <si>
    <t>337</t>
  </si>
  <si>
    <t>64</t>
  </si>
  <si>
    <t>71</t>
  </si>
  <si>
    <t>72</t>
  </si>
  <si>
    <t>73</t>
  </si>
  <si>
    <t>74</t>
  </si>
  <si>
    <t>75</t>
  </si>
  <si>
    <t>76</t>
  </si>
  <si>
    <t>164</t>
  </si>
  <si>
    <t>166</t>
  </si>
  <si>
    <t>199</t>
  </si>
  <si>
    <t>200</t>
  </si>
  <si>
    <t>201</t>
  </si>
  <si>
    <t>202</t>
  </si>
  <si>
    <t>04</t>
  </si>
  <si>
    <t>08</t>
  </si>
  <si>
    <t>19</t>
  </si>
  <si>
    <t>21</t>
  </si>
  <si>
    <t>27</t>
  </si>
  <si>
    <t>42</t>
  </si>
  <si>
    <t>43</t>
  </si>
  <si>
    <t>46</t>
  </si>
  <si>
    <t>1.02.01</t>
  </si>
  <si>
    <t>30</t>
  </si>
  <si>
    <t>47</t>
  </si>
  <si>
    <t>1.02.02</t>
  </si>
  <si>
    <t>1.20.03</t>
  </si>
  <si>
    <t>1.20.18</t>
  </si>
  <si>
    <t>1.20.21</t>
  </si>
  <si>
    <t>1.03.01</t>
  </si>
  <si>
    <t>50</t>
  </si>
  <si>
    <t>44</t>
  </si>
  <si>
    <t>45</t>
  </si>
  <si>
    <t>48</t>
  </si>
  <si>
    <t>49</t>
  </si>
  <si>
    <t>51</t>
  </si>
  <si>
    <t>52</t>
  </si>
  <si>
    <t>53</t>
  </si>
  <si>
    <t>58</t>
  </si>
  <si>
    <t>59</t>
  </si>
  <si>
    <t>60</t>
  </si>
  <si>
    <t>61</t>
  </si>
  <si>
    <t>66</t>
  </si>
  <si>
    <t>100</t>
  </si>
  <si>
    <t>102</t>
  </si>
  <si>
    <t>103</t>
  </si>
  <si>
    <t>104</t>
  </si>
  <si>
    <t>108</t>
  </si>
  <si>
    <t>110</t>
  </si>
  <si>
    <t>111</t>
  </si>
  <si>
    <t>112</t>
  </si>
  <si>
    <t>113</t>
  </si>
  <si>
    <t>114</t>
  </si>
  <si>
    <t>115</t>
  </si>
  <si>
    <t>116</t>
  </si>
  <si>
    <t>117</t>
  </si>
  <si>
    <t>118</t>
  </si>
  <si>
    <t>119</t>
  </si>
  <si>
    <t>120</t>
  </si>
  <si>
    <t>122</t>
  </si>
  <si>
    <t>123</t>
  </si>
  <si>
    <t>124</t>
  </si>
  <si>
    <t>125</t>
  </si>
  <si>
    <t>126</t>
  </si>
  <si>
    <t>127</t>
  </si>
  <si>
    <t>128</t>
  </si>
  <si>
    <t>129</t>
  </si>
  <si>
    <t>1.19.02</t>
  </si>
  <si>
    <t>1.08.02</t>
  </si>
  <si>
    <t>1.06.01</t>
  </si>
  <si>
    <t>1.19.03</t>
  </si>
  <si>
    <t>1.20.04</t>
  </si>
  <si>
    <t>1.20.05</t>
  </si>
  <si>
    <t>2.04.01</t>
  </si>
  <si>
    <t>1.07.01</t>
  </si>
  <si>
    <t>1.08.01</t>
  </si>
  <si>
    <t>65</t>
  </si>
  <si>
    <t>68</t>
  </si>
  <si>
    <t>2.06.01</t>
  </si>
  <si>
    <t>1.20.19</t>
  </si>
  <si>
    <t>1.10.01</t>
  </si>
  <si>
    <t>1.11.01</t>
  </si>
  <si>
    <t>1.20.14</t>
  </si>
  <si>
    <t>1.20.15</t>
  </si>
  <si>
    <t>1.20.16</t>
  </si>
  <si>
    <t>1.20.17</t>
  </si>
  <si>
    <t>1.20.22</t>
  </si>
  <si>
    <t>1.20.24</t>
  </si>
  <si>
    <t>1.20.25</t>
  </si>
  <si>
    <t>1.20.26</t>
  </si>
  <si>
    <t>1.20.29</t>
  </si>
  <si>
    <t>1.14.01</t>
  </si>
  <si>
    <t>1.16.01</t>
  </si>
  <si>
    <t>1.20.13</t>
  </si>
  <si>
    <t>1.20.20</t>
  </si>
  <si>
    <t>1.20.23</t>
  </si>
  <si>
    <t>1.20.27</t>
  </si>
  <si>
    <t>1.20.28</t>
  </si>
  <si>
    <t>1.19.01</t>
  </si>
  <si>
    <t>54</t>
  </si>
  <si>
    <t>78</t>
  </si>
  <si>
    <t>55</t>
  </si>
  <si>
    <t>56</t>
  </si>
  <si>
    <t>1.20.07</t>
  </si>
  <si>
    <t>1.20.08</t>
  </si>
  <si>
    <t>1.21.01</t>
  </si>
  <si>
    <t>1.22.01</t>
  </si>
  <si>
    <t>1.26.01</t>
  </si>
  <si>
    <t>2.01.01</t>
  </si>
  <si>
    <t>2.01.03</t>
  </si>
  <si>
    <t>2.01.04</t>
  </si>
  <si>
    <t>RKPD TAHUN ANGGARAN 2016</t>
  </si>
  <si>
    <t>PAGU INDIKATIF TA. 2016 APBD</t>
  </si>
  <si>
    <t>NO</t>
  </si>
  <si>
    <t>URUSAN / PROGRAM / KEGIATAN</t>
  </si>
  <si>
    <t>INDIKATOR KINERJA (KELUARAN)</t>
  </si>
  <si>
    <t>VOLUME</t>
  </si>
  <si>
    <t>LOKASI KEGIATAN</t>
  </si>
  <si>
    <t>ANGGARAN 2016</t>
  </si>
  <si>
    <t>SKPD :</t>
  </si>
  <si>
    <t>Badan Pemberdayaan Perempuan, Perlindungan Anak dan Keluarga Berencana</t>
  </si>
  <si>
    <t>Badan Perencanaan Pembangunan Daerah</t>
  </si>
  <si>
    <t>Dinas Pendapatan, Pengelolaan Keuangan dan Aset Daerah</t>
  </si>
  <si>
    <t>Badan Pelaksana Penyuluhan Pertanian Perkebunan Kehutanan</t>
  </si>
  <si>
    <t>KNPI</t>
  </si>
  <si>
    <t>BADAN KESBANGPOL</t>
  </si>
  <si>
    <t>KORPRI</t>
  </si>
  <si>
    <t>P4GN</t>
  </si>
  <si>
    <t>KOMINDA</t>
  </si>
  <si>
    <t>FKUB</t>
  </si>
  <si>
    <t>PWRI</t>
  </si>
  <si>
    <t>DHC 45 Karanganyar</t>
  </si>
  <si>
    <t>LVRI</t>
  </si>
  <si>
    <t>FKDM</t>
  </si>
  <si>
    <t>Pramuka</t>
  </si>
  <si>
    <t>BAG. KESRA (SETDA)</t>
  </si>
  <si>
    <t>KONI</t>
  </si>
  <si>
    <t>FORMI</t>
  </si>
  <si>
    <t>GOPTKI</t>
  </si>
  <si>
    <t>DIKPORA</t>
  </si>
  <si>
    <t>PMI</t>
  </si>
  <si>
    <t>KP AIDS</t>
  </si>
  <si>
    <t>Dharma Wanita Kab. Karanganyar</t>
  </si>
  <si>
    <t>GOW</t>
  </si>
  <si>
    <t>GN-OTA</t>
  </si>
  <si>
    <t>KADIN</t>
  </si>
  <si>
    <t>Disperindagkop dan UMKM</t>
  </si>
  <si>
    <t>KOMDA LANSIA</t>
  </si>
  <si>
    <t>Dinsosnakertrans</t>
  </si>
  <si>
    <t>National Paralimpic Comitte (NPC)</t>
  </si>
  <si>
    <t>DEKOPINDA</t>
  </si>
  <si>
    <t>PGRI</t>
  </si>
  <si>
    <t>Lembaga Pengembangan Sumber Daya Manusia dan Otonomi Daerah (LPSDM-OD)</t>
  </si>
  <si>
    <t>Yayasan Pendidikan Islam ULIN NUHAA</t>
  </si>
  <si>
    <t>Muslimat NU Kec. Mojogedang</t>
  </si>
  <si>
    <t>GP Ansor</t>
  </si>
  <si>
    <t>Fatayat NU</t>
  </si>
  <si>
    <t>Muslimat NU Kab. Karanganyar</t>
  </si>
  <si>
    <t>MWC-NU Jatiyoso</t>
  </si>
  <si>
    <t>MWC-NU Jumantono</t>
  </si>
  <si>
    <t>MWC-NU Mojogedang</t>
  </si>
  <si>
    <t>Badan Musyawarah Antar Gereja (BAMAG)</t>
  </si>
  <si>
    <t>Yayasan NURUL UMMAH</t>
  </si>
  <si>
    <t>Lembaga Bimbingan Kerohanian Islam AT-TAUHID</t>
  </si>
  <si>
    <t>Yayasan Rumah Muslimah</t>
  </si>
  <si>
    <t>SALIMAH Kab. Karanganyar</t>
  </si>
  <si>
    <t>Yayasan Insan Mandiri</t>
  </si>
  <si>
    <t>Forum Silaturahmi Dai (FOSDA)</t>
  </si>
  <si>
    <t>LAZIZ BIM</t>
  </si>
  <si>
    <t>Tapak Suci Kayangan</t>
  </si>
  <si>
    <t>Forum Sekretaris Daerah Seluruh Indonesia (FORSESDASI)</t>
  </si>
  <si>
    <t>BAG. PEMERINTAHAN UMUM (SETDA)</t>
  </si>
  <si>
    <t>PC MUSLIMAT NU Kab. Karanganyar</t>
  </si>
  <si>
    <t>Lembaga Peduli Pelajar dan Remaja (LPPR) Bina Insan Cendekia</t>
  </si>
  <si>
    <t>IGTKI</t>
  </si>
  <si>
    <t>DPD Pengajian Al Hidayah Karanganyar</t>
  </si>
  <si>
    <t>BADKO TPQ</t>
  </si>
  <si>
    <t>PDM Muhammadiyah</t>
  </si>
  <si>
    <t>Pemuda Muhammadiyah</t>
  </si>
  <si>
    <t>LDII Karanganyar</t>
  </si>
  <si>
    <t>MTA Karanganyar</t>
  </si>
  <si>
    <t>PC NU Karanganyar</t>
  </si>
  <si>
    <t>Perhimpunan Persekutuan (PPHI) Garis Depan Hamba Tuhan</t>
  </si>
  <si>
    <t>IPHI</t>
  </si>
  <si>
    <t>MUI</t>
  </si>
  <si>
    <t>DPD Lembaga Pemberdayaan Masyarakat (DPD LPM)</t>
  </si>
  <si>
    <t>BPMD</t>
  </si>
  <si>
    <t>Dewan Masjid Indonesia (DMI)</t>
  </si>
  <si>
    <t xml:space="preserve">BOS : </t>
  </si>
  <si>
    <t>SD Angkasa Colomadu</t>
  </si>
  <si>
    <t>SD Muhammadiyah Baturan</t>
  </si>
  <si>
    <t>SD Muhammadiyah Plus Malangjiwan</t>
  </si>
  <si>
    <t>SD Muhammadiyah Program Unggulan</t>
  </si>
  <si>
    <t>SD Jatikuwung 2</t>
  </si>
  <si>
    <t>SD IT Jumapolo</t>
  </si>
  <si>
    <t>SD Kanisius Karangbangun</t>
  </si>
  <si>
    <t>SD Kanisius Kedawung</t>
  </si>
  <si>
    <t xml:space="preserve">SD Kristen </t>
  </si>
  <si>
    <t>SD Muh Tegalgede</t>
  </si>
  <si>
    <t xml:space="preserve">SD IT Insan Kamil </t>
  </si>
  <si>
    <t>SD IT Binaul Ummah</t>
  </si>
  <si>
    <t>SD Muhammadiyah Plosorejo</t>
  </si>
  <si>
    <t>SD IST Al- Albani</t>
  </si>
  <si>
    <t>SD IT MTA Matesih</t>
  </si>
  <si>
    <t>SD IT Abu Ja'far</t>
  </si>
  <si>
    <t>SD IT Mutiara Hati</t>
  </si>
  <si>
    <t>SD Islam Al Irsyad</t>
  </si>
  <si>
    <t>SD IT Taruna Robbani</t>
  </si>
  <si>
    <t>SD IT Ulil Albab</t>
  </si>
  <si>
    <t>SD IT Al Ihsan</t>
  </si>
  <si>
    <t>SD IT Al Iklas</t>
  </si>
  <si>
    <t>SD IT Sahabat</t>
  </si>
  <si>
    <t>SD IT Al Hikmah</t>
  </si>
  <si>
    <t>SD IT Semesta Cendekia</t>
  </si>
  <si>
    <t>SLB-B Pawestri Jaten</t>
  </si>
  <si>
    <t>SLB-CG Bina Sejahtera</t>
  </si>
  <si>
    <t>SLB BC YPASP</t>
  </si>
  <si>
    <t>SDLB B YPALB</t>
  </si>
  <si>
    <t>SDLB C YPALB</t>
  </si>
  <si>
    <t>SLB BCD Autis YPALB</t>
  </si>
  <si>
    <t>MI Negeri Karangmojo</t>
  </si>
  <si>
    <t>MI Negeri Sroyo</t>
  </si>
  <si>
    <t xml:space="preserve">MI Negeri Kragan </t>
  </si>
  <si>
    <t>MI Sudirman Jatikuwung</t>
  </si>
  <si>
    <t>MI Sudirman Jatiyoso</t>
  </si>
  <si>
    <t>MI Sudirman Kadipiro</t>
  </si>
  <si>
    <t>MI Sudirman Giriwondo</t>
  </si>
  <si>
    <t>MI Sudirman Pijenan</t>
  </si>
  <si>
    <t>MI Sudirman Gondanglegi</t>
  </si>
  <si>
    <t>MI Sudirman Plawan</t>
  </si>
  <si>
    <t>MI Sudirman Ngunut</t>
  </si>
  <si>
    <t>MI Sudirman Ngemping</t>
  </si>
  <si>
    <t>MI Sudirman Mindi</t>
  </si>
  <si>
    <t>MI Muh Ngwaru</t>
  </si>
  <si>
    <t>MI Muh Dungbang</t>
  </si>
  <si>
    <t>MI Muh Mergomulyo</t>
  </si>
  <si>
    <t>MI Muh Ceporan</t>
  </si>
  <si>
    <t>MI Amal Mulyo</t>
  </si>
  <si>
    <t>MI Sudirman Pabongan</t>
  </si>
  <si>
    <t>MI Sudirman Dukuh</t>
  </si>
  <si>
    <t>MI Sudirman Jatirejo</t>
  </si>
  <si>
    <t>MI Muh Karanganyar</t>
  </si>
  <si>
    <t>MI Sudirman Tanjungsari</t>
  </si>
  <si>
    <t>MI Sudirman Manggis</t>
  </si>
  <si>
    <t>MI Muh Karan</t>
  </si>
  <si>
    <t>MI Muh Parakan</t>
  </si>
  <si>
    <t>MI Al Amin Sinongko Gedong</t>
  </si>
  <si>
    <t>MI Al Huda</t>
  </si>
  <si>
    <t>MI Sudirman suruhkalang</t>
  </si>
  <si>
    <t>MI Muh Ngasem</t>
  </si>
  <si>
    <t>MI Muh Gedongan</t>
  </si>
  <si>
    <t>MI Muh Bolon</t>
  </si>
  <si>
    <t>MI sud Ceplukan</t>
  </si>
  <si>
    <t>MI Salamah Sulurejo</t>
  </si>
  <si>
    <t>MI al Islam Gempol</t>
  </si>
  <si>
    <t>MI Sudirman Ngangkruk</t>
  </si>
  <si>
    <t>MI Sudirman Mundu</t>
  </si>
  <si>
    <t>MI Muh Mendungsari</t>
  </si>
  <si>
    <t>MI Sudirman Gunungduk</t>
  </si>
  <si>
    <t>MI Sudirman Kricikan</t>
  </si>
  <si>
    <t>MI Sudirman Watuireng</t>
  </si>
  <si>
    <t>MI Sudirman Sosogan</t>
  </si>
  <si>
    <t>MI Sudirman Banyuanyar</t>
  </si>
  <si>
    <t>MI Muh Cekel Gdrejo</t>
  </si>
  <si>
    <t xml:space="preserve">MI Muh Bulak Kragan </t>
  </si>
  <si>
    <t>MI Muh Munggur</t>
  </si>
  <si>
    <t>MI Sudirman Dayu</t>
  </si>
  <si>
    <t>MI Muh Wonorejo</t>
  </si>
  <si>
    <t>MI Muh Krendowahono</t>
  </si>
  <si>
    <t>MI Muh Gemolong</t>
  </si>
  <si>
    <t>MI Muh Ngentak</t>
  </si>
  <si>
    <t>MI Muh Nangsri</t>
  </si>
  <si>
    <t>MI Muh Kaliwuluh</t>
  </si>
  <si>
    <t>MI Sudirman Kedungjeruk</t>
  </si>
  <si>
    <t>MI Sudirman Pojok</t>
  </si>
  <si>
    <t>MI Sudirman Kaliboto</t>
  </si>
  <si>
    <t>MI Sudirman Gebyog</t>
  </si>
  <si>
    <t>MI Sudirman Munggur</t>
  </si>
  <si>
    <t>MI Muh Bloran</t>
  </si>
  <si>
    <t>MI Tahfihul Qur'an Isy Karima</t>
  </si>
  <si>
    <t>MI terpadu Asri At Taubah</t>
  </si>
  <si>
    <t>MI Ma'arif NU</t>
  </si>
  <si>
    <t>MI Ar Risalah</t>
  </si>
  <si>
    <t>MI Muh Unggulan Suruhkalang</t>
  </si>
  <si>
    <t>SMP Angkasa Colomadu</t>
  </si>
  <si>
    <t>SMP Daarul Qur'an Colomadu</t>
  </si>
  <si>
    <t>SMP Muhammadiyah 7 Colomadu</t>
  </si>
  <si>
    <t>SLTP Al Islam Gondangrejo</t>
  </si>
  <si>
    <t>SMP Muhammadiyah 1 Gondangrejo</t>
  </si>
  <si>
    <t>SMP PGRI 13 Gondangrejo</t>
  </si>
  <si>
    <t>SMP Muhammadiyah 9 Jaten</t>
  </si>
  <si>
    <t>SMP Muhammadiyah 6 Jenawi</t>
  </si>
  <si>
    <t>SMPK Bharata 2 Jumapolo</t>
  </si>
  <si>
    <t>SMP Muhammadiyah 2 Karanganyar</t>
  </si>
  <si>
    <t>SMP Muhammadiyah Darul Arqom Karanganyar</t>
  </si>
  <si>
    <t>SMP Bhayangkari Karangpandan</t>
  </si>
  <si>
    <t>SMP Muhammadiyah 3 Karangpandan</t>
  </si>
  <si>
    <t>SLTP PGRI 12 Kebakkramat</t>
  </si>
  <si>
    <t>SMP Muh 8 Kebakkramat</t>
  </si>
  <si>
    <t>SMP Widyamandala Kebakkramat</t>
  </si>
  <si>
    <t>SMP Muhammadiyah 5 Kerjo</t>
  </si>
  <si>
    <t>SMP Muhammadiyah 10 Matesih</t>
  </si>
  <si>
    <t>SLTP PGRI 4 Matesih</t>
  </si>
  <si>
    <t>SMP Islam Darussalam Mojogedang</t>
  </si>
  <si>
    <t>SMP Bhakti Karya Mojogedang</t>
  </si>
  <si>
    <t>SMP Muh 4 Mojogedang</t>
  </si>
  <si>
    <t>SMP Penda Mojogedang</t>
  </si>
  <si>
    <t>SMP Al Irsyad Tawangmangu</t>
  </si>
  <si>
    <t>SMP Amal Mulya Tawangmangu</t>
  </si>
  <si>
    <t>SMP Penda Tawangmangu</t>
  </si>
  <si>
    <t>SMPIT Insan Kamil Karanganyar.</t>
  </si>
  <si>
    <t>SLB-B C YPASP Gondangrejo</t>
  </si>
  <si>
    <t>SLB-B, C, D, Autis YPALB</t>
  </si>
  <si>
    <t>SLB-B YPALB Karanganyar</t>
  </si>
  <si>
    <t>SLB Bina Karya Insani</t>
  </si>
  <si>
    <t>SLB C YPALB Karanganyar</t>
  </si>
  <si>
    <t>SLB Mitra Ananda Colomadu</t>
  </si>
  <si>
    <t>MTs Negeri Jumapolo</t>
  </si>
  <si>
    <t>MTs Negeri Jumantono</t>
  </si>
  <si>
    <t>MTs Negeri Karanganyar</t>
  </si>
  <si>
    <t>MTs Negeri Karangmojo</t>
  </si>
  <si>
    <t>MTs Negeri Gondangrejo</t>
  </si>
  <si>
    <t>MTs Sudirman Jatipuro</t>
  </si>
  <si>
    <t>MTs Sudirman Jatiyoso</t>
  </si>
  <si>
    <t>MTs Muh. 5 Jumantono</t>
  </si>
  <si>
    <t>MTs Filial Ngadiluwih</t>
  </si>
  <si>
    <t>MTs Miftahul 'ulum Matesih</t>
  </si>
  <si>
    <t>MTs al Firdaus Matesih</t>
  </si>
  <si>
    <t>MTs sudirman Ngargoyoso</t>
  </si>
  <si>
    <t>MTs al Huda 1 Karangpandan</t>
  </si>
  <si>
    <t>MTs Sudirman Karanganyar</t>
  </si>
  <si>
    <t>MTs Muh 2 Karanganyar</t>
  </si>
  <si>
    <t>MTs Al-Huda Gondangrejo</t>
  </si>
  <si>
    <t>MTs Al Islam Gondangrejo</t>
  </si>
  <si>
    <t>MTs Muh 1 Gondangrejo</t>
  </si>
  <si>
    <t>MTs Muh 6 Gondangrejo</t>
  </si>
  <si>
    <t>MTs Sudirman Kebakkramat</t>
  </si>
  <si>
    <t>MTs Muh. 4 Mojogedang</t>
  </si>
  <si>
    <t>MTs Muh. 3 Kerjo</t>
  </si>
  <si>
    <t>MTs Al-Huda Jenawi</t>
  </si>
  <si>
    <t>MTs Darul Qur'an Colomadu</t>
  </si>
  <si>
    <t>SMA Bung Karno Karangpandan</t>
  </si>
  <si>
    <t>SMA Kanisius Bharata Karanganyar</t>
  </si>
  <si>
    <t>SMA Muhammadiyah 1 Karanganyar</t>
  </si>
  <si>
    <t>SMA Muhammadiyah 3 Gondangrejo</t>
  </si>
  <si>
    <t>SMA Muhammadiyah 5 Jaten</t>
  </si>
  <si>
    <t xml:space="preserve">SMA PGRI 7 Gondangrejo </t>
  </si>
  <si>
    <t>MA N Karangnyar</t>
  </si>
  <si>
    <t>MA N Gondangrejo</t>
  </si>
  <si>
    <t>MA Miftahul Ulum Matesih</t>
  </si>
  <si>
    <t>MA Tahfizul Qur'an</t>
  </si>
  <si>
    <t>SMK Bina Dhirgantara Colomadu</t>
  </si>
  <si>
    <t>SMK Bina Bangsa Kebakkramat</t>
  </si>
  <si>
    <t>SMK Penda 2 Karanganyar</t>
  </si>
  <si>
    <t>SMK Al-Huda Karangpandan</t>
  </si>
  <si>
    <t>SMK Kanisius Bharata</t>
  </si>
  <si>
    <t>SMK Penda 3 Jatipuro</t>
  </si>
  <si>
    <t>SMK Muhammadiyah 6 Karanganyar</t>
  </si>
  <si>
    <t>SMK Tunas Nusantara Jaten</t>
  </si>
  <si>
    <t>SMK Muhammadiyah 3 Karanganyar</t>
  </si>
  <si>
    <t>SMK Wihdatul Ummah Jaten</t>
  </si>
  <si>
    <t>SMK Bhina Karya Karanganyar</t>
  </si>
  <si>
    <t>SMK Widya Taruna Colomadu</t>
  </si>
  <si>
    <t>SMK Adi Sumarmo Colomadu</t>
  </si>
  <si>
    <t>SMK Adiwiyata Karanganyar</t>
  </si>
  <si>
    <t>SMK Widya Mandala Kebakkramat</t>
  </si>
  <si>
    <t>SMK Wikarya Karanganyar</t>
  </si>
  <si>
    <t>SMK Satya Karya Karanganyar</t>
  </si>
  <si>
    <t>SMK PGRI 1 Karanganyar</t>
  </si>
  <si>
    <t>SMK Muhammadiyah  5 Karanganyar</t>
  </si>
  <si>
    <t>SMK Muhammadiyah 2 Karanganyar</t>
  </si>
  <si>
    <t>SMK Muhammadiyah 1 Gondangrejo</t>
  </si>
  <si>
    <t>SMK Bhakti Karya Karanganyar</t>
  </si>
  <si>
    <t>SMK Plus Bhakti Oetama Gondangrejo</t>
  </si>
  <si>
    <t>SMK YP Colomadu</t>
  </si>
  <si>
    <t>SMK Tunas Muda</t>
  </si>
  <si>
    <t>SMK Taruna Farma Jaten</t>
  </si>
  <si>
    <t>SMK Karya Tehnika Colomadu</t>
  </si>
  <si>
    <t>SMK Bintang Nusantara</t>
  </si>
  <si>
    <t>SMTK Setia Colomadu</t>
  </si>
  <si>
    <t>SMTK Berita Hidup</t>
  </si>
  <si>
    <t>SMTK Siropuniki</t>
  </si>
  <si>
    <t>Biaya Operasional TK/PAUD</t>
  </si>
  <si>
    <t>KB AISIYAH 01 JATIPURO</t>
  </si>
  <si>
    <t>KB AISIYAH 02 JATIPURO</t>
  </si>
  <si>
    <t>KB AISYIYAH 03 JATIPURO</t>
  </si>
  <si>
    <t>KB AMANAH MULIA</t>
  </si>
  <si>
    <t>KB ANGGREK</t>
  </si>
  <si>
    <t>KB CERIA</t>
  </si>
  <si>
    <t>KB KARTINI</t>
  </si>
  <si>
    <t>KB MAYANG ARUM</t>
  </si>
  <si>
    <t>KB MELATI</t>
  </si>
  <si>
    <t>KB MELATI II</t>
  </si>
  <si>
    <t>KB MUTIARA HATI</t>
  </si>
  <si>
    <t>KB NGESTI RAHAYU</t>
  </si>
  <si>
    <t>KB ROUDLOTUL QUR AN</t>
  </si>
  <si>
    <t>KB SOBO INDAH 1</t>
  </si>
  <si>
    <t>KB SOBO INDAH II</t>
  </si>
  <si>
    <t>KB SOBO INDAH III</t>
  </si>
  <si>
    <t>KB TUNAS MULYA I</t>
  </si>
  <si>
    <t>KB TUNAS MULYA II</t>
  </si>
  <si>
    <t>KB WARNA INDAH</t>
  </si>
  <si>
    <t>KB Rhoudhotul Jannah</t>
  </si>
  <si>
    <t>KB Bintang Ceria</t>
  </si>
  <si>
    <t>TK AISYIYAH 2 JATIPURO</t>
  </si>
  <si>
    <t>TK AISYIYAH JATIKUWUNG</t>
  </si>
  <si>
    <t>TK JATIHARJO 01</t>
  </si>
  <si>
    <t>TK JATIHARJO 2</t>
  </si>
  <si>
    <t>TK JATIKUWUNG</t>
  </si>
  <si>
    <t>TK JATIKUWUNG 2</t>
  </si>
  <si>
    <t>TK JATIMULYO 1</t>
  </si>
  <si>
    <t>TK JATIMULYO 2</t>
  </si>
  <si>
    <t>TK JATIPURO 1</t>
  </si>
  <si>
    <t>TK JATIPURO 2</t>
  </si>
  <si>
    <t>TK JATIPURO 3</t>
  </si>
  <si>
    <t>TK JATIPURWO 1</t>
  </si>
  <si>
    <t>TK JATIPURWO 2</t>
  </si>
  <si>
    <t>TK JATIPURWO 3</t>
  </si>
  <si>
    <t>TK JATIROYO 04</t>
  </si>
  <si>
    <t>TK JATIROYO 1</t>
  </si>
  <si>
    <t>TK JATIROYO 2</t>
  </si>
  <si>
    <t>TK JATIROYO 3</t>
  </si>
  <si>
    <t>TK JATISOBO 03</t>
  </si>
  <si>
    <t>TK JATISOBO 1</t>
  </si>
  <si>
    <t>TK JATISOBO 2</t>
  </si>
  <si>
    <t>TK JATISUKO 1</t>
  </si>
  <si>
    <t>TK JATISUKO 2</t>
  </si>
  <si>
    <t>TK JATIWARNO 1</t>
  </si>
  <si>
    <t>TK JATIWARNO 2</t>
  </si>
  <si>
    <t>TK JATIWARNO 3</t>
  </si>
  <si>
    <t>TK NGEPUNGSARI 1</t>
  </si>
  <si>
    <t>TK NGEPUNGSARI 2</t>
  </si>
  <si>
    <t>TK NGEPUNGSARI 3</t>
  </si>
  <si>
    <t>KB GANESA</t>
  </si>
  <si>
    <t>KB MAWAR</t>
  </si>
  <si>
    <t>KB MAWAR SHARON</t>
  </si>
  <si>
    <t>KB MUTIARA BUNDA</t>
  </si>
  <si>
    <t>KB PAUD MAJU LANCAR</t>
  </si>
  <si>
    <t>KB SINAR GEMBIRA AISYIYAH</t>
  </si>
  <si>
    <t>KB TERATAI MANDIRI</t>
  </si>
  <si>
    <t>KB TUNAS HARAPAN</t>
  </si>
  <si>
    <t>KB USWATUN KHASANAH</t>
  </si>
  <si>
    <t>POS PAUD NABILA</t>
  </si>
  <si>
    <t>POS PAUD TRESNA PUTRA III</t>
  </si>
  <si>
    <t>POS PAUD TRESNO PUTRO II</t>
  </si>
  <si>
    <t>SINAR MENTARI</t>
  </si>
  <si>
    <t>TK 03 WONOREJO</t>
  </si>
  <si>
    <t>TK AISYIYAH BERUK 1</t>
  </si>
  <si>
    <t>TK AISYIYAH BERUK 2</t>
  </si>
  <si>
    <t>TK AISYIYAH KARANGSARI</t>
  </si>
  <si>
    <t>TK AISYIYAH PETUNG</t>
  </si>
  <si>
    <t>TK AISYIYAH TLOBO</t>
  </si>
  <si>
    <t>TK AISYIYAH WONOKELING</t>
  </si>
  <si>
    <t>TK AISYIYAH WONOREJO</t>
  </si>
  <si>
    <t>TK JATISAWIT 1</t>
  </si>
  <si>
    <t>TK JATISAWIT 2</t>
  </si>
  <si>
    <t>TK JATIYOSO 1</t>
  </si>
  <si>
    <t>TK JATIYOSO 2</t>
  </si>
  <si>
    <t>TK KARANGSARI 1</t>
  </si>
  <si>
    <t>TK KARANGSARI 2</t>
  </si>
  <si>
    <t>TK MTA WUKIRSAWIT</t>
  </si>
  <si>
    <t>TK PETUNG</t>
  </si>
  <si>
    <t>TK WONOKELING</t>
  </si>
  <si>
    <t>TK WONOREJO 1</t>
  </si>
  <si>
    <t>TK WONOREJO 2</t>
  </si>
  <si>
    <t>TK WUKIRSAWIT 01</t>
  </si>
  <si>
    <t>TK WUKIRSAWIT 03</t>
  </si>
  <si>
    <t>TK WUKIRSAWIT 2</t>
  </si>
  <si>
    <t>POS PAUD KEMALA</t>
  </si>
  <si>
    <t>KB PUTRA BANGSA</t>
  </si>
  <si>
    <t>PAUD TPQ DINUL KHOIRIYAH</t>
  </si>
  <si>
    <t>KB TALENTA</t>
  </si>
  <si>
    <t>KB AL-BAROKAH</t>
  </si>
  <si>
    <t>KB AN NUR</t>
  </si>
  <si>
    <t>KB BINTANG CERIA</t>
  </si>
  <si>
    <t>KB HARAPAN BUNDA</t>
  </si>
  <si>
    <t>KB KENANGA</t>
  </si>
  <si>
    <t>KB LESTARI</t>
  </si>
  <si>
    <t>KB MUTIARA KASIH</t>
  </si>
  <si>
    <t>KB MUTIARA QOLBU</t>
  </si>
  <si>
    <t>KB NGUDI MULYO</t>
  </si>
  <si>
    <t>KB NGUDI RAHAYU</t>
  </si>
  <si>
    <t>KB PANGESTU</t>
  </si>
  <si>
    <t>KB PELANGI AISIYAH</t>
  </si>
  <si>
    <t>KB PELANGI KASIH</t>
  </si>
  <si>
    <t>KB PERMATA HATI</t>
  </si>
  <si>
    <t>KB SAMBI</t>
  </si>
  <si>
    <t>KB SENYUM ANANDA</t>
  </si>
  <si>
    <t>KB WIDYA LOKA</t>
  </si>
  <si>
    <t>KB PERMATA BUNDA</t>
  </si>
  <si>
    <t>KB MTA JUMAPOLO</t>
  </si>
  <si>
    <t>KB KASIH BUNDA</t>
  </si>
  <si>
    <t>KB ROUDHOTUL ILMI</t>
  </si>
  <si>
    <t>KB PERTIWI</t>
  </si>
  <si>
    <t>KB NUSA KASIH</t>
  </si>
  <si>
    <t>POS PAUD FLAMBOYAN</t>
  </si>
  <si>
    <t>KB PELITA KASIH</t>
  </si>
  <si>
    <t>PAUD TPQ SYIFAUL QULUB</t>
  </si>
  <si>
    <t>TK AISYIYAH BAKALAN</t>
  </si>
  <si>
    <t>TK AISYIYAH JUMAPOLO</t>
  </si>
  <si>
    <t>TK BAKALAN 1</t>
  </si>
  <si>
    <t>TK BAKALAN 2</t>
  </si>
  <si>
    <t>TK BINA ATMA</t>
  </si>
  <si>
    <t>TK GIRIWONDO 1</t>
  </si>
  <si>
    <t>TK GIRIWONDO 2</t>
  </si>
  <si>
    <t>TK JATIREJO 01</t>
  </si>
  <si>
    <t>TK JATIREJO 2</t>
  </si>
  <si>
    <t>TK JATIREJO 3</t>
  </si>
  <si>
    <t>TK JUMANTORO 1</t>
  </si>
  <si>
    <t>TK JUMANTORO 2</t>
  </si>
  <si>
    <t>TK JUMANTORO 3</t>
  </si>
  <si>
    <t>TK JUMAPOLO 1</t>
  </si>
  <si>
    <t>TK JUMAPOLO 3</t>
  </si>
  <si>
    <t>TK JUMAPOLO1</t>
  </si>
  <si>
    <t>TK KADIPIRO 1</t>
  </si>
  <si>
    <t>TK KADIPIRO 2</t>
  </si>
  <si>
    <t>TK KANISIUS KARANGBANGUN</t>
  </si>
  <si>
    <t>TK KANISIUS KEDAWUNG</t>
  </si>
  <si>
    <t>TK KAWANGSAN 1</t>
  </si>
  <si>
    <t>TK KEDAWUNG 1</t>
  </si>
  <si>
    <t>TK KWANGSAN 3</t>
  </si>
  <si>
    <t>TK LEMAHBANG 1</t>
  </si>
  <si>
    <t>TK LEMAHBANG 2</t>
  </si>
  <si>
    <t>TK PASEBAN 1</t>
  </si>
  <si>
    <t>TK PASEBAN 2</t>
  </si>
  <si>
    <t>TK PLOSO 01</t>
  </si>
  <si>
    <t>TK PLOSO 2</t>
  </si>
  <si>
    <t>KB AL HIDAYAH</t>
  </si>
  <si>
    <t>KB ANAK BINTANG CERIA</t>
  </si>
  <si>
    <t>KB AULIA</t>
  </si>
  <si>
    <t>KB CERDAS CERIA</t>
  </si>
  <si>
    <t>KB FAHHAMA FIRDAUS</t>
  </si>
  <si>
    <t>KB INSAN AMANAH</t>
  </si>
  <si>
    <t>KB KUSUMA HATI</t>
  </si>
  <si>
    <t>KB MTA JUMANTONO I</t>
  </si>
  <si>
    <t>KB MUTIARA BANGSA</t>
  </si>
  <si>
    <t>KB MUTIARA INDONESIA</t>
  </si>
  <si>
    <t>KB NURUL ILMI</t>
  </si>
  <si>
    <t>KB NUSA INDAH</t>
  </si>
  <si>
    <t>KB PELANGI</t>
  </si>
  <si>
    <t>KB PERMATA BANGSA</t>
  </si>
  <si>
    <t>KB QURROTAAYUN</t>
  </si>
  <si>
    <t>KB TARBIYAH</t>
  </si>
  <si>
    <t>KB TUGU 1</t>
  </si>
  <si>
    <t>KB WALI SONGO</t>
  </si>
  <si>
    <t>POS PAUD DARUL ILMI</t>
  </si>
  <si>
    <t>POS PAUD KUNTUM PERTIWI</t>
  </si>
  <si>
    <t>TK ABA SEDAYU</t>
  </si>
  <si>
    <t>TK BLORONG 02</t>
  </si>
  <si>
    <t>TK BLORONG 1</t>
  </si>
  <si>
    <t>TK BLORONG 3</t>
  </si>
  <si>
    <t>TK GEMANTAR 1</t>
  </si>
  <si>
    <t>TK GEMANTAR 2</t>
  </si>
  <si>
    <t>TK GENENGAN 1</t>
  </si>
  <si>
    <t>TK GENENGAN 2</t>
  </si>
  <si>
    <t>TK KEBAK 1</t>
  </si>
  <si>
    <t>TK KEBAK 2</t>
  </si>
  <si>
    <t>TK NGUNUT 01</t>
  </si>
  <si>
    <t>TK NGUNUT 02</t>
  </si>
  <si>
    <t>TK RA SUDIRMAN MINDI</t>
  </si>
  <si>
    <t>TK SAMBIREJO 02</t>
  </si>
  <si>
    <t>TK SAMBIREJO 03</t>
  </si>
  <si>
    <t>TK SAMBIREJO 1</t>
  </si>
  <si>
    <t>TK SEDAYU 1</t>
  </si>
  <si>
    <t>TK SRINGIN 1</t>
  </si>
  <si>
    <t>TK SRINGIN 2</t>
  </si>
  <si>
    <t>TK SRINGIN 3</t>
  </si>
  <si>
    <t>TK SUKOSARI 1</t>
  </si>
  <si>
    <t>TK SUKOSARI 2</t>
  </si>
  <si>
    <t>TK TUGU 1</t>
  </si>
  <si>
    <t>TK TUGU 2</t>
  </si>
  <si>
    <t>TK TUGU 3</t>
  </si>
  <si>
    <t>TK TUNGGULREJO 02</t>
  </si>
  <si>
    <t>TK TUNGGULREJO 1</t>
  </si>
  <si>
    <t>TK TUNGGULREJO 3</t>
  </si>
  <si>
    <t>KB AISYIYAH MERGOMULYO</t>
  </si>
  <si>
    <t>KB AISYIYAH SIDOMULYO</t>
  </si>
  <si>
    <t>KB AISYIYAH CEPORAN</t>
  </si>
  <si>
    <t>KB AL AMIN</t>
  </si>
  <si>
    <t>KB BINA INSANI</t>
  </si>
  <si>
    <t>KB BUNGA BANGSA</t>
  </si>
  <si>
    <t>KB ESTU MULYO</t>
  </si>
  <si>
    <t>KB HADDAD MULIA JAYA</t>
  </si>
  <si>
    <t>KB KEN PINTER</t>
  </si>
  <si>
    <t>KB MENTARI</t>
  </si>
  <si>
    <t>KB MUTIARA</t>
  </si>
  <si>
    <t>KB NAKITA</t>
  </si>
  <si>
    <t>KB NURUL HUDA</t>
  </si>
  <si>
    <t>KB NURUL QOLBI</t>
  </si>
  <si>
    <t>KB ULIN NUHAA</t>
  </si>
  <si>
    <t>KB WAHIDIYAH</t>
  </si>
  <si>
    <t>POS PAUD NGUDI RAHARJO</t>
  </si>
  <si>
    <t>KB AISYIYAH DUNGBANG</t>
  </si>
  <si>
    <t xml:space="preserve">KB MEKAR MULIA </t>
  </si>
  <si>
    <t>KBIT MTA</t>
  </si>
  <si>
    <t>KB MIFTAHUL ULUM</t>
  </si>
  <si>
    <t>KB PERTIWI MANDIRI</t>
  </si>
  <si>
    <t>TK IT MTA MATESIH</t>
  </si>
  <si>
    <t>TK PLUS WAHIDIYAH</t>
  </si>
  <si>
    <t>POS PAUD CEMPAKA</t>
  </si>
  <si>
    <t>TK AISYIYAH BUSTANUL ATHFAL</t>
  </si>
  <si>
    <t>TK AISYIYAH BUSTANUL ATHFAL MERGOMULYO</t>
  </si>
  <si>
    <t>TK AISYIYAH DUNGBANG</t>
  </si>
  <si>
    <t>TK AISYIYAH SIDOMULYO</t>
  </si>
  <si>
    <t>TK BATIK BIMA MATESIH</t>
  </si>
  <si>
    <t>TK DAWUNG 1</t>
  </si>
  <si>
    <t>TK DAWUNG 2</t>
  </si>
  <si>
    <t>TK DAWUNG 3</t>
  </si>
  <si>
    <t>TK GIRILAYU 1</t>
  </si>
  <si>
    <t>TK GIRILAYU 2</t>
  </si>
  <si>
    <t>TK ISLAM AL FIRDAUS MATESIH</t>
  </si>
  <si>
    <t>TK PERTIWI 1 GANTIWARNO</t>
  </si>
  <si>
    <t>TK PERTIWI 1 KARANGBANGUN</t>
  </si>
  <si>
    <t>TK PERTIWI 1 KORIPAN</t>
  </si>
  <si>
    <t>TK PERTIWI 1 MATESIH</t>
  </si>
  <si>
    <t>TK PERTIWI 1 PABLENGAN</t>
  </si>
  <si>
    <t>TK PERTIWI 2 GANTIWARNO</t>
  </si>
  <si>
    <t>TK PERTIWI 2 KARANGBANGUN</t>
  </si>
  <si>
    <t>TK PERTIWI 2 KORIPAN</t>
  </si>
  <si>
    <t>TK PERTIWI 2 NGADILUWIH</t>
  </si>
  <si>
    <t>TK PERTIWI 2 PABLENGAN</t>
  </si>
  <si>
    <t>TK PERTIWI 3 KORIPAN</t>
  </si>
  <si>
    <t>TK PERTIWI 3 NGADILUWIH</t>
  </si>
  <si>
    <t>TK PERTIWI MATESIH 3</t>
  </si>
  <si>
    <t>TK PERTIWI MATESIH 4</t>
  </si>
  <si>
    <t>TK PERTIWI MATESIH 5</t>
  </si>
  <si>
    <t>TK PERTIWI NGADILUWIH 1</t>
  </si>
  <si>
    <t>TK PLOSOREJO 1</t>
  </si>
  <si>
    <t>TK PLOSOREJO 2</t>
  </si>
  <si>
    <t>KB AISYIYAH TAWANGMANGU</t>
  </si>
  <si>
    <t>KB ANANDA</t>
  </si>
  <si>
    <t>KB BIANGLALA</t>
  </si>
  <si>
    <t>KB CERDAS INSANI</t>
  </si>
  <si>
    <t>KB MUTIARA HATI AISYIYAH</t>
  </si>
  <si>
    <t>KB SALIMAH KIDS SCHOOL</t>
  </si>
  <si>
    <t>KB WILEST</t>
  </si>
  <si>
    <t>KELOMPOK BERMAIN ALHIDAYAH</t>
  </si>
  <si>
    <t>PAUD NAKITA</t>
  </si>
  <si>
    <t>KB TARUNA ROBANI</t>
  </si>
  <si>
    <t>KB CAHAYA</t>
  </si>
  <si>
    <t>KB MEKAR JAYA</t>
  </si>
  <si>
    <t>KB SURYA GEMILANG</t>
  </si>
  <si>
    <t>SPS MUTIARA</t>
  </si>
  <si>
    <t>KB AL FIRDAUS MUSLIMAT NU</t>
  </si>
  <si>
    <t xml:space="preserve">KB AISYIYAH </t>
  </si>
  <si>
    <t>POS PAUD KASIH BUNDA</t>
  </si>
  <si>
    <t>POS PAUD MASENDA</t>
  </si>
  <si>
    <t>POS PAUD MAWAR PUTIH</t>
  </si>
  <si>
    <t>POS PAUD MELATI</t>
  </si>
  <si>
    <t>POS PAUD NUSA INDAH</t>
  </si>
  <si>
    <t>RA AMAL MULYA 3</t>
  </si>
  <si>
    <t>TK 01 BANDARDAWUNG</t>
  </si>
  <si>
    <t>TK 01 GONDOSULI</t>
  </si>
  <si>
    <t>TK 01 KALISORO</t>
  </si>
  <si>
    <t>TK 01 KARANGLO</t>
  </si>
  <si>
    <t>TK 01 SEPANJANG</t>
  </si>
  <si>
    <t>TK 01 TAWANGMANGU</t>
  </si>
  <si>
    <t>TK 01 TENGKLIK</t>
  </si>
  <si>
    <t>TK 02 BLUMBANG</t>
  </si>
  <si>
    <t>TK 02 GONDOSULI</t>
  </si>
  <si>
    <t>TK 02 KALISORO</t>
  </si>
  <si>
    <t>TK 02 KARANGLO</t>
  </si>
  <si>
    <t>TK 02 NGLEBAK</t>
  </si>
  <si>
    <t>TK 02 SEPANJANG</t>
  </si>
  <si>
    <t>TK 02 TAWANGMANGU</t>
  </si>
  <si>
    <t>TK 03 TENGKLIK</t>
  </si>
  <si>
    <t>TK ABA TAWANGMANGU</t>
  </si>
  <si>
    <t>TK AL IRSYAD</t>
  </si>
  <si>
    <t>TK BANDARDAWUNG 02</t>
  </si>
  <si>
    <t>TK BETHEL</t>
  </si>
  <si>
    <t>TK BLUMBANG 01</t>
  </si>
  <si>
    <t>TK DHARMA WANITA</t>
  </si>
  <si>
    <t>TK O1 NGLEBAK</t>
  </si>
  <si>
    <t>TK PERWITA ASIH</t>
  </si>
  <si>
    <t>TK SEPANJANG 03</t>
  </si>
  <si>
    <t>TK TENGKLIK 02</t>
  </si>
  <si>
    <t>KB AL HIKMAH</t>
  </si>
  <si>
    <t>KB AL-HUDA</t>
  </si>
  <si>
    <t>KB AMAL MULIA</t>
  </si>
  <si>
    <t>KB BHAKTI PERTIWI</t>
  </si>
  <si>
    <t>KB BUAH HATI</t>
  </si>
  <si>
    <t>KB BUAH HATI 01</t>
  </si>
  <si>
    <t>KB BUAH HATI 02</t>
  </si>
  <si>
    <t>KB CAHAYA CEMERLANG</t>
  </si>
  <si>
    <t>KB DHARMA WANITA 02</t>
  </si>
  <si>
    <t>KB INDAH</t>
  </si>
  <si>
    <t>KB KUSUMA</t>
  </si>
  <si>
    <t>KB MEKAR SARI</t>
  </si>
  <si>
    <t>KB PUSPA INDAH</t>
  </si>
  <si>
    <t>KB SEGOROGUNUNG 02</t>
  </si>
  <si>
    <t>TK 02 BERJO</t>
  </si>
  <si>
    <t>TK AISYIYAH BUSTANUL ATHFAL TENGKLIK</t>
  </si>
  <si>
    <t>TK BERJO 01</t>
  </si>
  <si>
    <t>TK BERJO 03</t>
  </si>
  <si>
    <t>TK DUKUH</t>
  </si>
  <si>
    <t>TK GIRIMULYO 01</t>
  </si>
  <si>
    <t>TK GIRIMULYO 02</t>
  </si>
  <si>
    <t>TK JATIREJO</t>
  </si>
  <si>
    <t>TK KEMUNING 01</t>
  </si>
  <si>
    <t>TK KEMUNING 03</t>
  </si>
  <si>
    <t>TK KEMUNING 04</t>
  </si>
  <si>
    <t>TK KEMUNING 2</t>
  </si>
  <si>
    <t>TK NGARGOYOSO 02</t>
  </si>
  <si>
    <t>TK NGLEGOK 01</t>
  </si>
  <si>
    <t>TK NGLEGOK 02</t>
  </si>
  <si>
    <t>TK NGLEGOK 03</t>
  </si>
  <si>
    <t>TK PUNTUKREJO 01</t>
  </si>
  <si>
    <t>TK PUNTUKREJO 02</t>
  </si>
  <si>
    <t>TK SEGOROGUNUNG 1</t>
  </si>
  <si>
    <t>TK SEGOROGUNUNG 2</t>
  </si>
  <si>
    <t>KB AL JAMI</t>
  </si>
  <si>
    <t>KB AL KHIDMAH</t>
  </si>
  <si>
    <t>KB BERLIAN</t>
  </si>
  <si>
    <t>KB BERSERI</t>
  </si>
  <si>
    <t>KB BINAUL UMMAH KIDS SCHOOL</t>
  </si>
  <si>
    <t>KB CAHAYA HATI</t>
  </si>
  <si>
    <t>KB CEMARA</t>
  </si>
  <si>
    <t>KB HARAPAN DESA</t>
  </si>
  <si>
    <t>KB KUSUMA SARI</t>
  </si>
  <si>
    <t>KB NGUDI PUTRO</t>
  </si>
  <si>
    <t>KB NURJANAH</t>
  </si>
  <si>
    <t>KB NURUL IMAN KARANGPANDAN</t>
  </si>
  <si>
    <t>KB NURUL UMMAH</t>
  </si>
  <si>
    <t>KB PELITA HATI</t>
  </si>
  <si>
    <t xml:space="preserve">KB RIANG RIA </t>
  </si>
  <si>
    <t>KB SI MUNGIL</t>
  </si>
  <si>
    <t>KB SINAR BUNDA</t>
  </si>
  <si>
    <t>KB TABITA</t>
  </si>
  <si>
    <t>KB TAMAN PUTRA</t>
  </si>
  <si>
    <t>KB TUNAS BANGSA</t>
  </si>
  <si>
    <t>KB. AL HIDAYAH</t>
  </si>
  <si>
    <t>KB AL MADI</t>
  </si>
  <si>
    <t>KB ARROUDHOH</t>
  </si>
  <si>
    <t>PAUD ITAMA</t>
  </si>
  <si>
    <t>TK 01 GERDU</t>
  </si>
  <si>
    <t>TK AISYIYAH KARANGPANDAN</t>
  </si>
  <si>
    <t>TK SALAM 02</t>
  </si>
  <si>
    <t>TK BAKTI 03 KARANGPANDAN</t>
  </si>
  <si>
    <t>TK BANGSRI 01</t>
  </si>
  <si>
    <t>TK BANGSRI 02</t>
  </si>
  <si>
    <t>TK CEMERLANG</t>
  </si>
  <si>
    <t>TK DAYU 01</t>
  </si>
  <si>
    <t>TK DAYU 02</t>
  </si>
  <si>
    <t>TK DOPLANG 01</t>
  </si>
  <si>
    <t>TK DOPLANG 02</t>
  </si>
  <si>
    <t>TK GERDU 02</t>
  </si>
  <si>
    <t>TK GONDANGMANIS 01</t>
  </si>
  <si>
    <t>TK GONDANGMANIS 02</t>
  </si>
  <si>
    <t>TK HARAPAN DESA</t>
  </si>
  <si>
    <t>TK HARJOSARI 01</t>
  </si>
  <si>
    <t>TK HARJOSARI 02</t>
  </si>
  <si>
    <t>TK ITAMA</t>
  </si>
  <si>
    <t>TK KARANG 01</t>
  </si>
  <si>
    <t>TK KARANG 02</t>
  </si>
  <si>
    <t>TK KARANG 03</t>
  </si>
  <si>
    <t>TK KARANGPANDAN 01</t>
  </si>
  <si>
    <t>TK KARANGPANDAN 02</t>
  </si>
  <si>
    <t>TK NGEMPLAK 01</t>
  </si>
  <si>
    <t>TK NGEMPLAK 02</t>
  </si>
  <si>
    <t>TK NGEMPLAK 04</t>
  </si>
  <si>
    <t>TK NGEMPLAK 3</t>
  </si>
  <si>
    <t>TK NGUDI RAHAYU</t>
  </si>
  <si>
    <t>TK SALAM 01</t>
  </si>
  <si>
    <t>TK TOHKUNING 01</t>
  </si>
  <si>
    <t>TK TOHKUNING 02</t>
  </si>
  <si>
    <t>TK TOHKUNING 03</t>
  </si>
  <si>
    <t>TK TOHKUNING 04</t>
  </si>
  <si>
    <t>KB AISYIYAH HUSNA CERIA</t>
  </si>
  <si>
    <t>KB AISYIYAH NGRAWOH</t>
  </si>
  <si>
    <t>KB AL HIDAYAH MASJID AGUNG</t>
  </si>
  <si>
    <t>KB ALAM ANAK PINTAR</t>
  </si>
  <si>
    <t>KB EMANUEL KARANGANYAR</t>
  </si>
  <si>
    <t>KB GLOBAL PRIMA STUDY</t>
  </si>
  <si>
    <t>KB INSAN FATHONAH</t>
  </si>
  <si>
    <t>KB INSAN HARAPAN BANGSA</t>
  </si>
  <si>
    <t>KB IT INSAN KAMIL</t>
  </si>
  <si>
    <t>KB KHOIRUL INSAN</t>
  </si>
  <si>
    <t>KB MEKARSARI</t>
  </si>
  <si>
    <t>KB SINAR MEMERLANG AISYIYAH PARAKAN</t>
  </si>
  <si>
    <t>KB SURYA CERIA AISYIYAH</t>
  </si>
  <si>
    <t>KB WIDYALOKA</t>
  </si>
  <si>
    <t>KB PEMBINA KARANGANYAR</t>
  </si>
  <si>
    <t>KB  AISYIYAH MANGGIS</t>
  </si>
  <si>
    <t>KB  KILAU NAMIA</t>
  </si>
  <si>
    <t>PLAY GROUP NURUL IMAN</t>
  </si>
  <si>
    <t>TK AISYIYAH BA PARAKAN</t>
  </si>
  <si>
    <t>TK AISYIYAH BIBIS JUNGKE</t>
  </si>
  <si>
    <t>TK AISYIYAH BUSTANUL ATHFAL JUMOK</t>
  </si>
  <si>
    <t>TK AISYIYAH DOMPON</t>
  </si>
  <si>
    <t>TK AISYIYAH KARAN</t>
  </si>
  <si>
    <t>TK AISYIYAH KARANGANYAR</t>
  </si>
  <si>
    <t>TK AISYIYAH MANGGIS</t>
  </si>
  <si>
    <t>TK AISYIYAH NGRAWOH</t>
  </si>
  <si>
    <t>TK AISYIYAH NGRENAK</t>
  </si>
  <si>
    <t>TK AL AMIN 05</t>
  </si>
  <si>
    <t>TK AL HIDAYAH WONOREJO</t>
  </si>
  <si>
    <t>TK AL MUKLISHIN</t>
  </si>
  <si>
    <t>TK ALAM ANAK PINTAR</t>
  </si>
  <si>
    <t>TK BAKTI 2</t>
  </si>
  <si>
    <t>TK EMANUEL</t>
  </si>
  <si>
    <t>TK INDRIYASANA</t>
  </si>
  <si>
    <t>TK ISLAM AL AZHAR AL MUSTAQIIM</t>
  </si>
  <si>
    <t>TK ISLAM BAKTI 1</t>
  </si>
  <si>
    <t>TK ISLAM INSAN FATHONAH</t>
  </si>
  <si>
    <t>TK ISLAM NURUL IMAN</t>
  </si>
  <si>
    <t>TK IT INSAN KAMIL</t>
  </si>
  <si>
    <t>TK KEMALA BHAYANGKARI 71</t>
  </si>
  <si>
    <t>TK NEGERI PEMBINA KARANGANYAR</t>
  </si>
  <si>
    <t>TK PENDA RINGIN ASRI</t>
  </si>
  <si>
    <t>TK PERTIWI 01</t>
  </si>
  <si>
    <t>TK PERTIWI BEJEN</t>
  </si>
  <si>
    <t>TK PERTIWI BOLONG 01</t>
  </si>
  <si>
    <t>TK PERTIWI BOLONG 02</t>
  </si>
  <si>
    <t>TK PERTIWI CANGAKAN 02</t>
  </si>
  <si>
    <t>TK PERTIWI CANGAKAN 1</t>
  </si>
  <si>
    <t>TK PERTIWI DELINGAN 01</t>
  </si>
  <si>
    <t>TK PERTIWI GAYAMDOMPO 02</t>
  </si>
  <si>
    <t>TK PERTIWI GEDONG 01</t>
  </si>
  <si>
    <t>TK PERTIWI GEDONG 02</t>
  </si>
  <si>
    <t>TK PERTIWI JANTIHARJO 01</t>
  </si>
  <si>
    <t>TK PERTIWI JANTIHARJO 02</t>
  </si>
  <si>
    <t>TK PERTIWI JANTIHARJO 03</t>
  </si>
  <si>
    <t>TK PERTIWI JUNGKE</t>
  </si>
  <si>
    <t>TK PERTIWI LALUNG 01</t>
  </si>
  <si>
    <t>TK PERTIWI LALUNG 02</t>
  </si>
  <si>
    <t>TK PERTIWI PEMDA KARANGANYAR</t>
  </si>
  <si>
    <t>TK PERTIWI POPONGAN 01</t>
  </si>
  <si>
    <t>TK PERTIWI POPONGAN 02</t>
  </si>
  <si>
    <t>TK PERTIWI POPONGAN 03</t>
  </si>
  <si>
    <t>TK PERTIWI TEGALGEDE</t>
  </si>
  <si>
    <t>TK PERTIWI TEGALGEDE 03</t>
  </si>
  <si>
    <t>TK SURYA CERIA AISYIYAH</t>
  </si>
  <si>
    <t>TK TEGALGEDE 02</t>
  </si>
  <si>
    <t>TPA SEJAHTERA</t>
  </si>
  <si>
    <t>TPA SEMATA HATI</t>
  </si>
  <si>
    <t>TPA BUAH HATI</t>
  </si>
  <si>
    <t>POS PAUD MAJU JAYA</t>
  </si>
  <si>
    <t>POS PAUD AZ ZAHROH</t>
  </si>
  <si>
    <t>KB AISYIYAH MUTIARA HATI</t>
  </si>
  <si>
    <t>KB AL FATAH</t>
  </si>
  <si>
    <t>KB AL- FAHMIY</t>
  </si>
  <si>
    <t>KB PEMBINA TASIKMADU</t>
  </si>
  <si>
    <t>KB SARASWATI</t>
  </si>
  <si>
    <t>KB SEKAR MELATI</t>
  </si>
  <si>
    <t>KB WIJAYA KUSUMA</t>
  </si>
  <si>
    <t>TK  AISYIYAH MUTIARA HATI</t>
  </si>
  <si>
    <t>TK 03 SURUH</t>
  </si>
  <si>
    <t>TK AISYIYAH KALIJIRAK</t>
  </si>
  <si>
    <t>TK AL FATAH</t>
  </si>
  <si>
    <t>TK BURAN 01</t>
  </si>
  <si>
    <t>TK BURAN 02</t>
  </si>
  <si>
    <t>TK DESA PANDEYAN 01</t>
  </si>
  <si>
    <t>TK DESA WONOLOPO</t>
  </si>
  <si>
    <t>TK GAUM 01</t>
  </si>
  <si>
    <t>TK GAUM 02</t>
  </si>
  <si>
    <t>TK GAUM 03</t>
  </si>
  <si>
    <t>TK KALIJIRAK 01</t>
  </si>
  <si>
    <t>TK KALIJIRAK 02</t>
  </si>
  <si>
    <t>TK KALIJIRAK 03</t>
  </si>
  <si>
    <t>TK KALING 01</t>
  </si>
  <si>
    <t>TK KALING 03</t>
  </si>
  <si>
    <t>TK KARANGMOJO 01</t>
  </si>
  <si>
    <t>TK KARANGMOJO 02</t>
  </si>
  <si>
    <t>TK MUTIARA BUNDA</t>
  </si>
  <si>
    <t>TK NEGERI PEMBINA TASIKMADU</t>
  </si>
  <si>
    <t>TK PABRIK GULA TASIKMADU</t>
  </si>
  <si>
    <t>TK PANDEYAN 02</t>
  </si>
  <si>
    <t>TK PAPAHAN 01</t>
  </si>
  <si>
    <t>TK PAPAHAN 02</t>
  </si>
  <si>
    <t>TK PAPAHAN 03</t>
  </si>
  <si>
    <t>TK PERTIWI KALING 02</t>
  </si>
  <si>
    <t>TK PERTIWI NGIJO 01</t>
  </si>
  <si>
    <t>TK PERTIWI NGIJO 02</t>
  </si>
  <si>
    <t>TK SURUH 01</t>
  </si>
  <si>
    <t>TK SURUH 02</t>
  </si>
  <si>
    <t>TKIT SEMESTA CERIA</t>
  </si>
  <si>
    <t>KB PELANGI CERIA</t>
  </si>
  <si>
    <t>KB SINAR HIDAYAH</t>
  </si>
  <si>
    <t>KB KUMALA SARI</t>
  </si>
  <si>
    <t>KB CERIA SEJAHTERA</t>
  </si>
  <si>
    <t>KB BINTANG KEJORA</t>
  </si>
  <si>
    <t>TPA SEMATA HATI POKOH</t>
  </si>
  <si>
    <t>KB AISYIYAH 03 NGRINGO</t>
  </si>
  <si>
    <t>KB AISYIYAH SURYA CEMERLANG</t>
  </si>
  <si>
    <t>KB AISYIYAH X JATEN</t>
  </si>
  <si>
    <t>KB AL FARABI</t>
  </si>
  <si>
    <t>KB AL FATTAH</t>
  </si>
  <si>
    <t>KB AL IKHLAS</t>
  </si>
  <si>
    <t>KB AL KAUTSAR</t>
  </si>
  <si>
    <t>KB AR ROHMAH</t>
  </si>
  <si>
    <t>KB AZZULGA DARUSSALAM</t>
  </si>
  <si>
    <t>KB FAJRUL ISLAM</t>
  </si>
  <si>
    <t>KB IT AL HIKMAH KIDS</t>
  </si>
  <si>
    <t>KB JAYA KARTIKA</t>
  </si>
  <si>
    <t>KB MASYITHOH</t>
  </si>
  <si>
    <t>KB MAWAR CERIA</t>
  </si>
  <si>
    <t>KB NURY KIDS SCHOOL</t>
  </si>
  <si>
    <t>KB PIONEER</t>
  </si>
  <si>
    <t>KB TARBIYATUL AULAD UNS V</t>
  </si>
  <si>
    <t>KB TUNAS HARAPAN BANGSA</t>
  </si>
  <si>
    <t>KB SEMATA HATI NGRINGO</t>
  </si>
  <si>
    <t>KB BOCAH PINTAR</t>
  </si>
  <si>
    <t>KB PEMBINA JATEN</t>
  </si>
  <si>
    <t>POS PAUD AMANAH</t>
  </si>
  <si>
    <t>POS PAUD SERUNI SEHAT</t>
  </si>
  <si>
    <t>TK AISYIYAH 01 NGRINGO</t>
  </si>
  <si>
    <t>TK AISYIYAH 01 SROYO</t>
  </si>
  <si>
    <t>TK AISYIYAH 02 NGRINGO</t>
  </si>
  <si>
    <t>TK AISYIYAH 02 SROYO</t>
  </si>
  <si>
    <t>TK AISYIYAH 03 NGRINGO</t>
  </si>
  <si>
    <t>TK AISYIYAH 03 SROYO</t>
  </si>
  <si>
    <t>TK AISYIYAH 04 NGRINGO</t>
  </si>
  <si>
    <t>TK AISYIYAH 04 SROYO</t>
  </si>
  <si>
    <t>TK AISYIYAH 05 NGRINGO</t>
  </si>
  <si>
    <t>TK AISYIYAH 05 SROYO</t>
  </si>
  <si>
    <t>TK AISYIYAH 06 JATEN</t>
  </si>
  <si>
    <t>TK AISYIYAH 10 JATEN</t>
  </si>
  <si>
    <t>TK AISYIYAH 11 SURUHKALANG</t>
  </si>
  <si>
    <t>TK AISYIYAH 12 DAGEN</t>
  </si>
  <si>
    <t>TK AISYIYAH 15 JATEN</t>
  </si>
  <si>
    <t>TK AISYIYAH 16 NGRINGO</t>
  </si>
  <si>
    <t>TK AR ROHMAH</t>
  </si>
  <si>
    <t>TK ATRAKTIF WIDYA PUTRA</t>
  </si>
  <si>
    <t>TK AZZULGA DARUSSALAM</t>
  </si>
  <si>
    <t>TK INDRIYASANA NGRINGO</t>
  </si>
  <si>
    <t>TK KRISTEN KHARISMATIKA</t>
  </si>
  <si>
    <t>TK MASYITHOH</t>
  </si>
  <si>
    <t>TK NEGERI PEMBINA NGRINGO</t>
  </si>
  <si>
    <t>TK PERTIWI 01 BRUJUL</t>
  </si>
  <si>
    <t>TK PERTIWI 01 DAGEN</t>
  </si>
  <si>
    <t>TK PERTIWI 01 JATEN</t>
  </si>
  <si>
    <t>TK PERTIWI 01 JETIS</t>
  </si>
  <si>
    <t>TK PERTIWI 01 NGRINGO</t>
  </si>
  <si>
    <t>TK PERTIWI 01 SROYO</t>
  </si>
  <si>
    <t>TK PERTIWI 02 BRUJUL</t>
  </si>
  <si>
    <t>TK PERTIWI 02 DAGEN</t>
  </si>
  <si>
    <t>TK PERTIWI 02 JATEN</t>
  </si>
  <si>
    <t>TK PERTIWI 02 JETIS</t>
  </si>
  <si>
    <t>TK PERTIWI 02 NGRINGO</t>
  </si>
  <si>
    <t>TK PERTIWI 02 SROYO</t>
  </si>
  <si>
    <t>TK PERTIWI 02 SURUHKALANG</t>
  </si>
  <si>
    <t>TK PERTIWI 03 BRUJUL</t>
  </si>
  <si>
    <t>TK PERTIWI 03 JATEN</t>
  </si>
  <si>
    <t>TK PERTIWI 04 JATEN</t>
  </si>
  <si>
    <t>TK PERTIWI 04 NGRINGO</t>
  </si>
  <si>
    <t>TK PERTIWI 05 NGRINGO</t>
  </si>
  <si>
    <t>TK PERTIWI JATI</t>
  </si>
  <si>
    <t>TK PERTIWI SURUH KALANG 01</t>
  </si>
  <si>
    <t>TK AL MUSSANI 3</t>
  </si>
  <si>
    <t>TPA AMALIA</t>
  </si>
  <si>
    <t>TPA JAYA KARTIKA</t>
  </si>
  <si>
    <t>TPA NUR ROHMAH</t>
  </si>
  <si>
    <t>TPA NURY KIDS SCHOOL</t>
  </si>
  <si>
    <t>KB &amp; TPA ABATA MOSLEM FAMILY DAYCARE</t>
  </si>
  <si>
    <t>KB AISYIYAH SANGGIR</t>
  </si>
  <si>
    <t>KB ANAK SHOLEH</t>
  </si>
  <si>
    <t>KB ANGKASA</t>
  </si>
  <si>
    <t>KB CILUBA</t>
  </si>
  <si>
    <t>KB DHARMA WANITA PAULAN</t>
  </si>
  <si>
    <t>KB INSAN CITA MULIA</t>
  </si>
  <si>
    <t>KB KID S FUN AIUEO</t>
  </si>
  <si>
    <t>KB PEHA QUANTUM</t>
  </si>
  <si>
    <t>KB PG COLOMADU</t>
  </si>
  <si>
    <t>KB ANAK PINTAR</t>
  </si>
  <si>
    <t>KB AISYIYAH SANGIR</t>
  </si>
  <si>
    <t>KB BINTANG KECIL</t>
  </si>
  <si>
    <t>KB  BINTANG TIMUR</t>
  </si>
  <si>
    <t>KB  PERMATA HATI</t>
  </si>
  <si>
    <t>KB AL ANSORI</t>
  </si>
  <si>
    <t>KB AS SALAM</t>
  </si>
  <si>
    <t>KB SAHABAT</t>
  </si>
  <si>
    <t>KB BAKTI TOHUDAN</t>
  </si>
  <si>
    <t>POS PAUD PERMATA BUNDA</t>
  </si>
  <si>
    <t>POS PAUD CERIA</t>
  </si>
  <si>
    <t>TK AISYIYAH 01 GEDONGAN</t>
  </si>
  <si>
    <t>TK AISYIYAH 02 GEDONGAN</t>
  </si>
  <si>
    <t>TK AISYIYAH BATURAN</t>
  </si>
  <si>
    <t>TK AISYIYAH BLULUKAN</t>
  </si>
  <si>
    <t>TK AISYIYAH KLODRAN</t>
  </si>
  <si>
    <t>TK AISYIYAH MALANGJIWAN</t>
  </si>
  <si>
    <t>TK AISYIYAH NGASEM</t>
  </si>
  <si>
    <t>TK AISYIYAH TOHUDAN</t>
  </si>
  <si>
    <t>TK AL KAUSAR</t>
  </si>
  <si>
    <t>TK AL HUSNA</t>
  </si>
  <si>
    <t>TK AL FAJRU</t>
  </si>
  <si>
    <t>TK ANGKASA COLOMADU</t>
  </si>
  <si>
    <t>TK ANGKASA LANUD ADI SOEMARMO</t>
  </si>
  <si>
    <t>TK BA AISYIYAH SANGGIR</t>
  </si>
  <si>
    <t>TK DHARMA WANITA 02 PAULAN</t>
  </si>
  <si>
    <t>TK DHARMA WANITA 06 BATURAN</t>
  </si>
  <si>
    <t>TK DHARMA WANITA 08 BLULUKAN</t>
  </si>
  <si>
    <t>TK DHARMA WANITA 10 GAJAHAN</t>
  </si>
  <si>
    <t>TK DHARMA WANITA BOLON</t>
  </si>
  <si>
    <t>TK DHARMA WANITA BOLON 1</t>
  </si>
  <si>
    <t>TK DHARMA WANITA BOLON 2</t>
  </si>
  <si>
    <t>TK DHARMA WANITA GAWANAN</t>
  </si>
  <si>
    <t>TK DHARMA WANITA GEDONGAN</t>
  </si>
  <si>
    <t>TK DHARMA WANITA NGASEM</t>
  </si>
  <si>
    <t>TK DHARMA WANITA PAULAN</t>
  </si>
  <si>
    <t>TK DHARMA WANITA TOHUDAN</t>
  </si>
  <si>
    <t>TK DHARMAWANITA 05 BATURAN</t>
  </si>
  <si>
    <t>TK DHARMAWANITA KLODRAN</t>
  </si>
  <si>
    <t>TK DHARMAWANITA MALANGJIWAN</t>
  </si>
  <si>
    <t>TKIT BINA MADINA</t>
  </si>
  <si>
    <t>TK ISLAM BINTANG KECIL</t>
  </si>
  <si>
    <t>TK KRISTEN BAPTIS MALANGJIWAN</t>
  </si>
  <si>
    <t>TK KRISTEN KLODRAN</t>
  </si>
  <si>
    <t>TK KRISTEN WIDYA WACANA 5</t>
  </si>
  <si>
    <t>TK PG COLOMADU</t>
  </si>
  <si>
    <t>TK TUNAS CERIA</t>
  </si>
  <si>
    <t>TPA AYAH BUNDA</t>
  </si>
  <si>
    <t>TPA CAHAYA IBU</t>
  </si>
  <si>
    <t>DAARUL FALAH SELOKATON</t>
  </si>
  <si>
    <t>KB DAHLIA</t>
  </si>
  <si>
    <t>KB HARAPAN UMAT</t>
  </si>
  <si>
    <t>KB INSAN MULIA</t>
  </si>
  <si>
    <t>KB TUNAS MULIA</t>
  </si>
  <si>
    <t>KB. AISYIYAH INGASREJO</t>
  </si>
  <si>
    <t>KB. PAMBUDI LUHUR</t>
  </si>
  <si>
    <t>KB. SURYA MAHIRA</t>
  </si>
  <si>
    <t>KB AMANAH</t>
  </si>
  <si>
    <t>KB MULIA SARI</t>
  </si>
  <si>
    <t>KB SEKAR ARUM</t>
  </si>
  <si>
    <t>KB MENUR</t>
  </si>
  <si>
    <t>KB SRIKANDI</t>
  </si>
  <si>
    <t>KB AISYIYAH GEMOLONG</t>
  </si>
  <si>
    <t>KB TULUS HATI</t>
  </si>
  <si>
    <t>KB DINA PRATAMA</t>
  </si>
  <si>
    <t xml:space="preserve">KB PERTIWI </t>
  </si>
  <si>
    <t>KB HARUM</t>
  </si>
  <si>
    <t>KB AISYIYAH CEKEL</t>
  </si>
  <si>
    <t>KB PERTIWI DAYU</t>
  </si>
  <si>
    <t>TK IT SAHABAT</t>
  </si>
  <si>
    <t>TK PAMBUDI LUHUR</t>
  </si>
  <si>
    <t>TK AISYIYAH I TUBAN</t>
  </si>
  <si>
    <t>TK AISYIYAH II GEMOLONG</t>
  </si>
  <si>
    <t>TK AISYIYAH KRAGAN</t>
  </si>
  <si>
    <t>TK AISYIYAH KRENDOWAHONO</t>
  </si>
  <si>
    <t>TK AISYIYAH PLESUNGREJO</t>
  </si>
  <si>
    <t>TK AISYIYAH KARANGTURI</t>
  </si>
  <si>
    <t>TK BAKTI 04 TUBAN</t>
  </si>
  <si>
    <t>TK BAKTI 08 WONOREJO</t>
  </si>
  <si>
    <t>TK BAKTI XV PLESUNGAN</t>
  </si>
  <si>
    <t>TK DHARMA WANITA BULUREJO</t>
  </si>
  <si>
    <t>TK DHARMA WANITA DAYU</t>
  </si>
  <si>
    <t>TK DHARMA WANITA II PLESUNGAN</t>
  </si>
  <si>
    <t>TK DHARMA WANITA JATIKUWUNG</t>
  </si>
  <si>
    <t>TK DHARMA WANITA KRAGAN</t>
  </si>
  <si>
    <t>TK DHARMA WANITA KRENDOWAHONO</t>
  </si>
  <si>
    <t>TK DHARMA WANITA PLESUNGAN</t>
  </si>
  <si>
    <t>TK DHARMA WANITA REJOSARI</t>
  </si>
  <si>
    <t>TK DHARMA WANITA TUBAN</t>
  </si>
  <si>
    <t>TK DHARMA WANITA WONOREJO</t>
  </si>
  <si>
    <t>TK DHARMA WANITA WONOSARI</t>
  </si>
  <si>
    <t>TK INSAN MULIA</t>
  </si>
  <si>
    <t>TK ISLAM BAKTI 14 WONOREJO</t>
  </si>
  <si>
    <t>TK ISLAM TERPADU DINA PRATAMA</t>
  </si>
  <si>
    <t>TK KRISTEN ASIH</t>
  </si>
  <si>
    <t>TK PERTIWI DAYU</t>
  </si>
  <si>
    <t>TK MULIA SARI JATIKUWUNG</t>
  </si>
  <si>
    <t>TK PGRI KARANGTURI</t>
  </si>
  <si>
    <t>TK PUTRA BANGSA JATIKUWUNG</t>
  </si>
  <si>
    <t>TK SDN 01 JERUKSAWIT</t>
  </si>
  <si>
    <t>TK SDN 02 JERUKSAWIT</t>
  </si>
  <si>
    <t>TPA Insan Mulia</t>
  </si>
  <si>
    <t>TPA. PAMBUDI LUHUR</t>
  </si>
  <si>
    <t>KB AISYIYAH KEBAK</t>
  </si>
  <si>
    <t>KB CITA MANDIRI</t>
  </si>
  <si>
    <t>KB KALILA KIDS SCHOOL ( KKS )</t>
  </si>
  <si>
    <t xml:space="preserve">KB KALILA KIDS SCOOL 1 </t>
  </si>
  <si>
    <t>KB MATHLA UL CHOERIYAH</t>
  </si>
  <si>
    <t>KB PANCA WIYATA</t>
  </si>
  <si>
    <t>KB SURYA HIDAYAH AISYIYAH ( SHA )</t>
  </si>
  <si>
    <t>KB YASMIN</t>
  </si>
  <si>
    <t>KB  BINA PEKERTI</t>
  </si>
  <si>
    <t>KB BILAL BIN RABAH</t>
  </si>
  <si>
    <t>KB AISYIYAH WARU</t>
  </si>
  <si>
    <t>TK 02 BANJARHARJO</t>
  </si>
  <si>
    <t>TK ABA ALSTUWO</t>
  </si>
  <si>
    <t>TK AISYIYAH BA</t>
  </si>
  <si>
    <t>TK AISYIYAH BA MACANAN</t>
  </si>
  <si>
    <t>TK AISYIYAH KALIWULUH</t>
  </si>
  <si>
    <t>TK AISYIYAH KEBAK</t>
  </si>
  <si>
    <t>TK AISYIYAH PULOSARI 01</t>
  </si>
  <si>
    <t>TK AISYIYAH PULOSARI 02</t>
  </si>
  <si>
    <t>TK BAKTI 11</t>
  </si>
  <si>
    <t>TK ISLAM BAKTI 6</t>
  </si>
  <si>
    <t>TK KEBAK 01</t>
  </si>
  <si>
    <t>TK KEBAK 02</t>
  </si>
  <si>
    <t>TK KEMIRI 01</t>
  </si>
  <si>
    <t>TK KEMIRI 02</t>
  </si>
  <si>
    <t>TK KEMIRI 03</t>
  </si>
  <si>
    <t>TK KEMIRI 04</t>
  </si>
  <si>
    <t>TK KEMIRI 05</t>
  </si>
  <si>
    <t>TK KEMIRI 06</t>
  </si>
  <si>
    <t>TK KRISTEN NAFIRI KASIH 01</t>
  </si>
  <si>
    <t>TK MALANGGATEN 02</t>
  </si>
  <si>
    <t>TK MTA 01 KEBAKKRAMAT</t>
  </si>
  <si>
    <t>TK PERTIWI 01 ALASTUWO</t>
  </si>
  <si>
    <t>TK PERTIWI 01 BANJARHARJO</t>
  </si>
  <si>
    <t>TK PERTIWI 01 KALIWULUH</t>
  </si>
  <si>
    <t>TK PERTIWI 01 MALANGGATEN</t>
  </si>
  <si>
    <t>TK PERTIWI 02 ALASTUWO</t>
  </si>
  <si>
    <t>TK PERTIWI 02 KALIWULUH</t>
  </si>
  <si>
    <t>TK PERTIWI 03 ALASTUWO</t>
  </si>
  <si>
    <t>TK PERTIWI 03 BANJARHARJO</t>
  </si>
  <si>
    <t>TK PERTIWI 03 KALIWULUH</t>
  </si>
  <si>
    <t>TK PERTIWI 04 KALIWULUH</t>
  </si>
  <si>
    <t>TK PERTIWI 05 KALIWULUH</t>
  </si>
  <si>
    <t>TK PERTIWI MACANAN</t>
  </si>
  <si>
    <t>TK PERTIWI PULOSARI</t>
  </si>
  <si>
    <t>TK PERTIWI WARU</t>
  </si>
  <si>
    <t>TK WARU 02</t>
  </si>
  <si>
    <t xml:space="preserve">TK ISLAM TERPDU AL FURQOON </t>
  </si>
  <si>
    <t>KB AISYIYAH</t>
  </si>
  <si>
    <t>KB AISYIYAH NGELO KALIBOTO</t>
  </si>
  <si>
    <t>KB AUDIKA</t>
  </si>
  <si>
    <t>KB DHARMA PUTRA</t>
  </si>
  <si>
    <t>KB PELITA NUSANTARA</t>
  </si>
  <si>
    <t>KB SURYA TERANG</t>
  </si>
  <si>
    <t>PAUD ASSALAM</t>
  </si>
  <si>
    <t>KB AL IHSAN</t>
  </si>
  <si>
    <t>PAUD AMANAH</t>
  </si>
  <si>
    <t>KB LENTERA HATI</t>
  </si>
  <si>
    <t>KB AL MUSANNI</t>
  </si>
  <si>
    <t>KB INSAN CERIA</t>
  </si>
  <si>
    <t>KB FAJAR MULIA</t>
  </si>
  <si>
    <t>TK 01 GEBYOG</t>
  </si>
  <si>
    <t>TK 01 GENTUNGAN</t>
  </si>
  <si>
    <t>TK 01 MOJOGEDANG</t>
  </si>
  <si>
    <t>TK 01 NGADIREJO</t>
  </si>
  <si>
    <t>TK 01 PENDEM</t>
  </si>
  <si>
    <t>TK 01 PERENG</t>
  </si>
  <si>
    <t>TK 01 PUSPASARI</t>
  </si>
  <si>
    <t>TK 01 SEWUREJO</t>
  </si>
  <si>
    <t>TK 02 GEBYOG</t>
  </si>
  <si>
    <t>TK 02 GENTUNGAN</t>
  </si>
  <si>
    <t>TK 02 KEDUNG JERUK</t>
  </si>
  <si>
    <t>TK 02 MOJOGEDANG</t>
  </si>
  <si>
    <t>TK 02 MUNGGUR</t>
  </si>
  <si>
    <t>TK 02 NGADIREJO</t>
  </si>
  <si>
    <t>TK 02 PERENG</t>
  </si>
  <si>
    <t>TK 02 PUSPASARI</t>
  </si>
  <si>
    <t>TK 02 SEWUREJO</t>
  </si>
  <si>
    <t>TK 03 GEBYOG</t>
  </si>
  <si>
    <t>TK 03 GENTUNGAN</t>
  </si>
  <si>
    <t>TK 03 KALIBOTO</t>
  </si>
  <si>
    <t>TK 03 KEDUNGJERUK</t>
  </si>
  <si>
    <t>TK 03 MOJOGEDANG</t>
  </si>
  <si>
    <t>TK 03 MUNGGUR</t>
  </si>
  <si>
    <t>TK 03 NGADIREJO</t>
  </si>
  <si>
    <t>TK 03 PERENG</t>
  </si>
  <si>
    <t>TK 04 KALIBOTO</t>
  </si>
  <si>
    <t>TK 04 KEDUNGJERUK</t>
  </si>
  <si>
    <t>TK 04 MUNGGUR</t>
  </si>
  <si>
    <t>TK 04 NGADIREJO</t>
  </si>
  <si>
    <t>TK 04 PERENG</t>
  </si>
  <si>
    <t>TK 05 PERENG</t>
  </si>
  <si>
    <t xml:space="preserve">TK AISYIYAH </t>
  </si>
  <si>
    <t>TK BUNTAR 01</t>
  </si>
  <si>
    <t>TK BUNTAR 02</t>
  </si>
  <si>
    <t>TK ISLAM IPHI</t>
  </si>
  <si>
    <t>TK KALIBOTO 01</t>
  </si>
  <si>
    <t>TK KALIBOTO 02</t>
  </si>
  <si>
    <t>TK MOJOROTO</t>
  </si>
  <si>
    <t>TK MTA MUNGGUR</t>
  </si>
  <si>
    <t>TK MTA NGADIREJO</t>
  </si>
  <si>
    <t>TK MUNGGUR 01</t>
  </si>
  <si>
    <t>TK POJOK 01</t>
  </si>
  <si>
    <t>TK POJOK 02</t>
  </si>
  <si>
    <t>TK POJOK 03</t>
  </si>
  <si>
    <t>KB AISYIYAH KARANGREJO</t>
  </si>
  <si>
    <t>KB ANNUUR</t>
  </si>
  <si>
    <t>KB FAJAR GEMILANG DESA KARANGREJO</t>
  </si>
  <si>
    <t>KB ISLAM TAMAN FIRDAUS</t>
  </si>
  <si>
    <t>KB ISTIQOMAH AISYIYAH</t>
  </si>
  <si>
    <t>KB MARDISIWI</t>
  </si>
  <si>
    <t>KB PELANGI NUSA</t>
  </si>
  <si>
    <t>KB SUMBER CERIA</t>
  </si>
  <si>
    <t>KB TUNAS</t>
  </si>
  <si>
    <t>KB.ALHIDAYAH</t>
  </si>
  <si>
    <t>KB.BERLIAN</t>
  </si>
  <si>
    <t>KB PINTAR PLOSOREJO</t>
  </si>
  <si>
    <t>POS PAUD KIDS ZONE</t>
  </si>
  <si>
    <t>POS PAUD BERLIAN</t>
  </si>
  <si>
    <t>TK 02 DESA TAWANGSARI</t>
  </si>
  <si>
    <t>TK 04 KARANGREJO</t>
  </si>
  <si>
    <t>TK AISYIYAH BOTOK</t>
  </si>
  <si>
    <t>TK AISYIYAH BUSTANUL ATHFAL BONOWATI</t>
  </si>
  <si>
    <t>TK AISYIYAH BUSTANUL ATHFAL GEMPOLAN</t>
  </si>
  <si>
    <t>TK AISYIYAH GANTEN</t>
  </si>
  <si>
    <t>TK AISYIYAH TAMANSARI</t>
  </si>
  <si>
    <t>TK BAKTI 05</t>
  </si>
  <si>
    <t>TK DESA BOTOK</t>
  </si>
  <si>
    <t>TK DESA GANTEN</t>
  </si>
  <si>
    <t>TK DESA GEMPOLAN</t>
  </si>
  <si>
    <t>TK DESA KARANGREJO 01</t>
  </si>
  <si>
    <t>TK DESA KARANGREJO 02</t>
  </si>
  <si>
    <t>TK DESA KARANGREJO 03</t>
  </si>
  <si>
    <t>TK DESA KUTO 01 KERJO</t>
  </si>
  <si>
    <t>TK DESA KUTO 02</t>
  </si>
  <si>
    <t>TK DESA KWADUNGAN</t>
  </si>
  <si>
    <t>TK DESA PENTUK</t>
  </si>
  <si>
    <t>TK DESA PLOSOREJO</t>
  </si>
  <si>
    <t>TK DESA TAMANSARI 01</t>
  </si>
  <si>
    <t>TK DESA TAMANSARI 02</t>
  </si>
  <si>
    <t>TK DHW 01 TAWANGSARI</t>
  </si>
  <si>
    <t>TK MEKAR HARAPAN</t>
  </si>
  <si>
    <t>TK PTPN 9 BATUJAMUS</t>
  </si>
  <si>
    <t>TK RA SUDIRMAN</t>
  </si>
  <si>
    <t>TK SINAR NYATA</t>
  </si>
  <si>
    <t>KB DARUS SALAM</t>
  </si>
  <si>
    <t>KB MERAH DELIMA</t>
  </si>
  <si>
    <t>KB NAWA KARTIKA</t>
  </si>
  <si>
    <t>KB SYAWARIQUL ANWAR</t>
  </si>
  <si>
    <t>PAUD AN NUR</t>
  </si>
  <si>
    <t>PAUD PERTIWI</t>
  </si>
  <si>
    <t>PAUD SAKINAH</t>
  </si>
  <si>
    <t>KB SAKINAH</t>
  </si>
  <si>
    <t>POS PAUD HARAPAN BANGSA</t>
  </si>
  <si>
    <t>POS PAUD PERTIWI</t>
  </si>
  <si>
    <t>POS PAUD MEKAR SARI</t>
  </si>
  <si>
    <t>TK 01 ANGGRASMANIS</t>
  </si>
  <si>
    <t>TK 01 BALONG</t>
  </si>
  <si>
    <t>TK 01 GUMENG</t>
  </si>
  <si>
    <t>TK 01 LEMPONG</t>
  </si>
  <si>
    <t>TK 01 MENJING</t>
  </si>
  <si>
    <t>TK 01 SELOROMO</t>
  </si>
  <si>
    <t>TK 01 SIDOMUKTI</t>
  </si>
  <si>
    <t>TK 01 TRENGGULI</t>
  </si>
  <si>
    <t>TK 02 ANGGRASMANIS</t>
  </si>
  <si>
    <t>TK 02 BALONG</t>
  </si>
  <si>
    <t>TK 02 GUMENG</t>
  </si>
  <si>
    <t>TK 02 JENAWI</t>
  </si>
  <si>
    <t>TK 02 LEMPONG</t>
  </si>
  <si>
    <t>TK 02 MENJING</t>
  </si>
  <si>
    <t>TK 02 SELOROMO</t>
  </si>
  <si>
    <t>TK 02 SIDOMUKTI</t>
  </si>
  <si>
    <t>TK 02 TRENGGULI</t>
  </si>
  <si>
    <t>TK 03 BALONG</t>
  </si>
  <si>
    <t>TK 03 LEMPONG</t>
  </si>
  <si>
    <t>TK 03 SELOROMO</t>
  </si>
  <si>
    <t>TK 03 SIDOMUKTI</t>
  </si>
  <si>
    <t>TK 04 SIDOMUKTI</t>
  </si>
  <si>
    <t>TK GUMENG</t>
  </si>
  <si>
    <t>TK ISLAM DARUSSALAM M NU</t>
  </si>
  <si>
    <t>TK JENAWI</t>
  </si>
  <si>
    <t>TK MTA JENAWI</t>
  </si>
  <si>
    <t>Pembangunan/Rehab Gedung/Ruang Kelas/Ruang Praktek Siswa/Ruang Pembelajaran :</t>
  </si>
  <si>
    <t>Pembangunan Gedung TK Islam Darussalam Muslimat NU</t>
  </si>
  <si>
    <t>Rehab MI Muhammadiyah</t>
  </si>
  <si>
    <t>Pembangunan ruang kelas MI Muhammadiyah Unggulan</t>
  </si>
  <si>
    <t>Pembangunan RKB Tahap 2 MI Sudirman</t>
  </si>
  <si>
    <t>Pembangunan Gedung MTs Ma'arif Nurul Hikmah</t>
  </si>
  <si>
    <t>Pembangunan Gedung PAUD Taruna Robbani</t>
  </si>
  <si>
    <t>Pembangunan Roudhotul Athfal (RA) Bhakti XVI</t>
  </si>
  <si>
    <t>Pembangunan Gedung Perpustakaan, Ponpes Aitam</t>
  </si>
  <si>
    <t>Pembangunan RKB SDIT Ulil Albab</t>
  </si>
  <si>
    <t>Pembangunan SDIT Semesta Cendekia Jaten</t>
  </si>
  <si>
    <t>Pembangunan Pagar TK 01 Jumapolo</t>
  </si>
  <si>
    <t>Rehab Pembangunan KB Bina'ul Ummah Kids School</t>
  </si>
  <si>
    <t>Sarana, Prasarana dan lainnya</t>
  </si>
  <si>
    <t>TK 02 Bangsri</t>
  </si>
  <si>
    <t>Pengadaan Alat Kantor MI Sudirman</t>
  </si>
  <si>
    <t>Pengadaan Alat Musik SDIT Jumapolo</t>
  </si>
  <si>
    <t xml:space="preserve">Pengadaan Sarpras Kelompok Bermain Yayasan Rumah Muslimah </t>
  </si>
  <si>
    <t>SMP Muhammadiyah 8 Kebakkramat</t>
  </si>
  <si>
    <t xml:space="preserve">TK Aisyiyah </t>
  </si>
  <si>
    <t>MTs. Miftaul Ulum</t>
  </si>
  <si>
    <t>MTs. Al Firdaus</t>
  </si>
  <si>
    <t>SMP PGRI 4 Matesih</t>
  </si>
  <si>
    <t>MTs Muhammadiyah</t>
  </si>
  <si>
    <t>Pengadaan Alat Kesenian SMP Penda</t>
  </si>
  <si>
    <t>SMK Muhammadiyah 3 Gondangrejo</t>
  </si>
  <si>
    <t xml:space="preserve">Ponpes Hidayatul Ulum </t>
  </si>
  <si>
    <t>Roudhotul Athfal Al Madinah</t>
  </si>
  <si>
    <t>Lembaga Perguruan Tinggi :</t>
  </si>
  <si>
    <t>Universitas Surakarta (UNSA)</t>
  </si>
  <si>
    <t>Universitas Isalam Batik (UNIBA)</t>
  </si>
  <si>
    <t>Akademi Peternakan Karanganyar (APEKA)</t>
  </si>
  <si>
    <t>- Kejurprov Catur PERCASI : Rp. 30.000.000</t>
  </si>
  <si>
    <t>- Kejuaraan PERBASI : Rp. 75.000.000</t>
  </si>
  <si>
    <t>- PTMSI : Rp. 100.000.000</t>
  </si>
  <si>
    <t>Pemdes</t>
  </si>
  <si>
    <t>Bantuan kepada organisasi penyandang cacat</t>
  </si>
  <si>
    <t>Bantuan kepada Panti Asuhan</t>
  </si>
  <si>
    <t>Bantuan Pemugaran Rumah Tak Layak Huni (RTLH)</t>
  </si>
  <si>
    <t>Bantuan kepada Perintis Kemerdekaan</t>
  </si>
  <si>
    <t>Bantuan kepada penyandang cacat</t>
  </si>
  <si>
    <t>Bantuan untuk modal usaha ketrampilan Penca</t>
  </si>
  <si>
    <t>Bantuan Sosial untuk anak yatim, piatu, yatim piatu dan Lansia</t>
  </si>
  <si>
    <t>Bantuan Sosial kepada mahasiswa miskin</t>
  </si>
  <si>
    <t>Disdikpora</t>
  </si>
  <si>
    <t>Bantuan Uang Saku Transmigrasi</t>
  </si>
  <si>
    <t>SKPD</t>
  </si>
  <si>
    <t>Dinas Pendidikan Pemuda dan Olahraga (Bantuan)</t>
  </si>
  <si>
    <t>Sekretariat Daerah (Bantuan)</t>
  </si>
  <si>
    <t>Bappeda</t>
  </si>
  <si>
    <t>Badan Pemberdayaan Masyarakat dan Desa (Bantuan)</t>
  </si>
  <si>
    <t>Surat masuk dan surat keluar terkelola</t>
  </si>
  <si>
    <t>6,000 surat</t>
  </si>
  <si>
    <t>kabupaten</t>
  </si>
  <si>
    <t>Terlaksananya penyediaan jasa komunikasi listrik dan air</t>
  </si>
  <si>
    <t>4 rekening</t>
  </si>
  <si>
    <t>terlaksananya penyediaan jasa kebersihan kantor</t>
  </si>
  <si>
    <t>22 macam</t>
  </si>
  <si>
    <t>terlaksananya pengadaan ATK</t>
  </si>
  <si>
    <t xml:space="preserve">12 bulan </t>
  </si>
  <si>
    <t>Terlaksanany pengadaan barang cetakan dan penggandaan</t>
  </si>
  <si>
    <t>125,000 lbr</t>
  </si>
  <si>
    <t>terlaksananya pengadaan komponen instalasi listrik</t>
  </si>
  <si>
    <t>12 macam</t>
  </si>
  <si>
    <t>Terlaksananya pengadaan bahan bacaan dan peraturan per UU ngan</t>
  </si>
  <si>
    <t>Kabupaten</t>
  </si>
  <si>
    <t>Terlaksananya pengadaan bahan logistik kantor</t>
  </si>
  <si>
    <t>Terlaksananya penyediaan makan dan minuman</t>
  </si>
  <si>
    <t>Tercapainya target pelaksanaaan program</t>
  </si>
  <si>
    <t>Tersedianya perlengkapan gedung kantor</t>
  </si>
  <si>
    <t>12 jenis</t>
  </si>
  <si>
    <t>Tersedianya mebeleur</t>
  </si>
  <si>
    <t>terlaksananya pemeliharaan rutin berkala gedung kantor</t>
  </si>
  <si>
    <t>1 kegiatan</t>
  </si>
  <si>
    <t>Terlaksananya pemeliharaan rutin kendaraan dinas</t>
  </si>
  <si>
    <t>6 mobil 92 spd motor</t>
  </si>
  <si>
    <t>Terlaksanya pemeliharaan rutin berkala peraltan kantor</t>
  </si>
  <si>
    <t>47 item</t>
  </si>
  <si>
    <t>Terlaksananya kegiatan peningkatan kinerja aparatur</t>
  </si>
  <si>
    <t>34 orang</t>
  </si>
  <si>
    <t>Terlaksananya penyusunan laporan capaian kinerja dan ikhtisar realisasi kinerja SKPD</t>
  </si>
  <si>
    <t xml:space="preserve">11 bulan </t>
  </si>
  <si>
    <t>Terlaksananya kegiatan workshop hak anak</t>
  </si>
  <si>
    <t>100 orang</t>
  </si>
  <si>
    <t>Terlaksananya kegiata forum anak</t>
  </si>
  <si>
    <t>terlaksananya kegiatan pokja PUG</t>
  </si>
  <si>
    <t>Terlaksananya kegiatan gugus tugas kabupaten layak anak</t>
  </si>
  <si>
    <t>38 orang</t>
  </si>
  <si>
    <t>Terlaksananya Sosialisasi rencana Aksi daerah Kabupaten Layak Anak</t>
  </si>
  <si>
    <t>90 orang</t>
  </si>
  <si>
    <t>Terlaksananya Pelatihan Forum Anak</t>
  </si>
  <si>
    <t>40 anak</t>
  </si>
  <si>
    <t>Terlaksananya Pembuatan profil dan data base anak</t>
  </si>
  <si>
    <t xml:space="preserve">Terlaksananya Perumusan Kebijakan Pemberdayaan dan Perlindungan Perempuan </t>
  </si>
  <si>
    <t>terlaksananya Perumusan Kebijakan Perlindungan Anak</t>
  </si>
  <si>
    <t>Terlaksananya penyusunan sistem perlindungan bagi perempuan</t>
  </si>
  <si>
    <t>Tertanganinya korban kekerasan terhadap  tindak kekerasan</t>
  </si>
  <si>
    <t>55 kasus</t>
  </si>
  <si>
    <t>Terlaksananya kegiatan sosialisasi KDRT</t>
  </si>
  <si>
    <t>80 Orang</t>
  </si>
  <si>
    <t>Terlaksanany akegiatan KIE</t>
  </si>
  <si>
    <t>120 orang</t>
  </si>
  <si>
    <t>terlaksananya pengembangan FKPA</t>
  </si>
  <si>
    <t>90 anak</t>
  </si>
  <si>
    <t>3 kecamatan</t>
  </si>
  <si>
    <t xml:space="preserve">Terlaksananya penguatan program perencanaan </t>
  </si>
  <si>
    <t xml:space="preserve">75 peserta </t>
  </si>
  <si>
    <t>Terlaksananya Sosialisasi Undang-Undang Perlindungan Anak</t>
  </si>
  <si>
    <t xml:space="preserve">100 orang </t>
  </si>
  <si>
    <t>Meningkatnya peran perempuan dalam pembangunan</t>
  </si>
  <si>
    <t>75 orang</t>
  </si>
  <si>
    <t>Meningkatnya peran perempuan dalam pengambilan keputusan</t>
  </si>
  <si>
    <t>60 orang</t>
  </si>
  <si>
    <t>terlaksananya Penyusunan Data Pilah</t>
  </si>
  <si>
    <t>Meningkatnya PUS menjadi peserta KB aktif</t>
  </si>
  <si>
    <t>17 kecamatan</t>
  </si>
  <si>
    <t>Sasaran peserta KB baru tercapai</t>
  </si>
  <si>
    <t>10 kegiatan</t>
  </si>
  <si>
    <t>Penyusunan PAK bagi jabatan fungsional</t>
  </si>
  <si>
    <t>4 kegiatan</t>
  </si>
  <si>
    <t>Terlaksananya kegiatan Tim Pengembangan program KB dan koalisi kependudukan dan KB</t>
  </si>
  <si>
    <t>5 kegiatan</t>
  </si>
  <si>
    <t xml:space="preserve">Kabupaten </t>
  </si>
  <si>
    <t>Meningkatnya peran pria dalam ber KB</t>
  </si>
  <si>
    <t>18 kegiatan</t>
  </si>
  <si>
    <t>34 buah</t>
  </si>
  <si>
    <t>Terlaksananya advokasi pokja KB kecamatan, desa/kelurahan</t>
  </si>
  <si>
    <t>1,770 orang</t>
  </si>
  <si>
    <t>Kecamatan</t>
  </si>
  <si>
    <t>Meningkatnya PUS menjadi peserta KB baru</t>
  </si>
  <si>
    <t>17 kegiatan</t>
  </si>
  <si>
    <t>Terlaksananya penyaluran alat kontrasepsi</t>
  </si>
  <si>
    <t>29 Klinik kb</t>
  </si>
  <si>
    <t>Meningkatnya pengelola IMP terhadap rogram KB</t>
  </si>
  <si>
    <t xml:space="preserve">1760 orang </t>
  </si>
  <si>
    <t>Kabupaten, kecamatan</t>
  </si>
  <si>
    <t>Terlaksananya rapat koordinasi pengelolaan program</t>
  </si>
  <si>
    <t xml:space="preserve">1 tahun </t>
  </si>
  <si>
    <t>Kabupaten, kec., desa/kel</t>
  </si>
  <si>
    <t>Terlaksananaya Pelatihan kelompok UPPKS</t>
  </si>
  <si>
    <t xml:space="preserve">136 peserta </t>
  </si>
  <si>
    <t>Terlaksananya updating data keluarga</t>
  </si>
  <si>
    <t>6,438 orang</t>
  </si>
  <si>
    <t>Terlaksananya advokasi dan KIE-KRR</t>
  </si>
  <si>
    <t xml:space="preserve">100 peserta </t>
  </si>
  <si>
    <t>Terlaksanya orientasi bintek PIK-KRR</t>
  </si>
  <si>
    <t xml:space="preserve">60 peserta </t>
  </si>
  <si>
    <t>Terlaksananya Sosialisasi dan pembinaan tumbuh kembang anak</t>
  </si>
  <si>
    <t xml:space="preserve">34 peserta </t>
  </si>
  <si>
    <t xml:space="preserve">Meningkatnya kualitas tenaga pendamping kelompok bina keluarga </t>
  </si>
  <si>
    <t>136 orang</t>
  </si>
  <si>
    <t>Terselenggaranya pengadaan perangko, materai dan jasa kurir</t>
  </si>
  <si>
    <t>900 benda pos, jasa kurir dan BBM</t>
  </si>
  <si>
    <t>Tersedianya jasa pelayanan listrik, air, telepon dan internet</t>
  </si>
  <si>
    <t>12 bulan</t>
  </si>
  <si>
    <t>Terpeliharanya kendaraan dinas yang siap pakai dengan jumlah yang diperlukan</t>
  </si>
  <si>
    <t>1 kendaraan pejabat roda 4, 4 kendaraan operasional roda 4 dan 13 kendaraan roda 2</t>
  </si>
  <si>
    <t>Tersedianya alat tulis kantor</t>
  </si>
  <si>
    <t>1 paket ATK selama 12 bulan</t>
  </si>
  <si>
    <t>60 buku</t>
  </si>
  <si>
    <t>Terpenuhinya kebutuhan alat dan bahan kebersihan</t>
  </si>
  <si>
    <t>1 paket keb. RT, 2 Refil APAR dan 12 Retribusi Sampah</t>
  </si>
  <si>
    <t>Tersedianya bahan logistik kantor</t>
  </si>
  <si>
    <t>Tersedianya makanan dan minuman bagi tamu maupun rapat intern</t>
  </si>
  <si>
    <t>1600 dos snack dan makan, 250 snack dan  jamuan makan tamu</t>
  </si>
  <si>
    <t>Terselenggaranya koordinasi lintas sektoral di bidang pengawasan</t>
  </si>
  <si>
    <t>Terlaksanannya pengamanan arsip-arsip yang mengandung unsur rahasia negara</t>
  </si>
  <si>
    <t>4 kali/tahun</t>
  </si>
  <si>
    <t>2 unit</t>
  </si>
  <si>
    <t>1 unit</t>
  </si>
  <si>
    <t>4 unit</t>
  </si>
  <si>
    <t>Tersedianya kursi kerja Eselon</t>
  </si>
  <si>
    <t>6 buah</t>
  </si>
  <si>
    <t>Terpeliharanya gedung dan jaringan listrik kantor</t>
  </si>
  <si>
    <t>1 pengecatan, perbaikan gedung dan sanitair</t>
  </si>
  <si>
    <t>Terpeliharanya perlengkapan gedung kantor</t>
  </si>
  <si>
    <t>1 paket peralatan listrik dan elektronik</t>
  </si>
  <si>
    <t>Terpeliharanya peralatan gedung kantor</t>
  </si>
  <si>
    <t>6 Laptop, 12 Komputer, 17 Printer, 1 LCD projector, 18 AC Split, 2 AC Floor, 2 kamera DLSR, 1 telp PABX, 1 Mesin Pemotong Rumput dan 1 jaringan LAN,  1 jaringan CCTV, 1 penghancur kertas, antena internet</t>
  </si>
  <si>
    <t>Terwujudnya peningkatan akuntabilitas kinerja Inspektorat</t>
  </si>
  <si>
    <t>5 LAKIP tahun 2015, LPT 2015</t>
  </si>
  <si>
    <t>Terselenggaranya penilaian Angka Kredit bagi PFA</t>
  </si>
  <si>
    <t>35 PAK</t>
  </si>
  <si>
    <t>Terselesaikannya Laporan Hasil Evaluasi LAKIP SKPD Tahun 2015</t>
  </si>
  <si>
    <t>15 SKPD</t>
  </si>
  <si>
    <t>Tersusunnya Reviu Laporan Keuangan Daerah</t>
  </si>
  <si>
    <t>1 Laporan Hasil Review</t>
  </si>
  <si>
    <t>Tersusunnya Review RKA/DPA, RKAP/DPPA</t>
  </si>
  <si>
    <t>Terselenggaranya pelaksanaan pemeriksaan</t>
  </si>
  <si>
    <t>144 obrik</t>
  </si>
  <si>
    <t>Terlaksananya pemeriksaan atas Kasus / Aduan Publik</t>
  </si>
  <si>
    <t>9 LHP</t>
  </si>
  <si>
    <t>Terlaksananya kajian terhadap Peraturan Perundang-undangan dan Kebijakan Kepala Daerah</t>
  </si>
  <si>
    <t>3 kajian</t>
  </si>
  <si>
    <t>Terinventarisasinya Temuan Hasil Pengawasan dari Aparat Pengawasan Baik Intern maupun Ekstern</t>
  </si>
  <si>
    <t>12  bulan</t>
  </si>
  <si>
    <t>Terselesaikannya Tindak Lanjut Temuan Hasil Pemeriksaan Obrik</t>
  </si>
  <si>
    <t>6 laporan</t>
  </si>
  <si>
    <t>Terselenggaranya Koordinasi Lintas Sektoral di Bidang Pengawasan</t>
  </si>
  <si>
    <t>3 laporan</t>
  </si>
  <si>
    <t>Terlaksananya pemeriksaan Khusus</t>
  </si>
  <si>
    <t>19 LHP</t>
  </si>
  <si>
    <t>Terlaksananya LARWASDA</t>
  </si>
  <si>
    <t>Terlaksananya monitoring dan evaluasi</t>
  </si>
  <si>
    <t>42 LHP</t>
  </si>
  <si>
    <t>Terlaksananya Bintek SPIP</t>
  </si>
  <si>
    <t>67 SKPD</t>
  </si>
  <si>
    <t>Terlaksananya penerapan Reformasi Birokrasi</t>
  </si>
  <si>
    <t>6 SKPD</t>
  </si>
  <si>
    <t>Terlaksananya kehadiran saksi-saksi di pengadilan</t>
  </si>
  <si>
    <t>4 panggilan APH</t>
  </si>
  <si>
    <t>Terkoordinasinya LHKPN Pejabat Daerah</t>
  </si>
  <si>
    <t>200 LHKPN</t>
  </si>
  <si>
    <t>Aparatur Sipil Negara yang melaksanakan LHKASN</t>
  </si>
  <si>
    <t>380 LHKASN</t>
  </si>
  <si>
    <t>Terselenggaranya pelatihan tenaga pemeriksa</t>
  </si>
  <si>
    <t>1 tahun</t>
  </si>
  <si>
    <t>Terselenggaranya Pelatihan Kantor Sendiri (PKS)</t>
  </si>
  <si>
    <t>28 pelatihan</t>
  </si>
  <si>
    <t>Terlaksananya penyusunan Program Kerja Pengawasan Tahunan</t>
  </si>
  <si>
    <t>6 exp PKPT tahun 2016</t>
  </si>
  <si>
    <t>Tersedianya website Inspektorat</t>
  </si>
  <si>
    <t>1 paket</t>
  </si>
  <si>
    <t>Tersedianya barang cetakan
Tersedianya buku agenda
Tersedianya jasa penjilidan
Tersedianya penggandaan</t>
  </si>
  <si>
    <t>69715 lembar barang cetakan, 
100000 penggandaan 
60 buku
750 jilid</t>
  </si>
  <si>
    <t>Tersedianya buku bacaan
Tersedianya surat kabar</t>
  </si>
  <si>
    <t>12 buku
2 eks / bln selama 12 bulan</t>
  </si>
  <si>
    <t>Tersedianya perlengkapan speaker 15 "
Tersediaanya AC 1/2 PK
Tersedianya Wireless Microphone</t>
  </si>
  <si>
    <t>1 unit
1 unit
1 unit</t>
  </si>
  <si>
    <t>Tersedianya Laptop
Tersedianya PC
Tersedianya LCD Proyektor
Tersedianya Mesin Penghitung Uang
Tersedianya Printer Laser Jet
Tersedianya Printer Ink Jet
Tersedianya Tablet</t>
  </si>
  <si>
    <t>2 buah
2 unit
1 unit
1 unit
4 unit
7 unit
1 unit</t>
  </si>
  <si>
    <t>Tersusunnya laporan pengelolaan keuangan SKPD
Tersusunnya RKA/DPA 2017, RKAP/DPPA 2016, RUP</t>
  </si>
  <si>
    <t>12 Laporan Keuangan
5 dokumen RKA 2017, RKAP/DPPA 2016, Dok GU, Dok LS, Dok Gaji</t>
  </si>
  <si>
    <t>Tersedianya jasa surat menyurat sebanyak 2.500 surat</t>
  </si>
  <si>
    <t>BAPPEDA Kabupaten Karanganyar</t>
  </si>
  <si>
    <t>2.500 surat</t>
  </si>
  <si>
    <t>Tersedianya jasa komunikasi, sumber daya air, listrik dan internet</t>
  </si>
  <si>
    <t>Tersedianya jasa kebersihan kantor 
Tersedianya alat dan bahan kebersihan kantor</t>
  </si>
  <si>
    <t>12 bulan, 5 orang
18 jenis</t>
  </si>
  <si>
    <t>20 jenis, 12 bulan</t>
  </si>
  <si>
    <t>Tersedianya barang cetakan dan penggandaan</t>
  </si>
  <si>
    <t>11 jenis, 12 bulan</t>
  </si>
  <si>
    <t>Tersedianya komponen instalasi listrik/penerangan bangunan kantor</t>
  </si>
  <si>
    <t>6 jenis, 12 bulan</t>
  </si>
  <si>
    <t>Tersedianya peralatan rumah tangga</t>
  </si>
  <si>
    <t>23 jenis</t>
  </si>
  <si>
    <t>Tersedianya bahan bacaan dan peraturan perundang-undangan</t>
  </si>
  <si>
    <t>2 media cetak, 20 buku pustaka dan peraturan perundangan</t>
  </si>
  <si>
    <t>tersedianya makanan dan minuman</t>
  </si>
  <si>
    <t>850 orang</t>
  </si>
  <si>
    <t>Terlaksananya koordinasi dan konsultasi ke dalam / luar daerah</t>
  </si>
  <si>
    <t>Terlaksananya pemeliharaan rutin gedung kantor</t>
  </si>
  <si>
    <t>4 jenis pekerjaan</t>
  </si>
  <si>
    <t>terlaksananya pemeliharaan rutin kendaraan dinas / operasional kendaraan</t>
  </si>
  <si>
    <t>7 mobil dan 13 sepeda motor</t>
  </si>
  <si>
    <t>Terlaksananya pemeliharaan rutin pelengkapan gedung kantor 
Terpeliharanya towwr komunikasi</t>
  </si>
  <si>
    <t>11 AC, 1 unit jaringan telepon PABX, 12 bulan
1 unit</t>
  </si>
  <si>
    <t>Terlaksananya pemeliharaan rutin peralatan gedung kantor</t>
  </si>
  <si>
    <t>8 buah PC, 12 bulan</t>
  </si>
  <si>
    <t>Terlaksananya pembaharuan (up dating) data web site</t>
  </si>
  <si>
    <t>1 website</t>
  </si>
  <si>
    <t>Terlaksananya Rehabilitasi Dapur BAPPEDA Kabupaten Karanganyar</t>
  </si>
  <si>
    <t>Tersedianya Perlengkapan Gedung Kantor</t>
  </si>
  <si>
    <t>3 item</t>
  </si>
  <si>
    <t>Tersedianya Peralatan Gedung Kantor</t>
  </si>
  <si>
    <t>4 item</t>
  </si>
  <si>
    <t>Terlaksananya pengiriman peserta kursus-kursus singkat dan pelatihan</t>
  </si>
  <si>
    <t>3 Unit komputer PC</t>
  </si>
  <si>
    <t>Terlaksananya Kegiatan Peningkatan Kapasitas Aparatur Bappeda</t>
  </si>
  <si>
    <t>1 Paket</t>
  </si>
  <si>
    <t>Luar Daerah</t>
  </si>
  <si>
    <t>Tersusunnya LPT, LAKIP, Laporan Semesteran, Laporan Tahunan, RENJA, RKA dan DPA</t>
  </si>
  <si>
    <t>36 buku</t>
  </si>
  <si>
    <t>Tersusunnya Buku Informasi APBD Tahun Anggaran 2015
Tersedianya Aplikasi Data Informasi Kabupaten Karanganyar</t>
  </si>
  <si>
    <t>400 buku
1 Aplikasi Data</t>
  </si>
  <si>
    <t>Tersusunnya Buku Kecamatan Dalam Angka</t>
  </si>
  <si>
    <t>170 buku</t>
  </si>
  <si>
    <t>Tersusunnya Buku Indeks Harga Konsumen dan Statistik Harga Konsumen</t>
  </si>
  <si>
    <t>100 buku IHK dan 100 Buku SHK</t>
  </si>
  <si>
    <t>Tersusunnya Buku Indikator Ekonomi dan Buku Inflasi</t>
  </si>
  <si>
    <t>70 Buku Indikator Ekonomi dan 70 Buku Inflasi</t>
  </si>
  <si>
    <t>Tersusunnya Buku Karanganyar Dalam Angka</t>
  </si>
  <si>
    <t>150 buku</t>
  </si>
  <si>
    <t>Tersusunnya Buku Produk Domestik Regional Bruto</t>
  </si>
  <si>
    <t>80 buku</t>
  </si>
  <si>
    <t>Tersusunnya Buku Sistem Informasi Pembangunan Daerah
Tersusunnya Pengolahan dan Presentasi Data Geografis</t>
  </si>
  <si>
    <t>30 Buku 1 Software
1 paket</t>
  </si>
  <si>
    <t>Terlaksananya Koordinasi Kelitbangan</t>
  </si>
  <si>
    <t>Terselenggaranya Lomba KRENOVA dan 1 kali Pameran Produk Inovasi</t>
  </si>
  <si>
    <t>Rakor / FGD / Pameran berjalan lancar, ekonomi lokal berkembang</t>
  </si>
  <si>
    <t>12 Bulan</t>
  </si>
  <si>
    <t>Kabupaten Karanganyar</t>
  </si>
  <si>
    <t>Terwujudnya Pengembangan Wilayah yang terencana dan terarah untuk meningkatkan pendapatan masyarakat</t>
  </si>
  <si>
    <t>1 Dokumen</t>
  </si>
  <si>
    <t>Tersusunnya Dokumen kampung wisata Dukuh Nglurah</t>
  </si>
  <si>
    <t>Tersedianya Dokumen RKPD Tahun 2016 dan Perubahan RKPD Tahun 2015 yang telah ditetapkan dengan Perbup</t>
  </si>
  <si>
    <t>2 Dokumen</t>
  </si>
  <si>
    <t>Kab. Karanganyar</t>
  </si>
  <si>
    <t>Dokumen Perencanaan Pembangunan</t>
  </si>
  <si>
    <t>Tersedianya Dokumen Perencanaan Pembangunan</t>
  </si>
  <si>
    <t>4 Dokumen</t>
  </si>
  <si>
    <t>Bappeda Kabupaten Karanganyar</t>
  </si>
  <si>
    <t>Tersedianya Buku Pengendalian dan Evaluasi RKPD Tahun 2016</t>
  </si>
  <si>
    <t>100 %</t>
  </si>
  <si>
    <t>Tersedianya Fasilitasi Pelaksanaan KKN</t>
  </si>
  <si>
    <t>Terlaksananya Sosialisasi dan Koordinasi Pamsimas II</t>
  </si>
  <si>
    <t>Terlaksannya Fasilitasi PNPM Mandiri di Perkotaan</t>
  </si>
  <si>
    <t>Tersusunnya dokumen penanggulangan kemiskinan</t>
  </si>
  <si>
    <t>177 desa/kel di 17 Kecamatan</t>
  </si>
  <si>
    <t>Terselenggaranya Koordinasi PUS</t>
  </si>
  <si>
    <t>Tersusunnya dokumen perencanaan bidang sosial budaya</t>
  </si>
  <si>
    <t>Tersusunnya Laporan Pemantauan Percepatan Pencapaian Tujuan MDG's</t>
  </si>
  <si>
    <t>40 buku</t>
  </si>
  <si>
    <t>Koordinasi, sinkronisasi dan sinergitas program/ kegiatan WISMP</t>
  </si>
  <si>
    <t>Kegiatan Pokja AMPL berjalan dengan baik</t>
  </si>
  <si>
    <t>Program P2KP berjalan dengan baik</t>
  </si>
  <si>
    <t>Ketersediaan informasi FS Jalan Lingkar Kota Karanganyar</t>
  </si>
  <si>
    <t>Ketersediaan Informasi Penyusunan Rencana Detail Tata Ruang (RDTR) Wilayah Perubahan</t>
  </si>
  <si>
    <t>Penataan ruang yang sesuai dengan peruntukan</t>
  </si>
  <si>
    <t>1 Perguruan Tinggi</t>
  </si>
  <si>
    <t>Terkirimnya surat Kantor Kecamatan Tasikmadu ke Instansi-instansi lain</t>
  </si>
  <si>
    <t>1 Tahun</t>
  </si>
  <si>
    <t>Terbayarnya rekening telepon, air dan listrik</t>
  </si>
  <si>
    <t>Honorarium Tenaga Kebersihan dan Keamanan Kantor</t>
  </si>
  <si>
    <t>Terpenuhinya kegiatan Administrasi Perkantoran</t>
  </si>
  <si>
    <t>Barang Cetak dan Penggandaan</t>
  </si>
  <si>
    <t>Komponen listrik dan alat-alat listrik</t>
  </si>
  <si>
    <t>10 jenis</t>
  </si>
  <si>
    <t>Langganan Surat Kabar / Tabloid</t>
  </si>
  <si>
    <t>2 eksemplar</t>
  </si>
  <si>
    <t>Bahan-bahan logistik rumah tangga kantor kecamatan</t>
  </si>
  <si>
    <t>9 item</t>
  </si>
  <si>
    <t>Makanan dan minuman</t>
  </si>
  <si>
    <t>Terpenuhinya kegiatan perjalanan dinas</t>
  </si>
  <si>
    <t>252 perjalanan</t>
  </si>
  <si>
    <t>Alat Dokumentasi Kegiatan</t>
  </si>
  <si>
    <t>1 buah</t>
  </si>
  <si>
    <t>Terpenuhinya kebutuhan rumah dinas/jabatan</t>
  </si>
  <si>
    <t>6 jenis</t>
  </si>
  <si>
    <t>Terwujudnya alat-alat kantor yang memadai</t>
  </si>
  <si>
    <t>5 jenis</t>
  </si>
  <si>
    <t>Terpenuhinya mebeleur bagi kantor kecamatan</t>
  </si>
  <si>
    <t>1 jenis</t>
  </si>
  <si>
    <t>PC unit</t>
  </si>
  <si>
    <t>Terpeliharanya rumah dinas</t>
  </si>
  <si>
    <t>Terpeliharanya bangunan gedung kantor</t>
  </si>
  <si>
    <t>Terpeliharanya kendaraan dinas secara berkala</t>
  </si>
  <si>
    <t>Terpeliharanya peralatan gedung kantor secara berkala</t>
  </si>
  <si>
    <t>Terpeliharanya mebeleur kantor</t>
  </si>
  <si>
    <t>Terawatnya komputer di kantor</t>
  </si>
  <si>
    <t>6 unit</t>
  </si>
  <si>
    <t>Terbayarnya honorarium Tim Penyusun Laporan Capaian Kinerja dan Ikhtisar Realisasi Kinerja SKPD</t>
  </si>
  <si>
    <t>Terlaksananya sosialisasi bagi lembaga-lembaga pengarusutamaan gender dan anak</t>
  </si>
  <si>
    <t>10 desa</t>
  </si>
  <si>
    <t>Terlaksananya pembinaan lansia</t>
  </si>
  <si>
    <t>Terlaksananya kegiatan-kegiatan PATEN tingkat Kecamatan</t>
  </si>
  <si>
    <t>Jumlah Anggota Linmas yang dibina</t>
  </si>
  <si>
    <t>30 orang</t>
  </si>
  <si>
    <t>Jumlah wilayah desa yang dibina</t>
  </si>
  <si>
    <t>Terlaksananya kegiatan-kegiatan FKUB Kecamatan</t>
  </si>
  <si>
    <t>Terwujudnya pengetahuan perundang-undangan bagi penerima hibah</t>
  </si>
  <si>
    <t>Terlaksananya Musrenbangcam</t>
  </si>
  <si>
    <t>1 kali</t>
  </si>
  <si>
    <t>Terlaksananya Lomba Desa Tingkat Kecamatan Tasikmadu</t>
  </si>
  <si>
    <t>Terbinanya Petugas Administrasi Pemerintahan Desa</t>
  </si>
  <si>
    <t>Terlaksananya pemilihan kepala desa yang demokratis</t>
  </si>
  <si>
    <t>1 desa</t>
  </si>
  <si>
    <t>Terisinya jabatan perangkat desa</t>
  </si>
  <si>
    <t>Terlaksananya kegiatan pelatihan bagi perempuan</t>
  </si>
  <si>
    <t>40 orang</t>
  </si>
  <si>
    <t>Terlaksananya pembinaan PKK Kecamatan Tasikmadu</t>
  </si>
  <si>
    <t>Tersedianya benda-benda pos</t>
  </si>
  <si>
    <t>Kec Jatipuro</t>
  </si>
  <si>
    <t>Tersediannya Kegiatan penyediaan jasa komunikasi ,air dan listrik</t>
  </si>
  <si>
    <t>Tersedianya tenaga kebersian kantor, alat &amp; Bahan kebersian</t>
  </si>
  <si>
    <t>26 item</t>
  </si>
  <si>
    <t>Tersedianya kebutuhan alat tulis kantor</t>
  </si>
  <si>
    <t>42 item</t>
  </si>
  <si>
    <t>Tersedianya barang cetakan dan pengandaan</t>
  </si>
  <si>
    <t>Terlaksananya penyedia komponen alat listrik</t>
  </si>
  <si>
    <t>15 item</t>
  </si>
  <si>
    <t>tersedianya bahan bacaan dan peraturan perundang - undangan</t>
  </si>
  <si>
    <t>2 surat kabar</t>
  </si>
  <si>
    <t>Tersedianya makanan dan minuman</t>
  </si>
  <si>
    <t>25 keg</t>
  </si>
  <si>
    <t>Terlaksananya Rapat koordinasi dan konsultasi dalam dan luar daerah</t>
  </si>
  <si>
    <t>66 KEG</t>
  </si>
  <si>
    <t>Tersedinya perlenkapan gedung kantor</t>
  </si>
  <si>
    <t>3 unit</t>
  </si>
  <si>
    <t>Pengadaan TV kantor</t>
  </si>
  <si>
    <t>Terpeliharanya rumah jabtan/dinas Camat</t>
  </si>
  <si>
    <t>Terpeliharanya kendaraan Dinas</t>
  </si>
  <si>
    <t>Terlaksannya pemeliharaan peralatan gedung kantor</t>
  </si>
  <si>
    <t>10 unit</t>
  </si>
  <si>
    <t>Terlaksananya pengecatan dan politur ulang mebuler</t>
  </si>
  <si>
    <t>Tersusunan laporan kinerja dan ikhtisar realisasi kinerja SKPD</t>
  </si>
  <si>
    <t>Terselenggaranya kegiatan Pten di tingkat Kecamatan</t>
  </si>
  <si>
    <t>1 keg</t>
  </si>
  <si>
    <t>Terselenggaranya pembinaan anggota Limas</t>
  </si>
  <si>
    <t>Terselenggaranya pembinaan wilayah</t>
  </si>
  <si>
    <t>Terselenggaranya Kegiatan Upacara HUT Kab.Karanganyar</t>
  </si>
  <si>
    <t>Terselenggaranya Forum Umat Beragama</t>
  </si>
  <si>
    <t>Terselenggaranya 10 Program pokok PKK</t>
  </si>
  <si>
    <t>Terselenggaranya Musrenbang Kecamatan</t>
  </si>
  <si>
    <t>Terselenggaranya Perlombaan Desa</t>
  </si>
  <si>
    <t>10 Desa</t>
  </si>
  <si>
    <t>terselenggaranya pembinaan perangkat desa</t>
  </si>
  <si>
    <t>Terselenggaranya Kegiatan Administrasi Pemerintahan Desa</t>
  </si>
  <si>
    <t>Terselengganya pengisian kekosongan Formasi Perangkat Desa</t>
  </si>
  <si>
    <t>terslenggaranya pembinaan RT dan RW</t>
  </si>
  <si>
    <t>Tersedianya perangko dan materai, tersedianya surat kabar/majalah</t>
  </si>
  <si>
    <t>2 paket, 12 bulan</t>
  </si>
  <si>
    <t>Distanbunhut</t>
  </si>
  <si>
    <t xml:space="preserve">tersedianya perlengkapan dan peralatan </t>
  </si>
  <si>
    <t>6 paket</t>
  </si>
  <si>
    <t>Tersedianya jasa kebersihan kantor</t>
  </si>
  <si>
    <t>Terlaksananya perbaikan peralatan kantor</t>
  </si>
  <si>
    <t>57 jenis, 1 tahun</t>
  </si>
  <si>
    <t>Tersedianya barang cetakan dn penggandaan</t>
  </si>
  <si>
    <t>8 jenis</t>
  </si>
  <si>
    <t>Tersedianya komponen instalasi listrik</t>
  </si>
  <si>
    <t>7 jenis</t>
  </si>
  <si>
    <t>Terlaksananya rapat-rapat untuk koordinasi kegiatan</t>
  </si>
  <si>
    <t>750 ok</t>
  </si>
  <si>
    <t>Keikutsertaan dalam rapat-rapat koordinasi dan konsultasi ke dalam dan keluar daerah</t>
  </si>
  <si>
    <t>Terlaksananya pengecatan pagar, gedung dan lantai</t>
  </si>
  <si>
    <t>Terawatnya kendaraan dinas, BBM, Jas KIR dan STNK</t>
  </si>
  <si>
    <t>7 mobil, sepeda motor</t>
  </si>
  <si>
    <t>Terpeliharanya meubeler</t>
  </si>
  <si>
    <t>Tersedianya perjalanan dinas untuk kursus pelatihan dan bimbingan teknis</t>
  </si>
  <si>
    <t>Tersusunnya/ updating SOP dinas</t>
  </si>
  <si>
    <t>Terlaksananya kegiatan pengelolaan keuangan</t>
  </si>
  <si>
    <t>Tersedianya bibit melon, jambu merah, pisang, duku, durian, dan pupuk organik</t>
  </si>
  <si>
    <t>Ngargoyoso, Matesih, Jumantono, Jenawi, Karangpandan</t>
  </si>
  <si>
    <t>Terselenggaranya pengembangan kawasan pertanian organik, Terselenggaranya pelatihan pembuatan pupuk organik</t>
  </si>
  <si>
    <t>5 Ha, 100 orang</t>
  </si>
  <si>
    <t>Ngemplak Karangpandan, Ngadiluwih matesih, Kec. Karanganyar</t>
  </si>
  <si>
    <t>Keikutsertaan promosi hasil pertanian</t>
  </si>
  <si>
    <t>3 kali</t>
  </si>
  <si>
    <t>Soropadan dan Karanganyar</t>
  </si>
  <si>
    <t>Tersedianya hand traktor, tersediannya hand sprayer</t>
  </si>
  <si>
    <t>5 buah, 15 buah</t>
  </si>
  <si>
    <t>Kec. Jenawi, Kec. Colomadu, Kec. Jatiyoso</t>
  </si>
  <si>
    <t xml:space="preserve">Terlaksananya monitoring dan evaluasi kegiatan </t>
  </si>
  <si>
    <t>17 Kec. Se Kab. Karanganyar</t>
  </si>
  <si>
    <t>Tersusunnya RDKK tahun 2016</t>
  </si>
  <si>
    <t>17 Kecamatan</t>
  </si>
  <si>
    <t>Terselenggaranya pengembangan sumber-sumber irigasi air tanah dangkal dan irigasi tanah dalam</t>
  </si>
  <si>
    <t>14 unit</t>
  </si>
  <si>
    <t>Terselenggaranya pengembangan tanaman cengkeh</t>
  </si>
  <si>
    <t>3.100 batang</t>
  </si>
  <si>
    <t>Kec. Jenawi</t>
  </si>
  <si>
    <t>Terselenggaranya pengembangan komoditas jahe</t>
  </si>
  <si>
    <t>6.400 kg</t>
  </si>
  <si>
    <t>1 kelompok tani, 14 ha</t>
  </si>
  <si>
    <t>Kec. Jatiyoso, Kec. Colomadu, Kec. Jenawi</t>
  </si>
  <si>
    <t xml:space="preserve">Pengendalian hama penyakit tanaman perkebunan </t>
  </si>
  <si>
    <t>1 Kelompok tani</t>
  </si>
  <si>
    <t>Desa Kadipiro Kec. Jumapolo</t>
  </si>
  <si>
    <t>terlaksananya pengembangan budidaya jamur</t>
  </si>
  <si>
    <t>Kec. Jumapolo, Jumantono, Jenawi (Kab. Karanganyar)</t>
  </si>
  <si>
    <t>Terlakssananya kegiatan penyaluran air dari sumbernya</t>
  </si>
  <si>
    <t>terbayarnya telepon, air, listrik dan internet</t>
  </si>
  <si>
    <t>Pelatihan petani tembakau
Terselenggaranya intensifikasi tembakau</t>
  </si>
  <si>
    <t>Terlaksananya pengadaan bibit tanaman pengkayaan rakyat,
Terlaksananya pengembangan tanaman bambu,
Tersedianya bahan peralatan dan perlengkapan pupuk dan obat-obatan,
Terlaksananya kegiatan konservasi tanah dan air Dam Penahan</t>
  </si>
  <si>
    <t>3 Jenis
3000 batang
3 paket
2 unit</t>
  </si>
  <si>
    <t>Tersedianya Perangko</t>
  </si>
  <si>
    <t>600 Lembar</t>
  </si>
  <si>
    <t>Kec.Jumntonoa</t>
  </si>
  <si>
    <t>Tersediaanya Pelayanan Telepon,air dan Listrik</t>
  </si>
  <si>
    <t>Tersediaanya Tenaga Pelaksana Khusus Kantor dan alat-alat Kantor</t>
  </si>
  <si>
    <t>2 Orang</t>
  </si>
  <si>
    <t>Tersedianya Alat Tulis Kantor</t>
  </si>
  <si>
    <t>34 Item</t>
  </si>
  <si>
    <t>Tersedianya Barang Cetakan dan Pengadaan</t>
  </si>
  <si>
    <t>2 Item</t>
  </si>
  <si>
    <t>Tersedianya Komponen Alat listrik</t>
  </si>
  <si>
    <t>18 Item</t>
  </si>
  <si>
    <t>Tersedianya Bahan Bacaan</t>
  </si>
  <si>
    <t>Tersediaan jamuan Makan Minum</t>
  </si>
  <si>
    <t>20 Kegiatan</t>
  </si>
  <si>
    <t>Terlaksanya Rapat Koordinasi Kedalam Daerah</t>
  </si>
  <si>
    <t>147 Kegiatan</t>
  </si>
  <si>
    <t>Tersedianya Logistik dan Perlengkapan Rumah Dinas</t>
  </si>
  <si>
    <t>Tersdianya Perlengkapan gedung Kantor</t>
  </si>
  <si>
    <t>1 Unit</t>
  </si>
  <si>
    <t>Kec.Jumantono</t>
  </si>
  <si>
    <t>Tersedianya Komputer</t>
  </si>
  <si>
    <t>2 Unit</t>
  </si>
  <si>
    <t>Tersediaanya Alat-alat Studio</t>
  </si>
  <si>
    <t>Terlaksananya Pemeliharaan Rumah Dinas</t>
  </si>
  <si>
    <t>Terpeliharanya Gedung kantor</t>
  </si>
  <si>
    <t>Tersedianya jasa servis,suku cadang,BBMdan pajak</t>
  </si>
  <si>
    <t>3 Unit</t>
  </si>
  <si>
    <t>Tersedianya jasa tukang,bahan pengapuran dan pengecetan Gedung pertemuan.</t>
  </si>
  <si>
    <t>Terlaksanya pembangunan pagar kantor</t>
  </si>
  <si>
    <t>Terlaksananya pemeliharaan pagar kantor</t>
  </si>
  <si>
    <t>Tersusunya laporan Capaian Kinerja dan ikhtisar Realisasi Kinerja SKPD Tahun 2015</t>
  </si>
  <si>
    <t>Terselenggaranya Pembinaan PKK Kecamatan Jumantono</t>
  </si>
  <si>
    <t>4 Kegiatan</t>
  </si>
  <si>
    <t>Kec.onoJumant</t>
  </si>
  <si>
    <t>Terselenggaranya Pengadaan Sarana Prasarana Pelayanan</t>
  </si>
  <si>
    <t>6 Kegiatan</t>
  </si>
  <si>
    <t>Terbinanya Linmas Se Kecamatan Jumantono</t>
  </si>
  <si>
    <t>Terselenggaranya Pembinaan Wilayah Daerah</t>
  </si>
  <si>
    <t>3 Kegiatan</t>
  </si>
  <si>
    <t>Terselenggaranya Pembinaan Antar Umat Beragama</t>
  </si>
  <si>
    <t>Terlaksananya Pelaksanan musyawarah pembangunan desa dan Kecamatan</t>
  </si>
  <si>
    <t>1 Kegiatan</t>
  </si>
  <si>
    <t>Terselenggaranya Pelaksanaan lomba Desa Tahun 2015</t>
  </si>
  <si>
    <t>Kec.Jumantona</t>
  </si>
  <si>
    <t>Terbinanya Perangkat Desa</t>
  </si>
  <si>
    <t>Kec.Jumantaono</t>
  </si>
  <si>
    <t>Terbinaanya Perangkat Desa</t>
  </si>
  <si>
    <t>Tercukupinya Pelayanan Kesehatan BLUD RSUD</t>
  </si>
  <si>
    <t>RSUD Karanganyar</t>
  </si>
  <si>
    <t>Terwujudnya Alat Kesehatan Untuk Instalasi Gawat Darurat ( IGD ) dan Kamar Operasi</t>
  </si>
  <si>
    <t>Terwujudnya Peningkatan Derajad Kesehatan Masyarakat Bagi Pasien Akibat Dampak Asap Rokok melalui Pengadaan Peralatan Kesehatan Diagnosis untuk Pasien Penyakit Jantung dan Paru-paru</t>
  </si>
  <si>
    <t>Terwujudnya Area Parkir Roda Dua RSUD</t>
  </si>
  <si>
    <t>Terwujudnya Pagar IPAL dan Saluran Air</t>
  </si>
  <si>
    <t>Terwujudnya 3 Gedung Rawat Inap 3 Lantai</t>
  </si>
  <si>
    <t>1 Paket                ( 3 Unit Gedung Rawat Inap )</t>
  </si>
  <si>
    <t>Tersedianya komunikasi, penyediaaan air dan listrik</t>
  </si>
  <si>
    <t>Kantor Kecamatan Kebakkramat</t>
  </si>
  <si>
    <t>Tersedianya peralatan dan jasa kebersihan kantor</t>
  </si>
  <si>
    <t>3 orang/12 bulan</t>
  </si>
  <si>
    <t>Kantor Kecamatan Kebakkramat.</t>
  </si>
  <si>
    <t>Tersedianya alat Tulis Kantor</t>
  </si>
  <si>
    <t>Tersedianya barang cetak dan penggandaan.</t>
  </si>
  <si>
    <t>2 item</t>
  </si>
  <si>
    <t>Tersedianya bahan bacaan (surat kabar)</t>
  </si>
  <si>
    <t>1 item</t>
  </si>
  <si>
    <t>Tersedianya mamin untuk kelancaran rapat</t>
  </si>
  <si>
    <t>28 kegiatan</t>
  </si>
  <si>
    <t>Terlaksananya kelancaran rapat dan konsultasi kedalam dan keluar daerah</t>
  </si>
  <si>
    <t>Tersedianya kebutuhan logistik Rumah Dinas Camat</t>
  </si>
  <si>
    <t>Rumah Dinas Camat</t>
  </si>
  <si>
    <t>40 kursi rapat, 1 laptop</t>
  </si>
  <si>
    <t>Tersedianya onderdil, suku cadang dan BBM serta terpeliharanya kendaraan dinas roda 4 dan roda 2.</t>
  </si>
  <si>
    <t>Tersedianya Pemeliharaan dan pengganti komponen peralatan kantor yang rusak.</t>
  </si>
  <si>
    <t>Tersedianya laporan capaian kinerja keuangan</t>
  </si>
  <si>
    <t>Terselenggaranya pelayanan perijinan terpadu di tingkat Kecamatan</t>
  </si>
  <si>
    <t>Terlaksananya pembinaan dan persiapan untuk pemilihan Pemuda Pelopor Tingkat Kecamatan</t>
  </si>
  <si>
    <t>Terlaksananya pembinaan rutin terhadap Satlinmas Desa</t>
  </si>
  <si>
    <t>Terlaksananya pembinaan wilayah di Kecamatan Kebakkramat.</t>
  </si>
  <si>
    <t>12 kegiatan</t>
  </si>
  <si>
    <t>Terselenggaranya kegiatan FKUB</t>
  </si>
  <si>
    <t>Terlaksananya pemantauan Musrenbangdes dan Musrenbangcam</t>
  </si>
  <si>
    <t>10 desa, 1 kegiatan.</t>
  </si>
  <si>
    <t>Kecamatan Kebakkramat.</t>
  </si>
  <si>
    <t>Terlaksananya pembinaan dan persiapan desa untuk mengikuti lomba desa</t>
  </si>
  <si>
    <t>Terlaksananya pembinaan Perangkat Desa.</t>
  </si>
  <si>
    <t>Terlaksananya pembinaan Aministrasi Pemerintahan Desa</t>
  </si>
  <si>
    <t>Terlaksananya monitoring dan evaluasi pelaporan Pemerintahan Desa</t>
  </si>
  <si>
    <t>Terlaksananya pembinaan PKK ke Desa</t>
  </si>
  <si>
    <t>Terselenggaranya pengiriman dokumen dan keabsahan dokumen untuk keperluan Dinas</t>
  </si>
  <si>
    <t>863 lbr perangko &amp; materai, bbm kurir 1 th</t>
  </si>
  <si>
    <t>Terselenggaranya kegiatan pelayanan Dinas Kependudukan dan Pencatatan Sipil</t>
  </si>
  <si>
    <t>12 bln</t>
  </si>
  <si>
    <t>Terwujudnya Peningkatan Kinerja/ Optimalisasi pengelolaan administrasi keuangan SKPD</t>
  </si>
  <si>
    <t>14 org</t>
  </si>
  <si>
    <t>Terpenuhinya honor petugas kebersihan dan Tersedianya peralatan kebersihan kantor</t>
  </si>
  <si>
    <t>6 org, 12 bln, 32 item</t>
  </si>
  <si>
    <t>Terpenuhinya kebutuhan alat tulis kantor yang memadai pada DISDUKCAPIL</t>
  </si>
  <si>
    <t>12 bln, 65 item</t>
  </si>
  <si>
    <t>Tersedianya kebutuhan barang cetakan dan penggandaan</t>
  </si>
  <si>
    <t>9 item brg cetakan</t>
  </si>
  <si>
    <t xml:space="preserve">Tersedianya komponen instalasi listrik Penerangan Bangunan Kantor </t>
  </si>
  <si>
    <t>12 bln/ 17 item</t>
  </si>
  <si>
    <t>Tersedianya Peralatan dan Perlengkapan Kantor guna memperlancar kegiatan DISDUKCAPIL</t>
  </si>
  <si>
    <t>Tersedianya sumber informasi bagi DISDUKCAPIL</t>
  </si>
  <si>
    <t>12 bln/ 2 media</t>
  </si>
  <si>
    <t>Tercukupinya kebutuhan logistik DISDUKCAPIL</t>
  </si>
  <si>
    <t>12 bln/ 5 item</t>
  </si>
  <si>
    <t>Tercukupinya kegiatan pelayanan rapat dan tamu</t>
  </si>
  <si>
    <t>12 bln, 1790 dus, 75 kali kegiatan</t>
  </si>
  <si>
    <t>Terlaksananya perjalanan dinas dalam daerah dan luar daerah</t>
  </si>
  <si>
    <t>52 keg/ 12 bln</t>
  </si>
  <si>
    <t>Tersedianya peralatan gedung kantor yang memadai</t>
  </si>
  <si>
    <t>4 item/ 1 tahun</t>
  </si>
  <si>
    <t>Terwujudnya gedung kantor yang representatif</t>
  </si>
  <si>
    <t>1 komplek</t>
  </si>
  <si>
    <t>Tersedianya mobil jabatan yang Baik</t>
  </si>
  <si>
    <t>1 tahun/ 1 unit</t>
  </si>
  <si>
    <t>Tersedianya Kendaraan Dinas Operasional yang baik dan lancar</t>
  </si>
  <si>
    <t>12 unit (5 rd empat, 8 roda dua) 12 bln</t>
  </si>
  <si>
    <t>Terpenuhinya pemeliharaan rutin/ berkala peralatan gedung kantor</t>
  </si>
  <si>
    <t>12 bln/ 10 jenis</t>
  </si>
  <si>
    <t>Terlaksananya rehab gedung kantor</t>
  </si>
  <si>
    <t>Tersedianya bimbingan teknis pelayanan prima</t>
  </si>
  <si>
    <t>1 Tahun/ Paket</t>
  </si>
  <si>
    <t>Tersusunnya Perencanaan Program dan Kegiatan SKPD</t>
  </si>
  <si>
    <t>12 bln, 5 Jenis buku</t>
  </si>
  <si>
    <t>Tersusunnya laporan keuangan SKPD</t>
  </si>
  <si>
    <t>12 bln, 6 buku</t>
  </si>
  <si>
    <t>Terwujudnya peningkatan kualitas SDM Pengelola ADMINDUK (177 Petugas registrasi dan 177 Kasi Tata Pemdes)</t>
  </si>
  <si>
    <t>177 org/th</t>
  </si>
  <si>
    <t>Terpenuhinya Pelayanan Prima ADMINDUK</t>
  </si>
  <si>
    <t>17 Kec./th</t>
  </si>
  <si>
    <t>Terwujudnya tertib administrasi Kependudukan</t>
  </si>
  <si>
    <t>17 kec.</t>
  </si>
  <si>
    <t>Terselenggaranya pelayanan Akta Catatan sipil dan Terlaksananya sidang konfirmasi dan Ferifikasi berkas permohonan akta kelahuran terlambat pencatatan</t>
  </si>
  <si>
    <t>24.000 kutipan akta Capil dan 480 bk regester</t>
  </si>
  <si>
    <t>Terselenggaranya rapat koordinasi lintas sektoral penyelesaian permasalahan Pencatatan Sipil</t>
  </si>
  <si>
    <t>2x keg. Th (PN, PA, DEPAG/KUA &amp; Pemuka Agama), 33 org</t>
  </si>
  <si>
    <t>Terlaksananya pelayanan ADMINDUK di 17 Kec. Dengan mobile pelayanan</t>
  </si>
  <si>
    <t>17 kec./202 kl keg. (2 tim @ 6 org)</t>
  </si>
  <si>
    <t>Terlaksananya pelayanan perekaman KTP Elektronik</t>
  </si>
  <si>
    <t>17 Kec.</t>
  </si>
  <si>
    <t>Terwujudnya alih media arsip data akta pencatatan sipil ke media elektronik</t>
  </si>
  <si>
    <t>Se Kab. Kra</t>
  </si>
  <si>
    <t>Tersedianya profil perkembangan Kependudukan dan Pencatatan sipil</t>
  </si>
  <si>
    <t>12 bln/ 60 bk</t>
  </si>
  <si>
    <t>Terlaksananya pendataan akta kelahiran balita pasangan berakta nikah</t>
  </si>
  <si>
    <t>Tersedianya data kependudukan yang valid</t>
  </si>
  <si>
    <t>Terlaksananya monitoring ADMINDUK di Desa/Kel. Dan Kec.</t>
  </si>
  <si>
    <t>Tersusunnya Peraturan Bupati</t>
  </si>
  <si>
    <t>1 unit/Ruangan</t>
  </si>
  <si>
    <t>Terlaksananya pengiriman surat</t>
  </si>
  <si>
    <t>1.625 surat</t>
  </si>
  <si>
    <t>Tersedianya jasa komunikasi
Tersedianya jasa sumber daya air
Tersedianya jasa listrik</t>
  </si>
  <si>
    <t>3 bh pesawat, 3 box / 12 bln
4 meteran air / 12 bln
6 begengser / 12 bln</t>
  </si>
  <si>
    <t>Terlaksananya pemeliharaan komputer dan printer
Terlaksananya pemeliharaan AC
Trlaksananya pemeliharaan jaringan internet</t>
  </si>
  <si>
    <t>4 unit komp PC, 10 unit laptop dan 7 unit printer
10 unit
1 jaringan</t>
  </si>
  <si>
    <t>Terbelinya peralatan kebersihan 
Terbayarnya tenaga kebersihan dan keamanan kantor</t>
  </si>
  <si>
    <t>34 jenis
18 orang</t>
  </si>
  <si>
    <t>Tersedianya ATK</t>
  </si>
  <si>
    <t>92 macam</t>
  </si>
  <si>
    <t>Terlaksananya penyediaan barang cetakan
Terlaksananya penggandaan</t>
  </si>
  <si>
    <t>6 item
55.078 lbr</t>
  </si>
  <si>
    <t>17 jenis</t>
  </si>
  <si>
    <t>Tersedianya bahan bacaan dan buku peraturan perundang-undangan</t>
  </si>
  <si>
    <t>4 macam</t>
  </si>
  <si>
    <t>Tersedianya kebutuhan makanan dan minuman rapat</t>
  </si>
  <si>
    <t xml:space="preserve">800 dus </t>
  </si>
  <si>
    <t>Terlaksananya rapat2 koordinasi dan konsultasi ke dalam/luar daerah</t>
  </si>
  <si>
    <t>Terlaksananya pengadaan mesin tik manual model 13" portable
Terlaksananya pengadaan mesin fotocopy hitam putih
Terlaksananya pengadaan mesin penghancur kertas
Terlaksananya pengadaan AC split 1,5 PK
Terlaksananya pengadaan TV LCD 32"
Terlaksananya pengadaan Camera LSR Digital
Terlaksananya pengadaan LCD proyektor</t>
  </si>
  <si>
    <t>3 unit
1 unit
3 unit
1 unit
1 unit
1 unit
1 unit</t>
  </si>
  <si>
    <t>Terlaksananya pengadaan filling cabinet 4 laci
Terlaksananya pengadaan rak perpustakaan
Terlaksananya pengadaan lemari arsip besi
Terlaksananya pengadaan meja kerja Eselon IV</t>
  </si>
  <si>
    <t>4 bh
1 bh
5 bh
1 bh</t>
  </si>
  <si>
    <t>Terlaksananya pemeliharaan rutin/berkala gedung kantor</t>
  </si>
  <si>
    <t>3 lokasi</t>
  </si>
  <si>
    <t>Terlaksananya pemeliharaan kendaraan dinas</t>
  </si>
  <si>
    <t>10 mobil, 26 spd motor</t>
  </si>
  <si>
    <t>Terlaksananya pemeliharaan mebelair</t>
  </si>
  <si>
    <t>Terlaksananya pembangunan gedung Balai Pelatihan Kerja tahap II</t>
  </si>
  <si>
    <t>Terlaksananya pengadaan perlengkapan gedung Balai Pelatihan Kerja</t>
  </si>
  <si>
    <t>2 paket</t>
  </si>
  <si>
    <t>Terselenggaranya rapat penilaian angka kredit</t>
  </si>
  <si>
    <t>2 kali sidang</t>
  </si>
  <si>
    <t>Terlaksananya penugasan peserta pelatihan</t>
  </si>
  <si>
    <t>Terlaksananya sosialisasi</t>
  </si>
  <si>
    <t>Terselenggaranya penyusunan LKjIP</t>
  </si>
  <si>
    <t>1 dokumen</t>
  </si>
  <si>
    <t>Terlaksananya penyusunan laporan keuangan SKPD</t>
  </si>
  <si>
    <t>4 jenis laporan</t>
  </si>
  <si>
    <t>Terlaksananya penyusunan dokumen Amdal pembangunan gedung BLK</t>
  </si>
  <si>
    <t>Terlaksananya penyusunan laporan perkembangan pelaksanaan kegiatan bulanan
Terlaksananya penyusunan laporan ketenagakerjaan</t>
  </si>
  <si>
    <t>12 bln laporan
12 bln laporan</t>
  </si>
  <si>
    <t>Terlaksananya penyusunan Renja TA.2017</t>
  </si>
  <si>
    <t>Terlaksananya penyusunan LPT</t>
  </si>
  <si>
    <t>Terlaksananya pelatihan 2 kejuruan dan pemberian bantuan modal</t>
  </si>
  <si>
    <t>2 paket/28 org</t>
  </si>
  <si>
    <t>Terbinanya instruktur LPKS</t>
  </si>
  <si>
    <t>15 orang</t>
  </si>
  <si>
    <t>Terlaksananya pembinaan dan pengembangan kelembagaan LPKS</t>
  </si>
  <si>
    <t>25 LPKS</t>
  </si>
  <si>
    <t>Terlaksananya pelatihan 2 kejuruan</t>
  </si>
  <si>
    <t>2 paket/32 orang</t>
  </si>
  <si>
    <t>Terlaksananya penyebarluasan informasi pasar kerja</t>
  </si>
  <si>
    <t>300 org</t>
  </si>
  <si>
    <t>Terlaksananya penempatan tenaga kerja ke Luar Negeri</t>
  </si>
  <si>
    <t>100 org</t>
  </si>
  <si>
    <t>Terlaksananya pembinaan dan pemantauan kepada pengguna TKA</t>
  </si>
  <si>
    <t>9 perusahaan</t>
  </si>
  <si>
    <t>Terlaksananya penyuluhan program pemagangan ke luar negeri (magang jepang)</t>
  </si>
  <si>
    <t>130 org</t>
  </si>
  <si>
    <t>Terlaksananya pembekalan wirausaha mandiri</t>
  </si>
  <si>
    <t>20 org</t>
  </si>
  <si>
    <t>Terlaksananya penyuluhan jabatan kepada siswa SMU/SMK</t>
  </si>
  <si>
    <t>900 org</t>
  </si>
  <si>
    <t>Terlaksananya pembinaan kpd lembaga BKK</t>
  </si>
  <si>
    <t>30 BKK</t>
  </si>
  <si>
    <t>Terlaksananya penempatan tenaga kerja ke Dalam Negeri (AKL dan AKAD)</t>
  </si>
  <si>
    <t>400 org</t>
  </si>
  <si>
    <t>Terlaksananya pelatihan peingkatan manajemen wirausaha baru</t>
  </si>
  <si>
    <t>10 org</t>
  </si>
  <si>
    <t>Telaksananya pembekalan calon TKI ke luar negeri</t>
  </si>
  <si>
    <t>Terbentuknya tim pengawasan dan pengendalian penempatan TKI ke Luar Negeri</t>
  </si>
  <si>
    <t>1 tim (7 org)</t>
  </si>
  <si>
    <t>Terlaksananya sidang penyelesaian perselisihan hubungan industrial</t>
  </si>
  <si>
    <t>15 kasus/30 sidang</t>
  </si>
  <si>
    <t>Terselenggaranya bulan K3
Terlaksananya apel bendera bulan K3</t>
  </si>
  <si>
    <t>1 bulan
1 kali</t>
  </si>
  <si>
    <t>Terselenggaranya bimtek pemberdayaan SP/SB</t>
  </si>
  <si>
    <t>3 angkatan/90 org</t>
  </si>
  <si>
    <t>Terlaksananya porseni
Terselenggaranya sidang</t>
  </si>
  <si>
    <t>1 kali
7 kali</t>
  </si>
  <si>
    <t xml:space="preserve">Terselenggaranya pembinaan persyaratan kerja dan peningkatan kesejahteraan pekerja
</t>
  </si>
  <si>
    <t>165 org
1 kali</t>
  </si>
  <si>
    <t>Terlaksananya pemeriksaan dan pengawasan norma ketenagakerjaan</t>
  </si>
  <si>
    <t>60 perusahaan</t>
  </si>
  <si>
    <t>Terlaksananya pemeriksaan pelaksanaan norma K3</t>
  </si>
  <si>
    <t>Terlaksananya pemeriksaan kesehatan pekerja dan lingkungan kerja</t>
  </si>
  <si>
    <t>130 org dan 16 titik lokasi di 4 perusahaan</t>
  </si>
  <si>
    <t>Terlaksananya bimtek pembentukan lembaga keselamatan, kesehatan dan lingkungan kerja</t>
  </si>
  <si>
    <t>30 org dr 15 perusahaan</t>
  </si>
  <si>
    <t>Terlaksananya identifikasi potensi bahaya dan pemeriksaan K3</t>
  </si>
  <si>
    <t>30 perusahaan</t>
  </si>
  <si>
    <t>Terlaksananya kunjungan deteksi dini ke perusahaan</t>
  </si>
  <si>
    <t xml:space="preserve">11 perusahaan </t>
  </si>
  <si>
    <t>Terlaksananya bimtek cara pencegahan dan penyelesaian PHI secara bipartit</t>
  </si>
  <si>
    <t>30 org</t>
  </si>
  <si>
    <t>Terlaksananya bantuan operasional untuk sekretariat UP-PKH</t>
  </si>
  <si>
    <t>Terlayaninya anggota KUBE LKM</t>
  </si>
  <si>
    <t xml:space="preserve">80 anggota </t>
  </si>
  <si>
    <t>Terlaksananya pembinaan BLPS</t>
  </si>
  <si>
    <t>190 KUBE/620 org</t>
  </si>
  <si>
    <t>Terlaksananya pendampingan untuk kegiatan penyantunan lansia, anak yatim, piatu dan yatim piatu</t>
  </si>
  <si>
    <t>8000 LU/Yatim/Piatu/Yatim Piatu</t>
  </si>
  <si>
    <t>Terlaksananya bantuan operasional untuk bansos</t>
  </si>
  <si>
    <t>Terlaksananya bantuan kepada pengungsi korban bencana alam melalui dapur umum</t>
  </si>
  <si>
    <t>Terlaksananya pemberian bantuan paket sembako</t>
  </si>
  <si>
    <t>1040 paket</t>
  </si>
  <si>
    <t>Terlaksananya bantuan kepada masyarakat kehabisan bekal</t>
  </si>
  <si>
    <t>Terlaksananya pemberdayaan komda lansia</t>
  </si>
  <si>
    <t>Terbentuknya forum komunikasi keluarga anak dengan kecacatan</t>
  </si>
  <si>
    <t>Terlaksananya pelayanan kpd paca, rujukan dan pemberian alat bantu</t>
  </si>
  <si>
    <t>20 paca/25 TAD</t>
  </si>
  <si>
    <t>Terlaksananya penyantunan paca</t>
  </si>
  <si>
    <t>25 paca potensial/50 paca non potensial</t>
  </si>
  <si>
    <t>Terlaksananya asistensi sosial orang dengan kecacatan berat</t>
  </si>
  <si>
    <t>121 paca berat</t>
  </si>
  <si>
    <t>Terlaksananya pembinaan kpd PA</t>
  </si>
  <si>
    <t>16 PA</t>
  </si>
  <si>
    <t>Terlaksananya pendataan dan penyuluhan sosial</t>
  </si>
  <si>
    <t>17 kecamatan/177 desa</t>
  </si>
  <si>
    <t>Terlaksananya tindak lanjut PGOT ke panti sosial/RSJ/RSUD</t>
  </si>
  <si>
    <t>100 PGOT</t>
  </si>
  <si>
    <t>Terlaksananya pembayaran honor bagi TKSK</t>
  </si>
  <si>
    <t>17 org/bln</t>
  </si>
  <si>
    <t>Terlaksananya pembinaan dan penanaman nilai2 kepahlawanan dan kesetiakawanan sosial</t>
  </si>
  <si>
    <t>Terlaksananya bantuan operasional kepada TAGANA</t>
  </si>
  <si>
    <t>Terlaksananya kegiatan FK-PSM</t>
  </si>
  <si>
    <t>1 forum</t>
  </si>
  <si>
    <t>Terlaksananya pemberangkatan transmigrasi</t>
  </si>
  <si>
    <t>15 KK</t>
  </si>
  <si>
    <t>1 Lembaga</t>
  </si>
  <si>
    <t>4 ormas paca</t>
  </si>
  <si>
    <t>10 Panti</t>
  </si>
  <si>
    <t>1 orang</t>
  </si>
  <si>
    <t>50 orang</t>
  </si>
  <si>
    <t>25 orang</t>
  </si>
  <si>
    <t>8000 Lansia/Yatim/Piatu/Yatim Piatu</t>
  </si>
  <si>
    <t xml:space="preserve">terlaksannya penyediaan bahan surat menyurat </t>
  </si>
  <si>
    <t>12 bl</t>
  </si>
  <si>
    <t>tersedianya jasa langganan telephone, air, listrik, internet kantor dan PPJE</t>
  </si>
  <si>
    <t>tersedianya tenaga kebersihan dan keamanan lingkungan</t>
  </si>
  <si>
    <t>1 th</t>
  </si>
  <si>
    <t>tersedianya alat tulis kantor</t>
  </si>
  <si>
    <t>tersedianya buku bahan bacaan ilmu pengetahuan dan peraturan perundang-undangan</t>
  </si>
  <si>
    <t>tersedianya jamuan makan dan  minum</t>
  </si>
  <si>
    <t>1304 dos/paket</t>
  </si>
  <si>
    <t>terlaksananya kegiatan perjalanan dinas</t>
  </si>
  <si>
    <t>tersedianya sarana dan prasarana kendaraan operasional</t>
  </si>
  <si>
    <t>tersedianya sarana dan prasarana perlengkapan kantor</t>
  </si>
  <si>
    <t>14 item barang</t>
  </si>
  <si>
    <t>tersedianya sarana dan prasarana peralatan kantor</t>
  </si>
  <si>
    <t>21 item barang</t>
  </si>
  <si>
    <t>tersedianya perangkat komputer yang memadai untuk bekerja optimal</t>
  </si>
  <si>
    <t>terlaksananya pemeliharaan gedung kantor dengan baik</t>
  </si>
  <si>
    <t>kendaraan operasional dan kendaraan roda 3 terpelihara dengan baik</t>
  </si>
  <si>
    <t>12 kendaraan operasional / dinas</t>
  </si>
  <si>
    <t>terlaksananya pemeliharaan sarana dan prasarana perlengkapan gedung kantor</t>
  </si>
  <si>
    <t>terlaksananya pemeliharaan taman dan tempat parkir kantor</t>
  </si>
  <si>
    <t>terlaksananya kegiatan peningkatan SDM PNS</t>
  </si>
  <si>
    <t>terlaksananya capacity building dan motivasi aparatur</t>
  </si>
  <si>
    <t>130 pegawai</t>
  </si>
  <si>
    <t>terlaksananya penyusunan laporan capai kerja (belanja dan pendapatan, penerbitan SPM SKPD yang tertib dan akuntabel</t>
  </si>
  <si>
    <t>tersusunnya laporan keuangan semesteran</t>
  </si>
  <si>
    <t>100 buku</t>
  </si>
  <si>
    <t>tersusunnya laporan keuangan akhir tahun yang akuntabel</t>
  </si>
  <si>
    <t>3 jenis laporan</t>
  </si>
  <si>
    <t>tersusunnya  RKA-DPA DPPKAD</t>
  </si>
  <si>
    <t>terlaksananya pengembangan SDM dan pengembangan akutansi daerah</t>
  </si>
  <si>
    <t>62 SKPD, UPT, SLTA, SLTP dan puskemsas</t>
  </si>
  <si>
    <t>semua SKPD se kabupaten Karanganyar</t>
  </si>
  <si>
    <t>62 SKPD, UPT dan Puskesmas</t>
  </si>
  <si>
    <t>tersusunnya dan tercetaknya buku standar harga</t>
  </si>
  <si>
    <t>375 buku</t>
  </si>
  <si>
    <t>terealisasinya penyempurnaan kebijakan akutansi pemerintah daerah</t>
  </si>
  <si>
    <t>225 buku</t>
  </si>
  <si>
    <t>tersusunnya buku APBD 2016</t>
  </si>
  <si>
    <t>150 set</t>
  </si>
  <si>
    <t>tersedianya data potensi pendapatan daerah yang akurat</t>
  </si>
  <si>
    <t>tersusunnya buku perubahan APBD 2016</t>
  </si>
  <si>
    <t>140 set</t>
  </si>
  <si>
    <t>terselenggaranya kegiatan penerbitan dan verivikasi SPD</t>
  </si>
  <si>
    <t>61 skpd</t>
  </si>
  <si>
    <t>tersusunnya buku perubahan APBD 2017</t>
  </si>
  <si>
    <t>terlaksananya pemeliharaan sistem informasi dan prosedur pengelolaan pendapatan daerah</t>
  </si>
  <si>
    <t>2 jaringan</t>
  </si>
  <si>
    <t>terlaksananya kegiatan pengelolaan dan pemanfaatan BMD yang tertib, merencanakan, memonitoring dan menyelesaikan permasalahan pengelolaan BMD</t>
  </si>
  <si>
    <t>60 SKPD</t>
  </si>
  <si>
    <t>terlaksanannya rekonsilisasi data BMD dan penyusunan laporan data aset tahunan</t>
  </si>
  <si>
    <t>terdatanya penggunaan air tanah</t>
  </si>
  <si>
    <t>311 wp</t>
  </si>
  <si>
    <t>tercapainya target pajak daerah</t>
  </si>
  <si>
    <t>terlaksananya pengelolaan BPHTB dengan baik</t>
  </si>
  <si>
    <t>60 ppat/ppats</t>
  </si>
  <si>
    <t>terlaksananya pengelolaan belanja bantuan</t>
  </si>
  <si>
    <t>terselenggaranya kegiatan administrasi pengelolaan kas daerah dan deposito daerah</t>
  </si>
  <si>
    <t>tersusunnya laporan keuangan pemerintah daerah</t>
  </si>
  <si>
    <t>900 buku(5 item)</t>
  </si>
  <si>
    <t>tersedianya data/laporan realisasi gaji PNS kepada instansi terkait</t>
  </si>
  <si>
    <t>11620 pegawai/ 1 th</t>
  </si>
  <si>
    <t>tercetaknya SP2D, advis, regester SP2D dll</t>
  </si>
  <si>
    <t>62 SKPD</t>
  </si>
  <si>
    <t>tersusunnya laporan penggunaan dana dana pusat dan daerah</t>
  </si>
  <si>
    <t xml:space="preserve">terlaksananya pemutakhiran data aset pada SIMDA BMD </t>
  </si>
  <si>
    <t>tercetaknya daftar gaji PNS se-kabpuaten Karanganyar</t>
  </si>
  <si>
    <t>terlaksananya pemeliharaan Basis Data Obyek dan Subyek PBB</t>
  </si>
  <si>
    <t>500 OS PBB</t>
  </si>
  <si>
    <t>terlaksananya Pembinaan Wilayah Pungutan PBB</t>
  </si>
  <si>
    <t>terlaksananya Rekonsiliasi belanja, persediaan piutang dan pendapatan SKPD se Kabupaten Karanganyar</t>
  </si>
  <si>
    <t>terlaksananya Pengendalian Dan Evaluasi Anggaran Pendapatan dan Belanja Daerah Kabupaten Karanganyar</t>
  </si>
  <si>
    <t>terselenggaranya kegiatan Percepatan Pemasukan pendapatan daerah dari pajak daerah</t>
  </si>
  <si>
    <t>terselenggaranya Penertiban / Penilaian Barang Milik Daerah</t>
  </si>
  <si>
    <t xml:space="preserve">terwujudnya kemudahan mengakses informasi pendapatan belanja dan perda serta akses keamanan untuk lingkungan kantor </t>
  </si>
  <si>
    <t>terealisasinya kegiatan Penghapusan dan Hibah / Penjualan Barang Daerah</t>
  </si>
  <si>
    <t>terlaksananya Festival Anggaran Daerah kabupaten Karanganyar</t>
  </si>
  <si>
    <t>tercetaknya Stiker Pajak Reklame</t>
  </si>
  <si>
    <t>4300 lembar</t>
  </si>
  <si>
    <t>terlaksanany Sosialisasi Pajak Daerah</t>
  </si>
  <si>
    <t>terselengaraanya kegiatan Administrasi Keberatan Pajak Daerah</t>
  </si>
  <si>
    <t>terselenggaranya Pengelolaan Pemeriksaan Pajak Daerah</t>
  </si>
  <si>
    <t>sosialisasi pajak penerangan jalan umum</t>
  </si>
  <si>
    <t>7 Kecamatan</t>
  </si>
  <si>
    <t>terlaksananya Penyusunan Standar Operasional Prosedur (SOP) Pengelolaan Pendapatan, Keuangan dan Aset Daerah</t>
  </si>
  <si>
    <t>10 SOP</t>
  </si>
  <si>
    <t>tercapainya penerimaan target PBB P2</t>
  </si>
  <si>
    <t>415375 SPPT</t>
  </si>
  <si>
    <t>tersusunnya Sistem dan Prosedur Pengelolaan Barang Milik Daerah</t>
  </si>
  <si>
    <t>terselenggaranya sensus Barang Milik Daerah</t>
  </si>
  <si>
    <t>tersusunnya buku perbup Sistem dan Prosedur Akuntansi</t>
  </si>
  <si>
    <t>terlaksananya penyediaan blangko pelayanan Pajak Daerah</t>
  </si>
  <si>
    <t>tersedianya informasi pelayanan yang dikelola DPPKAD</t>
  </si>
  <si>
    <t>terealisasinya pengelolaan Gedung Wanita</t>
  </si>
  <si>
    <t>tersusunnya Peraturan Bupati  barang persediaan</t>
  </si>
  <si>
    <t>675 buku</t>
  </si>
  <si>
    <t>terlaksananya kajian potensi pajak daerah</t>
  </si>
  <si>
    <t>1 buku laporan</t>
  </si>
  <si>
    <t>terlasananya kegiatan Pengembangan dan Peningkatan Kapasitas aparatur Perencana Kabupaten se-Karanganyar</t>
  </si>
  <si>
    <t>terfasilitasi dan validasi data penerima tunjangan profesi guru/ setifikat dari pusat</t>
  </si>
  <si>
    <t>terlaksanannya Bimbingan Teknis Akuntansi Keuangan Daerah</t>
  </si>
  <si>
    <t>terselenggaranya Pelaksana Pengelolaan Barang Milik Daerah</t>
  </si>
  <si>
    <t>tersedianya sarana dan prasarana tempat rekalme</t>
  </si>
  <si>
    <t>terselenggaranya kegiatan penertiban pemasangan reklame dan pembayaran pajak reklame</t>
  </si>
  <si>
    <t>terselengaraanya Pengawasan dan Verifikasi Tunggakan PBB</t>
  </si>
  <si>
    <t>terlaksanannya kegiatan monitoring Adminsitrasi Cash Management On Line</t>
  </si>
  <si>
    <t>terlaksanannya kegiatan Penanganan Permasalahan TPTGR Keuangan dan Barang Daerah di Lingkungan Pemerintah Kabupaten Karanganyar</t>
  </si>
  <si>
    <t>tersampaikannya SPPT PBB-P2</t>
  </si>
  <si>
    <t>tercapainya pengelolaan arsip yang terintegrasi</t>
  </si>
  <si>
    <t>3150 arsip</t>
  </si>
  <si>
    <t>tersusunnya pelaporan pendapatan daerah kabupaten Karanganyar</t>
  </si>
  <si>
    <t>200 laporan</t>
  </si>
  <si>
    <t>tersediaanya sistem informasi kepegawaian (SIMPEG)</t>
  </si>
  <si>
    <t>terselenggaranya Verifikasi DPA dan DPA Perubahan SKPD</t>
  </si>
  <si>
    <t>Terkirimnya Surat Keluar</t>
  </si>
  <si>
    <t>2000 surat</t>
  </si>
  <si>
    <t>Penyediaan Jasa Telepon dan Listrik</t>
  </si>
  <si>
    <t>30 Item</t>
  </si>
  <si>
    <t>Tersedianya Komponen Instalasi Listrik</t>
  </si>
  <si>
    <t>Terselenggaranya Rapat-rapat</t>
  </si>
  <si>
    <t>Tersedianya Mebelur</t>
  </si>
  <si>
    <t>3 Buah</t>
  </si>
  <si>
    <t>Tersedianya layar LCD dan PC</t>
  </si>
  <si>
    <t>5 Buah</t>
  </si>
  <si>
    <t>Terpeliharanya Mebelair</t>
  </si>
  <si>
    <t>Adanya bangunan Taman Kantor</t>
  </si>
  <si>
    <t>1 Kegiatan`</t>
  </si>
  <si>
    <t>Tersusunnya Laporan Keuangan</t>
  </si>
  <si>
    <t>Pelaksanaan Pelayanan Perijinan</t>
  </si>
  <si>
    <t>11 Desa</t>
  </si>
  <si>
    <t>Terlaksananya pembinaan LINMAS</t>
  </si>
  <si>
    <t>Terlaksananya pembinaan Wilayah</t>
  </si>
  <si>
    <t>Pelaksanaan FKUB</t>
  </si>
  <si>
    <t>Terlaksananya Musrenbangkec</t>
  </si>
  <si>
    <t>Terlaksananya Lomba Desa</t>
  </si>
  <si>
    <t>Terlaksananya pembinaan RT dan RW</t>
  </si>
  <si>
    <t>Tersedianya tenaga khusus, peralatan dan perlengkapan kebersihan</t>
  </si>
  <si>
    <t>Tersedianya Barang Cetakan dan Penggandaan</t>
  </si>
  <si>
    <t>Terselenggaranya Rapat koordinasi ke dalam/Luar daerah</t>
  </si>
  <si>
    <t>Tersedianya perlengkapan gedung Kantor</t>
  </si>
  <si>
    <t>Terpeliharanya Kendaraan Dinas Roda 2 dan 4</t>
  </si>
  <si>
    <t>Pelaksanaan kegiatan TP.PKK Kec. Colomadu</t>
  </si>
  <si>
    <t>Terlaksananya pembinaan Perangkat Desa</t>
  </si>
  <si>
    <t>Terlaksananya pembinaan Administrasi pemerintahan Desa</t>
  </si>
  <si>
    <t>Penyediaan jasa surat menyurat selama setahun</t>
  </si>
  <si>
    <t>40 bh, 100 OH</t>
  </si>
  <si>
    <t>Terlaksananya pembayaran telepon, air dan listrik</t>
  </si>
  <si>
    <t>Terlaksananya penyediaan tenaga kebersihan, peralatan kebersihan dan bahan pembersih</t>
  </si>
  <si>
    <t>24 item, 3 orang</t>
  </si>
  <si>
    <t>30 item</t>
  </si>
  <si>
    <t>22500 bh</t>
  </si>
  <si>
    <t>Tersedianya komponen instalasi listrik dan penerangan</t>
  </si>
  <si>
    <t>Tersedianya makanan dan minuman peserta rapat dan tamu</t>
  </si>
  <si>
    <t>1680 hidangan</t>
  </si>
  <si>
    <t xml:space="preserve">Terlaksananya perjalanan dinas </t>
  </si>
  <si>
    <t>265 perjalanan</t>
  </si>
  <si>
    <t>Tersedianya bahan logistik dan peralatan RT</t>
  </si>
  <si>
    <t>Terlaksananya pengadaan kursi tamu dan korden rumdin camat</t>
  </si>
  <si>
    <t>Terlaksananya pengadaan perlengkapan gedung kantor</t>
  </si>
  <si>
    <t>Tersedianya pemeliharaan kend. Dinas/operasional</t>
  </si>
  <si>
    <t>3 Unit (1 unit Mobil Dinas &amp; 2 unit Motor Dinas)</t>
  </si>
  <si>
    <t xml:space="preserve">Tersedianya jasa pemeliharaan </t>
  </si>
  <si>
    <t>5 Unit ( 3 unit Komputer &amp; 2 unit Printer)</t>
  </si>
  <si>
    <t>Terlaksananya kegiatan pelaporan capaian kinerja dan ikhtisar realisasi kinerja SKPD</t>
  </si>
  <si>
    <t>20 buku</t>
  </si>
  <si>
    <t>Tersusunnya RKA &amp; DPA Kec. Kerjo</t>
  </si>
  <si>
    <t>50 buku</t>
  </si>
  <si>
    <t>Tersusunnya laporan barang inventarisasi</t>
  </si>
  <si>
    <t>4 laporan</t>
  </si>
  <si>
    <t>Terlaksananya kegiatan penyusunan pelaporan pengelolaan keuangan</t>
  </si>
  <si>
    <t>Terlaksananya kegiatan fasilitasi kegiatan PATEN tingkat kecamatan</t>
  </si>
  <si>
    <t>Terlaksananya rapat koordinasi Forum Komunikasi Pimpinan Kecamatan</t>
  </si>
  <si>
    <t>12 keg</t>
  </si>
  <si>
    <t>Terlaksananya kegiatan FKUB tingkat kecamatan</t>
  </si>
  <si>
    <t>2 kegiatan</t>
  </si>
  <si>
    <t>Terlaksananya perlombaan desa</t>
  </si>
  <si>
    <t>Terselenggaranya pembinaan kegiatan administrasi pemerintahan desa</t>
  </si>
  <si>
    <t>2 keg</t>
  </si>
  <si>
    <t>Terselenggaranya pembinaan PKK desa</t>
  </si>
  <si>
    <t>Tersedianya jasa pengiriman surat menyurat</t>
  </si>
  <si>
    <t>50 kali / 12 bulan</t>
  </si>
  <si>
    <t>Kantor Dishubkominfo</t>
  </si>
  <si>
    <t>Tersedianya kebutuhaan air, listrik, telepon, dan internet</t>
  </si>
  <si>
    <t>Tersedianya pajak mobil, pajak sepeda motor, servis kendaraan</t>
  </si>
  <si>
    <t>6 unit, 17 unit, 5 unit</t>
  </si>
  <si>
    <t>Pembayaran retribusi kebersihan</t>
  </si>
  <si>
    <t>Terlaksananya perbaikan komputer, printer, dan suku cadang komputer, printer, laptop, catridge</t>
  </si>
  <si>
    <t>4 unit, 4 unit, 10 buah</t>
  </si>
  <si>
    <t>Tersedianya kebutuhan ATK</t>
  </si>
  <si>
    <t>Tersedianya barang cetakan : stopmap lambang, amplop surat kop dinas sedang, amplop gaji dinas sedang, blangko SSP, Fotocopy</t>
  </si>
  <si>
    <t>1.500 lembar, 500 lembar, 1.500 lembar, 15 buku, 40.500 lembar</t>
  </si>
  <si>
    <t>Tersedianya peralatan listrik dan elektronik</t>
  </si>
  <si>
    <t>Terlaksananya penyediaan : Rak kaca perpustakaan, Rak kaca piala 4 tingkat, AC portable 2 PK, Meja kerja pejabat eselon IV, meja rapat sidang, Kursi kerja pejabat eselon IV, Kursi tamu</t>
  </si>
  <si>
    <t>2 buah, 1 buah, 1 buah, 3 buah, 4 buah, 1 buah, 1 set</t>
  </si>
  <si>
    <t>Tersedianya peralatan kebersihan dan peralatan rumah tangga</t>
  </si>
  <si>
    <t>12 bulan, 1 orang THL</t>
  </si>
  <si>
    <t>Tersedianya surat kabar harian, buku penunjang operasional kantor, jilid peraturan perundang-undangan</t>
  </si>
  <si>
    <t>264 paket berlangganan, 1 paket, 10 jilid/buku</t>
  </si>
  <si>
    <t>Tersedianya kebutuhan makanan dan minuman untuk rapat dinas</t>
  </si>
  <si>
    <t>12 kali rapat bimbingan, pegawai, 8 kali rapat pimpinan, dan rapat khusus 4 kali</t>
  </si>
  <si>
    <t>Terlaksananya perjalanan dinas Dalam Daerah dan SPPD Luar Daerah</t>
  </si>
  <si>
    <t>56 kegiatan, 79 kegiatan</t>
  </si>
  <si>
    <t>Kabupaten Karanganyar, Surakarta, Jawa Tengah, dll</t>
  </si>
  <si>
    <t>Tersedianya Notebook, komputer PC, printer, Hardisk External, UPS</t>
  </si>
  <si>
    <t>2 unit, 1 unit, 2 buah, 2 buah, 2 buah</t>
  </si>
  <si>
    <t>Terlaksananya perbaikan kamar mandi / WC</t>
  </si>
  <si>
    <t>Tersedianya BBM, ganti oli lengkap, Honor THL</t>
  </si>
  <si>
    <t>2 kendaraan dinas Roda 4, 2 buah, 1 orang / 12 bulan</t>
  </si>
  <si>
    <t>Terpeliharanya AC, ledeng</t>
  </si>
  <si>
    <t>15 buah, 1 buah</t>
  </si>
  <si>
    <t>Terlaksananya perbaikan kendaraan dinas roda 4, accu kendaraan roda 4, ban luar</t>
  </si>
  <si>
    <t>4 unit, 2 buah, 8 buah</t>
  </si>
  <si>
    <t>Terlaksananya pemeliharaan pemancar FM, pemeliharaan tower antena, pemeliharaan audio processor</t>
  </si>
  <si>
    <t>1 unit, 1 unit, 1 unit</t>
  </si>
  <si>
    <t>Terlaksananya pendidikan dan pelatihan formal</t>
  </si>
  <si>
    <t>Jawa dan Bali</t>
  </si>
  <si>
    <t>Terlaksananya Bimtek Implementasi Peraturan Perundang-Undangan</t>
  </si>
  <si>
    <t>1 Kali</t>
  </si>
  <si>
    <t>Terlaksananya pelatihan Internet bagi anggota PKK di Kecamatan Tawangmangu</t>
  </si>
  <si>
    <t>Terlaksananya kegiatan penyusunan Lakip, LPT, Laporan Bulanan, laporan Evaluasi Kinerja, LKPJ, LPPD</t>
  </si>
  <si>
    <t>24 buku / dokumen</t>
  </si>
  <si>
    <t>Terlaksananya kegiatan penyusunan laporan keuangan SKPD</t>
  </si>
  <si>
    <t>10 dokumen / buku</t>
  </si>
  <si>
    <t>Tersusunnya Renstra, Renja dan SOP</t>
  </si>
  <si>
    <t>24 buku</t>
  </si>
  <si>
    <t>Terlaksananya koordinasi dalam bidang perhubungan : perjalanan dinas wilayah karanganyar, perjalanan dinas ke Surakarta, Perjalanan dinas ke Propinsi</t>
  </si>
  <si>
    <t>30 kali, 6 kali, 4 kali</t>
  </si>
  <si>
    <t>Terlaksananya kegiatan pembinaan dan penyuluhan lalu lintas</t>
  </si>
  <si>
    <t>Tersedianya operasional Tenaga kebersihan terminal</t>
  </si>
  <si>
    <t>12 terminal, 27 petugas</t>
  </si>
  <si>
    <t>Terminal se Kabupaten karanganyar</t>
  </si>
  <si>
    <t>Tersedianya pemeliharaan sarana alat pengujian : Solar, pelumas generator dan kompresor, perawatan dan perbaikan alat uji, kalibrasi, BBM</t>
  </si>
  <si>
    <t>1.440 liter, 120 liter, 1 kegiatan, 1 kali, 1 tahun</t>
  </si>
  <si>
    <t>Terlaksananya pengecatan pagar balai pengujian dan gedung pengujian</t>
  </si>
  <si>
    <t>Terlaksananya pemeliharaan 4 terminal</t>
  </si>
  <si>
    <t>1 set</t>
  </si>
  <si>
    <t>Terminal se Kabupaten Karanganyar</t>
  </si>
  <si>
    <t>Terlaksananya perbaikan traffic light, perbaikan lampu flashing</t>
  </si>
  <si>
    <t>20 unit, 32 unit</t>
  </si>
  <si>
    <t>Terlaksananya perbaikan rambu lalu lintas dan RPPJ</t>
  </si>
  <si>
    <t>15 unit rambu dan 3 unit RPPJ</t>
  </si>
  <si>
    <t>Terlaksananya : pengecatan dan pengelasan ulang baricade road, pengelasan dan pengecatan rambu portable, pengadaan rambu MMT</t>
  </si>
  <si>
    <t>8 unit, 10 unit, 42 unit</t>
  </si>
  <si>
    <t>Terlaksananya pengadaan rompi parkir</t>
  </si>
  <si>
    <t>100 set</t>
  </si>
  <si>
    <t>Terlaksananya perbaikan halte</t>
  </si>
  <si>
    <t>Terlaksananya penyuluhan sopir / juru mudi</t>
  </si>
  <si>
    <t>Survey Garasi / Truk, Pengadaan Dispenser</t>
  </si>
  <si>
    <t>12 bulan, 1 buah</t>
  </si>
  <si>
    <t>Terlaksanaya blangko perijinan dan karcis retribusi</t>
  </si>
  <si>
    <t>Kantor dan Terminal</t>
  </si>
  <si>
    <t>Terlaksananya seleksi awak angkutan umum teladan</t>
  </si>
  <si>
    <t>Posko Angkutan Lebaran</t>
  </si>
  <si>
    <t>4 posko / 15 hari</t>
  </si>
  <si>
    <t>Terminal / Kabupaten Karanganyar</t>
  </si>
  <si>
    <t>Tersedianya bus bantuan mudik lebaran</t>
  </si>
  <si>
    <t>10 bus</t>
  </si>
  <si>
    <t>Jakarta, Karanganyar</t>
  </si>
  <si>
    <t>Bantuan bus mudik lebaran</t>
  </si>
  <si>
    <t>2 bus</t>
  </si>
  <si>
    <t>Propinsi Jawa Tengah</t>
  </si>
  <si>
    <t>Terpasangnya : rambu lalu lintas diameter 75 cm, Papan tambahan 60 x 40 cm</t>
  </si>
  <si>
    <t>32 unit, 25 unit</t>
  </si>
  <si>
    <t>Marka jalan yang terpasang</t>
  </si>
  <si>
    <t>368 m2</t>
  </si>
  <si>
    <t>Ruas-ruas jalan dalam Kota Karanganyar</t>
  </si>
  <si>
    <t>Terpasangnya lampu flashing</t>
  </si>
  <si>
    <t>Terlaksananya pengadaan : jam dinding, dispenser, printer stiker tanda uji, kelengkapan operasional PKB</t>
  </si>
  <si>
    <t>1 unit, 1 set, 1 buah, 1 paket</t>
  </si>
  <si>
    <t>Tersedianya : tong sampah drim kecil, pengisian alat pemadam kebakaran</t>
  </si>
  <si>
    <t>10 buah, 11 buah</t>
  </si>
  <si>
    <t>Terlaksananya pengerjaan Zona Selamat Sekolah</t>
  </si>
  <si>
    <t>Jl.KH.Wachid Hasyim depan SD 4 Karanganyar</t>
  </si>
  <si>
    <t>Traffic barier, traffic cone</t>
  </si>
  <si>
    <t>8 unit, 8 unit</t>
  </si>
  <si>
    <t>Perlintasan kereta api tak berpalang</t>
  </si>
  <si>
    <t>690 m2</t>
  </si>
  <si>
    <t>Ruas jalan luar kota Karanganyar</t>
  </si>
  <si>
    <t>Terlaksananya pengadaan : buku uji, plat uji</t>
  </si>
  <si>
    <t>3.500 buku uji, 15.500 plat uji</t>
  </si>
  <si>
    <t>Terwujudnya penjagaan perlintasan rel kereta api</t>
  </si>
  <si>
    <t>10 bulan / 4 orang</t>
  </si>
  <si>
    <t>perlintasan sebidang tanah di jetis, jaten, Karanganyar</t>
  </si>
  <si>
    <t>Terlaksananya pengawasan, pemeriksaan, dan penindakan kendaraan di ruas jalan</t>
  </si>
  <si>
    <t>Ruas-ruas jalan Kabupaten Karanganyar</t>
  </si>
  <si>
    <t xml:space="preserve">Terwujudnya pengamanan lalu lintas pada ruas jalan </t>
  </si>
  <si>
    <t>55 kegiatan</t>
  </si>
  <si>
    <t>Pelaksanaan Car Free Day selama 4 jam</t>
  </si>
  <si>
    <t>48 kali</t>
  </si>
  <si>
    <t>Jalan protokol kota Kabupaten Karanganyar</t>
  </si>
  <si>
    <t>Terselenggaranya sarana koordinasi dengan instansi terkait</t>
  </si>
  <si>
    <t>4 kali</t>
  </si>
  <si>
    <t>Terselenggaranya pengawasan operasional Analisa Dampak Lalu Lintas</t>
  </si>
  <si>
    <t>6 kegiatan</t>
  </si>
  <si>
    <t>Terlaksananya pemilihan pelajar pelopor lalu lintas</t>
  </si>
  <si>
    <t>Terselenggaranya data base fasilitas perlengkapan jalan melalui survey / buku laporan</t>
  </si>
  <si>
    <t>12 buku</t>
  </si>
  <si>
    <t>Terwujudnya tarif angkutan yang baru</t>
  </si>
  <si>
    <t>5 trayek</t>
  </si>
  <si>
    <t>Terlaksananya pemeliharaan suku cadang ATCS</t>
  </si>
  <si>
    <t>Persimpangan jalan</t>
  </si>
  <si>
    <t>Terlaksananya pembayaran sewa tanah terminal Palur</t>
  </si>
  <si>
    <t>1 bidang / 12 bulan</t>
  </si>
  <si>
    <t>Ngringo Jaten, Karanganyar</t>
  </si>
  <si>
    <t>Terlaksananya pengadaan alat studio dan komunikasi : Camera DSLR, memory kamera, memory video, handycam, battery handycam, lensa kamera, tripod kamera</t>
  </si>
  <si>
    <t>2 unit, 2 unit, 1 unit, 1 unit, 1 unit, 1 unit, 1 unit</t>
  </si>
  <si>
    <t>Terlaksananya kegiatan perencanaan dan pengembangan kebijakan komunikasi dan informasi</t>
  </si>
  <si>
    <t>1 Raperbup</t>
  </si>
  <si>
    <t>Terlaksananya Majalah Intanpari Karanganyar Tenteram</t>
  </si>
  <si>
    <t>2750 Exemplar</t>
  </si>
  <si>
    <t>Terpenuhi naskah sambutan atas permintaan SKPD terkait</t>
  </si>
  <si>
    <t>200 naskah</t>
  </si>
  <si>
    <t>Terlaksananya kegiatan dokumentasi : Foto, DVD, Klipping Pers</t>
  </si>
  <si>
    <t>1.500 Lembar, 240 keping, 60 bendel</t>
  </si>
  <si>
    <t>Terlaksananya kegiatan pemberdayaan KIM</t>
  </si>
  <si>
    <t>5 pembinaan KIM</t>
  </si>
  <si>
    <t>Terlaksananya kegiatan peliputan</t>
  </si>
  <si>
    <t>Terlaksananya siaran keliling</t>
  </si>
  <si>
    <t>35 kegiatan</t>
  </si>
  <si>
    <t>Terlaksananya kegiatan pendataan menara telekomunikasi</t>
  </si>
  <si>
    <t>Terlaksananya rakor bidang kehumasan</t>
  </si>
  <si>
    <t>Ijin prinsip penyelenggaraan penyiaran</t>
  </si>
  <si>
    <t>1 ijin</t>
  </si>
  <si>
    <t>Propinsi, Jakarta, Radio swiba</t>
  </si>
  <si>
    <t>Terselenggaranya dialog interaktif antara masyarakat dengan pimpinan SKPD / Bupati</t>
  </si>
  <si>
    <t>8 kali</t>
  </si>
  <si>
    <t>LPPL Swiba Karanganyar</t>
  </si>
  <si>
    <t>Terwujudnya kerja sama dengan media massa</t>
  </si>
  <si>
    <t>13 kali</t>
  </si>
  <si>
    <t>Terlaksananya jumpa pers</t>
  </si>
  <si>
    <t>14 kali</t>
  </si>
  <si>
    <t>Terlaksananya siaran TV</t>
  </si>
  <si>
    <t>Pembuatan dan Pemasangan : spanduk uk 1x6 m, baliho uk 4x8, baliho uk 4x5, spanduk uk 6x4, baliho uk 4x6, baliho uk 4x12, baliho uk 5x10, baliho uk 4x8, baliho uk 4x5, baliho uk 6x4, baliho uk 1x6</t>
  </si>
  <si>
    <t>5 buah, 8 buah, 8 buah, 8 buah, 20 buah, 2 buah, 4 buah, 2buah, 3 buah, 5 buah, 26 buah</t>
  </si>
  <si>
    <t>Terlaksananya Pertunjukan Rakyat</t>
  </si>
  <si>
    <t xml:space="preserve">Terlaksananya pameran </t>
  </si>
  <si>
    <t>Pulau Jawa / luar jawa / Bali</t>
  </si>
  <si>
    <t>Tersedianya jasa surat menyurat sebanyak 100 surat</t>
  </si>
  <si>
    <t>100 surat</t>
  </si>
  <si>
    <t>Disparbud Karanganyar</t>
  </si>
  <si>
    <t>Tersedianya kebutuhan jasa komunikasi, sumberdaya air, listrik dan internet</t>
  </si>
  <si>
    <t>Tersedianya jasa perbaikan peralatan dan perlengkapan kantor</t>
  </si>
  <si>
    <t>5 bh PC,5 bh printer,2 bh note book,1 bh mesin ketik,4 bh AC</t>
  </si>
  <si>
    <t>Tersedianya jasa kebersihan kantor dinas dan gedung TIC</t>
  </si>
  <si>
    <t>4 orang, 8 bulan</t>
  </si>
  <si>
    <t>Tersedianya cetak dan penggandaan</t>
  </si>
  <si>
    <t>Tersedianya komponen instalasi listrik dan penerangan gedung kantor</t>
  </si>
  <si>
    <t>Tersedianya kebutuhan peralatan dan perlengkapan kantor</t>
  </si>
  <si>
    <t>3 bh printer, 1 unit AC, 2 unit notebook, 1 buah tablet, 2 bh kenong, 2 bh bonang, 1 bh pompa air</t>
  </si>
  <si>
    <t>Tersedianya peralatan rumah tangga kantor</t>
  </si>
  <si>
    <t>Tersedianya Rapat-rapat koordinasi dan konsultasi ke luar daerah</t>
  </si>
  <si>
    <t>Karanganyar, Soloraya, Semarang, Jateng/DIY, Jatim</t>
  </si>
  <si>
    <t>Tersedianya kebutuhan mebeleur kantor</t>
  </si>
  <si>
    <t>2 filling kabinet, 5 bh kursi eselon</t>
  </si>
  <si>
    <t>Terpeliharanya gedung kantor dinas</t>
  </si>
  <si>
    <t>1 lokasi</t>
  </si>
  <si>
    <t>Terlaksananya pemeliharaan rutin mobil jabatan</t>
  </si>
  <si>
    <t>1 unit mobil</t>
  </si>
  <si>
    <t>Terlaksananya pemeliharaan rutin mobil dinas operasional</t>
  </si>
  <si>
    <t>3 mobil, 5 sepeda motor</t>
  </si>
  <si>
    <t>Terlaksananya penggantian suku cadang komputer</t>
  </si>
  <si>
    <t>Terpeliharanya gedung TIC karangpandan</t>
  </si>
  <si>
    <t>1 Lokasi</t>
  </si>
  <si>
    <t>Karangpandan</t>
  </si>
  <si>
    <t>Terpeliharanya gedung anjungan Karanganyar Maerokoco</t>
  </si>
  <si>
    <t>Semarang</t>
  </si>
  <si>
    <t>Disiplin aparatur di dlam lingkungan Disparbud Kabupaten Karanganyar</t>
  </si>
  <si>
    <t>3 jenis</t>
  </si>
  <si>
    <t>2 orang</t>
  </si>
  <si>
    <t>Soloraya, Semarang/DIY</t>
  </si>
  <si>
    <t>Terwujudnya kerjasama dan motivasi kinerja aparatur yang baik</t>
  </si>
  <si>
    <t>Terlaksananya pemantauan dan evaluasi program dan kegiatan SKPD</t>
  </si>
  <si>
    <t>Tersusunnya laporan keuangan, laporan akuntabilitas kinerja dan laporan pelaksanaan tugas, RKA, DPA</t>
  </si>
  <si>
    <t>Dinas Pariwisata dan Kebudayaan Karanganyar</t>
  </si>
  <si>
    <t>Terlaksananya promosi lewat media elektronik</t>
  </si>
  <si>
    <t>Terlaksananya promosi wisata keluar daerah bersama forum Soloraya dan Java Promo</t>
  </si>
  <si>
    <t>Solo Raya, Jawa/ Luar Jawa</t>
  </si>
  <si>
    <t>Terlaksananya pengadaan materi promosi dan informasi wisata</t>
  </si>
  <si>
    <t>5800 brosur, 1360 calender event, 900 tas</t>
  </si>
  <si>
    <t>Terlaksananya pemilihan duta wisata kab kra dan pengiriman duta wisata ke tingkat provinsi Jawa Tengah.</t>
  </si>
  <si>
    <t>10 pasang</t>
  </si>
  <si>
    <t>Kabupaten Karanganyar, Jateng</t>
  </si>
  <si>
    <t>Terlaksananya pendataan obyek wisata dan fasilitas pendukung pariwisata</t>
  </si>
  <si>
    <t>Terlaksananya pelatihan dan study lapangan bagi anggota HPI Karanganyar</t>
  </si>
  <si>
    <t>Karanganyar, Jateng/DIY</t>
  </si>
  <si>
    <t>Terlaksananya pendataan potensi obyek dan daya tarik wisata di Kabupaten Karanganyar</t>
  </si>
  <si>
    <t>Terpeliharanya sarana prasarana obyek daya tarik wisata</t>
  </si>
  <si>
    <t>Candi sukuh, candi ceto, pablengan</t>
  </si>
  <si>
    <t>Terlaksananya pemantauan pos retribusi</t>
  </si>
  <si>
    <t>Karanganyar</t>
  </si>
  <si>
    <t>Terlaksananya pengiriman kemah pramuka pariwisata</t>
  </si>
  <si>
    <t>Telaksananya pembinaan kepada pelaku usaha jasa pariwisata se - Kabupaten Karanganyar</t>
  </si>
  <si>
    <t>Terlaksananya pembinaan kepada pengusaha atrekhum</t>
  </si>
  <si>
    <t xml:space="preserve">Telaksananya pengiriman peserta konvensi kelompok sadar wisata dan Festival Desa Wisata tingkat propinsi </t>
  </si>
  <si>
    <t>2 group</t>
  </si>
  <si>
    <t>Karanganyar, Jateng</t>
  </si>
  <si>
    <t xml:space="preserve">Terlaksananya penelitian tentang pengelolaan
lingkungan hidup obyek wisata Edupark </t>
  </si>
  <si>
    <t>Edupark Desa Gaum Kec. Tasikmadu</t>
  </si>
  <si>
    <t>Terlaksananya penelitian tentang pengelolaan
lingkungan hidup obyek wisata Museum Klaster Dayu</t>
  </si>
  <si>
    <t>Museum Klaster Dayu</t>
  </si>
  <si>
    <t xml:space="preserve">Terlaksananya Kegiatan Upacara Adat Tradisi </t>
  </si>
  <si>
    <t>5 Keg</t>
  </si>
  <si>
    <t>Kec. Jenawi, Kec. Ngargoyoso, Kec. Tawangmangu, Ka</t>
  </si>
  <si>
    <t>Terlaksananya peringiriman kemah budaya</t>
  </si>
  <si>
    <t>Jateng</t>
  </si>
  <si>
    <t>Terlaksananya Sarasehan Budaya</t>
  </si>
  <si>
    <t>5 keg</t>
  </si>
  <si>
    <t>Terlaksananya lomba penulisan karya ilmiah</t>
  </si>
  <si>
    <t>terselenggaranya pembinaan persatuan pedalangan Indonesia (PEPADI)</t>
  </si>
  <si>
    <t>terwujudnya program-program kesejarahan</t>
  </si>
  <si>
    <t>Terwujudnya pelestarian dan pemahaman penulisan bahasa jawa</t>
  </si>
  <si>
    <t>Terselenggaranya Pementasan Wayang Kulit dalam rangka hari wayang nasional</t>
  </si>
  <si>
    <t>1 Keg</t>
  </si>
  <si>
    <t xml:space="preserve">Terselenggaranya festival seni budaya </t>
  </si>
  <si>
    <t>Terselenggaranya pentas atraksi hiburan umum bagi masyarakat dan wisatawan</t>
  </si>
  <si>
    <t>Terselenggaranya festival band remaja</t>
  </si>
  <si>
    <t>30 group</t>
  </si>
  <si>
    <t>Terselenggaranya pengiriman Duta Seni sebagai sarana pengenalan seni budaya</t>
  </si>
  <si>
    <t>Bali</t>
  </si>
  <si>
    <t>Terselenggaranya Pementasan Wayang Kulit</t>
  </si>
  <si>
    <t>Terselenggaranya Pagelaran Wayang Kulit</t>
  </si>
  <si>
    <t>Batam</t>
  </si>
  <si>
    <t>Terselenggaranya festival dolanan anak</t>
  </si>
  <si>
    <t>17 group</t>
  </si>
  <si>
    <t>Terselenggaranya fasilitasi Tari Kolosal raden mas said</t>
  </si>
  <si>
    <t>Terselenggaranya festival, parade, karnaval dan gelar seni budaya</t>
  </si>
  <si>
    <t>5 kali</t>
  </si>
  <si>
    <t>Solo raya, Karismapawirogo, Bakorwil, Jateng, DIY</t>
  </si>
  <si>
    <t>Terlaksananya Kegiatan Surat Menyurat</t>
  </si>
  <si>
    <t>5 Unit</t>
  </si>
  <si>
    <t>DINAS PERINDAGKOP&amp;UMKM KAB.KARANGANYAR</t>
  </si>
  <si>
    <t>Terwujudnya listrik,telepon dan kebutuhan air</t>
  </si>
  <si>
    <t>3 Kantor,1 mes,dan 18 Pasar</t>
  </si>
  <si>
    <t>Tercapainya perawatan dan pemeliharaan kendaraan dinas</t>
  </si>
  <si>
    <t>5 unit mobil dan 6 sepeda motor</t>
  </si>
  <si>
    <t>Kebersihan kantor dan pasar tercukupi</t>
  </si>
  <si>
    <t>12 THL</t>
  </si>
  <si>
    <t>Satu Sekretariat dan Empat Bidang</t>
  </si>
  <si>
    <t>Tersedianya peralatan kantor dan rumah tangga yang terpelihara</t>
  </si>
  <si>
    <t>Terlaksananya pengadaan ATK untuk kelancaran dinas</t>
  </si>
  <si>
    <t>68 item ATK</t>
  </si>
  <si>
    <t>Tersedianya barang cetakan pendukung retribusi</t>
  </si>
  <si>
    <t>40 item barang cetakan</t>
  </si>
  <si>
    <t>Tersedianya kebutuhan alat listrik</t>
  </si>
  <si>
    <t>13 item 1 Tahun</t>
  </si>
  <si>
    <t>Tersedianya makanan dan minuman rapat</t>
  </si>
  <si>
    <t>Tersedianya transportasi dan akomodasi</t>
  </si>
  <si>
    <t>2 item,6 mobil</t>
  </si>
  <si>
    <t>85 seri 1 tahun</t>
  </si>
  <si>
    <t>Terwujudnya sarana perkantoran yang memadai</t>
  </si>
  <si>
    <t>10 item</t>
  </si>
  <si>
    <t>Terwujudnya Pengadaan Notebook</t>
  </si>
  <si>
    <t>9 unit ,2 unit printer</t>
  </si>
  <si>
    <t>Terpeliharanya gedung kantor</t>
  </si>
  <si>
    <t>3 item 1 tahun</t>
  </si>
  <si>
    <t>Terwujudnya pemeliharaan dan perbaikan komputer/printer</t>
  </si>
  <si>
    <t>6 item</t>
  </si>
  <si>
    <t>Terpeliharanya jaringan komputer</t>
  </si>
  <si>
    <t>Terlaksananya Diklat</t>
  </si>
  <si>
    <t>1 kali pelatihan</t>
  </si>
  <si>
    <t>Meningkatnya kinerja pegawai</t>
  </si>
  <si>
    <t>90 Peserta</t>
  </si>
  <si>
    <t>Pertanggungjawaban Kinerja</t>
  </si>
  <si>
    <t>48 Buku</t>
  </si>
  <si>
    <t>Terwujudnya data inventarisasi</t>
  </si>
  <si>
    <t>4 Bidang dan satu sekretariat</t>
  </si>
  <si>
    <t>Penyajian Laporan Keuangan</t>
  </si>
  <si>
    <t>5 item 1 tahun</t>
  </si>
  <si>
    <t>Pelatihan Kemetrologiandan Perlindungan Konsumen</t>
  </si>
  <si>
    <t>Terlaksannya pengawasan barang beredar di pasaran</t>
  </si>
  <si>
    <t>Terlaksananya pameran solo raya ekspo</t>
  </si>
  <si>
    <t>80 stand</t>
  </si>
  <si>
    <t>Memperkenalkan produk-produk Kabupaten Karanganyar</t>
  </si>
  <si>
    <t>4 ukm</t>
  </si>
  <si>
    <t>Terlaksannya pemeliharaan pasar</t>
  </si>
  <si>
    <t>1 Pasar</t>
  </si>
  <si>
    <t>Pasar Punukan</t>
  </si>
  <si>
    <t>1 los Pasar Punukan</t>
  </si>
  <si>
    <t>Tercapai ketertiban administrasi pasar</t>
  </si>
  <si>
    <t>Terlaksannya pemantauan harga</t>
  </si>
  <si>
    <t>6 kali pelatihan</t>
  </si>
  <si>
    <t>Terlaksananya pameran intanpari</t>
  </si>
  <si>
    <t>75 Stand</t>
  </si>
  <si>
    <t>Terpeliharanya gedung pasar</t>
  </si>
  <si>
    <t>Insetif satpam pasar</t>
  </si>
  <si>
    <t>50 Personil,18 pasar</t>
  </si>
  <si>
    <t>Terwujudnya pasar indah dan rapi</t>
  </si>
  <si>
    <t>Terlaksananya Bintek pagi satpam pasar</t>
  </si>
  <si>
    <t>18 Pasar</t>
  </si>
  <si>
    <t xml:space="preserve">Kenyamanan para pedagang menempati pasar </t>
  </si>
  <si>
    <t>2 Pasar</t>
  </si>
  <si>
    <t>Terorganisirnya PKL</t>
  </si>
  <si>
    <t>300 PKL</t>
  </si>
  <si>
    <t>9 THL</t>
  </si>
  <si>
    <t>Pembuatan gerobak sampah</t>
  </si>
  <si>
    <t>10 item,56 THL Pasar dan 30 Bekas Honorer</t>
  </si>
  <si>
    <t>Pengadaan kontainer sampah</t>
  </si>
  <si>
    <t>Meningkatkan pemberdaya UMKM</t>
  </si>
  <si>
    <t>185 UMKM</t>
  </si>
  <si>
    <t>Peningkatan permodalan bagi koperasi 45 kop</t>
  </si>
  <si>
    <t>50 peserta</t>
  </si>
  <si>
    <t>Meningkatkan kemitraan usaha koperasi/KUD</t>
  </si>
  <si>
    <t>35 peserta</t>
  </si>
  <si>
    <t xml:space="preserve">Pelaksanaan dan pelatihan </t>
  </si>
  <si>
    <t>40 Peserta</t>
  </si>
  <si>
    <t>Mengaktifkan Koperasi yang tidak aktif</t>
  </si>
  <si>
    <t>25 peserta</t>
  </si>
  <si>
    <t>Pembekalan bagi pengelola koperasi</t>
  </si>
  <si>
    <t>Terlaksananya penilaian kesehatan koperasi</t>
  </si>
  <si>
    <t>60 kali</t>
  </si>
  <si>
    <t>Terlaksananya pemuthakiran data IHT</t>
  </si>
  <si>
    <t>Terlaksananya Fasilitasi Uji Tar dan Nikotin Rendah Rokok</t>
  </si>
  <si>
    <t>20 Unit Usaha</t>
  </si>
  <si>
    <t>Terlaksananya pelatihan dan wawasan bagi 85 kelompok IKM</t>
  </si>
  <si>
    <t>34 IKM</t>
  </si>
  <si>
    <t>Terlaksananya pembentukan sentra-sentra IKM di 17 Kecamatan</t>
  </si>
  <si>
    <t>34 Unit Usaha</t>
  </si>
  <si>
    <t>Meningkatnya jiwa usaha perajin lebih mandiri</t>
  </si>
  <si>
    <t>50 Unit Usaha</t>
  </si>
  <si>
    <t>25 Unit usaha</t>
  </si>
  <si>
    <t>Terlaksananya Peningkatan dan Pengembangan Mutu Produk Perajin/pengusaha IKM</t>
  </si>
  <si>
    <t>125 UMKM</t>
  </si>
  <si>
    <t>Meningkatnya mutu produksi</t>
  </si>
  <si>
    <t>Terwujudnya Peningkatan dan Pengembangan UKM</t>
  </si>
  <si>
    <t>50 org</t>
  </si>
  <si>
    <t>Tupoksi TFPP dapat berjalan</t>
  </si>
  <si>
    <t>20 IDKM</t>
  </si>
  <si>
    <t>Terselenggaranya  kegiatan surat menyurat</t>
  </si>
  <si>
    <t>3300 Kali</t>
  </si>
  <si>
    <t>Setwan</t>
  </si>
  <si>
    <t>Tersedianya kebutuhan air, listrik telepon, surat kabar dan majalah</t>
  </si>
  <si>
    <t>5 Jenis</t>
  </si>
  <si>
    <t xml:space="preserve">Terbayarnya dana asuransi kendaraan dinas </t>
  </si>
  <si>
    <t>10 kendaraan  roda 4 dan 8 kendaraan roda 2</t>
  </si>
  <si>
    <t>Tersedianya tenaga kebersihan dan peralatan kebersihan</t>
  </si>
  <si>
    <t>68 Jenis</t>
  </si>
  <si>
    <t xml:space="preserve">Tersedianya barang cetakan dan penggandaan </t>
  </si>
  <si>
    <t>21 Jenis</t>
  </si>
  <si>
    <t>Tersedianya alat -alat listrik Kantor</t>
  </si>
  <si>
    <t>26 Jenis</t>
  </si>
  <si>
    <t>71 Buku</t>
  </si>
  <si>
    <t>Tersedianya kebutuhan makanan dan minuman rapat dan jamuan tamu</t>
  </si>
  <si>
    <t>Terselenggaranya rapat - rapat koordinasi dan konsultasi</t>
  </si>
  <si>
    <t>Jumlah bouqet ruang Pimpinan DPRD</t>
  </si>
  <si>
    <t>336 Buah</t>
  </si>
  <si>
    <t>Terbayarnya dan jasa medical cek up bagi anggota DPRD dan keluarganya</t>
  </si>
  <si>
    <t>164 orang</t>
  </si>
  <si>
    <t>Terpenuhinya kebutuhan mobil jabatan</t>
  </si>
  <si>
    <t>Terpenuhinya kebutuhan kendaraan operasional</t>
  </si>
  <si>
    <t>Terpenuhinya kebutuhan perlengkapan gedung kantor</t>
  </si>
  <si>
    <t>1 unit genset, 1 unit chainsaw, 1 unit pemotong rumpu, 1 unit pompa air</t>
  </si>
  <si>
    <t>Terpenuhinya kebutuhan komputer</t>
  </si>
  <si>
    <t>44 unit lap top</t>
  </si>
  <si>
    <t>Terwujudnya gedung kantor yang memadai</t>
  </si>
  <si>
    <t xml:space="preserve">Terpeliharanya sarana mobilitas </t>
  </si>
  <si>
    <t>8  Unit</t>
  </si>
  <si>
    <t xml:space="preserve">Terpeliharanya sarana mobilitas yang memadai </t>
  </si>
  <si>
    <t>Terlaksananya service/perbaikan perlengkapan  gedung kantor</t>
  </si>
  <si>
    <t>9 jenid barang</t>
  </si>
  <si>
    <t>Terlaksananya service/perbaikan peralatan gedung kantor</t>
  </si>
  <si>
    <t>Terlaksananya service/perbaikan  komputer</t>
  </si>
  <si>
    <t xml:space="preserve">Tersedianya  pakaian dinas Anggota DPRD  </t>
  </si>
  <si>
    <t>3 Jenis</t>
  </si>
  <si>
    <t xml:space="preserve">Terselenggaranya kegiatan penyusunan laporan kinerja </t>
  </si>
  <si>
    <t xml:space="preserve">Terselenggaranya kegiatan penyusunan RK-DPA penetapan dan perubahan </t>
  </si>
  <si>
    <t>terlaksananya pembahasan Raperda</t>
  </si>
  <si>
    <t>2 Raperda</t>
  </si>
  <si>
    <t>Terselenggaranya rapat-rapat alat kelengkapan DPRD</t>
  </si>
  <si>
    <t>200 Kali</t>
  </si>
  <si>
    <t>Terselenggaranya rapat-rapat Paripurna  DPRD</t>
  </si>
  <si>
    <t>4 Kali</t>
  </si>
  <si>
    <t>Terselenggaranya kegiatan reses anggota DPRD</t>
  </si>
  <si>
    <t>2 Kali</t>
  </si>
  <si>
    <t>Terselenggaranya kunjungan kerja  Pimpinan DPRD dan Komisi-komisi  DPRD</t>
  </si>
  <si>
    <t>60 Kali</t>
  </si>
  <si>
    <t>Penggandaan dan penjilidan Peraturan Perundang-undangan</t>
  </si>
  <si>
    <t>225 Buku</t>
  </si>
  <si>
    <t>Penanganan aduan masyarakat dan masalah aktual</t>
  </si>
  <si>
    <t>Tersedianya dokumentasi kegiatan DPRD</t>
  </si>
  <si>
    <t>Terwujudnya naskah materi dan sambuatan Ketua DPRD</t>
  </si>
  <si>
    <t>Terselenggaranya kursud, diklat dan peletihan bagi Anggota DPRD dan Sekretariat DPRD</t>
  </si>
  <si>
    <t>Terselenggaranya rapat-rapat koordinasi Anggota DPRD dan Sekretariat DPRD</t>
  </si>
  <si>
    <t>Terbayarnya dana pendampingan tenaga ahli</t>
  </si>
  <si>
    <t>Terlaksananya kunjungan kerja Pimpinan DPRD, Alat Kelengkapan DPRD dan Sekretariat DPRD</t>
  </si>
  <si>
    <t>Penggandaan dan penjilidan risalah</t>
  </si>
  <si>
    <t>200 Buku</t>
  </si>
  <si>
    <t>Terlaksananya evaluasi Peraturan Daerah</t>
  </si>
  <si>
    <t>Meningkatnya pelayanan perpustaka an/tersedianya aplikasi automasi perpustakaan</t>
  </si>
  <si>
    <t>Tersedianya majalah</t>
  </si>
  <si>
    <t>Terselenggaranya kegiatan DPRD</t>
  </si>
  <si>
    <t>Tersedianya layanan informasi dan aspirasi</t>
  </si>
  <si>
    <t>Tersusunnya kajian/apraisal rumah jabatan dan rumah dinas</t>
  </si>
  <si>
    <t>Terlaksananya penyusunan DED gedung kantor DPRD</t>
  </si>
  <si>
    <t>Tersedianya kelengkapan administrasi kegiatan</t>
  </si>
  <si>
    <t>2 satuan</t>
  </si>
  <si>
    <t>Terpenuhinya kebutuhan telepon air dan listrik</t>
  </si>
  <si>
    <t>Tersedianya jasaadministrasi keuangan yang baik</t>
  </si>
  <si>
    <t>Terwujudnya keamanan kantor dan tercapainya kebersihan kantor</t>
  </si>
  <si>
    <t>Terpenuhinya administrasi kantor yang baik</t>
  </si>
  <si>
    <t>Tersedianya barang cetakan</t>
  </si>
  <si>
    <t>5 item</t>
  </si>
  <si>
    <t>Tersedianya barang komponen penerangan / instalasi listrik</t>
  </si>
  <si>
    <t>Tersedianya peralatan dan perlengkapan kantor</t>
  </si>
  <si>
    <t>Penyediaan bahan bacaan berupa koran dan lainnya</t>
  </si>
  <si>
    <t>Tersedianya bahan makanan dan minum rapat</t>
  </si>
  <si>
    <t>Terselenggaranya koordinasi dan konsultasi kedalam dan keluar yang baik</t>
  </si>
  <si>
    <t>Terwujudnya pemeliharaan kantor</t>
  </si>
  <si>
    <t>1 gedung kantor</t>
  </si>
  <si>
    <t>Terwujudnya pemeliharaan rutin /berkala kendaraan dinas/operasional</t>
  </si>
  <si>
    <t>1 kantor</t>
  </si>
  <si>
    <t>Terselenggaranya kegiatan kursus / pelatihan singkat</t>
  </si>
  <si>
    <t xml:space="preserve">Tersusunya laporan capaian kinerja dan iktisar realisasi kinerja </t>
  </si>
  <si>
    <t>5 laporan</t>
  </si>
  <si>
    <t>Terlaksananya penyusunan laporan pola pangan Harapan</t>
  </si>
  <si>
    <t>9 kecamatan</t>
  </si>
  <si>
    <t>Terlaksananya pemantauan harga pangan pokok secara periodik</t>
  </si>
  <si>
    <t>10 rice mile</t>
  </si>
  <si>
    <t>Terselenggaranya cadangan pangan altternatif</t>
  </si>
  <si>
    <t>Terselenggaranya sosialisasi desa mandiri pangan</t>
  </si>
  <si>
    <t>Terlaksananya prpomoosi diversifikasi pangan</t>
  </si>
  <si>
    <t xml:space="preserve">Terlaksananya program pangan alternatif </t>
  </si>
  <si>
    <t>Terselenggaranya pembinaan pengolahan pangan yang aman dikonsumsi</t>
  </si>
  <si>
    <t>6 kelompok</t>
  </si>
  <si>
    <t>Terwujudnya data keluarga rawan pangan dangizi</t>
  </si>
  <si>
    <t>Tersedianya data kecamatan rawan pangan dan gizi</t>
  </si>
  <si>
    <t>17                 kecamatan</t>
  </si>
  <si>
    <t>Terlaksananya sosialisasi program kawasan rumah pangan lesatari</t>
  </si>
  <si>
    <t>Terslaksananya koordinasi dewan ketahanan pangan</t>
  </si>
  <si>
    <t>Terselenggaranya lomba cipta pangan berbahan baku lokal</t>
  </si>
  <si>
    <t>Terselenggaranya pembinaan lembaga Distribusi Pangan</t>
  </si>
  <si>
    <t>7 gapoktan</t>
  </si>
  <si>
    <t>Terselenggaranya kegiatan adm perkantoran dengan lancar</t>
  </si>
  <si>
    <t>855 lembar</t>
  </si>
  <si>
    <t>Badan Kesatuan bangsa dan Politik</t>
  </si>
  <si>
    <t>Tersedianya jasa komunikasi, sumberdaya air dan listrik</t>
  </si>
  <si>
    <t>10 bulan</t>
  </si>
  <si>
    <t>Terselenggaranya pemeliharaan &amp; perizinan kendaraan dinas/opersional</t>
  </si>
  <si>
    <t>15 unit (roda 4 lima unit &amp; roda 2 10 unit)</t>
  </si>
  <si>
    <t>Terselenggaranya kegiatan penyediaan jasa administrasi keuangan</t>
  </si>
  <si>
    <t xml:space="preserve">8 bulan </t>
  </si>
  <si>
    <t>Terlaksananya kebersihan kantor dan lingkungan</t>
  </si>
  <si>
    <t>Terselenggaranya kegiatan penyediaan komponen listrik</t>
  </si>
  <si>
    <t>Tersedianya penyediaan peralatan rumah tangga</t>
  </si>
  <si>
    <t>Tersedianya bacaan surat kabar</t>
  </si>
  <si>
    <t>3 surat kabar dalam 1 tahun</t>
  </si>
  <si>
    <t xml:space="preserve">Tersedianya makanan untuk rapat dan tamu </t>
  </si>
  <si>
    <t>758 orang</t>
  </si>
  <si>
    <t>Mengikuti rapat-rapat koordinasi baik di dalam/luar daerah</t>
  </si>
  <si>
    <t>Tersedianya perlengkapan kantor</t>
  </si>
  <si>
    <t>48 buah</t>
  </si>
  <si>
    <t>3 gedung</t>
  </si>
  <si>
    <t>Terpeliharanya kendaraan dinas/ kendaraan operasional</t>
  </si>
  <si>
    <t>15 unit (roda empat 5 unit &amp; roda dua 10 unit)</t>
  </si>
  <si>
    <t>Terpeliharanya peralatan kerja</t>
  </si>
  <si>
    <t>33 unit</t>
  </si>
  <si>
    <t>Terpeliharanya mebelair</t>
  </si>
  <si>
    <t>14 buah</t>
  </si>
  <si>
    <t>Terpeliharanya computer &amp; laptop</t>
  </si>
  <si>
    <t>16 unit</t>
  </si>
  <si>
    <t>Terpeliharanya alat-alat komunikasi</t>
  </si>
  <si>
    <t>22 HT, 2 Tlp dan 1 mesin Fax</t>
  </si>
  <si>
    <t>Terpeliharanya senjata api</t>
  </si>
  <si>
    <t>40 buah</t>
  </si>
  <si>
    <t>Terselenggaranya laporan kegiatan</t>
  </si>
  <si>
    <t>8 jenis laporan</t>
  </si>
  <si>
    <t>Terpantaunya keberadaan orang asing dan lembga asing</t>
  </si>
  <si>
    <t>12 Kecamatan</t>
  </si>
  <si>
    <t>Terpantaunya situasi daerah selama 24 jam</t>
  </si>
  <si>
    <t>Terpantaunya organisasi telarang</t>
  </si>
  <si>
    <t>Terlaksananya kegiatan penanganan masalah aktual</t>
  </si>
  <si>
    <t>Terlaksananya Pam hari besar, even penting &amp; acara pemerintah yg lain</t>
  </si>
  <si>
    <t>6 even besar</t>
  </si>
  <si>
    <t xml:space="preserve"> </t>
  </si>
  <si>
    <t>Tersedianya fasilitasi pendukung kegiata FKDM</t>
  </si>
  <si>
    <t>Terpantaunya unjuk rasa dan audensi</t>
  </si>
  <si>
    <t>Terpantaunya wilayah perbatasan</t>
  </si>
  <si>
    <t>11 Kecamatan</t>
  </si>
  <si>
    <t>Terpantaunya dampak masalah ekonomi</t>
  </si>
  <si>
    <t>Terlaksananya Pam kegiatan kunjungan tamu NNIP dan VIP</t>
  </si>
  <si>
    <t>Penyelesaian konflik secara terpadu</t>
  </si>
  <si>
    <t>Terselenggaranya kegiatan peningkatan toleransi dn kerukunan dalam kehidupan beragama</t>
  </si>
  <si>
    <t>200 orang</t>
  </si>
  <si>
    <t>Terselenggaranya fasilitasi hubungan dewan penasehat FKUB</t>
  </si>
  <si>
    <t>Terselenggaranya fasilitasi hubungan kerja dgn pendataan organisasi aliran penghayat kepercayaan kepada Tuhan YME</t>
  </si>
  <si>
    <t>Terselenggaranya pendidikan pendahuluan bela negara</t>
  </si>
  <si>
    <t>Terselenggaranya fasilitasi hubungan kerja FPBI</t>
  </si>
  <si>
    <t>Terselenggaranya kegiatan orientasi ketahanan bangsa</t>
  </si>
  <si>
    <t>300 orang</t>
  </si>
  <si>
    <t>Terlaksananya kegiatan forum wawasan kebangsaan</t>
  </si>
  <si>
    <t>Terselenggaranya kegiatan pembinaan kesatuan bangsa</t>
  </si>
  <si>
    <t>Terselenggaranya kegiatan sosialisasi nilai-nilai nasionallisme</t>
  </si>
  <si>
    <t>235 siswa</t>
  </si>
  <si>
    <t>Terselenggaranya kegiatan sosiallisasi pemantapan idiologi Pancasia</t>
  </si>
  <si>
    <t>Terselenggaranya kegiatan sosialisasi empat pilar kehidupan berbangsa dan bernegara</t>
  </si>
  <si>
    <t>1.500 orang</t>
  </si>
  <si>
    <t>Terselenggaranya fasilitasi ormas2</t>
  </si>
  <si>
    <t>1.200 orang</t>
  </si>
  <si>
    <t>Terpantaunya pelayanan penerbitan riset/survey</t>
  </si>
  <si>
    <t>Terlaksananya temu fikir dan bakor pembinaan pemuda dan remaja</t>
  </si>
  <si>
    <t>Terpantaunya wilayah rawan penyakit masyarakat (Pekt)</t>
  </si>
  <si>
    <t>Terselenggaranya pendidikan politik masyarakat</t>
  </si>
  <si>
    <t>Terselenggaranya asistensi bantuan partai politik</t>
  </si>
  <si>
    <t>9 partai politik</t>
  </si>
  <si>
    <t>Terbinanya ormas dan LSM</t>
  </si>
  <si>
    <t>1 kali kegiatan</t>
  </si>
  <si>
    <t>Tersusunya data Parpol, Ormas dan LSM</t>
  </si>
  <si>
    <t>Terpantaunya pelaporan dan evaluasi perkembangan politik di daerah</t>
  </si>
  <si>
    <t>150 orang</t>
  </si>
  <si>
    <t>Terlaksananya pendataan dan penataan dokumen/arsip daerah</t>
  </si>
  <si>
    <t>Tersedianya jasa surat menyurat</t>
  </si>
  <si>
    <t>Tercukupinya kebutuhan jasa komunikasi,sumber daya air dan listrik untuk kelancaran pelayanan perkantoran</t>
  </si>
  <si>
    <t>Tersedianya pelayanan jasa kebersihan kantor</t>
  </si>
  <si>
    <t>6 bulan</t>
  </si>
  <si>
    <t>Terlaksananya pengadaan barang cetakan dan penggandaan</t>
  </si>
  <si>
    <t>Jumlah komponen instalasi listrik yang tersedia</t>
  </si>
  <si>
    <t>Surat kabar, buku bacaan dan peraturan perundang undangan</t>
  </si>
  <si>
    <t>Terlaksananya rapat koordinasi dan konsultasi ke dalam/luar daerah</t>
  </si>
  <si>
    <t>1 tahun / 12 bulan</t>
  </si>
  <si>
    <t>Terlaksananya pengadaan komputer</t>
  </si>
  <si>
    <t>Terlaksananya kegiatan pengadaan mebeler</t>
  </si>
  <si>
    <t>Terlaksananya penyempurnaan pembangunan Gedung Dinas Kesehatan</t>
  </si>
  <si>
    <t>Tersedianya pemeliharaan gedung kantor</t>
  </si>
  <si>
    <t>1 gedung DKK</t>
  </si>
  <si>
    <t>Jumlah kendaraan dinas yang dipelihara</t>
  </si>
  <si>
    <t>12 mobil</t>
  </si>
  <si>
    <t>Perawatan mebelair</t>
  </si>
  <si>
    <t>Terpeliharanya komputer</t>
  </si>
  <si>
    <t>Terlaksananya pembangunan Balai Penyakit Paru</t>
  </si>
  <si>
    <t>Pegawai yang mengikuti pendidikan dan pelatihan formal</t>
  </si>
  <si>
    <t>Dokumen LAKIP, LPT, Profil Kesehatan, Indikator Kinerja, Profil SDM Kesehatan, dan Data Dasar Puskesmas dan RS</t>
  </si>
  <si>
    <t>6 dokumen</t>
  </si>
  <si>
    <t>Tersusunnya laporan keuangan semesteran SKPD</t>
  </si>
  <si>
    <t>1 laporan</t>
  </si>
  <si>
    <t>Tersusunnya laporan keuangan akhir tahun SKPD tepat waktu</t>
  </si>
  <si>
    <t>Terwujudnya penyusunan laporan barang inventarisasi</t>
  </si>
  <si>
    <t xml:space="preserve">Terlaksananya pengelolaan keuangan </t>
  </si>
  <si>
    <t>Pelatihan ASPAK
Dokumen perencanaan (APBN, APBD I, APBD II)</t>
  </si>
  <si>
    <t>1 kali
1 dokumen</t>
  </si>
  <si>
    <t>Tercukupinya kebutuhan obat dan perbekalan kesehatan untuk pelayanan kesehatan, pencegahan dan pemberantasan penyakit, pelaksanaan program , penanggulang bencana alam serta pembinaan kesehatan masyarakat.</t>
  </si>
  <si>
    <t>21 Puskesmas</t>
  </si>
  <si>
    <t>Tercapainya Peningkatan Pengetahuan dan ketrampilan tenaga kefarmasian Pengelola Obat dan Perbekalan kesehatan.</t>
  </si>
  <si>
    <t>Terlaksananya Monitoring dan Perbaikan Perbekalan kesehatan di Puskesmas se Kabupaten Karanganyar.</t>
  </si>
  <si>
    <t>Tersedianya BHP di UPT Lab Kes.</t>
  </si>
  <si>
    <t>Terlaksananya Pendampingan Implementasi Pelayanan Kefarmasian Komprehensif di Fasilitas Pelayanan Kesehatan (RS, Klinik, dan Puskesmas.</t>
  </si>
  <si>
    <t>39  Fasyankes (RS,Klinik, dan Puskesmas)</t>
  </si>
  <si>
    <t>Terlaksananya kegiatan pemusnahan obat dan pengamanan obat dan perbekalan kesehatan.</t>
  </si>
  <si>
    <t>Terlaksananya pembinaan sarana produksi, distribusi dan pelayanan kefarmasian serta perbekalan kesehatan.</t>
  </si>
  <si>
    <t>Tercukupinya kebutuhan obat dan Perbekalan kesehatan untuk pelayanan dasar.</t>
  </si>
  <si>
    <t>Terlaksananya peningkatan mutu sarana kesehatan dan sarana umum lainnya</t>
  </si>
  <si>
    <t>Terlaksananya kegiatan pembiayaan Jaminan Kesehatan Nasional</t>
  </si>
  <si>
    <t>21 Puskesmas &amp; Dinas Kesehatan</t>
  </si>
  <si>
    <t>Terlayaninya pelayanan peserta JKN di Kab. Karanganyar</t>
  </si>
  <si>
    <t>Terlaksananya pengembalian jasa pelayanan di 21 puskesmas dan Dinas Kesehatan</t>
  </si>
  <si>
    <t>Tersedianya dana operasional pelaksanaan kegiatan Puskesmas</t>
  </si>
  <si>
    <t>Terlaksananya pembiayaan kesehatan kedaruratan dan penyakit yang menjadi tanggungan Pemerintah Daerah</t>
  </si>
  <si>
    <t>Se Kab. Karanganyar</t>
  </si>
  <si>
    <t>Terlaksananya BOK di 21 Puskesmas</t>
  </si>
  <si>
    <t>Tercapainya peningkatan mutu sarana kesehatan dan sarana umum lainnya</t>
  </si>
  <si>
    <t>Tercapainya akreditasi di Puskesmas</t>
  </si>
  <si>
    <t xml:space="preserve">3 Puskesmas </t>
  </si>
  <si>
    <t>3 kegiatan</t>
  </si>
  <si>
    <t>Terlaksananya kegiatan: 
(1). Penyusunan Formularium Th. 2016 dan 2017. 
(2). Pertemuan Penyebarluasan Informasi Sediaan Farmasi. Kosmetik dan Perbekkes. 
(3). Pembentukan Tim Pengawas Terpadu  Pengawasan Bahan Berbahaya yang Disalahgunakan dalam Pangan.</t>
  </si>
  <si>
    <t>Terlaksananya kegiatan operasional pusat pengolahan pasca panen tanaman obat.</t>
  </si>
  <si>
    <t>Terlaksananya kegiatan : 
(1). Pelatihan pemanfaatan TOGA, 
(2). Pembinaan Pengobat Tradisional. 
(3). Pertemuan Dokter Apoteker Saintifikasi Jamu.</t>
  </si>
  <si>
    <t>Terselenggaranya pengembangan media promosi dan informasi sadar hidup sehat.</t>
  </si>
  <si>
    <t>Terlaksananya Pemberdayaan Masyarakat dalam Bidang Kesehatan.</t>
  </si>
  <si>
    <t>Teridentifikasinya potensi dan masalah di desa / kelurahan.</t>
  </si>
  <si>
    <t>Terselenggaranya Gerakan Hidup Bersih dan Sehat di masyarakat.</t>
  </si>
  <si>
    <t>Pembinaan Petugas Promkes.</t>
  </si>
  <si>
    <t>Terselenggaranya pembinaan pencegahan merokok bagi siswa SLTA.</t>
  </si>
  <si>
    <t>Terselenggaranyan sosialisasi kawasan tanpa asap rokok.</t>
  </si>
  <si>
    <t>Terselenggaranya kegiatan peningkatan kapasitas tenaga penyuluh kesehatan.</t>
  </si>
  <si>
    <t>Terselenggaranya kegiatan kewaspadaan pangan dan gizi</t>
  </si>
  <si>
    <t>Terselenggaranya program perbaikan gizi masyarakat</t>
  </si>
  <si>
    <t>Terselenggaranya kegiatan perbaikan gizi di institusi</t>
  </si>
  <si>
    <t>Terselenggaranya Pembinaan Kader Posyandu</t>
  </si>
  <si>
    <t>1.398 posyandu</t>
  </si>
  <si>
    <t>Turunnya angka kesakitan dan kematian Ibu bayi dan balita di Kab. Karanganyar</t>
  </si>
  <si>
    <t>Terselenggaranya Pertemuan Petugas Dalam Rangka Evaluasi Program KB</t>
  </si>
  <si>
    <t>12 kali</t>
  </si>
  <si>
    <t>Terselenggaranya Pertemuan Koordinasi Pengelola Program, Evaluasi dan Bimbingan Teknis PKPR</t>
  </si>
  <si>
    <t>Terselenggaranya pertemuan petugas program KRR, Konselor sebaya, kekerasan terhadap Perempuan/ANak  dan bimbingan teknis</t>
  </si>
  <si>
    <t>Terlaksananya UKL UPL /  DPLH Pusksemas Rawat Inap</t>
  </si>
  <si>
    <t>7 paket</t>
  </si>
  <si>
    <t>Peningkatan kinerja program KIA
Penurunan angka kematian ibu dan bayi</t>
  </si>
  <si>
    <t>21 Puskesmas
17 kecamatan</t>
  </si>
  <si>
    <t>Terlaksananya kegiatan pembinaan dan pengawasan higiene dan sanitasi Tempat Pengelolaan Makanan dan Minuman</t>
  </si>
  <si>
    <t>Pertemuan koordinasi pengelola program lansia
Pelatihan kader lansia dan binwil
Terselenggaranya pertemuan pengelola program dalam rangka pendataan</t>
  </si>
  <si>
    <t>1 kali
1 kali
12 kali</t>
  </si>
  <si>
    <t>Terlaksananya rehabilitasi Puskesmas Jumapolo</t>
  </si>
  <si>
    <t>Pusk. Jumapolo</t>
  </si>
  <si>
    <t>Terlaksananya pengadaan Mobil Ambulance</t>
  </si>
  <si>
    <t>Terlaksananya rehabilitasi 3 Gedung Puskesmas yaitu Puskesmas Jatipuro, Pusk. Tawangmangu, Pusk. Kebakkramat I</t>
  </si>
  <si>
    <t>3 gedung Pusk.</t>
  </si>
  <si>
    <t>Pusk. Tawangmangu, Pusk. Jatipuro, Pusk. Kebakkramat I</t>
  </si>
  <si>
    <t>Terlaksananya penyempurnaan IPAL di Puskesmas</t>
  </si>
  <si>
    <t>Puskesmas</t>
  </si>
  <si>
    <t>Pendataan status kepemilikan tanah 21 puskesmas dan 58 pustu</t>
  </si>
  <si>
    <t>Terlaksananya pertemuan penyusunan DED Pusk. Tasikmadu; Pusk. Colomadu I; Pusk. Gondangrejo; Pusk. Kebakkramat I dan Pustu Banjarharjo, Kebakkramat II; Pustu Dayu, Karangpandan; Pustu Karangbangun, Jumapolo; Pustu Kadipiro, Jumapolo; Pustu Kalijirak</t>
  </si>
  <si>
    <t>9 dokumen</t>
  </si>
  <si>
    <t>Terwujudnya relokasi kantor Dinas Kesehatan</t>
  </si>
  <si>
    <t>1 bulan</t>
  </si>
  <si>
    <t>Terselenggaranya Penanggulangan Balita Kurang Gizi</t>
  </si>
  <si>
    <t>14 kasus</t>
  </si>
  <si>
    <t>Terlayaninya masyarakat miskin di Puskesmas dengan gratis</t>
  </si>
  <si>
    <t>Aplikasi SIM KIA dan SIM Perijinan
Operasional pengembangan SIMPUS dan WEB DKK</t>
  </si>
  <si>
    <t>2 paket
1 paket</t>
  </si>
  <si>
    <t>Terlaksananya Sosialisasi Jabatan Fungsional
Sosialisasi Peraturan Kepegawaian</t>
  </si>
  <si>
    <t>2 angkatan
2 angkatan</t>
  </si>
  <si>
    <t>Terselenggaranya penilaian angka kredit jabatan fungsional</t>
  </si>
  <si>
    <t>Terlaksananya kegiatan pemilihan tenaga kesehatan teladan</t>
  </si>
  <si>
    <t>Bimtek ke 21 Puskesmas</t>
  </si>
  <si>
    <t>2 kali</t>
  </si>
  <si>
    <t>Terlaksananya  kegiatan  pelayanan kesehatan dasar</t>
  </si>
  <si>
    <t>Monitoring penilaian pra survey akreditasi
Monitoring Penialaian pasca survey akreditasi
terlaksananya akreditasi Puskesmas</t>
  </si>
  <si>
    <t>4 kali
4 kl
4 kali</t>
  </si>
  <si>
    <t>Terlaksananya kegiatan penghitungan biaya kesehatan Kabupaten Karanganyar</t>
  </si>
  <si>
    <t>Pendampingan P2KT di 21 Puskesmas
Tersusunnya dokumen P2KT 21 Puskesmas</t>
  </si>
  <si>
    <t>1 dokumen
1 dokumen</t>
  </si>
  <si>
    <t>Dokumen Perbup SKK (Sistem Kesehatan Kabupaten) &amp; Buku saku kesehatan</t>
  </si>
  <si>
    <t>Terlaksananya Perubahan perilaku BABS di Masyarakat.
Terlaksananya advokasi Percepatan Pencapaian Sanitasi Dasar dengan Strategi STBM kepada Stakeholder.
Terlaksananya Advokasi percepatan Pencapaian Sanitasi Dasar dengan Strategi STBM Kepada Kepala Puskesmas dan Camat.
Terlaksananya Advokasi Percepatan Pencapaian Sanitasi Dasar dengan Strategi STBM Kepada Kepala Desa / Lurah.
Terlaksananya Koordinasi Pokja STBM Kabupaten.
Terlaksananya Deklarasi Kecamatan Stop Buang Air Besar Sembarangan.
Terlaksananya Koordinasi Pokja STBM Kecamatan.
Terlaksananya Pemicuan STBM.
Terlaksananya Verifikasi Kecamatan Stop BABS.
Terlaksananya Pemberian Stimulan Pembangunan Jamban Sehat Kepada Masyarakat Tidak Mampu.</t>
  </si>
  <si>
    <t>6 kecamatan
1 kali
1 kali
1 kali
4 kali
6 kecamatan
17 kecamatan
41 kali
6 kecamatan
400 rumah</t>
  </si>
  <si>
    <t>Terlaksananya kegiatan peningktan SDM.
Terlaksananya kalibrasi alkes.
Tersosialisasinya pelayanan di UPT.
Terbinanya pelayanan lab. Puskesmas.
Terlaksananya kalibrasi alkes.
Tersosialisasinya pelayanan di UPT.
Terbinanya pelayanan lab. Puskesmas.</t>
  </si>
  <si>
    <t>2 kali
1 paket
1 kegiatan
2 kegiatan</t>
  </si>
  <si>
    <t>Terlaksananya Pembinaan dan Pengawasan Kualitas Air pada BPSPAMS.
Terlaksananya Pertemuan Jejaring Pengelolaan Limbah Medis B3 di Fasyankes.
Terlaksananya Pertemuan Pengelolaan sampah Rumah Tangga.
Terlaksananya Pengawasan Kesehatan Lingkungan pada masyarakat terhadap resiko dampak pencemaran lingkungan.
Terlaksananya Pengawasan Kualitas Air Bersih.
Terlaksananya Pembinaan dan Pengawasan Kesehatan Lingkungan di Tempat‑tempat Umum.</t>
  </si>
  <si>
    <t>Terlaksananya Pembangunan Instalasi Pengelolaan Air Limbah (IPAL) di Gedung Balai Penyehatan Penyakit Dampak Rokok Kabupaten Karanganyar.</t>
  </si>
  <si>
    <t>50 kelompok
2 kali
4 kali
4 lokasi
177 desa
21 Puskesmas</t>
  </si>
  <si>
    <t>Terlaksananya Pengendalian Focus
Terlaksananya Pelatihan Penggerakan PSN di masyarakat
Terlaksananya Pembelian perlengkapan petugas fogging
Terlaksananya Pembelian perlengkapan kader pemantau jentik
Terlaksananya Bintek Kader PPJ
Terlaksananya Pertemuan Petugas P2B2
Terlaksannaya Pertemuan POKJANAL DBD Kab.
Terlaksananya Pertemuan POKJANALDBD Tingkat Kecamatan
Terlaksannaya Pemeliharaan mobiloperasional fogging
Terlaksannaya pemeliharaan mesin fogging
Terlaksananya survei migrasi malaria</t>
  </si>
  <si>
    <t>300 focus
20 desa
12 paket
50 paket
5 kali
2 kl
1 kl
6 kecamatan
1 unit
9 unit
4 lks</t>
  </si>
  <si>
    <t>Terlaksananya Penyelidikan Epidemiologi
Terlaksananya Pengamatan Pasca KLB
Terlaksananya Pengambilan sampel KLB
Terlaksananya Penanggulangan Bencana
Terlaksananya pembelian paket logistik bencana
Terlaksananya peyediaan buku PE, Pedoman SKD dan Algoritma Diagnosis
Terlaksananya Pelatihan Peningkatan Kemampuan Petugas P2M
Terlaksananya validasi data surveilans</t>
  </si>
  <si>
    <t>39 kl
18 kl
5 kl
5 lks
5 lks
21 pusk
1 kl
6 kl</t>
  </si>
  <si>
    <t>Terlaksananya peningkatan kemampuan nakes daam MTBS
Terlaksannaya Peningkatan Kemampuan kader dalam tatalaksana diare
Tersedianya logistik P2 ISPA/Diare
Terlaksananya Peningkatan kemampuan tatalaksana Kusta
Terlaksananya kontak tracing penderita TB paru</t>
  </si>
  <si>
    <t>120 nakes
6 ds
21 Pusk
1 kl
21 Puskesmas</t>
  </si>
  <si>
    <t>Terdeteksinya secara dini kanker payudara dan kanker leher rahim  dengan metode IVA.</t>
  </si>
  <si>
    <t>21  Pusk, 26506 PUS</t>
  </si>
  <si>
    <t xml:space="preserve">Se Kab. Karanganyar </t>
  </si>
  <si>
    <t>Terlaksananya imunisasi bayi &amp; batita  anak SD/MI/SDLB, WUS</t>
  </si>
  <si>
    <t>Terdeteksinya faktor risiko Penyakit Tidak Menular (Hipertensi &amp; DM) di masyarakat</t>
  </si>
  <si>
    <t>Tersedianya logistik TB
Terlaksananya  Bintek Renval P2 TB
Terlaksananya Monev P2 TB
Terlaksananya Fasilitasi Penjaringan suspek TB
Terlaksananya mini lepro
Terlaksannaya Pertemuan LQAS
Terlaksananya Sosialisasi Pos Penanggulangan TB Desa
Terlaksannaya pembentukan Pos TB Desa
Terlaksananya Pelatihan Kader Pos Penangguangan b desa
Terlaksannaya pertemuan peningkatan kopetensi petugas lab Tb
Terlaksannaya supervisi peningkatan mutu P2 TB</t>
  </si>
  <si>
    <t>1 tahun
4 kl
2 kl
6 ds
1 kali
3 kl
5 ds
5 ds
5 ds
21 Pusk
21 Pusk</t>
  </si>
  <si>
    <t>Terlaksananya Penyelenggaraan PIN</t>
  </si>
  <si>
    <t>21 pusk, 177 desa, 62.782 balita dan 1396 pos PIN</t>
  </si>
  <si>
    <t>Tercapainya target AFP Rate
tercapainya surveilans terpadu
Tercapainya Case Based Measles 
Surveilance (surveilans campak berbasis kasus)
Terpantaunya kesehatan jema'ah haji</t>
  </si>
  <si>
    <t>4 kasus
21 Pusk, 177 desa
20 kasus
470 jemaah haji</t>
  </si>
  <si>
    <t>Terlaksanya pelatihan klinik VCT
Terlaksananya klinik VCT dan Klinik IMS Mobile
Terlaksananya  konsultasi program HIV  Aids
Terlaksannya pengambilan logistik untuk pelayanan klinik VCT dan IMS ke Dinkes Prop.</t>
  </si>
  <si>
    <t>21 puskesmas
25 kl
2 kl
4 kl</t>
  </si>
  <si>
    <t>Pengiriman surat menyurat dibidang kepegawaian</t>
  </si>
  <si>
    <t xml:space="preserve">1900 surat </t>
  </si>
  <si>
    <t>BKD Karanganyar</t>
  </si>
  <si>
    <t>Pembayaran telepon, air, listrik &amp; internet</t>
  </si>
  <si>
    <t>5 Jenis/12 bulan</t>
  </si>
  <si>
    <t>Pengadaan peralatan kebersihan kantor</t>
  </si>
  <si>
    <t>25 Jenis  barang &amp; 3 kegiatan</t>
  </si>
  <si>
    <t>Pengadaan Alat Tulis Kantor</t>
  </si>
  <si>
    <t>53 Jenis barang &amp; 1 kegiatan</t>
  </si>
  <si>
    <t>Pengadaan barang cetakan dan penggandaan</t>
  </si>
  <si>
    <t>2 jenis/ 12 bulan</t>
  </si>
  <si>
    <t xml:space="preserve">Pembelian alat-alat listrik dan penerangan </t>
  </si>
  <si>
    <t>3 Jenis barang</t>
  </si>
  <si>
    <t>Pengadaan surat kabar/harian</t>
  </si>
  <si>
    <t>720 terbitan</t>
  </si>
  <si>
    <t>Pengadaan makanan &amp; minuman rapat</t>
  </si>
  <si>
    <t>1238 dos</t>
  </si>
  <si>
    <t>Terselenggaranya koordinasi ke dalam/ luar daerah</t>
  </si>
  <si>
    <t>59 kali</t>
  </si>
  <si>
    <t>Pengadaan perlengkapan gedung kantor berupa teralis, CCTV, meja vertical blinds, sun blasting pintu dan logo kabupaten</t>
  </si>
  <si>
    <t>8 jendela 2 set pintu, 1 set CCTV, 27 buah meja vertical blinds, sun blasting pintu dan logo kabupaten</t>
  </si>
  <si>
    <t>Terpeliharanya sarana mobilitas kendaraan dinas operasional kantor</t>
  </si>
  <si>
    <t>4 jenis kegiatan</t>
  </si>
  <si>
    <t>Pemeliharaan peralatan gedung kantor (komputer, printer, sarana komunikasi dan AC)</t>
  </si>
  <si>
    <t>4 jenis sarana</t>
  </si>
  <si>
    <t>Terlaksananya pemindahan gedung kantor</t>
  </si>
  <si>
    <t xml:space="preserve">Terwujudnya pembangunan pagar, penataan halaman, tempat parkir dan tiang bendera </t>
  </si>
  <si>
    <t>Tersusunnya dokumen renja, RKT, pengendalian kegiatan, penyusunan LKJIP, LPT, POK RKA?DPA</t>
  </si>
  <si>
    <t xml:space="preserve">7 jenis </t>
  </si>
  <si>
    <t>Tersusunnya pengelolaan keuangan SKPD</t>
  </si>
  <si>
    <t>Pengiriman peserta diklat kepemimipinan tingkat II</t>
  </si>
  <si>
    <t>Pengiriman peserta diklat kepemimipinan tingkat III</t>
  </si>
  <si>
    <t>4 Orang</t>
  </si>
  <si>
    <t>Pengiriman peserta diklat kepemimipinan tingkat IV</t>
  </si>
  <si>
    <t>5 Orang</t>
  </si>
  <si>
    <t>Penyeleksian calon peserta Diklat Pim</t>
  </si>
  <si>
    <t>11 Orang</t>
  </si>
  <si>
    <t xml:space="preserve">Pengiriman peserta Diklat, kursus, pelatihan, sosialisasi, bintek, workshop dll. Penyelenggaraan Diklat PNS </t>
  </si>
  <si>
    <t>70 orang</t>
  </si>
  <si>
    <t>Penyelenggaraan kegiatan diklat teknis manajemen kepegawaian</t>
  </si>
  <si>
    <t>Penyelenggaraan Pendidikan dan Pelatihan Pengelolaan Aset Daerah</t>
  </si>
  <si>
    <t>Pengelolaan jabatan fungsional, pelaksanaan kegiatan Baperjakat, pelantikan dan pengambilan sumpah jabatan struktural</t>
  </si>
  <si>
    <t>500 jabatan</t>
  </si>
  <si>
    <t>Pelaksanaan uji kompetensi pejabat struktural</t>
  </si>
  <si>
    <t xml:space="preserve">55 pejabat struktural </t>
  </si>
  <si>
    <t>Melaksanakan kegiatan penyelesaian mutasi / penempatan PNS, penegrian dan KGB</t>
  </si>
  <si>
    <t>440 Orang/ 60 SKPD</t>
  </si>
  <si>
    <t>Melaksanakan kegiatan penyelesaian kenaikan pangkat PNS</t>
  </si>
  <si>
    <t>3.000 Orang</t>
  </si>
  <si>
    <t>Sajian informasi kepegawaian</t>
  </si>
  <si>
    <t>11.311 Orang</t>
  </si>
  <si>
    <t>Terselenggaranya kegiatan penyelesaian pelanggaran disiplin PNS</t>
  </si>
  <si>
    <t>60 unit kerja</t>
  </si>
  <si>
    <t>Tersusunnya SOP Badan Kepegawaian Daerah Kabupaten Karanganyar Tahun 2016</t>
  </si>
  <si>
    <t>2 SOP</t>
  </si>
  <si>
    <t>Pengiriman peserta ujian dinas dan ujian kenaikan pangkat golongan/penyesuaian ijazah</t>
  </si>
  <si>
    <t>PNSD Golongan IIi melaporkan LP2P</t>
  </si>
  <si>
    <t xml:space="preserve">9.000 PNS </t>
  </si>
  <si>
    <t>Terselesaikannya ijin perkawinan dan perceraian bagi PNSD</t>
  </si>
  <si>
    <t>15 ajuan</t>
  </si>
  <si>
    <t>Pengadaan kartu-kartu pegawai dan kartu identitas pegawai elektronik</t>
  </si>
  <si>
    <t>2.000 kartu KPE</t>
  </si>
  <si>
    <t>Terselenggaranya sosialisasi bidang kepegawaian</t>
  </si>
  <si>
    <t>395 PNS (10 SKPD)</t>
  </si>
  <si>
    <t>Melaksanakan kegiatan penyelesaian ajuan pensiun PNS</t>
  </si>
  <si>
    <t>450 orang</t>
  </si>
  <si>
    <t>Pengiriman berkas permohonan mendapatkan piagam penghargaan satya lancana karya satya</t>
  </si>
  <si>
    <t>100 PNS</t>
  </si>
  <si>
    <t>Penataan PNS sesuai dengan analisis jabatan</t>
  </si>
  <si>
    <t>11.311 PNS</t>
  </si>
  <si>
    <t xml:space="preserve">Terlaksananya tertib administrasi ijin belajar dan ijin penggunaan gelar bagi PNSD Kabupaten Karanganyar </t>
  </si>
  <si>
    <t>300 orang / ajuan</t>
  </si>
  <si>
    <t>Terselenggaranya pembuatan SKP dan penilaian kerja PNS</t>
  </si>
  <si>
    <t>10.699 PNS</t>
  </si>
  <si>
    <t>Pelaksanaan seleksi penerimaan CPNSD Kabupaten Karanganyar</t>
  </si>
  <si>
    <t>10.000 CPNS</t>
  </si>
  <si>
    <t>Pelaksanaan pendataan ulang PNS di lingkungan Pemerintah Kabupaten Karanganyar</t>
  </si>
  <si>
    <t>Terlaksananya penyediaan jasa surat menyurat</t>
  </si>
  <si>
    <t>2000 Surat</t>
  </si>
  <si>
    <t>Bapermades</t>
  </si>
  <si>
    <t>Terlaksananya penyediaan jasa komunikasi ,penerangan dan sumber daya air dan dan listrik</t>
  </si>
  <si>
    <t>Terlaksananya penyediaan jasa kebersihan dan keamanan lingkungan kantor</t>
  </si>
  <si>
    <t>12 bulan 2 orang</t>
  </si>
  <si>
    <t>Terlaksananya penyediaan alat tulis kantor</t>
  </si>
  <si>
    <t>Terlaksananya penyediaan barang cetakan dan penggandaan</t>
  </si>
  <si>
    <t>Terlaksananya penyediaan instalasi listrik dan penerangan kantor</t>
  </si>
  <si>
    <t>Terlaksananya penyediaan bahan bacaan dan peraturan perundang-undangan</t>
  </si>
  <si>
    <t>Terlaksananya penyediaan makan dan minum kantor yang cukup</t>
  </si>
  <si>
    <t>Terlaksananya penyediaan perjalanan dinas dalam daerah dan luar daerah</t>
  </si>
  <si>
    <t>TV, Filling kabinet,mesin ketik, rak buku, lemari besi</t>
  </si>
  <si>
    <t>Terlaksananya pengadaan peralatan gedung kantor</t>
  </si>
  <si>
    <t xml:space="preserve"> Laptop, printer, handycam,kamera digital</t>
  </si>
  <si>
    <t>Terlaksananya pemeliharaan gedung kantor yang baik</t>
  </si>
  <si>
    <t>Terlaksananya permeliharan kendaraan dinas/operasional</t>
  </si>
  <si>
    <t>1 Tahun 3 mobil 12 sepeda motor</t>
  </si>
  <si>
    <t>Terlaksananya penyediaan perlengkapan gedung kantor yang baik</t>
  </si>
  <si>
    <t>Terlaksananya penyediaan peralatan gedung kantor yang baik</t>
  </si>
  <si>
    <t xml:space="preserve">Terwujudnya kekompakan kedisiplinan dan kepemimpinan yang baik </t>
  </si>
  <si>
    <t>1 Bulan</t>
  </si>
  <si>
    <t>Terlaksananya bimbingan teknis dan kursus ketrampilan</t>
  </si>
  <si>
    <t>Terlaksananya sistem laporan capaian kinerja dan iktisar realisasi kinerja SKPD</t>
  </si>
  <si>
    <t>4 buku</t>
  </si>
  <si>
    <t>Terlaksananya sistem pelaporan keuangan yang baik</t>
  </si>
  <si>
    <t>8 laporan</t>
  </si>
  <si>
    <t>Terlaksananya Pelatihan Tenaga Tehnis dan Masyarakat melalui usaha ekonomi produktif</t>
  </si>
  <si>
    <t>20 orang</t>
  </si>
  <si>
    <t>Terlaksananya pembinaan bagi pengurus  lembaga adat</t>
  </si>
  <si>
    <t>2 kel. Adat</t>
  </si>
  <si>
    <t>Terlaksananya pembinaan pengelolaan administrasi kelompok UP2KPKK</t>
  </si>
  <si>
    <t>34 kelompok</t>
  </si>
  <si>
    <t>Terlaksananya pembinaan kader  PKK oleh dewan pembina TP PKK</t>
  </si>
  <si>
    <t>1 Rakor</t>
  </si>
  <si>
    <t>Terlaksananya pembinaan 10 Program Pokok PKK dan P2-MBG</t>
  </si>
  <si>
    <t>100 Orang</t>
  </si>
  <si>
    <t>Terlaksananya Rakor Pokjanal Posyandu</t>
  </si>
  <si>
    <t>1 kali rakor</t>
  </si>
  <si>
    <t>Terlaksananya kegiatan TP PKK Kabupaten Karanganyar</t>
  </si>
  <si>
    <t>Terlaksananya program penanggulangan kemiskinan berbasis masyarakat</t>
  </si>
  <si>
    <t>Terlaksananya pelatihan Kader Pemberdayaan Masyarakat (KPM)</t>
  </si>
  <si>
    <t xml:space="preserve">Terwujudnya pemberdayaan masyarakat miskin melalui usaha ekonomi produktif </t>
  </si>
  <si>
    <t>10 Kelompok</t>
  </si>
  <si>
    <t>Terlaksananya sertifikasi kawasan lindung dan sawah lestari</t>
  </si>
  <si>
    <t>1 Desa</t>
  </si>
  <si>
    <t>Terlaksananya kegiatan Pemberian Makanan Tambahan Anak Sekolah</t>
  </si>
  <si>
    <t>388 siswa x              12 kali</t>
  </si>
  <si>
    <t>Terlaksananya Revitalisasi Los/Kios Pasar Desa</t>
  </si>
  <si>
    <t>Terlaksananya pembinaan lumbung pangan masyarakat</t>
  </si>
  <si>
    <t>6 LPM/CPPD</t>
  </si>
  <si>
    <t>Terlaksananya Pembinaan UED-SP</t>
  </si>
  <si>
    <t>Terlaksananya partisipasi Gelar TTG Tingkat Nasionl Dan Pengoptimalan Posyantekdes</t>
  </si>
  <si>
    <t>177 desa/kelurahan</t>
  </si>
  <si>
    <t>Terbentuk dan terbinanya BUMDES</t>
  </si>
  <si>
    <t>20 Desa</t>
  </si>
  <si>
    <t>Terlaksananya program dana desa menjadi lancar</t>
  </si>
  <si>
    <t>162 Desa</t>
  </si>
  <si>
    <t>Terlaksananya fasilitasi kegiatan pasca program PNPM-MD dengan pengelolaan yang baik aset kekayaan PNPM MPd untuk kesejahteraan masyarakat</t>
  </si>
  <si>
    <t>15 kecamatan</t>
  </si>
  <si>
    <t>Terlaksananya kegiataan TMMD sengkuyung I dengan baik</t>
  </si>
  <si>
    <t>Desa Dawung (Matesih)</t>
  </si>
  <si>
    <t>Terlaksananya kegiataan TMMD sengkuyung II dengan baik</t>
  </si>
  <si>
    <t>Desa Kadipiro (Jumapolo)</t>
  </si>
  <si>
    <t>Terlaksananya kegiatan Bhakti gotong royong masyarakat</t>
  </si>
  <si>
    <t>3 Desa</t>
  </si>
  <si>
    <t>Terselenggaranya pembangunan sarana dan prasarana jalan di perdesaan</t>
  </si>
  <si>
    <t>Terlaksananya pencanangan BBGRM tingkat provinsi</t>
  </si>
  <si>
    <t>Terlaksananya kegiatan pemugaran perumahan</t>
  </si>
  <si>
    <t>200 KK</t>
  </si>
  <si>
    <t>Terlaksananya perlombaan desa dan kelurahan</t>
  </si>
  <si>
    <t>Terlaksananya pengelolaan PANSIMAS dengan baik</t>
  </si>
  <si>
    <t>97 lokasi BP-SPAMS</t>
  </si>
  <si>
    <t>Terlaksananya penataan lingkungan permukiman</t>
  </si>
  <si>
    <t>4 desa</t>
  </si>
  <si>
    <t>Terselenggaranya koordinasi penyelesaian pengaduan masyarakat penerima bantuan</t>
  </si>
  <si>
    <t>Terlaksananya keterpaduan pembangunan desa yg berprestasi</t>
  </si>
  <si>
    <t>4 Desa/Kel</t>
  </si>
  <si>
    <t>Terlaksananya kegiatan Bhakti Desaku Maju</t>
  </si>
  <si>
    <t>2 Desa</t>
  </si>
  <si>
    <t>Terlaksananya pelatihan metodelogi  pemberdayaan masyarakat bagi kepala dusun</t>
  </si>
  <si>
    <t>30 Kadus</t>
  </si>
  <si>
    <t>Terlaksananya data profil desa tingkat perkembangan desa dan kelurahan</t>
  </si>
  <si>
    <t>177 desa dan kelurahan</t>
  </si>
  <si>
    <t>Desa Dawung Matesih</t>
  </si>
  <si>
    <t>Desa Kadipiro Jumapolo</t>
  </si>
  <si>
    <t>Belanja Bantuan Kegiatan TMMD Sengkuyung II
(Desa Dawung Matesih)</t>
  </si>
  <si>
    <t>Belanja Bantuan Kegiatan TMMD Reguler
(Desa Kadipiro Jumapolo)</t>
  </si>
  <si>
    <t>Terlaksananya penyediaan Surat Menyurat</t>
  </si>
  <si>
    <t>Tersedianya Rekening Telepon, Listrik dan Air</t>
  </si>
  <si>
    <t>Tersedianya Jasa Kebersihan Kantor</t>
  </si>
  <si>
    <t>Tersedianya Kebutuhan Alat Tulis Kantor</t>
  </si>
  <si>
    <t>Tersedianya barang cetakan, penggandaan dan penjilidan</t>
  </si>
  <si>
    <t>Tersedianya penyediaan Alat Listrik Kantor</t>
  </si>
  <si>
    <t>Tersedianya langganan Surat Kabar</t>
  </si>
  <si>
    <t>Tersedianya jamuan makan minum rapat tamu</t>
  </si>
  <si>
    <t>Terlaksananya pelaksanaan rapat didalam daerah</t>
  </si>
  <si>
    <t>Tersedianya ligistik rumah dinas</t>
  </si>
  <si>
    <t>Tersedianya pembelian perlengkapan kantor 3 jenis dan sepeda motor 2 unit</t>
  </si>
  <si>
    <t>Terlaksananya kegiatan pemeliharaan rumah jabatan</t>
  </si>
  <si>
    <t>Terlaksananya kegiatan pemeliharaan gedung kantor</t>
  </si>
  <si>
    <t>Terlaksananya kegiatan pemeliharaan kendaraan dinas</t>
  </si>
  <si>
    <t>Terlaksananya pemeliharaan komputer, printer dan mesin ketik</t>
  </si>
  <si>
    <t>Terlaksananya penyusunan laporan capaian program</t>
  </si>
  <si>
    <t>Terlaksananya pelaporan keuangan akhir tahun</t>
  </si>
  <si>
    <t>Terlaksananya capaian kinerja dan keuangan</t>
  </si>
  <si>
    <t>Terselenggaranya pembinaan administrasi bantuan ADD</t>
  </si>
  <si>
    <t>Terlaksananya pembinaan dan pemantauan pembinaan PKK</t>
  </si>
  <si>
    <t>Pengadaan sarana dan prasarana</t>
  </si>
  <si>
    <t>Terlaksananya pembinaan Linmas/Kamtibmas</t>
  </si>
  <si>
    <t>Terlaksananya pembinaan Wilayah/Daerah</t>
  </si>
  <si>
    <t>Terlaksananya pembinaan dan pemantauan kerukunan beragama</t>
  </si>
  <si>
    <t>Terselenggaranya pemantauan dan musrenbang kecamatan</t>
  </si>
  <si>
    <t>Terselenggaranya Lomba Desa</t>
  </si>
  <si>
    <t>Terlaksananya pembinaan perangkat desa</t>
  </si>
  <si>
    <t>Terlaksananya pembinaan administrasi pemerintah desa</t>
  </si>
  <si>
    <t>Kec. Jumapolo</t>
  </si>
  <si>
    <t>27 buku</t>
  </si>
  <si>
    <t>12 desa</t>
  </si>
  <si>
    <t>2 Kegiatan</t>
  </si>
  <si>
    <t>terlaksananya kegiatan surat menyurat</t>
  </si>
  <si>
    <t>tersedianya jasa komunikasi, sumberdaya air dan lsitrik</t>
  </si>
  <si>
    <t>tersedianya jasa kebersihan kantor</t>
  </si>
  <si>
    <t>tersediannya alat tulis kantor</t>
  </si>
  <si>
    <t xml:space="preserve">tersedianya barang cetakan dan penggandaan </t>
  </si>
  <si>
    <t>tersedianya komponen instalasi listrik</t>
  </si>
  <si>
    <t>tersedianya peralatan rumah tangga</t>
  </si>
  <si>
    <t>tersedianya bahan bacaan</t>
  </si>
  <si>
    <t>Terselenggaranya Rapat Keoordinasi ke Dalam/luar Daerah</t>
  </si>
  <si>
    <t>tersediaanya bahan logistik rumah dinas</t>
  </si>
  <si>
    <t>tersedianya peralatan kantor</t>
  </si>
  <si>
    <t>30 kursi rapat, 1 mesin fax</t>
  </si>
  <si>
    <t>tersedianya mebelair</t>
  </si>
  <si>
    <t>1 lemari penekar</t>
  </si>
  <si>
    <t>tersedianya komputer</t>
  </si>
  <si>
    <t>1 printer</t>
  </si>
  <si>
    <t>1 lemari es</t>
  </si>
  <si>
    <t>terpeliharanya rumah dinas Camat Mojogedang</t>
  </si>
  <si>
    <t>1 rumah</t>
  </si>
  <si>
    <t>Terpeliharanya  gedung Kantor Kecamatan Mojogedang</t>
  </si>
  <si>
    <t>terpeliharanya kendaraan dinas operasional</t>
  </si>
  <si>
    <t>1 mobil, 2 sepeda motor</t>
  </si>
  <si>
    <t>terpeliharanya peralatan gedung kantor</t>
  </si>
  <si>
    <t>peralatan kantor, mesin potong rumput, genset</t>
  </si>
  <si>
    <t>tersusunnya laporan capaian kinerja dan realisasi kinerja SKPD</t>
  </si>
  <si>
    <t>tersusunnya laporan keuangan akhir tahun</t>
  </si>
  <si>
    <t>tersusunnya RKA-DPA</t>
  </si>
  <si>
    <t>tersusunnya laporan pelaksanaan tugas SKPD</t>
  </si>
  <si>
    <t>tersusunnya LAKIP</t>
  </si>
  <si>
    <t>terlaksananya sosialisasi yang terkait dengan kesetaraan gender, pemberdayaan perempuan dan perlindungan anak</t>
  </si>
  <si>
    <t>1 kegiatan / 13 desa</t>
  </si>
  <si>
    <t>terlaksananya kegiatan pembinaan PKK Kecamatan Mojogedang</t>
  </si>
  <si>
    <t>terlaksananya kegiatan PATEN tingkat kecamatan</t>
  </si>
  <si>
    <t>terlaksananya kegiatan Pembinaan Linmas tingkat kecamatan</t>
  </si>
  <si>
    <t>terlaksananya kegiatan kebudayaan</t>
  </si>
  <si>
    <t>terlaksananya kegiatan FKUB tingkat kecamatan</t>
  </si>
  <si>
    <t>terlaksananya penyuluhan pencegahan peredaraan/penggunaan minuman keras dan narkoba</t>
  </si>
  <si>
    <t>terlaksananya Musrenbang tingkat kecamatan</t>
  </si>
  <si>
    <t>terlaksananya lomba desa tingkat kecamatan</t>
  </si>
  <si>
    <t>terlaksananya pembinaan perangkat desa</t>
  </si>
  <si>
    <t xml:space="preserve">terlaksananya pembinaan kegiatan administrasi pemerintahan desa </t>
  </si>
  <si>
    <t>operasional tim rahdal pemilihan Kepala Desa Kec. Mojogedang</t>
  </si>
  <si>
    <t>1 kegiatan / 1 desa</t>
  </si>
  <si>
    <t xml:space="preserve">Terwujudnya wirausaha perempuan </t>
  </si>
  <si>
    <t>Tersampaikannya surat menyurat</t>
  </si>
  <si>
    <t>2500 srt</t>
  </si>
  <si>
    <t>Kec. Gondangrejo</t>
  </si>
  <si>
    <t>Terbayarnya rekening listrik dan Telepon</t>
  </si>
  <si>
    <t>31 item</t>
  </si>
  <si>
    <t>Tersedianya  barang cetakan dan penggandaan</t>
  </si>
  <si>
    <t>Tersedianya lampu/penerangan kantor</t>
  </si>
  <si>
    <t>80 bh</t>
  </si>
  <si>
    <t>Tersedianya logistik dan perlengkapan kantor</t>
  </si>
  <si>
    <t>11 item</t>
  </si>
  <si>
    <t>Tersedianya bahan bacaan</t>
  </si>
  <si>
    <t>Tersedianya konsumsi rapat</t>
  </si>
  <si>
    <t>23 kali</t>
  </si>
  <si>
    <t>Terlaksananya rapat koordinasi kedalam dan keluar daerah</t>
  </si>
  <si>
    <t>Terlaksananya pengadaan seperangkat komputer dan lap top</t>
  </si>
  <si>
    <t>Terlaksananya pengadaan kursi lipat, kursi tunggu, handy cam, kamera , AC Wireless</t>
  </si>
  <si>
    <t>59 unit</t>
  </si>
  <si>
    <t>Terlaksananya pemeliharaan Rumah Dinas</t>
  </si>
  <si>
    <t>Terlaksananya pemeliharaan gedung kantor</t>
  </si>
  <si>
    <t>4 lokal</t>
  </si>
  <si>
    <t>1 mbl, 2 spd mtr</t>
  </si>
  <si>
    <t>Terlaksananya pemeliharaan peralatan Kantor</t>
  </si>
  <si>
    <t>Terwujudnya telepon antar ruangan</t>
  </si>
  <si>
    <t>Tersusunnya Lakip</t>
  </si>
  <si>
    <t xml:space="preserve">Tersusunnya Laporan Akuntabilitas dan Laporan Keuangan </t>
  </si>
  <si>
    <t>Terlaksananya kegiatan TP PKK Kecamatan</t>
  </si>
  <si>
    <t>13 desa</t>
  </si>
  <si>
    <t>Tercapainya peningkatan pelayanan yang memadai</t>
  </si>
  <si>
    <t>Terlaksananya Pembinaan Linmas</t>
  </si>
  <si>
    <t>Terlaksananya  Peningkatan Toleransi dan Kerukunan Kehidupan Beragama</t>
  </si>
  <si>
    <t>Musyawarah Pembangunan Kecamatan</t>
  </si>
  <si>
    <t>Operasional  Tim Penilai Lomba Desa</t>
  </si>
  <si>
    <t>Terlaksananya Pembinaan Perangkat Desa</t>
  </si>
  <si>
    <t>Terlaksananya Pembinaan Administrasi Pemerintahan Desa</t>
  </si>
  <si>
    <t>telpon,air,listrik,internet</t>
  </si>
  <si>
    <t>4 item,12 bln</t>
  </si>
  <si>
    <t>bahan pembersih dan tenaga kebersihan</t>
  </si>
  <si>
    <t>17 item dan 1 org</t>
  </si>
  <si>
    <t>alat tulis kantor</t>
  </si>
  <si>
    <t>hasil penggandaan dan cetakan</t>
  </si>
  <si>
    <t>instalasi listrik</t>
  </si>
  <si>
    <t>surat kabar</t>
  </si>
  <si>
    <t>makanan dan minuman untuk peserta rapat koordinasi dan pertemuan kadus</t>
  </si>
  <si>
    <t>990 orang</t>
  </si>
  <si>
    <t>rapat-rapat dan konsultasi yg dihadiri</t>
  </si>
  <si>
    <t>341 kali</t>
  </si>
  <si>
    <t>logistik rumdin kecamatan</t>
  </si>
  <si>
    <t>I item</t>
  </si>
  <si>
    <t>tersedianya bed,kipas angin,stand salon dan mike,tv berwarna</t>
  </si>
  <si>
    <t>terciptanya ged.kantor dan rumdin yg baik</t>
  </si>
  <si>
    <t>pemeliharaan kendaraan dinas</t>
  </si>
  <si>
    <t>1 mbl,2 mtr</t>
  </si>
  <si>
    <t>tersedianya peralatan ged.kantor dng baik</t>
  </si>
  <si>
    <t>Terlaksananya pemeliharaan rumah dinas</t>
  </si>
  <si>
    <t>tersedianya laporan</t>
  </si>
  <si>
    <t>21 dokumen</t>
  </si>
  <si>
    <t>terlaksananya pelayanan terpadu kecamatan</t>
  </si>
  <si>
    <t>8 desa</t>
  </si>
  <si>
    <t>terelaksananya pembinaan wilayah</t>
  </si>
  <si>
    <t>terlaksananya pembinaan tokoh masyarakat</t>
  </si>
  <si>
    <t>terlaksananya musrenbang kecamatan</t>
  </si>
  <si>
    <t>Terlaksananya pembinaan kegiatan perlombaan desa</t>
  </si>
  <si>
    <t>terlaksananya pemb.pkk tk.kec.</t>
  </si>
  <si>
    <t>Tersedianya belanja BBM</t>
  </si>
  <si>
    <t>Kec. Ngargoyoso</t>
  </si>
  <si>
    <t>Tersedianya pembayaran rekening telepon &amp; listrik</t>
  </si>
  <si>
    <t>Tersedianya jasa pelaksana kantor</t>
  </si>
  <si>
    <t>Tersedianya barang cetak dan penggandaan</t>
  </si>
  <si>
    <t>32.000 lembar</t>
  </si>
  <si>
    <t>7 item</t>
  </si>
  <si>
    <t>Tersedianya peralatan kebersihan dan bahan pembersih</t>
  </si>
  <si>
    <t>19 item</t>
  </si>
  <si>
    <t>Tersedianya surat kabar untuk bahan bacaan</t>
  </si>
  <si>
    <t>Tersedianya bahan logistik untuk keperluan rumah tangga rumah dinas</t>
  </si>
  <si>
    <t>20 item</t>
  </si>
  <si>
    <t>Tersedianya makanan dan minuman rapat dan tamu</t>
  </si>
  <si>
    <t>36 kali</t>
  </si>
  <si>
    <t>Tersedianya pembiayaan perjalanan dinas</t>
  </si>
  <si>
    <t>Terpenuhinya kegiatan pemindahan gedung kantor</t>
  </si>
  <si>
    <t>Tersedianya printer</t>
  </si>
  <si>
    <t>Terpeliharanya kendaraan dinas/operasional roda 4 dan roda 2</t>
  </si>
  <si>
    <t>Tersedianya honorarium pengelola keuangan</t>
  </si>
  <si>
    <t>Terlaksananya Pembayaran Sewa Dan Kompensasi Tanah Yang Dipergunakan Oleh Pemerintah Daerah</t>
  </si>
  <si>
    <t>Terlaksananya kegiatan pembinaan PKK kecamatan</t>
  </si>
  <si>
    <t>Jumlah desa yang dibina dalam wilayah</t>
  </si>
  <si>
    <t>9 desa</t>
  </si>
  <si>
    <t>Terwujudnya kerukunan umat beragama di wilayah Kecamatan Ngargoyoso</t>
  </si>
  <si>
    <t>Terlaksananya musyawarah pembangunan desa</t>
  </si>
  <si>
    <t>Tersedianya dana untuk evaluasi kegiatan perlombaan desa</t>
  </si>
  <si>
    <t>Terlaksananya pembinaan administrasi pemerintahan desa</t>
  </si>
  <si>
    <t>Terlaksananya pengisian perangkat desa</t>
  </si>
  <si>
    <t>2 desa</t>
  </si>
  <si>
    <t>Terlaksananya monitoring penyelenggaraan pemerintahan desa</t>
  </si>
  <si>
    <t xml:space="preserve">Terlaksananya jasa pelayanan administrasi perkantoran </t>
  </si>
  <si>
    <t xml:space="preserve">1000 lbr </t>
  </si>
  <si>
    <t>Terwujudnya kegiatan penyediaan jasa air dan listrik</t>
  </si>
  <si>
    <t xml:space="preserve">1 Tahun </t>
  </si>
  <si>
    <t>Tersedianya jasa kebersihan Kantor</t>
  </si>
  <si>
    <t xml:space="preserve">3 Orang, 19 item </t>
  </si>
  <si>
    <t>Terselenggaranya kegiatan penyediaan Alat Tulis Kantor</t>
  </si>
  <si>
    <t xml:space="preserve">40 item </t>
  </si>
  <si>
    <t>Tersedianya blangko-blangko cetakan dan biaya penggandaan</t>
  </si>
  <si>
    <t xml:space="preserve">2 item </t>
  </si>
  <si>
    <t>Tersedianya jenis - jenis komponen listrik gedung kantor</t>
  </si>
  <si>
    <t xml:space="preserve">8 item </t>
  </si>
  <si>
    <t>Tersedianya surat kabar dan pustaka perundang-undangan</t>
  </si>
  <si>
    <t xml:space="preserve">3 Jenis </t>
  </si>
  <si>
    <t>Tersedianya makanan dan minuman tamu dan rapat-rapat</t>
  </si>
  <si>
    <t xml:space="preserve">500 Orang </t>
  </si>
  <si>
    <t>Tersedianya anggaran perjalanan dinas ke dalam dan ke luar daerah</t>
  </si>
  <si>
    <t xml:space="preserve">12 Bulan </t>
  </si>
  <si>
    <t>Terselenggaranya pengadaan Perlengkapan gedung kantor</t>
  </si>
  <si>
    <t>Terselenggaranya pengadaan peralatan gedung kantor berupa LCD 
Terselenggaranya pengadaan Mesin Genset</t>
  </si>
  <si>
    <t>Terselenggaranya Pengadaan Kursi Rapat</t>
  </si>
  <si>
    <t>50 buah</t>
  </si>
  <si>
    <t>Terselenggaranya pengadaan komputer Laptop dan printer</t>
  </si>
  <si>
    <t xml:space="preserve">1 Unit komputer, Laptop  dan 1 unit printer </t>
  </si>
  <si>
    <t>Terselenggaranya Pemeliharaan rutin berkala rumah dinas</t>
  </si>
  <si>
    <t xml:space="preserve">1 Unit </t>
  </si>
  <si>
    <t>Terselenggaranya pemeliharaan rutin berkala Gedung Kantor</t>
  </si>
  <si>
    <t xml:space="preserve">3 Unit </t>
  </si>
  <si>
    <t>Terselenggaranya pemeliharaan Kendaraan Dinas</t>
  </si>
  <si>
    <t xml:space="preserve">1 Mobil, 2 Sepeda Motor </t>
  </si>
  <si>
    <t>Terlaksananya pemeliharaan rutin berkala perlengkapan rumah dinas</t>
  </si>
  <si>
    <t xml:space="preserve">Peralatan rumah dinas </t>
  </si>
  <si>
    <t>Terlaksananya pemeliharaan peralatan gedung kantor</t>
  </si>
  <si>
    <t xml:space="preserve">Peralatan Kantor </t>
  </si>
  <si>
    <t xml:space="preserve">1 Unit 
1 Unit </t>
  </si>
  <si>
    <t>Terselenggaranya penyusunan laporan capaian kinerja dan ihktisar realisasi kinerja SKPD</t>
  </si>
  <si>
    <t xml:space="preserve">20 Dokumen </t>
  </si>
  <si>
    <t>Terlaksananya kegiatan PKK tingkat Desa danKecamatan</t>
  </si>
  <si>
    <t xml:space="preserve">9 Desa </t>
  </si>
  <si>
    <t>Terselenggaranya pelaksanaan perijinan terpadu tingkat Kecamatan</t>
  </si>
  <si>
    <t>Terlaksananya pembinaan anggota Linmas</t>
  </si>
  <si>
    <t xml:space="preserve">200 Orang </t>
  </si>
  <si>
    <t>terselenggaranya pembinaan peningkatan toleransi dan kerukunan dalam kehidupan beragama</t>
  </si>
  <si>
    <t>Terlaksananya Musrenbang tingkat Desa dan Kecamatan</t>
  </si>
  <si>
    <t xml:space="preserve">10 kali </t>
  </si>
  <si>
    <t>Terselenggaranya pembinaan Perangkat Desa</t>
  </si>
  <si>
    <t>Terselenggaranya Pembinaan administrasi Desa</t>
  </si>
  <si>
    <t>Terselenggaranya Pemilihan Kepala Desa</t>
  </si>
  <si>
    <t xml:space="preserve">2 Desa </t>
  </si>
  <si>
    <t>Terselenggaranya pengisian kekosongan formasi Perangkat Desa di Kecamatan Jatiyoso</t>
  </si>
  <si>
    <t>Terselenggaranya pembekalan pengelolaan keuangan Desa</t>
  </si>
  <si>
    <t>Terlaksananya Penyediaan Aliran Telepon, air, listrik dan internet</t>
  </si>
  <si>
    <t>Kec Karangpandan</t>
  </si>
  <si>
    <t>Terlaksananya Penyediaan jasa kebersihan kantor</t>
  </si>
  <si>
    <t>Terlaksananya Penyediaan alat tulis kantor</t>
  </si>
  <si>
    <t>Terlaksananya Penyediaan barang cetakan dan penggandaan</t>
  </si>
  <si>
    <t>Terlaksananya Penyediaan alat listrik/penerangan bangunan kantor</t>
  </si>
  <si>
    <t>Terlaksananya Penyediaan bahan bacaan/surat kabar</t>
  </si>
  <si>
    <t>Terlaksananya Penyediaan makanan dan minuman rapat</t>
  </si>
  <si>
    <t>500 orang</t>
  </si>
  <si>
    <t>Terlaksananya Koordinasi, rapat dan konsultasi</t>
  </si>
  <si>
    <t>Terlaksananya Penyediaan bahan logistik rumah dinas</t>
  </si>
  <si>
    <t>Terlaksananya Pemeliharaan  rumah dinas Camat</t>
  </si>
  <si>
    <t xml:space="preserve">1 unit </t>
  </si>
  <si>
    <t>Terlaksananya Pemeliharaan gedung kantor Camat</t>
  </si>
  <si>
    <t>Terlaksananya Pemeliharaan kendaraan dinas/operasional</t>
  </si>
  <si>
    <t>1 mobil, 2 motor</t>
  </si>
  <si>
    <t>Terlaksananya Pemeliharaan perlengkapan gedung kantor</t>
  </si>
  <si>
    <t>115 item</t>
  </si>
  <si>
    <t>Terlaksananya tertib pengelolaan keuangan</t>
  </si>
  <si>
    <t>Terlaksananya kegiatan PATEN</t>
  </si>
  <si>
    <t>Terlaksananya Pembinaan LINMAS</t>
  </si>
  <si>
    <t>Terlaksananya Pembinaan Wilayah</t>
  </si>
  <si>
    <t>Terlaksananya Forum Komunikasi Umat Beragama</t>
  </si>
  <si>
    <t>Terlaksananya Pembinaan trhadap Lembaga dan Organisasi Masyarakat Perdesaan</t>
  </si>
  <si>
    <t>Terlaksananya Musrenbang Desa dan Kecamatan</t>
  </si>
  <si>
    <t>Terlaksananya Pembinaan, Monitoring dan Evaluasi Kinerja Perangkat Desa</t>
  </si>
  <si>
    <t>Terlaksananya Pembinaan Kegiatan Administrasi Pemerintahan Desa</t>
  </si>
  <si>
    <t>Terlaksananya 10 Program Pokok PKK</t>
  </si>
  <si>
    <t>Terlaksananya kegiatan komunikasi, sumber daya air dan listrik</t>
  </si>
  <si>
    <t>Kec. Matesih</t>
  </si>
  <si>
    <t>Tersedianya Tenaga Kebersihan Kantor</t>
  </si>
  <si>
    <t>3 orang</t>
  </si>
  <si>
    <t>Terlaksananya kegiatan perkantoran</t>
  </si>
  <si>
    <t>50 item</t>
  </si>
  <si>
    <t>Tersedianya komponen listrik/penerangan bangungan kantor</t>
  </si>
  <si>
    <t>360 eksemplar</t>
  </si>
  <si>
    <t>Tersedianya Makan Minum Rapat</t>
  </si>
  <si>
    <t>24 kegiatan</t>
  </si>
  <si>
    <t>Terlaksananya rapat dan konsultasi ke dalam dan luar daerah</t>
  </si>
  <si>
    <t>Terlaksananya penyediaan dan perlengkapan Rumah Dinas</t>
  </si>
  <si>
    <t>Tersedianya sarana dan prasarana wifi</t>
  </si>
  <si>
    <t>Terlaksananya Pengadaan Mebelair</t>
  </si>
  <si>
    <t>Terlaksananya pembelian komputer dan printer</t>
  </si>
  <si>
    <t>Terlaksananya pemeliharaan Rumah Dinas Camat</t>
  </si>
  <si>
    <t>1 unit gedung</t>
  </si>
  <si>
    <t>Terlaksananya pemeliharaan Gedung kantor</t>
  </si>
  <si>
    <t>Terpeliharanya kendaraan dinas/operasional</t>
  </si>
  <si>
    <t>Terlaksananya pemeliharaan Perlengkapan gedung kantor</t>
  </si>
  <si>
    <t>Terlaksananya pemeliharaan Komputer</t>
  </si>
  <si>
    <t>Tersedianya honorarium pembuatan laporan capaian kinerja dan ikhtisar realisasi kinerja SKPD</t>
  </si>
  <si>
    <t>12 bulan, 7 pjbt</t>
  </si>
  <si>
    <t>Terlaksananya Pembinaan PKK</t>
  </si>
  <si>
    <t>9 Desa</t>
  </si>
  <si>
    <t>Terlaksananya Kegiatan PATEN Tingkat Kecamatan</t>
  </si>
  <si>
    <t>Terlaksananya kegiatan pembinaan keamanan lingkungan</t>
  </si>
  <si>
    <t>Terlaksananya pembinaan kerukunan antar umat beragama dan penyandang masalah sosial</t>
  </si>
  <si>
    <t>Terlaksananya kegiatan keagamaan dan sosial budaya</t>
  </si>
  <si>
    <t>Terlaksananya Kegiatan FKUB Tingkat Kecamatan</t>
  </si>
  <si>
    <t>Terlaksananya musrenbang desa dan kecamatan</t>
  </si>
  <si>
    <t>5 Kegiaatan</t>
  </si>
  <si>
    <t>Terlaksananya pembinaan tertib administrasi pemerintahan desa</t>
  </si>
  <si>
    <t>Terlaksananya pembinaan administrasi pemrintahan desa</t>
  </si>
  <si>
    <t>Terlaksananya musyawarah pembangunan</t>
  </si>
  <si>
    <t>Terlaksananya evaluasi pemberdayaan masy &amp; lomba desa</t>
  </si>
  <si>
    <t>Terlaksananya sosialisasi kegiatan keagamaan dan sosial budaya</t>
  </si>
  <si>
    <t>4 kegiatan dan tarling Muspika</t>
  </si>
  <si>
    <t>Terlaksananya pembinaan toleransi dan kerukunan dalam kehidupan beragama</t>
  </si>
  <si>
    <t>Terlaksananya pelayanan masyarakat</t>
  </si>
  <si>
    <t>Terlaksananya pembinaan PKK</t>
  </si>
  <si>
    <t>1 paket kegiatan</t>
  </si>
  <si>
    <t>Meningkatnya pengetahuan dan pemahaman masyarakat tentang arti pentingnya perlindungan anak</t>
  </si>
  <si>
    <t>Terwujudnya pengelolaan keuangan SKPD</t>
  </si>
  <si>
    <t>1 laporan keuangan</t>
  </si>
  <si>
    <t>Terlaksananya penyusunan RKA- DPA</t>
  </si>
  <si>
    <t>2 laporan</t>
  </si>
  <si>
    <t>Tersedianya mebelair kantor dan rumah dinas</t>
  </si>
  <si>
    <t>Tersedianya komputer dan printer</t>
  </si>
  <si>
    <t>Terpeliharanya rumah dinas camat</t>
  </si>
  <si>
    <t>2 unit gedung</t>
  </si>
  <si>
    <t>Terpeliharanya mobil dan motor dinas</t>
  </si>
  <si>
    <t>450 buah</t>
  </si>
  <si>
    <t>Tersedianya jasa komunikasi, sumber daya air dan listrik</t>
  </si>
  <si>
    <t>21 item, 3 orang</t>
  </si>
  <si>
    <t>25 item</t>
  </si>
  <si>
    <t>Tersedianya komponen instalasi listrik/ bangunan kantor</t>
  </si>
  <si>
    <t>Tersedianya surat kabar</t>
  </si>
  <si>
    <t>Tersedianya makanan dan minuman untuk peserta rapat</t>
  </si>
  <si>
    <t>600 orang</t>
  </si>
  <si>
    <t>Terlaksananya perjalanan dinas</t>
  </si>
  <si>
    <t>290 kegiatan, 20 orang</t>
  </si>
  <si>
    <t>Terlaksananya penyediaan logistik dan perlengkapan rumah dinas</t>
  </si>
  <si>
    <t>Terpenuhinya kebutuhan telepon, listrik dan air</t>
  </si>
  <si>
    <t>Terpenuhinya jasa kebersihan kantor</t>
  </si>
  <si>
    <t>2 orang, 12 bulan</t>
  </si>
  <si>
    <t>Terpenuhinya kebutuhan alat tulis kantor</t>
  </si>
  <si>
    <t>Kebutuhan barang cetakan terpenuhi</t>
  </si>
  <si>
    <t>Terpenuhinya kebutuhan bahan bacaan</t>
  </si>
  <si>
    <t>5 jenis surat kabar, 5 jenis majalah, 2 jenis tabloid</t>
  </si>
  <si>
    <t>Terpenuhinya kebutuhan pengelolaan arsip</t>
  </si>
  <si>
    <t>5 jenis perlengkapan kearsipan</t>
  </si>
  <si>
    <t>Terlaksananya kegiatan rapat dan terpenuhinya kebutuhan minuman harian pegawai</t>
  </si>
  <si>
    <t>Terlaksananya koordinasi dan meningkatnya kualitas SDM</t>
  </si>
  <si>
    <t>Penyediaan perlengkapan gedung kantor</t>
  </si>
  <si>
    <t>Pemeliharaan gedung kantor</t>
  </si>
  <si>
    <t>Pemeliharaan sarana mobilitas</t>
  </si>
  <si>
    <t>Pemeliharaan peralatan gedung dan kantor</t>
  </si>
  <si>
    <t>6 unit komputer, 4 printer, 5 laptop, 4 AC</t>
  </si>
  <si>
    <t>Pengiriman Bintek dan kursus ketrampilan</t>
  </si>
  <si>
    <t>Tercukupinya honorarium dan sistem pengelolaan keuangan dan pelaporan berjalan lancar</t>
  </si>
  <si>
    <t>5 buku</t>
  </si>
  <si>
    <t>Peminjaman buku perpustakaan keliling dan pembinaan perpustakaan Desa/ Sekolah</t>
  </si>
  <si>
    <t>Telaksananya kegiatan monitoring perpustakaan</t>
  </si>
  <si>
    <t>Pengolahan bahan pustaka</t>
  </si>
  <si>
    <t>Terselenggaranya forum komunikasi antar perpustakaan dan pustakawan</t>
  </si>
  <si>
    <t xml:space="preserve">Lomba Karya Ilmiah tingkat Kabupaten </t>
  </si>
  <si>
    <t>Penyelenggaraan bimbingan teknis pengelola perpustakaan</t>
  </si>
  <si>
    <t>Penyelenggaraan pameran buku tingkat kabupaten</t>
  </si>
  <si>
    <t>Terlaksananya lomba bercerita tingkat kabupaten untuk siswa Sekolah Dasar</t>
  </si>
  <si>
    <t xml:space="preserve">Terselenggaranya workshop bercerita </t>
  </si>
  <si>
    <t xml:space="preserve">terselenggaranya workshop penulisan karya tulis ilmiah </t>
  </si>
  <si>
    <t>3 juara</t>
  </si>
  <si>
    <t>Penyediaan hotspot area di perpustakan umum Kab. Karanganyar</t>
  </si>
  <si>
    <t>Terlaksananya Pembinaan Arsip ke Pemerintah Desa dan SKPD</t>
  </si>
  <si>
    <t>Entri data</t>
  </si>
  <si>
    <t>Pengolahan arsip dinamis in aktif</t>
  </si>
  <si>
    <t>Penilaian arsip</t>
  </si>
  <si>
    <t>200 dos</t>
  </si>
  <si>
    <t>Tersedianya arsip/ dokumen daerah</t>
  </si>
  <si>
    <t>Terlaksanya  Bimbingan teknis kearsipan</t>
  </si>
  <si>
    <t>Meningkatkan kualitas layanan informasi arsip</t>
  </si>
  <si>
    <t>Terlaksananya kegiatan jasa surat menyurat</t>
  </si>
  <si>
    <t>Disnakkan</t>
  </si>
  <si>
    <t>Terbayarnya kegiatan penyediaan jasa telekomunikasi,listrik, air</t>
  </si>
  <si>
    <t>Terlaksananya kegiatan pengelolaan administrasi keuangan dan barang</t>
  </si>
  <si>
    <t>Tersedianya alat kebersihan kantor</t>
  </si>
  <si>
    <t>33 item</t>
  </si>
  <si>
    <t>Terlaksananya pemeliharaan peralatan kerja.</t>
  </si>
  <si>
    <t>72 item</t>
  </si>
  <si>
    <t>Tersedianya barang cetakkan dan penggandaan</t>
  </si>
  <si>
    <t>18 item</t>
  </si>
  <si>
    <t>Tersedianya komponen listrik dan penerangan kantor</t>
  </si>
  <si>
    <t xml:space="preserve">17 item </t>
  </si>
  <si>
    <t>Tersedianya penyediaan makanan dan minuman rapat</t>
  </si>
  <si>
    <t>8 bulan</t>
  </si>
  <si>
    <t>Tersedianya biaya perjalanan dalam daerah dan luar daerah</t>
  </si>
  <si>
    <t>Terlaksananya kegiatan pengadaan perlengkapan gedung kantor</t>
  </si>
  <si>
    <t>Terlaksananya kegiatan pengadaan peralatan gedung kantor</t>
  </si>
  <si>
    <t>Tersedianya biaya pemeliharaan kendaraan dinas roda 4
Tersedianya biaya pemeliharaan kendaraan roda 3</t>
  </si>
  <si>
    <t>5 mobil
4 roda tiga</t>
  </si>
  <si>
    <t>Tersedianya biaya pemeliharaan rutin perlengkapan gedung kantor</t>
  </si>
  <si>
    <t>Tersedianya biaya pemeliharaan meubeler kantor</t>
  </si>
  <si>
    <t>Terlaksananya kunjungan tehnis peternakan dan perikanan</t>
  </si>
  <si>
    <t>Terselenggaranya bimbingan tehnis / kursus ketrampilan</t>
  </si>
  <si>
    <t>Terlaksananya penyusunan laporan SKPD</t>
  </si>
  <si>
    <t>2 jenis</t>
  </si>
  <si>
    <t>Sosialisasi
Obat-obatan ternak
Peralatan dan perlengkapan kerja</t>
  </si>
  <si>
    <t>1 kali
9 item
4 item</t>
  </si>
  <si>
    <t>Obat - obatan ternak
Peralatan dan perlengkapan kerja
Jasa Uji Laboratorium</t>
  </si>
  <si>
    <t>2 item
2 item
5 item</t>
  </si>
  <si>
    <t>Obat - obatan ternak
Peralatan dan perlengkapan kerja</t>
  </si>
  <si>
    <t>11 item
3 item</t>
  </si>
  <si>
    <t>Rehab rumah potong hewan
Peralatan dan perlengkapan kerja petugas RPH
Meja Eselon IV
Kursi Eselon IV</t>
  </si>
  <si>
    <t>1 unit
 2 item
1unit
1 unit</t>
  </si>
  <si>
    <t>Monitoring dan evaluasi kegiatan bidang peternakan</t>
  </si>
  <si>
    <t>Pelatihan pasca panen
Gemar konsumsi protein hewani
Pembinaan peternakan rakyat
Peralatan dan perlengkapan kerja
Cetak Leaflet</t>
  </si>
  <si>
    <t>30 orang
2 item
4 kali
4 item
1 paket</t>
  </si>
  <si>
    <t>Peralatan dan perlengkapan kerja IB
Operasional THL</t>
  </si>
  <si>
    <t>4 item
12 bulan</t>
  </si>
  <si>
    <t>Peralatan dan perlengkapan kerja
Alat Ultrasonografi
Rehab/renovasi puskeswan tahap II</t>
  </si>
  <si>
    <t>5 item
1 unit
1 unit</t>
  </si>
  <si>
    <t>Kec. Karanganyar</t>
  </si>
  <si>
    <t>Sosialisasi, pelatihan dan pembinaan produk ternak yang ASUH dan kesrawan.
Uji Laboratorium
Peralatan dan perlengkapan kerja
Cetak Leaflet</t>
  </si>
  <si>
    <t>90 orang
2 item
5 item
2 item</t>
  </si>
  <si>
    <t>Tersedianya  barang cetakan
Terlaksananya temu lapang</t>
  </si>
  <si>
    <t>1 paket
1 kali</t>
  </si>
  <si>
    <t xml:space="preserve">Tersedianya calon induk ikan nila
Tersedianya calon induk karper
Tersedianya pakan ikan
Tempat tidur dan kasur
Lap Top
Printer Portable
mega phone
Camera DSLR
camera digital
Pembangunan/rehab. Kolam pemijahan
Pembangunan/rehab kolam pendederan
Pembangunan/rehab sistem pemasukan dan pembuangan air
Pembangunan/rehab. Jalan produksi
</t>
  </si>
  <si>
    <t xml:space="preserve">5 paket
130 kg
6.350 kg
2 buah
1 unit
1 unit
2 paket
1 unit
1 unit
1 paket
1 paket
1 paket
1 paket
</t>
  </si>
  <si>
    <t>Pakan benih ikan
Kantong plastik
Papan nama gedung
Operasional THL BBI</t>
  </si>
  <si>
    <t>750 kg
55 pak
18 buah
5 orang</t>
  </si>
  <si>
    <t>BBI Karangpandan dan BBI Colomadu</t>
  </si>
  <si>
    <t xml:space="preserve">Benih ikan lele
Pakan ikan </t>
  </si>
  <si>
    <t>2.000 ekor
250 kg</t>
  </si>
  <si>
    <t>Benih ikan nila, tawes dan lele
Papan nama peringatan</t>
  </si>
  <si>
    <t>36.000 ekor
10 buah</t>
  </si>
  <si>
    <t>Lomba mancing
Lomba masak ikan Tk. Prov.</t>
  </si>
  <si>
    <t>sarana prasarana kantor terpenuhi</t>
  </si>
  <si>
    <t>12  Bulan Jasa Telepon, Air, Listrik, Internet</t>
  </si>
  <si>
    <t>Kab.karanganyar</t>
  </si>
  <si>
    <t>17 Buah Kend. Roda 4, 33 Buah Kend. Roda 2</t>
  </si>
  <si>
    <t>sarana dan prasana kantor terpenuhi</t>
  </si>
  <si>
    <t>Honor 15 Orang THL dan 1 Paket Alat-alat Kebersihan</t>
  </si>
  <si>
    <t>1 Paket Barang Cetakan dan Penggandaan</t>
  </si>
  <si>
    <t>1 Paket Alat Listrik</t>
  </si>
  <si>
    <t>50 Unit</t>
  </si>
  <si>
    <t>12709 Paket Makanan dan Minuman Rapat dan Tamu</t>
  </si>
  <si>
    <t>194 Paket Perjalanan Dinas Dalam Daerah dan dan 160 Paket Perjalanan Dinas Keluar Daerah</t>
  </si>
  <si>
    <t>Menyediakan Jasa Pemasangan Tenda</t>
  </si>
  <si>
    <t>20 Kegiatan Pemasangan Tenda</t>
  </si>
  <si>
    <t>24 kendaraan roda 2</t>
  </si>
  <si>
    <t>23 Unit</t>
  </si>
  <si>
    <t>91 meja kerja dan 98 kursi kerja</t>
  </si>
  <si>
    <t>19 buah tinta, 71 unit alat komputer</t>
  </si>
  <si>
    <t>6 Unit Komputer PC, 8 Unit Komputer Note Book, 4 Printer, 4 Jaringan LAN dan 1 WAVE LAN</t>
  </si>
  <si>
    <t>SDM Dinas Meningkat</t>
  </si>
  <si>
    <t>150 PNS</t>
  </si>
  <si>
    <t>Dokumen Data Perencanaan DPU Terpenuhi</t>
  </si>
  <si>
    <t>5  Dokumen</t>
  </si>
  <si>
    <t>5  Dokumen SOP</t>
  </si>
  <si>
    <t>Dokumen Data Keuangan DPU Terpenuhi</t>
  </si>
  <si>
    <t>12  Dokumen Laporan</t>
  </si>
  <si>
    <t>Dokumen Data  Proses Kegiatan DPU Terpenuhi</t>
  </si>
  <si>
    <t>9 Monitoring</t>
  </si>
  <si>
    <t>Terlaksananya Pembangunan Jembatan Songgorungi Desa Dagen Kec. Jaten</t>
  </si>
  <si>
    <t>Kec. Jaten</t>
  </si>
  <si>
    <t>Terlaksananya Pengaspalan Jalan Mojogedang-Sewurejo, Kec. Mojogedang</t>
  </si>
  <si>
    <t>Kec. Mojogedang</t>
  </si>
  <si>
    <t>Terlaksananya Peningkatan Jalan Matesih - Tawangmangu</t>
  </si>
  <si>
    <t>Kec. Matesih/Kec. Tawangmangu</t>
  </si>
  <si>
    <t>Terlaksananya Peningkatan Jalan Nanti - Jatikuwung</t>
  </si>
  <si>
    <t>Kec. Jatipuro</t>
  </si>
  <si>
    <t>Terlaksananya Peningkatan Jalan Baturan - Banyuanyar</t>
  </si>
  <si>
    <t>Kec. Colomadu</t>
  </si>
  <si>
    <t>Terlaksananya Peningkatan Jalan Danliris - Tohudan</t>
  </si>
  <si>
    <t>Terlaksananya Peningkatan Jalan Ngringo - Perumnas Palur</t>
  </si>
  <si>
    <t>Terlaksananya Peningkatan Jalan Nangsri - Kaling</t>
  </si>
  <si>
    <t>Kec. Kebakkramat</t>
  </si>
  <si>
    <t>Terlaksananya Peningkatan Jalan Dr. Rajiman</t>
  </si>
  <si>
    <t>Terlaksananya Peningkatan Jalan Srandon - Puntukrejo</t>
  </si>
  <si>
    <t>Kec. Karangpandan</t>
  </si>
  <si>
    <t>Terlaksananya Peningkatan Jalan Jatikuwung - Rejosari</t>
  </si>
  <si>
    <t>Terlaksananya Peningkatan Jalan Karang - Dersono</t>
  </si>
  <si>
    <t>Terlaksananya Peningkatan Jalan Bendungan - Banjarharjo</t>
  </si>
  <si>
    <t>Terlaksananya Peningkatan Jalan Tuban - Jambu</t>
  </si>
  <si>
    <t>Terlaksananya Peningkatan Jalan Botok - Sumberrejo</t>
  </si>
  <si>
    <t>Kec. Kerjo</t>
  </si>
  <si>
    <t>Terlaksananya Peningkatan Jalan Ngemplak - Tunggulrejo</t>
  </si>
  <si>
    <t>Kec. Jumantono</t>
  </si>
  <si>
    <t>Terlaksananya Peningkatan Jalan Jatipuro - Klerong</t>
  </si>
  <si>
    <t>Terlaksananya Peningkatan Jalan Jagan - Lemahbang</t>
  </si>
  <si>
    <t>Terlaksananya Peningkatan Jalan Jeruksawit - Karangturi</t>
  </si>
  <si>
    <t>Terlaksananya Peningkatan Jalan Tasikmadu - Wonolopo</t>
  </si>
  <si>
    <t>Kec. Tasikmadu</t>
  </si>
  <si>
    <t>Terlaksananya Peningkatan Jalan Jumapolo - Kedawung</t>
  </si>
  <si>
    <t>Terlaksananya Peningkatan Jalan Kedungjeruk - Buntar</t>
  </si>
  <si>
    <t>Terlaksananya Peningkatan Jalan Seloromo - Balong</t>
  </si>
  <si>
    <t>Terlaksananya Pembangunan Sensit Jalan Tegalgede - Matesih</t>
  </si>
  <si>
    <t>Kec. Karanganyar/Kec. Matesih</t>
  </si>
  <si>
    <t>Terlaksananya Peningkatan Jalan Wonorejo - Sugihwaras</t>
  </si>
  <si>
    <t>Terlaksananya Peningkatan Jalan Nangsri - Dawung</t>
  </si>
  <si>
    <t>Terlaksananya Perencanaan Kegiatan DAK</t>
  </si>
  <si>
    <t>25 Paket Kegiatan</t>
  </si>
  <si>
    <t>Terlaksananya Pembangunan jembatan Mundu Kel. Gedong Kec. Karanganyar</t>
  </si>
  <si>
    <t>Terlaksananya Peningkatan Jalan Anugrah Kebakkramat</t>
  </si>
  <si>
    <t>Terlaksananya Peningkatan Jalan Bolon - Klegen Malangjiwan Kec. Colomadu</t>
  </si>
  <si>
    <t>Terlaksananya Pengaspalan Jalan Sringin - Tunggulrejo, Ruas Dusun Ngemping, Sringin, Jumantono</t>
  </si>
  <si>
    <t>Terlaksananya Peningkatan Jalan Gebyok - Munggur</t>
  </si>
  <si>
    <t>Terlaksananya Peningkatan Jalan Beruk - Wonokeling</t>
  </si>
  <si>
    <t>Kec. Jatiyoso</t>
  </si>
  <si>
    <t>Terlaksananya Peningkatan Jalan Kemuning - Munggur</t>
  </si>
  <si>
    <t>Tercapainya Pembangunan Saluran Drainase/Gorong-gorong</t>
  </si>
  <si>
    <t>DPU Kab. Karanganyar</t>
  </si>
  <si>
    <t>Terlaksananya Pembangunan Drainase Lingkungan Tuban Gondangrejo Tahap II</t>
  </si>
  <si>
    <t>Terlaksananya Penataan Saluran Lingkungan Alun Alun Karanganyar</t>
  </si>
  <si>
    <t>Terlaksananya Pembangunan Saluran Drainase dan Talud Penahan Tanah Ruas Jalan Jumantono-Jumapolo</t>
  </si>
  <si>
    <t>Kec. Jumantono &amp; Kec. Jumapolo</t>
  </si>
  <si>
    <t>Terlaksananya Pembangunan Saluran Drainase Jalan Matesih-Mengadeg (Sebelah utara Mengadeg Ke timur)</t>
  </si>
  <si>
    <t>Terlaksananya Pembangunan Drainase dan Talud Jalan Desa Jaten s/d Desa Nangsri</t>
  </si>
  <si>
    <t>Kec. Jaten &amp; Kec. Kebakkramat</t>
  </si>
  <si>
    <t>Terlaksananya Pembangunan Talud Jalan Gatot Subroto</t>
  </si>
  <si>
    <t>Terlaksananya Pembangunan Talud Matesih - Karangpandan</t>
  </si>
  <si>
    <t>Kec. Matesih/Kec. Karangpandan</t>
  </si>
  <si>
    <t>Terlaksananya Pembangunan Takud Jalan Matesih-Tlobo Sempon</t>
  </si>
  <si>
    <t>Terlaksananya Pembangunan Talud Jalan Sepanjang-Beruk</t>
  </si>
  <si>
    <t>Terlaksananya Pembangunan Talud Jalan Ngasem-Klerong</t>
  </si>
  <si>
    <t>Terlaksananya Pembangunan Talud Jalan Jatiyoso-Beruk</t>
  </si>
  <si>
    <t>Terlaksananya Pembangunan Talud Jalan jenawi-Anggrasmanis</t>
  </si>
  <si>
    <t>Terlaksananya Pembangunan Drainase dan Talud Jalan Dalon-Kebakkramat</t>
  </si>
  <si>
    <t>Terlaksananya Pembangunan Talud Jalan Matesih-Plosorejo (Sebelah Barat SDN 04 Matesih)</t>
  </si>
  <si>
    <t>Terlaksananya Pembangunan Talud Penahan Tanah Jalam Matesih-Tawangmangu, Dusun Boma, Desa Sepanjang, Kec Tawangmangu Depan Gedung UPT</t>
  </si>
  <si>
    <t>Kec. Tawangmangu</t>
  </si>
  <si>
    <t>Terlaksananya Talud Penahan Bahu Jalan Ruas Jalan Jumapolo Karangbangun, Jumapolo</t>
  </si>
  <si>
    <t>Terlaksananya Pembangunan Gorong-Gorong dan Talud Jalan Wonorejo-Dayu, Kec. Gondangrejo</t>
  </si>
  <si>
    <t>Terlaksananya Pembangunan Talud Jalan Colomadu - Banyuanyar</t>
  </si>
  <si>
    <t>Terlaksananya Pembangunan Talud Jalan Colomadu - Kalipati (Polsek Colomadu ke selatan)</t>
  </si>
  <si>
    <t>Terlaksananya Pembangunan Talud Jalan Matesih-Tawangmangu, Balerejo, Desa Matesih Kec. Matesih</t>
  </si>
  <si>
    <t>Terlaksananya Pembangunan Talud Jalan Wonorejo-Dayu Dusun Wonoharjo, Desa Wonoharjo, Kec. Gondangrejo</t>
  </si>
  <si>
    <t>Terlaksananya Pembangunan Talud Jl RM Said Barat Kelurahan Tegalgede</t>
  </si>
  <si>
    <t>Terlaksananya Pembangunan Talud Jalan Tegalgede - Matesih</t>
  </si>
  <si>
    <t>Terlaksananya Pembangunan Talud Jalan Dusun Wonosari - Kragan Kec. Gondangrejo (Arah Bengawan Solo)</t>
  </si>
  <si>
    <t>Terlaksananya Pembangunan Talud Jalan Depoksari Lingkungan Seneng Kel. Bolong Kec. Karanganyar</t>
  </si>
  <si>
    <t>Terlaksananya Pembangunan Talud Jalan Mojosongo - Wonosari</t>
  </si>
  <si>
    <t>Terlaksananya Pembangunan Talud Jalan Sukorejo Kedungjeruk-Candi Buntar, Kec. Mojogedang</t>
  </si>
  <si>
    <t>Terlaksananya Pembangunan Talud Jalan Domas Kedungjeruk Kec. Mojogedang</t>
  </si>
  <si>
    <t>Terlaksananya Pembangunan Talud Jalan Jalur DPU Dusun Deres, Desa Kadipiro, Kec. Jumapolo</t>
  </si>
  <si>
    <t>Terlaksananya Pembangunan Talud Jalan Ronggo Warsito Karanganyar</t>
  </si>
  <si>
    <t>Terlaksananya Pembangunnan Talud Jalan Mojogedang Karangpandan</t>
  </si>
  <si>
    <t>Terlaksananya Pembangunan Talud Jalan Matesih Karangpandan</t>
  </si>
  <si>
    <t>Terlaksananya Pembangunan Talud Jalan Suharso, di Jongke Karanganyar, Pengadilan ke Selatan</t>
  </si>
  <si>
    <t>Terlaksananya Pembangunan Talud Bangsri - Singit (Ke Jembatan Singit) Sebelah Barat Pondok Nurul Ummah</t>
  </si>
  <si>
    <t>Terlaksananya Pembangunan Talud Penahan Tanah Ruas Jalan Gembong, Blorong, Jumantono</t>
  </si>
  <si>
    <t>Terlaksananya Pembangunan Talud Jalan Beji - Pojok</t>
  </si>
  <si>
    <t>Terlaksananya Pemeliharaan Rutin Jalan Kabupaten</t>
  </si>
  <si>
    <t>200 Km</t>
  </si>
  <si>
    <t>Terlaksananya Pemeliharaan Berkala Jalan Petung - Ngepungsari</t>
  </si>
  <si>
    <t>Terlaksananya Pemeliharaan Berkala Jalan Gemantar - Kebak</t>
  </si>
  <si>
    <t>Terlaksananya Pemeliharaan Berkala Jalan Bendungan - Jenggrik</t>
  </si>
  <si>
    <t>Terlaksananya Pemeliharaan Berkala Jalan Pundak - Karangduren</t>
  </si>
  <si>
    <t>Terlaksananya Rehab Jembatan dan Talud Jalan Dusun Tuban, Desa Tuban, Kec. Gondangrejo</t>
  </si>
  <si>
    <t>Dokumen Pemutakhiran Data Dasar Prasarana Jalan Terpenuhi</t>
  </si>
  <si>
    <t>1 Data Dasar Prasarana Jalan Format DD1</t>
  </si>
  <si>
    <t>Terlaksananya Operasional Kegiatan Kebinamargaan</t>
  </si>
  <si>
    <t>46 Paket Perjalanan Dinas</t>
  </si>
  <si>
    <t>Terlaksananya Pengadaan Turus Jalan</t>
  </si>
  <si>
    <t>50 Ruas Jalan</t>
  </si>
  <si>
    <t>Terwujudnya Konstruksi Partisipatif Rehabilitasi Daerah Irigasi</t>
  </si>
  <si>
    <t>440 Ha Daerah Irigasi, 1 Kegiatan Pelatihan</t>
  </si>
  <si>
    <t>Terciptanya Personil Tenaga Kerja yang handal dan Terwujudnya Konstruksi Partisipatif Rehabilitasi Daerah Irigasi</t>
  </si>
  <si>
    <t>228 Ha Daerah Irigasi, 1 Kegiatan Pelatihan</t>
  </si>
  <si>
    <t>Terpeliharanya Jaringan Irigasi</t>
  </si>
  <si>
    <t>18867 Ha</t>
  </si>
  <si>
    <t>Terlaksananya Pemeliharaan Jaringan Irigasi D.I. PAKIS</t>
  </si>
  <si>
    <t>Bendung : 1 bh, Bangunan Air : 3 bh, Saluran : 1000 M'</t>
  </si>
  <si>
    <t>Desa. Blorong, Kec. Jumantono</t>
  </si>
  <si>
    <t>Terlaksananya Pemeliharaan Jaringan Irigasi D.I. JETIS</t>
  </si>
  <si>
    <t>Bendung : 1 bh, Bangunan Air : 1 bh, Saluran : 1000 M'</t>
  </si>
  <si>
    <t>Desa. Kaliboto, Kec. Mojogedang</t>
  </si>
  <si>
    <t>Terlaksananya Pemeliharaan Jaringan Irigasi D.I. SEKUWUNG</t>
  </si>
  <si>
    <t>Bendung : 1 bh, Bangunan Air : 2 bh, Saluran : 1000 M'</t>
  </si>
  <si>
    <t>Desa. Girilayu, Kec.Matesih</t>
  </si>
  <si>
    <t>Terlaksananya Pemeliharaan Jaringan Irigasi D.I. PUNTHUK</t>
  </si>
  <si>
    <t>Bendung : 1 bh, Bangunan Air : 2 bh, Saluran : 100 M'</t>
  </si>
  <si>
    <t>Desa Sringin, Kec.Jumantono</t>
  </si>
  <si>
    <t>Terlaksananya Pembangunan D.I Kedung Bilung, Mojogedang</t>
  </si>
  <si>
    <t>Bangunan Air : 2 bh, Saluran : 1000 M'</t>
  </si>
  <si>
    <t>Desa. Pereng, Kec.Mojogedang</t>
  </si>
  <si>
    <t>Terlaksananya Pembangunan D.I. SEKLAMPOK, Sringin, Kec. Jumantono</t>
  </si>
  <si>
    <t>Bangunan Air : 2 bh, Saluran : 750 M'</t>
  </si>
  <si>
    <t>Desa. Sringin, Kec.Jumantono</t>
  </si>
  <si>
    <t>Terlaksananya Pembangunan D.I Dondong</t>
  </si>
  <si>
    <t>Bendung : 1 bh, Bangunan Air : 1 bh, Saluran : 800 M'</t>
  </si>
  <si>
    <t>Desa. Blorong, Kec.Jumantono</t>
  </si>
  <si>
    <t>Terlaksananya Pembangunan DI Carang Ampel Ngargoyoso</t>
  </si>
  <si>
    <t>Bendung : 1 bh, Bangunan Air : 2 bh, Saluran : 500 M'</t>
  </si>
  <si>
    <t>Desa. Punthukrejo, Kec.Ngargoyoso</t>
  </si>
  <si>
    <t>Terlaksananya Pembangunan Saluran Irigasi Dusun Kangsi, Des Karangsari, Kec. Jatiyoso</t>
  </si>
  <si>
    <t>Bangunan Air : 1 bh, Saluran : 500 M'</t>
  </si>
  <si>
    <t>Desa. Karangsari, Kec. Jatiyoso</t>
  </si>
  <si>
    <t>Terlaksananya Pembangunan Saluran Irigasi Dusun Ngepring, Desa Jatiyoso, Kec. Jatiyoso</t>
  </si>
  <si>
    <t>Desa. Jatiyoso, Kec.Jatiyoso</t>
  </si>
  <si>
    <t>Terlaksananya Rehabilitasi Jaringan Irigasi D.I. SURUHAN</t>
  </si>
  <si>
    <t>Desa Wonorejo, Kecamatan Jatiyoso</t>
  </si>
  <si>
    <t>Terlaksananya Rehabilitasi Jaringan Irigasi D.I. BON DUKUH</t>
  </si>
  <si>
    <t>Desa Tlobo, Kecamatan Jatiyoso</t>
  </si>
  <si>
    <t>Terlaksananya Rehabilitasi Jaringan Irigasi D.I. JIRAPAN</t>
  </si>
  <si>
    <t>Desa Nglegok, Kecamatan Ngargoyoso</t>
  </si>
  <si>
    <t>Terlaksananya Rehabilitasi Jaringan Irigasi D.I. SECINDE</t>
  </si>
  <si>
    <t>Desa Karang, Kecamatan Karangpandan</t>
  </si>
  <si>
    <t>Terlaksananya Rehabilitasi Jaringan Irigasi D.I. NJOSO</t>
  </si>
  <si>
    <t>Desa Jatiwarno, Kecamatan Jatipuro</t>
  </si>
  <si>
    <t>Terlaksananya Rehabilitasi Jaringan Irigasi D.I. LODOYONG</t>
  </si>
  <si>
    <t>Bendung : 1 bh, Bangunan Air : 4 bh, Saluran : 700 M'</t>
  </si>
  <si>
    <t>Desa Koripan, Kecamatan Matesih</t>
  </si>
  <si>
    <t>Terlaksananya Rehabilitasi Jaringan Irigasi D.I. PERTAPAN</t>
  </si>
  <si>
    <t>Terlaksananya Rehabilitasi Jaringan Irigasi D.I. GENTAN</t>
  </si>
  <si>
    <t>Bendung : 1 bh, Bangunan Air : 3 bh, Saluran : 500 M'</t>
  </si>
  <si>
    <t>Desa Jatikuwung, Kecamatan Jumapolo</t>
  </si>
  <si>
    <t>Terlaksananya Rehabilitasi Jaringan Irigasi D.I. KEDUNGGEDE</t>
  </si>
  <si>
    <t>Desa Kaliboto, Kecamatan Mojogedang</t>
  </si>
  <si>
    <t>Terlaksananya Rehabilitasi Jaringan Irigasi D.I. TRUNENG</t>
  </si>
  <si>
    <t>Desa Doplang, Kecamatan Karangpandan</t>
  </si>
  <si>
    <t>Terlaksananya Rehabilitasi Jaringan Irigasi D.I. PLUMPUNG</t>
  </si>
  <si>
    <t>Terlaksananya Rehabilitasi Jaringan Irigasi D.I. DENGKENG</t>
  </si>
  <si>
    <t>Desa Karangbangun, Kecamatan Matesih</t>
  </si>
  <si>
    <t>Terlaksananya Rehabilitasi Jaringan Irigasi D.I. GEDOWO</t>
  </si>
  <si>
    <t>Desa Sepanjang, Kecamatan Tawangmangu</t>
  </si>
  <si>
    <t>Terlaksananya Rehabilitasi Jaringan Irigasi D.I. MELIKAN</t>
  </si>
  <si>
    <t>Bendung : 1 bh, Bangunan Air : 3 bh, Saluran : 700 M'</t>
  </si>
  <si>
    <t>Desa Karanglo, Kecamatan Tawangmangu</t>
  </si>
  <si>
    <t>Terlaksananya Rehabilitasi Jaringan Irigasi D.I. BELING</t>
  </si>
  <si>
    <t>Bendung : 1 bh, Bangunan Air : 4 bh, Saluran : 500 M'</t>
  </si>
  <si>
    <t>Desa Tunggulrejo, Kecamatan Jumantono</t>
  </si>
  <si>
    <t>Terlaksananya Rehabilitasi Jaringan Irigasi D.I. DUREN</t>
  </si>
  <si>
    <t>Desa Jatiroyo, Kecamatan Jatipuro</t>
  </si>
  <si>
    <t>Terlaksananya Rehabilitasi Jaringan Irigasi D.I. PEPE</t>
  </si>
  <si>
    <t>Desa Jatisuko, Kecamatan Jumapolo</t>
  </si>
  <si>
    <t>Terlaksananya Pembangunan DI Dung Mangis Desa Ngadirejo Kec. Mojogedang</t>
  </si>
  <si>
    <t>Desa Ngadirejo, Kecamatan Mojogedang</t>
  </si>
  <si>
    <t>Terlaksananya Pembangunan DI Jatigading Desa Kaliboto Kec. Mojogedang</t>
  </si>
  <si>
    <t>Tercapainnya Pengembangan Kinerja Pengelolaan Air Minum Dan Air Limbah</t>
  </si>
  <si>
    <t>10 titik</t>
  </si>
  <si>
    <t>KAb. Karanganyar.</t>
  </si>
  <si>
    <t>12 Desa sasaran</t>
  </si>
  <si>
    <t>12 Lokasi Penerima Kegiatan PAMSIMAS</t>
  </si>
  <si>
    <t>6 Desa/ Kelurahan.</t>
  </si>
  <si>
    <t>Kabupaten Karanganyar.</t>
  </si>
  <si>
    <t>10 Desa sasaran</t>
  </si>
  <si>
    <t>Terlaksananya Perencanaan infrastruktur se- kabupaten Karanganyar</t>
  </si>
  <si>
    <t>1 Kabupaten</t>
  </si>
  <si>
    <t>DPU Kab.karanganyar</t>
  </si>
  <si>
    <t xml:space="preserve"> Terlaksananya Pemeliharaan Infrastruktur UPT Wilayah Timur</t>
  </si>
  <si>
    <t>1 wilayah UPT Timur</t>
  </si>
  <si>
    <t>Wilayah UPT Timur</t>
  </si>
  <si>
    <t xml:space="preserve"> Terlaksananya Pemeliharaan Infrastruktur UPT Wilayah Barat</t>
  </si>
  <si>
    <t>1 wilayah UPT Barat</t>
  </si>
  <si>
    <t>Wilayah UPT Barat</t>
  </si>
  <si>
    <t xml:space="preserve"> Terlaksananya Pemeliharaan Infrastruktur UPT Wilayah Selatan</t>
  </si>
  <si>
    <t>1 Wilayah UPT Selatan</t>
  </si>
  <si>
    <t>Wilayah UPT Selatan</t>
  </si>
  <si>
    <t xml:space="preserve"> Terlaksananya Pemeliharaan Infrastruktur UPT Wilayah Utara</t>
  </si>
  <si>
    <t>1 Wilayah UPT Utara</t>
  </si>
  <si>
    <t>Wilayah UPT Utara</t>
  </si>
  <si>
    <t xml:space="preserve"> Terlaksananya Pemeliharaan Infrastruktur UPT Wilayah Kota</t>
  </si>
  <si>
    <t>1 Wilayah UPT Kota</t>
  </si>
  <si>
    <t>Wilayah UPT Kota</t>
  </si>
  <si>
    <t xml:space="preserve"> Terlaksananya Pemeliharaan Infrastruktur se-kab-Karanganyar</t>
  </si>
  <si>
    <t>1 Kabupaten Karanganyar</t>
  </si>
  <si>
    <t>Tercapainya kebutuhan air minum, sanitasi, perumahan layak huni</t>
  </si>
  <si>
    <t>4 Kecamatan Sasaran</t>
  </si>
  <si>
    <t>Terlaksananya Betonisasi Belakang SMA Negeri Jumapolo, Kec. Jumapolo</t>
  </si>
  <si>
    <t>Belakang SMA Negeri Jumapolo, Kec. Jumapolo</t>
  </si>
  <si>
    <t>Terlaksananya Pengadaan Sarana dan Prasarana Air Bersih Dusun Ngegot, Desa Selokaton, Kec. Gondangrejo</t>
  </si>
  <si>
    <t>Dusun Ngegot, Desa Selokaton, Kec. Gondangrejo</t>
  </si>
  <si>
    <t>Terlaksananya Pengaspalan Jalan (Sensit) Jalan Puter Distrik Kangsi Desa Karangsari, Kec. Jatiyoso</t>
  </si>
  <si>
    <t>Desa Karangsari Kec. Jatiyoso</t>
  </si>
  <si>
    <t>Terlaksananya Pembangunan Jalan Puter Distrik Dusun Ploso Kidul, Desa Plosorejo, Kec. Matesih</t>
  </si>
  <si>
    <t>Dusun Ploso Kidul, Desa Plosororejo Kec. Matesih</t>
  </si>
  <si>
    <t>Terlaksananya Pengadaan Sarana Air Bersih Dengan Modul SIPAS di Pendem Wetan Desa Suruh Kec. Tasikmadu</t>
  </si>
  <si>
    <t>Pendem Wetan Desa Suruh Kec. Tasikmadu</t>
  </si>
  <si>
    <t>Terlaksananya Pengadaan Sarana Air Bersih Dengan Modul SIPAS di Pendem Kulon Desa Suruh Kec. Tasikmadu</t>
  </si>
  <si>
    <t>Pendem Kulon Desa Suruh Kec. Tasikmadu</t>
  </si>
  <si>
    <t>Terlaksananya Pembangunan Talud Jalan Puter Distrik Desa Ngadirejo Kec. Mojogedang</t>
  </si>
  <si>
    <t>Jalan Puter Distrik Desa Ngadirejo Kec. Mojogedang</t>
  </si>
  <si>
    <t>Terlaksananya Pembangunan Talud Jalan Puter Distrik Gobakan - Bungkus Desa Kaliboto Kec. Mojogedang</t>
  </si>
  <si>
    <t>Desa Kaliboto Kec. Mojogedang</t>
  </si>
  <si>
    <t>Terlaksananya Pembangunan Sanitasi Lingkungan Berbasis Masyarakat (SLBM) di Dusun Jumok Desa Jaten Kecamatan Jaten</t>
  </si>
  <si>
    <t>Dusun Jumok Desa Jaten  Kecamatan Jaten</t>
  </si>
  <si>
    <t>Terlaksananya Pembangunan Sanitasi Lingkungan Berbasis Masyarakat (SLBM) di  Desa Koripan  Kecamatan Matesih</t>
  </si>
  <si>
    <t>Desa Koripan  Kecamatan Matesih</t>
  </si>
  <si>
    <t>Terlaksananya Pembangunan Sanitasi Lingkungan Berbasis Masyarakat (SLBM) di Desa Kaliwuluh  Kecamatan Kebakkramat</t>
  </si>
  <si>
    <t>Desa Kaliwuluh  Kecamatan Kebakkramat</t>
  </si>
  <si>
    <t>Terlaksananya Pembangunan Sanitasi Lingkungan Berbasis Masyarakat (SLBM) di Desa Pendem  Kecamatan Mojogedang</t>
  </si>
  <si>
    <t>Desa Pendem  Kecamatan Mojogedang</t>
  </si>
  <si>
    <t>Terlaksananya Pembangunan Sanitasi Lingkungan Berbasis Masyarakat (SLBM) di Desa Ngringo  Kecamatan Jaten</t>
  </si>
  <si>
    <t>Desa Ngringo  Kecamatan Jaten</t>
  </si>
  <si>
    <t>Terlaksananya Pengaspalan Jalan (Hotmix) Lingkungan Pancot Kel. Kalisoro Kec. Tawangmangu</t>
  </si>
  <si>
    <t>Kel. Kalisoro Kec. Tawangmangu</t>
  </si>
  <si>
    <t>Terlaksananya Pembangunan Talud Lapangan Olahraga Jantiharjo</t>
  </si>
  <si>
    <t>Lapangan Olahraga Jantiharjo</t>
  </si>
  <si>
    <t>Terlaksananya Perbaikan/Pelebaran Jembatan Lingkungan Manggeh RW. 13 (Belakang MTSN) Kel. lalung Kec. Karanganyar</t>
  </si>
  <si>
    <t>Kel. Lalung Kec. Karanganyar</t>
  </si>
  <si>
    <t>Terlaksananya Pengaspalan Jalan Puter Distrik Ruas Ngori - Mojorejo Desa Kedawung Kec. Jumapolo</t>
  </si>
  <si>
    <t>Desa Kedawung Kec. Jumapolo</t>
  </si>
  <si>
    <t>Terlaksananya Pengaspalan/Sensit Jalan Desa Dkh. Celengan Desa Kaling Kec. Tasikmadu</t>
  </si>
  <si>
    <t>Desa Kaling Kec. Tasikmadu</t>
  </si>
  <si>
    <t>Terlaksananya Pengecoran Jalan Desa Dkh. Wonokeso Desa Suruh Kec. Tasikmadu</t>
  </si>
  <si>
    <t>Jalan Desa Dkh. Wonokeso Desa Suruh Kec. Tasikmadu</t>
  </si>
  <si>
    <t>Terlaksananya Pengadaan Sarana Air Bersih dengan Modul SIPAS di Desa Getasan - Kaling</t>
  </si>
  <si>
    <t>Terlaksananya Pengadaan Sarana Air Bersih dengan Modul SIPAS di Desa Kalijirak Kecamatan Tasikmadu</t>
  </si>
  <si>
    <t>Desa Kalijirak Kecamatan Tasikmadu</t>
  </si>
  <si>
    <t>Terlaksananya Pengembangan Jaringan Pipa Desa Sepanjang Kec. Tawangmangu</t>
  </si>
  <si>
    <t>Desa Sepanjang Kecamatan Tawangmangu</t>
  </si>
  <si>
    <t>Terlaksananya Penambahan Jaringan Sanitasi Lingkungan Berbasis Masyarakat (SLBM) di Dusun Gunungsari Desa Ngringo Kec. Jaten</t>
  </si>
  <si>
    <t>Dusun Gunung Sari Desa Ngringo Kec Jaten</t>
  </si>
  <si>
    <t>Terlaksananya Pengembangan Jaringan Pipa di Dukuh Dawung Desa Gebyok Kec. Mojogedang</t>
  </si>
  <si>
    <t>Dukuh Dawung Desa Gebyok Kec. Mojogedang</t>
  </si>
  <si>
    <t>Terlaksananya Pengembangan Jaringan Pipa di Dukuh Ngampel Desa Gentungan Kec. Mojogedang</t>
  </si>
  <si>
    <t>Dukuh Ngampel Desa Gentungan Kec. Mojogedang</t>
  </si>
  <si>
    <t>Terlaksananya Pengadaan Sarana Air Bersih dengan Modul SIPAS di Desa Lemahbang Kec. Jumapolo</t>
  </si>
  <si>
    <t>Desa Lemahbang Kec. Jumapolo</t>
  </si>
  <si>
    <t>Desa Plesungan Kec. Gondangrejo</t>
  </si>
  <si>
    <t>Terlaksananya Pengadaan Sarana Air Bersih dengan Modul SIPAS di Desa Selokaton Kec. Gondangrejo</t>
  </si>
  <si>
    <t>Desa Selokaton Kec. Gondangrejo</t>
  </si>
  <si>
    <t>Terlaksananya Pengadaan Sarana Air Bersih dengan Modul SIPAS di Dusun Garut Desa Jatisuko Kec. Jatipuro</t>
  </si>
  <si>
    <t>Dusun Garut Desa Jatisuko Kec. Jatipuro</t>
  </si>
  <si>
    <t>Terlaksananya Pengadaan Sarana Air Bersih dengan Modul SIPAS di Kelurahan Delingan Kec. Karanganyar</t>
  </si>
  <si>
    <t>Kelurahan Delingan Kec. Karanganyar</t>
  </si>
  <si>
    <t>Terlaksananya Pengadaan Sarana Air Bersih dengan Modul SIPAS di Desa Buntar Kec. Mojogedang</t>
  </si>
  <si>
    <t>Desa Buntar Kec. Mojogedang</t>
  </si>
  <si>
    <t>Terlaksananya Pengadaan Sarana Air Bersih dengan Modul SIPAS di Desa Kragan Kec. Gondangrejo</t>
  </si>
  <si>
    <t>Desa Kragan Kec. Gondangrejo</t>
  </si>
  <si>
    <t>Terlaksananya Pengadaan Sarana Air Bersih dengan Modul SIPAS di Desa Pendem Kec. Mojogedang</t>
  </si>
  <si>
    <t>Desa Pendem Kec. Mojogedang</t>
  </si>
  <si>
    <t>Terlaksananya Pengadaan Sarana Air Bersih dengan Modul SIPAS di Desa Waru Kec. Kebakkramat</t>
  </si>
  <si>
    <t>Desa Waru Kec. Kebakkramat</t>
  </si>
  <si>
    <t>Terlaksananya Pengadaan Sarana Air Bersih dengan Modul SIPAS di Desa Ngadiluwih Kec. Matesih</t>
  </si>
  <si>
    <t>Desa Ngadiluwih Kec. Matesih</t>
  </si>
  <si>
    <t>Terlaksananya Pengadaan Sarana Air Bersih dengan Modul SIPAS di Desa Plosorejo Kec. Kerjo</t>
  </si>
  <si>
    <t>Desa Plosorejo Kec. Kerjo</t>
  </si>
  <si>
    <t>Terlaksananya Pengadaan Sarana Air Bersih dengan Modul SIPAS di Dusun Kangsi Desa Karangsari Kec. Jatiyoso</t>
  </si>
  <si>
    <t>Dusun Kangsi Desa Karangsari Kec. Jatiyoso</t>
  </si>
  <si>
    <t>Terlaksananya Pengadaan Sarana Air Bersih dengan Modul SIPAS di Kel. Bolong Kec. Karanganyar</t>
  </si>
  <si>
    <t>Kel. Bolong Kec. Karanganyar</t>
  </si>
  <si>
    <t>Terlaksananya Pengadaan Sarana Air Bersih dengan Modul SIPAS di Dusun Ngabeyan Desa Sroyo Kec. Jaten</t>
  </si>
  <si>
    <t>Dusun Ngabeyan Desa Sroyo Kec. Jaten</t>
  </si>
  <si>
    <t>Terlaksananya Pengadaan Sarana Air Bersih dengan Modul SIPAS di Dusun Ngasem Desa Tugu Kec. Jumantono</t>
  </si>
  <si>
    <t>Dusun Ngasem Desa Tugu Kec. Jumantono</t>
  </si>
  <si>
    <t>Terlaksananya Pengadaan Sarana Air Bersih dengan Modul SIPAS di Kelurahan Jantiharjo Kec. Karanganyar</t>
  </si>
  <si>
    <t>Kelurahan Jantiharjo Kec. Karanganyar</t>
  </si>
  <si>
    <t>Terlaksananya Pengadaan Sarana Air Bersih dengan Modul SIPAS di Desa Wonorejo Kec. Gondangrejo</t>
  </si>
  <si>
    <t>Desa Wonorejo Kec. Gondangrejo</t>
  </si>
  <si>
    <t>Terlaksananya Pengadaan Sarana Air Bersih dengan Modul SIPAS di Dusun Ngentak Desa Kalijirak Kec. Tasikmadu</t>
  </si>
  <si>
    <t>Dusun Ngentak Desa Kalijirak Kec. Tasikmadu</t>
  </si>
  <si>
    <t>Terlaksananya Pembuatan Sumur Desa Tunggulrejo</t>
  </si>
  <si>
    <t>Desa Tunggulrejo Kec. Jumantono</t>
  </si>
  <si>
    <t>Terlaksananya Pembangunan Drainase Lapangan Baturan Colomadu</t>
  </si>
  <si>
    <t>Lapangan Baturan Kec. Colomadu</t>
  </si>
  <si>
    <t>Terlaksananya Pembangunan Talud Penahan Bahu Jalan Jembatan Kelompok Dusun Karang Tengah Ruas Jalan Jatipuro-Jatikuwung, Kec. Jatipuro</t>
  </si>
  <si>
    <t>Terlaksananya Pembangunan Talud Jalan Garas-Wonosari, Desa Kragan, Kec. Gondangrejo</t>
  </si>
  <si>
    <t>Terlaksananya Pembangunan Talud Jalan Menuju Kluster Dayu</t>
  </si>
  <si>
    <t>Desa Dayu Kec. Gondangrejo</t>
  </si>
  <si>
    <t>Terlaksananya Pembangunan Talud Penahan Tanah Jl. Plosorejo-Gantiwarno (Depan Lapangan Plosorejo Ke timur)</t>
  </si>
  <si>
    <t>Desa Plosorejo Kec. Matesih</t>
  </si>
  <si>
    <t>Terlaksananya Pembangunan Jalan Sensit Lingkungan Tolok Kel. Tegalgede Kec. Karanganyar</t>
  </si>
  <si>
    <t>Kel. Tegalgede Kec. Karanganyar</t>
  </si>
  <si>
    <t>Terlaksananya Peningkatan Jalan (Pengaspalan) Jalan Garas-Wonosari, Desa Kragan, Kec. Gondangrejo</t>
  </si>
  <si>
    <t>Terlaksananya  Pengaspalan Jalan Panteng Desa Gebyok - Karanggayam Desa Gentungan Kec. Mojogedang</t>
  </si>
  <si>
    <t>Desa Gentungan Kec. Mojogedang</t>
  </si>
  <si>
    <t>Tercapainya kebutuhan perumahan layak huni</t>
  </si>
  <si>
    <t>500 Rumah Tidak Layak.</t>
  </si>
  <si>
    <t>Dokumen Data RTLH terpenuhi</t>
  </si>
  <si>
    <t>Tercapainya Perencanaan Tata Ruang</t>
  </si>
  <si>
    <t>Tersusunnya DED Pembangunan Jembatan Kragan</t>
  </si>
  <si>
    <t>1 Dokumen Perencanaan SKPD</t>
  </si>
  <si>
    <t>Dokumen Kegiatan Fisik DPU terpenuhi</t>
  </si>
  <si>
    <t>Dokumen Kegiatan analisa Fisik DPU terpenuhi</t>
  </si>
  <si>
    <t>Dokumen Kegiatan Fisik e-Monitoring DPU terpenuhi</t>
  </si>
  <si>
    <t>Pengadaan Panjat Tebing</t>
  </si>
  <si>
    <t>Dokumen Data Satuan Harga DPU Terpenuhi</t>
  </si>
  <si>
    <t>Dokumen Data Produk hukum non perda Terpenuhi</t>
  </si>
  <si>
    <t>1500 SK</t>
  </si>
  <si>
    <t>229 PNS</t>
  </si>
  <si>
    <t>Terlaksananya Kegiatan Sosialisasi Bidang nergi dan Sumber Daya Mineral</t>
  </si>
  <si>
    <t>50 SKPD dan 100 Sekolah di Kab.Karanganyar</t>
  </si>
  <si>
    <t xml:space="preserve">Terlaksananya Kegiatan Sosialisasi Bidang Pertambangan dan Gol C, air tanah </t>
  </si>
  <si>
    <t>90 Perusahaan di Kabupaten Karanganyar</t>
  </si>
  <si>
    <t>Terlaksananya Pembangunan Edupark Tahap II</t>
  </si>
  <si>
    <t>Jumlah Penyediaan Surat selama satu tahun</t>
  </si>
  <si>
    <t>700 surat</t>
  </si>
  <si>
    <t>Kantor Satpol PP</t>
  </si>
  <si>
    <t>Tersedianya Jasa Langganan Telepon,Internet, Air, Listrik</t>
  </si>
  <si>
    <t>Penyediaan Jasa Pemeliharaan dan Perijinan Kendaraan Dinas/Operasional</t>
  </si>
  <si>
    <t>Laporan Keuangan</t>
  </si>
  <si>
    <t>12 Laporan</t>
  </si>
  <si>
    <t>Penyediaan Peralatan dan bahan Kebersihan Kantor, Jasa Tenaga Kebersihan</t>
  </si>
  <si>
    <t>1 Paket, 2 Orang</t>
  </si>
  <si>
    <t>Tersedianya Jasa Pemeliharaan dan Perbaikan Peralatan Kerja</t>
  </si>
  <si>
    <t>Alat tulis Kantor</t>
  </si>
  <si>
    <t>Penyediaan Barang Cetakan dan Penggandaan</t>
  </si>
  <si>
    <t>Penyediaan Komponen Instalasi Listrik</t>
  </si>
  <si>
    <t>Pelaksanaan Rapat &amp; Koordinasi</t>
  </si>
  <si>
    <t>Gedung Kantor Satpol PP</t>
  </si>
  <si>
    <t>Pengadaan Kendaraan Dinas/Operasional Roda</t>
  </si>
  <si>
    <t>1 Uniit</t>
  </si>
  <si>
    <t>Pengadaan PC,Laptop,Printer</t>
  </si>
  <si>
    <t>3 Item</t>
  </si>
  <si>
    <t>Perawatan Bangunan Gedung Kantor</t>
  </si>
  <si>
    <t>Pemeliharaan Komputer,HT,dan Repeater</t>
  </si>
  <si>
    <t>Pakaian Dinas Satpol PP Beserta Perlengkapanya</t>
  </si>
  <si>
    <t>60 Stel</t>
  </si>
  <si>
    <t>Pengiriman Peserta Bintek/Pelatihan</t>
  </si>
  <si>
    <t>Peserta Pelatihan</t>
  </si>
  <si>
    <t>20 Orang</t>
  </si>
  <si>
    <t>Terlaksananya Diklat Satpol PP</t>
  </si>
  <si>
    <t>SOP Satpol PP</t>
  </si>
  <si>
    <t>3 SOP</t>
  </si>
  <si>
    <t>Wilayah Kec Yang Terjangkau Operasi Penertiban, Tersedianya Tenaga Bantuan Satpol PP</t>
  </si>
  <si>
    <t>17 Kec/12 Bln 40 Orang</t>
  </si>
  <si>
    <t>Jumlah titik Wilayah Yang Bisa Ditertibkan</t>
  </si>
  <si>
    <t>5 Titik Wilayah</t>
  </si>
  <si>
    <t>Kab Karanganyar</t>
  </si>
  <si>
    <t>Permintaan Foreders dan Pengamanan yang dapat di laksanakan</t>
  </si>
  <si>
    <t>Penyelenggaraan Keg Satpol(Bhakti Sosial,Gelar Pasukan,Jambore Tk Prov,Jambore Nas</t>
  </si>
  <si>
    <t>4 Even</t>
  </si>
  <si>
    <t>Pelaksanaan Upacara HUT Kab Karanganyar</t>
  </si>
  <si>
    <t>1 Even</t>
  </si>
  <si>
    <t>Terlaksananya Operasi Penegakan Perda</t>
  </si>
  <si>
    <t>Pengadaan dan Pemasangan Papan Peringatan Perda</t>
  </si>
  <si>
    <t>40 Buah</t>
  </si>
  <si>
    <t>Keikusertaan Peserta</t>
  </si>
  <si>
    <t>400 Peserta</t>
  </si>
  <si>
    <t>Terlaksananya Penyusunan/Revisi Perda</t>
  </si>
  <si>
    <t>1 Perda</t>
  </si>
  <si>
    <t>Kegiatan Operasi Penertiban Cukai Rokok</t>
  </si>
  <si>
    <t>2000 buah</t>
  </si>
  <si>
    <t>Terselenggaranya Kegiatan Pengerahan Anggota Linmas</t>
  </si>
  <si>
    <t>375 Orang</t>
  </si>
  <si>
    <t>Terselenggaranya Fasilitas Bantuan Santunan Linmas</t>
  </si>
  <si>
    <t>Tersedianya Dokumen DED Pembangunan Gedung satpol PP</t>
  </si>
  <si>
    <t>Benda-benda pos dan Jasa pengiriman dokumen</t>
  </si>
  <si>
    <t>405 lb materai dan 10 eks dokumen</t>
  </si>
  <si>
    <t>BLH</t>
  </si>
  <si>
    <t>Tersedianya jasa komunikasi serta terpenuhinya kebutuhan air dan listrik</t>
  </si>
  <si>
    <t>3 jar. Listrik, 1 jar. Internet, 2 jar. Telp, 2 jar. Air</t>
  </si>
  <si>
    <t>Terlaksananya perbaikan serta pemeliharaan peralatan dan perlengkapan kantor</t>
  </si>
  <si>
    <t>Terlaksananya pembayaran pajak kendaraan dinas, terpeliharanya kendaraan dinas, tersedianya BBM dan pelumas kendaraan dinas</t>
  </si>
  <si>
    <t>4 unit roda 4, 1 unit roda 3</t>
  </si>
  <si>
    <t>Tersedianya alat kebersihan dan bahan pembersih serta terbayarnya retribusi sampah</t>
  </si>
  <si>
    <t>24 komponen, 12 bulan</t>
  </si>
  <si>
    <t>57 komponen</t>
  </si>
  <si>
    <t>Tersedianya barang cetakan/ penggandaan</t>
  </si>
  <si>
    <t>6 jenis barang cetak, 36.000 lb penggandaan</t>
  </si>
  <si>
    <t>Tersedianya peralatan listrik dan penerangan</t>
  </si>
  <si>
    <t>15 komponen</t>
  </si>
  <si>
    <t>Tersedianya bahan bacaan dan bahan perpustakaan</t>
  </si>
  <si>
    <t>12 bln surat kabar dan tabloid, 4 eks buku per-UU-an</t>
  </si>
  <si>
    <t>Tersedianya makanan dan minuman untuk menjamu rapat dan tamu subosukowonosraten</t>
  </si>
  <si>
    <t>1.219 dus, 77 orang</t>
  </si>
  <si>
    <t>Tersedianya transport dan uang saku perjalanan dinas dalam dan luar daerah</t>
  </si>
  <si>
    <t>Kab. Karanganyar dan Luar Kab. Karanganyar</t>
  </si>
  <si>
    <t>Perbaikan bangunan kantor</t>
  </si>
  <si>
    <t>8 kegiatan</t>
  </si>
  <si>
    <t>Terlaksananya kalibrasi dan pemeliharaan peralatan laboratorium</t>
  </si>
  <si>
    <t>Laboratorium Lingkungan</t>
  </si>
  <si>
    <t>Pembuatan DED BLH Kab. Karanganyar</t>
  </si>
  <si>
    <t>Terbangunnya ruang penerimaan sampel, ruang tunggu dan tempat parkir di laboratorium lingkungan</t>
  </si>
  <si>
    <t>Meningkatkan kompetensi dan kualitas kinerja aparatur BLH Kab. Karanganyar</t>
  </si>
  <si>
    <t>Tersusunnya lakip</t>
  </si>
  <si>
    <t>10 buku</t>
  </si>
  <si>
    <t>Inventarisasi dan pendataan aset BLH</t>
  </si>
  <si>
    <t>Laporan keuangan dan aset barang SKPD</t>
  </si>
  <si>
    <t>Tersedianya sarana dan prasarana sampah</t>
  </si>
  <si>
    <t>Pelatihan pengelolaan bank sampah</t>
  </si>
  <si>
    <t>Terlaksananya pembinaan kebersihan dan keteduhan lingkungan, tersedianya data non fisik serta peralatan dan perlengkapan penunjang adipura</t>
  </si>
  <si>
    <t>4 kegiatan, 2 judul buku, 8 jenis</t>
  </si>
  <si>
    <t>Terlaksananya kegiatan pengendalian pencemaran logam berat pada lahan pertanian</t>
  </si>
  <si>
    <t>2 lokasi</t>
  </si>
  <si>
    <t>Kec. Kebakkramat dan Kec. Jaten</t>
  </si>
  <si>
    <t>Pengawasan terhadap pelaku usaha dengan dilaksanakan peninjauan lokasi</t>
  </si>
  <si>
    <t>45 pelaku usaha</t>
  </si>
  <si>
    <t>Penerbitan ijin TPS LB3</t>
  </si>
  <si>
    <t>18 Ijin</t>
  </si>
  <si>
    <t>Penilaian peringkat kinerja perusahaan</t>
  </si>
  <si>
    <t>22 industri</t>
  </si>
  <si>
    <t>Pemantauan kualitas udara ambien, udara emisi dari sumber tidak bergerak dan penghijauan pada kawasan pencemaran udara</t>
  </si>
  <si>
    <t>4 titik, 4 titik, 1 paket</t>
  </si>
  <si>
    <t>BLH Kab. Karanganyar</t>
  </si>
  <si>
    <t>pemantauan kualitas udara ambien dan udara emisi sumber tidak bergerak pada wilayah potensi pencemaran udara</t>
  </si>
  <si>
    <t>4 titik, 10 titik</t>
  </si>
  <si>
    <t>Penerbitan ijin IPAL, pelaporan kualitas air limbah dan pemantauan kualitas air limbah usaha/kegiatan</t>
  </si>
  <si>
    <t>27 pelaku usaha, 8 kegiatan, 4 kegiatan, 25 sampel</t>
  </si>
  <si>
    <t>Pemantauan pelaksanaan pengelolaan LH perusahaan dan koreksi dokumen LH usaha dan/atau kegiatan</t>
  </si>
  <si>
    <t>20 keg, 24 keg</t>
  </si>
  <si>
    <t>Pembinaan kelompok masyarakat pemerhati LH, sekber dan pecinta alam Kab. Karanganyar</t>
  </si>
  <si>
    <t>Terlaksananya pelayanan pengaduan lingkungan hidup</t>
  </si>
  <si>
    <t>Terlaksananya kegiatan pemantauan kualitas air sungai</t>
  </si>
  <si>
    <t>4 sungai (20 sampel)</t>
  </si>
  <si>
    <t>Pembinaan program adiwiyata</t>
  </si>
  <si>
    <t>25 sekolah</t>
  </si>
  <si>
    <t>IPAL Biogas konstruksi permanen untuk peternak</t>
  </si>
  <si>
    <t>5 unit</t>
  </si>
  <si>
    <t>Kegiatan capacity building bagi kader lingkungan</t>
  </si>
  <si>
    <t>Sosialisasi terhadap perusahaan kecil, menengah dan besar serta pengadaan buku peraturan perundang-undangan LH</t>
  </si>
  <si>
    <t>140 perusahaan, 420 buku</t>
  </si>
  <si>
    <t>Terlaksananya penanaman pada turus jalan dan kawasan pemukiman kampung iklim</t>
  </si>
  <si>
    <t>8 jenis bibit</t>
  </si>
  <si>
    <t>Terlaksananya penanaman bibit di daerah tangkapan air dan sumber-sumber air</t>
  </si>
  <si>
    <t>7 jenis bibit tanaman</t>
  </si>
  <si>
    <t>Girimulyo, Kec. Nagrgoyoso</t>
  </si>
  <si>
    <t>terlaksananya pembuatan taman kehati</t>
  </si>
  <si>
    <t>Tersebarnya bibit tanaman kepada masyarakat</t>
  </si>
  <si>
    <t>6 jenis bibit</t>
  </si>
  <si>
    <t>Terselenggarakannya pembinaan kampung iklim</t>
  </si>
  <si>
    <t>Terlaksananya penanaman bibit di daerah rawan bencana tanah longsor</t>
  </si>
  <si>
    <t>Tersedianya papan informasi perlindungan SDA</t>
  </si>
  <si>
    <t>8 buah</t>
  </si>
  <si>
    <t>Tersedianya tanaman pada Bank Pohon yang siap melayani kebutuhan tanaman untuk masyarakat</t>
  </si>
  <si>
    <t>17 jenis bibit tanaman</t>
  </si>
  <si>
    <t>Terlaksananya pelatihan pembuatan kompos, daur ulang sampah anorganik, praktek kerja dan kunjungan lapangan untuk bertani organik</t>
  </si>
  <si>
    <t>Pembinaan pengelolaan lingkungan sekolah dengan kegiatan penanaman di lingkungan sekolah dan sekitarnya</t>
  </si>
  <si>
    <t>4 jenis tanaman</t>
  </si>
  <si>
    <t>Terlindunginya kawasan resapan air lereng gunung lawu</t>
  </si>
  <si>
    <t>Sosialisasi tentang pengelolaan LH bagi masyarakat, pengadaan buku dan pembuatan spanduk</t>
  </si>
  <si>
    <t>1 kali, 100 buku, 2 spanduk</t>
  </si>
  <si>
    <t>Tersusunnya laporan teribulan, akhir pelaksanaan DAK, LPT, laporan perkembangan keuangan dan fisik program kegiatan</t>
  </si>
  <si>
    <t>28 buku, 7 buku, 7 buku, 3 buku</t>
  </si>
  <si>
    <t>Tersedianya program untuk database industri</t>
  </si>
  <si>
    <t>1 program</t>
  </si>
  <si>
    <t xml:space="preserve">BLH </t>
  </si>
  <si>
    <t>Tersusunnya Renja BLH Kab. Karanganyar</t>
  </si>
  <si>
    <t>1 judul buku</t>
  </si>
  <si>
    <t>Tersusunnya laporan SLHD Kab. Karanganyar</t>
  </si>
  <si>
    <t>2 judul buku</t>
  </si>
  <si>
    <t>Pembinaan Satuan Karya Pramuka (SAKA) Kalpataru di Kab. Karanganyar</t>
  </si>
  <si>
    <t>Tersedianya website BLH yang diperbarui secara rutin</t>
  </si>
  <si>
    <t>Tersusunnya buku laporan Standar Pelayanan Minimal (SPM) bidang LH</t>
  </si>
  <si>
    <t>Survey pelayanan publik bidang LH</t>
  </si>
  <si>
    <t>Penyusunan data informasi status kerusakan lahan/tanah untuk produksi biomassa di Kab. Karanganyar</t>
  </si>
  <si>
    <t>Terlaporkannya data pemantauan dan evaluasi GRK di website pusat</t>
  </si>
  <si>
    <t>Pengambilan sampel air/limbah cair dan pengadaan bahan laboratorium</t>
  </si>
  <si>
    <t>12 kegiatan, 24 sampel, 1 paket</t>
  </si>
  <si>
    <t>Laboratorium lingkungan</t>
  </si>
  <si>
    <t>Terlaksananya proses akreditasi laboratorium lingkungan</t>
  </si>
  <si>
    <t>1 sertifikat akreditasi</t>
  </si>
  <si>
    <t>Terlaksananya penataan/ pemeliharaan RTH</t>
  </si>
  <si>
    <t>Kec. Tasikmadu, Kec. Karanganyar</t>
  </si>
  <si>
    <t>Pembuatan taman hijau sekolah</t>
  </si>
  <si>
    <t>Terkirimnya surat  surat</t>
  </si>
  <si>
    <t>5.000 Surat</t>
  </si>
  <si>
    <t>Dinas Dikpora</t>
  </si>
  <si>
    <t xml:space="preserve">Terpenuhinya Langganan Listrik, Telpon , Air </t>
  </si>
  <si>
    <t>3 TKN, 1  SKB,  Dinas Dikpora</t>
  </si>
  <si>
    <t>154 Unit Kendaraaan Roda 2/4</t>
  </si>
  <si>
    <t>Terpenuhinya Alat Tuli Kantor</t>
  </si>
  <si>
    <t>Terpenuhinya barang cetakan dan Penggandaan</t>
  </si>
  <si>
    <t>Dinas Dikpora, 3 TKN, 1 SKB</t>
  </si>
  <si>
    <t>Tersedianya alat listrik, dan kompenen instalasi listrik</t>
  </si>
  <si>
    <t>Tersedianya Peralatan rumah tangga</t>
  </si>
  <si>
    <t>Tersedianya makananan dan minumnan rapat</t>
  </si>
  <si>
    <t xml:space="preserve">Tercukupinya Belanja Rutin UPT PUD NFI dan SD </t>
  </si>
  <si>
    <t>17 UPT PUD NFI dan SD Kecamatan</t>
  </si>
  <si>
    <t>17 UPT,PUD,NFI dan SD,1 SKB,Disdikpora</t>
  </si>
  <si>
    <t>Tercapaianya pengadaan peralatan gedung kantor</t>
  </si>
  <si>
    <t>27 Unit (handycam, laptop, PC,LCD proyektor, Printer Laser, Printer scaner, Fortabel scaner, pen, pad,</t>
  </si>
  <si>
    <t>Terlaksanya pemelihraan gedung kantor</t>
  </si>
  <si>
    <t xml:space="preserve">4 Unit 1.pemeliharaan taman  Pupuk kandang, rumput gajah, palem pakis, walisongo, beras wutah pucuk merah, 2. pemeliharaan pagar kantor, 3.merapikan halaman depan kantor, 4.perbaikan gipsum atau plafon, talang bocor </t>
  </si>
  <si>
    <t>Jumlah Kendaraan Dinas yang Siap Beroperasi</t>
  </si>
  <si>
    <t>7 Unit</t>
  </si>
  <si>
    <t>SKB Dinas Dikpora</t>
  </si>
  <si>
    <t>Tersedianya Perlengkapan Kantor yang Layak</t>
  </si>
  <si>
    <t>Dinas Dikpora,SKB</t>
  </si>
  <si>
    <t>Terlaksananya Pemeliharaan Peralatan Kantor</t>
  </si>
  <si>
    <t>87 Unit Barang</t>
  </si>
  <si>
    <t>Dinas Dikpora ,SKB</t>
  </si>
  <si>
    <t>Terlaksananya Pembangunan Gedung Kantor UPT PUD NFI dan SD Kec.Tawangmangu</t>
  </si>
  <si>
    <t>UPT Tawangmangu</t>
  </si>
  <si>
    <t>Terlaksananya Pembangunan Pagar UPT PUD NFI dan SD Kec.Jaten</t>
  </si>
  <si>
    <t>UPT Jaten</t>
  </si>
  <si>
    <t>Jumlah PNS yang mengikuti Bimbingan Teknis Peraturan Perundangan</t>
  </si>
  <si>
    <t>2 Peserta</t>
  </si>
  <si>
    <t>Tersusunnya capaian kinerja SKPD</t>
  </si>
  <si>
    <t>4 TW</t>
  </si>
  <si>
    <t>Tersusunnya Laporan Keuangan SKPD</t>
  </si>
  <si>
    <t xml:space="preserve">Tersusunnya Dokumen SKPD ( RKA dan DPA </t>
  </si>
  <si>
    <t>36 Buku</t>
  </si>
  <si>
    <t xml:space="preserve">Terlaksananya Pengadaan APE PAUD </t>
  </si>
  <si>
    <t>20 Paket</t>
  </si>
  <si>
    <t xml:space="preserve">Terlaksananya Pelatihan Kompentensi Pendidik PAUD Formal dan Non Formal </t>
  </si>
  <si>
    <t>90 Orang</t>
  </si>
  <si>
    <t>Terlaksananya lomba kreatifitas anak usia dini dan Pendidik PAUD</t>
  </si>
  <si>
    <t>340 Orang</t>
  </si>
  <si>
    <t>Terlaksananya pelatihan kompetensi dan kurikulum bagi kepala / pengelola ( PAUD Formal dan Non Formal )</t>
  </si>
  <si>
    <t>112 Orang</t>
  </si>
  <si>
    <t>Terlaksanya penyelenggrn lomba gugus PAUD dan Lembaga PAUD berprestasi Tingkat Kabupaten</t>
  </si>
  <si>
    <t>4 Gugus PAUD dan PAUD terpadu</t>
  </si>
  <si>
    <t>Terlaksananya Fisitasi Perijinan Pendirian dan monitoring PAUD, dan Satuan PNF</t>
  </si>
  <si>
    <t>Terlaksananya Monitoring /Visitasi Penerima BOP</t>
  </si>
  <si>
    <t>Terlaksananya kegiatan pemberdayaan MGMP SMP</t>
  </si>
  <si>
    <t>200 Guru</t>
  </si>
  <si>
    <t>Terlaksananya Kegiatan DAK Bidang Diknas</t>
  </si>
  <si>
    <t>25 SD</t>
  </si>
  <si>
    <t>Terlaksananya Pembinaan Kampung Matematika</t>
  </si>
  <si>
    <t>126 Guru SD</t>
  </si>
  <si>
    <t>Terlaksananya Pengadaan alat Drumband SDN 01 Karanganyar</t>
  </si>
  <si>
    <t>SDN 1 Karanganyar</t>
  </si>
  <si>
    <t>Terlaksananya Pengadaan alat olahraga SMP</t>
  </si>
  <si>
    <t>SDN 1 Mojogedang</t>
  </si>
  <si>
    <t>Terlaksananya Rehab Aula SMPN 1 Mojogedang</t>
  </si>
  <si>
    <t>1 Unit Aula</t>
  </si>
  <si>
    <t>SMPN 1 Mojogedang</t>
  </si>
  <si>
    <t>Terehabilitasinya rehab ruang kelas dan lantai SMPN 3 Colomadu</t>
  </si>
  <si>
    <t>SMPN 3 Colomadu</t>
  </si>
  <si>
    <t>Terlaksananya pengadaan Buku Bahasa Jawa SD</t>
  </si>
  <si>
    <t>Terlaksananya pengadaan Buku Bahasa Jawa SMP</t>
  </si>
  <si>
    <t>Terwujudnya Pembangunan Pagar SMPN 2 Gondangrejo</t>
  </si>
  <si>
    <t>1 Unit Pagar</t>
  </si>
  <si>
    <t>SMPN 2 Gondangrejo</t>
  </si>
  <si>
    <t>Terehabilitasinya Keramik Teras Ruangan Kelas SDN 02 Sukosari,Jumantono</t>
  </si>
  <si>
    <t>SDN 02 Sukosari</t>
  </si>
  <si>
    <t xml:space="preserve">Terlaksananya pavingisasi SDN 03 Bandardawung,Tawangmangu </t>
  </si>
  <si>
    <t>SDN 03 Bandardawung</t>
  </si>
  <si>
    <t>Terbangunnya Mushola SDN 03 Bangsri Karangpandan</t>
  </si>
  <si>
    <t>1 Unit Mushola</t>
  </si>
  <si>
    <t>SDN 03 Bangsri</t>
  </si>
  <si>
    <t>Terlaksananya Pengadaan Peralatan kesenian SMPN 2 Tawangmangu</t>
  </si>
  <si>
    <t>SMPN 2 Tawangmangu</t>
  </si>
  <si>
    <t>Terlaksananya Pengadaan Media Pembelajaran SD</t>
  </si>
  <si>
    <t>Terbangunnya Paving Halaman dan Mushola di SDN 01 Sidomukti, Jenawi</t>
  </si>
  <si>
    <t>SDN 01 Sidomukti</t>
  </si>
  <si>
    <t>Tersedianya AC dan Perlengkapan Aula SMPN 2 Karanganyar</t>
  </si>
  <si>
    <t>SMPN 2 Karanganyar</t>
  </si>
  <si>
    <t>Tersedianya AC dan Perlengkapan Aula SMPN 5 Karanganyar</t>
  </si>
  <si>
    <t>SMPN 5 Karanganyar</t>
  </si>
  <si>
    <t>Tersedianya Alat Peraga Pendidikan SMPN 1 Colomadu</t>
  </si>
  <si>
    <t>SMPN 1 Colomadu</t>
  </si>
  <si>
    <t>Terlaksananya Pavingisasi Halaman Kelas dan Jalan Penghubung SMPN 1 Jaten</t>
  </si>
  <si>
    <t>1 Sekolah</t>
  </si>
  <si>
    <t>SMPN 1 Jaten</t>
  </si>
  <si>
    <t>Terlaksananya Pengadaan Buku perpustakaan SD</t>
  </si>
  <si>
    <t>Terlaksananya Pengadaan Buku perpustakaan SMP</t>
  </si>
  <si>
    <t>Terlaksananya Pengadaan Alat olahraga SD</t>
  </si>
  <si>
    <t>Terbangunnya Mushola SDN 02 Gentungan,Mojogedang</t>
  </si>
  <si>
    <t>SDN 02 Gentungan Mojogedang</t>
  </si>
  <si>
    <t>Terehabnya Ruang Kelas SDN 02 Mojoroto,Mojogedang</t>
  </si>
  <si>
    <t>SDN 02 Mojoroto Mojogedang</t>
  </si>
  <si>
    <t>Terlaksananya Pengadaan Alat Lab.IPA SMP</t>
  </si>
  <si>
    <t>Terwujudnya Pembangunan MCK SDN 01 Papahan</t>
  </si>
  <si>
    <t>1 SD</t>
  </si>
  <si>
    <t>SDN 01 Papahan Tasikmadu</t>
  </si>
  <si>
    <t>Terwujudnya Pembangunan Pagar Paving SMPN 1 Gondangrejo</t>
  </si>
  <si>
    <t>SMP N 1 Gondangrejo</t>
  </si>
  <si>
    <t>Terwujudnya Pembangunan Paving SMPN 05 Karanganyar</t>
  </si>
  <si>
    <t>SMP N 5 Karanganyar</t>
  </si>
  <si>
    <t>Terselenggaranya Bimbingan Teknis Kurikulum SD</t>
  </si>
  <si>
    <t>17 SD</t>
  </si>
  <si>
    <t>Terlaksananya Lomba Perpustakaan SD</t>
  </si>
  <si>
    <t>17 UPT</t>
  </si>
  <si>
    <t>Terselenggaranya Lomba Gugus SD</t>
  </si>
  <si>
    <t>17 Gugus</t>
  </si>
  <si>
    <t>Terlaksananya Lomba Perpustakaan SMP</t>
  </si>
  <si>
    <t>5 Sekolah</t>
  </si>
  <si>
    <t>Terlaksananya Monitoring Pelaksanaan Pembelajaran yang Baik SMP</t>
  </si>
  <si>
    <t>78 Sekolah</t>
  </si>
  <si>
    <t>Terselenggaranya Evaluasi Pembelajaran SD</t>
  </si>
  <si>
    <t>150 SD</t>
  </si>
  <si>
    <t>Terselenggaranya Workshop Bedah SKL dan Penulisan US SD</t>
  </si>
  <si>
    <t>102 Guru</t>
  </si>
  <si>
    <t>Terwujudnya Bantuan penyelengaraan US SD</t>
  </si>
  <si>
    <t>Terlaksananya Workshop praktek pembelajaran yang baik di SMP</t>
  </si>
  <si>
    <t>150 Guru</t>
  </si>
  <si>
    <t>Terselenggaraan Evaluasi Pembelajaran SD</t>
  </si>
  <si>
    <t>12.500 Siswa</t>
  </si>
  <si>
    <t>Terlaksananya Monitoring Pelaksanaan Ujian Akhir Sekolah ,Ujian Nasional ,Kelulusan ,Ujian Nasional SMP</t>
  </si>
  <si>
    <t>282 Sekolah</t>
  </si>
  <si>
    <t>Terselenggaranya Pembinaan Minat Bakat dan Kreatifitas Siswa (Lomba Lomba Akademik SD) dan Pemberian Reward Hasil kejuaraan lomba lomba akademik dan Siswa peraih</t>
  </si>
  <si>
    <t>186 Siswa,7 Jenis Lomba</t>
  </si>
  <si>
    <t>Terselenggaranya Lomba-Lomba akademik SMP dan Pemberian Reward Hasil Kejuaraan Lomba-lomba akademik dan siswa peraih jumlah nilai UN tertinggi peringkat 1-15 Tk. Kabupaten dan peraih jumlah nilai UN Tertinggi Peringkat 1 setiap Kecamatan</t>
  </si>
  <si>
    <t>7 Lomba</t>
  </si>
  <si>
    <t>Terlaksananya Bintek Pengembangan Kurikulum 2013 SMP</t>
  </si>
  <si>
    <t>175 Guru</t>
  </si>
  <si>
    <t>Terlaksananya Monitoring Kurikulum SMP</t>
  </si>
  <si>
    <t>Tersedianya Bantuan Operasional Sekolah Jenjang SD/MI/SDLB</t>
  </si>
  <si>
    <t>65.287 (Siswa SD Negeri)</t>
  </si>
  <si>
    <t>Tersedianya Bantuan Operasional Sekolah Jenjang SMP/MTs/SMPLB</t>
  </si>
  <si>
    <t>27.433 ( Siswa SMP Negeri )</t>
  </si>
  <si>
    <t>Terlaksananya Pendataan Sarpras Pendidikan Dasar</t>
  </si>
  <si>
    <t>Terlaksananya Bimbingan Siswa SMP berprestasi di 17 Kecamatan</t>
  </si>
  <si>
    <t>510 Siswa</t>
  </si>
  <si>
    <t>Terselenggaranya Pemberdayaan dan peningkatan Siswa berprestasi SD</t>
  </si>
  <si>
    <t>2.040 Siswa</t>
  </si>
  <si>
    <t>Terwujudnya Pembangunan Pagar SDN 01 Jetis</t>
  </si>
  <si>
    <t>SDN 01 Jetis</t>
  </si>
  <si>
    <t>Terbangunnya Ruang Kelas Baru SMPN 1 Jaten</t>
  </si>
  <si>
    <t>Terlaksananya Pemberdayaan MGMP SMA</t>
  </si>
  <si>
    <t>360 Guru</t>
  </si>
  <si>
    <t>SMA Negeri dan  Swasta se Kab</t>
  </si>
  <si>
    <t>Terselenggaranya Pendidikan Paket C</t>
  </si>
  <si>
    <t>Terwujudnya Masjid SMAN 2 Karanganyar</t>
  </si>
  <si>
    <t>1 kegitan</t>
  </si>
  <si>
    <t>SMNA 2 Karanganyar</t>
  </si>
  <si>
    <t>Terlaksananya Pelaksanaan DAK bidang Pendidikan Menengah</t>
  </si>
  <si>
    <t>28 SMA dan SMK di Kab.Karanganyar</t>
  </si>
  <si>
    <t>Terlaksananya Workshop Pengembangan Perpustakaan SMK</t>
  </si>
  <si>
    <t>40 Orang</t>
  </si>
  <si>
    <t>Terlaksananya Pelatihan dan Penulisan Karya Ilmiah SMA</t>
  </si>
  <si>
    <t>80 Siswa dan Guru</t>
  </si>
  <si>
    <t>Terlaksananya Monev Ujian Akhir Sekolah dan Ujian Nasional SMA/SMK</t>
  </si>
  <si>
    <t>49 Sekolah</t>
  </si>
  <si>
    <t>Terlaksananya Kegitan Monitoring Ulangan Umum SMA/SMK</t>
  </si>
  <si>
    <t>Terselenggaranya JOB Fair Untuk siswa SMK</t>
  </si>
  <si>
    <t>2 Hari</t>
  </si>
  <si>
    <t>Terlaksananya Pelaksanaan Pembinaan dan Pengiriman Lomba-Lomba Akademik SMA dan Pemberian Reward Hasil Kejuaraan lomba-lomba akademik SMA</t>
  </si>
  <si>
    <t>14 Sekolah</t>
  </si>
  <si>
    <t>Terselenggaranya lomba OSTN ,LKS SMK,4 Pilar ,Debat Bahasa ,Peraih UN Tertinggi</t>
  </si>
  <si>
    <t>35 Sekolahan</t>
  </si>
  <si>
    <t>Terselenggaranya Kegiatan Pemberdayaan Peningkatan Prestasi Siswa Berjalan Lancar</t>
  </si>
  <si>
    <t>160 Siswa</t>
  </si>
  <si>
    <t>Terlaksananya Pemberdayaan dan Peningkatan Prestasi Siswa SMK</t>
  </si>
  <si>
    <t>112 Siswa</t>
  </si>
  <si>
    <t>Terpenuhinya Biaya Operasional Sekolah untuk Jenjang SMA/MA/SMALB</t>
  </si>
  <si>
    <t>8761 siswa (Sekolah Negeri)</t>
  </si>
  <si>
    <t>Terpenuhinya Biaya Operasional Sekolah untuk Jenjang SMK Negeri</t>
  </si>
  <si>
    <t>5557 ( siswa SMK Negeri</t>
  </si>
  <si>
    <t>Uang Penghargaan Lulusan SMA/SMK yang di terima di PTN dan Penyelenggaraan Sosialisasi</t>
  </si>
  <si>
    <t>Terwujudnya Peralatan Teaching Factory</t>
  </si>
  <si>
    <t>36 Siswa</t>
  </si>
  <si>
    <t>Peningkatan Kualitas Guru 5 mapel dan proses pembelajaran</t>
  </si>
  <si>
    <t>Buku/Paket</t>
  </si>
  <si>
    <t>Pengadaan buku Bahasa Jawa SMA</t>
  </si>
  <si>
    <t>Pengadaan buku Bahasa Jawa SMK</t>
  </si>
  <si>
    <t>Terselenggaranya Pelatihan Manajemen Pengelola LKP</t>
  </si>
  <si>
    <t>51 Peserta</t>
  </si>
  <si>
    <t xml:space="preserve">Terselenggaranya Kegiatan Pengembangan Pendidikan Keaksaraan </t>
  </si>
  <si>
    <t>450 Warga Belajar</t>
  </si>
  <si>
    <t>Terselenggaranya Pelatihan Pengembangan Kebijakan Pendidikan formal</t>
  </si>
  <si>
    <t>62 orang</t>
  </si>
  <si>
    <t>Keikutsertaan Kab.Karanganyar dalam Pameran HAI tingkat Provinsi Jateng</t>
  </si>
  <si>
    <t>1 Stand Pameran</t>
  </si>
  <si>
    <t>Fasilitasi Seleksi Apresiasi PTK PAUDNI dan Pengiriman PTK PAUDNI Berprestasi Ke Provinsi</t>
  </si>
  <si>
    <t>60 Orang</t>
  </si>
  <si>
    <t>Penyelenggaraan Bimbingan Teknis Pengelola Pendidikan Non Formal (PKBM,Desa Vokasi)</t>
  </si>
  <si>
    <t>66 Orang</t>
  </si>
  <si>
    <t>Terlaksananya Pelatihan Kompetensi Kurikulum Bagi Tutor Paket A,B,C Mapel UNPK</t>
  </si>
  <si>
    <t>170 Orang</t>
  </si>
  <si>
    <t>Terdidik Sejumlah Masyarakat Sasaran PNF</t>
  </si>
  <si>
    <t>400 Orang</t>
  </si>
  <si>
    <t>SKB Kab.Karanganyar</t>
  </si>
  <si>
    <t>Terselenggaranya Bintek Akeditasi Satuan pendidikan Non Formal</t>
  </si>
  <si>
    <t>43 Peserta</t>
  </si>
  <si>
    <t>Terlatihnya Tutor Kesetaraan (Paket A,B dan C) dalam menyusun soal semesteran</t>
  </si>
  <si>
    <t>51 Orang</t>
  </si>
  <si>
    <t>Terselenggaranya Pelatihan Ketrampilan/Pendidikan Kecakapan Hidup</t>
  </si>
  <si>
    <t>Terselenggaranya kegiatan belajar usaha</t>
  </si>
  <si>
    <t>95 Peserta</t>
  </si>
  <si>
    <t>Terselenggaranya pendidikan kelompok belajar (Kejar paket A,B dan C)</t>
  </si>
  <si>
    <t>8 Kelompok</t>
  </si>
  <si>
    <t>Terwujudnya Buku Modul Pembelajaran Paket B dan C</t>
  </si>
  <si>
    <t>680 Set</t>
  </si>
  <si>
    <t>Terlaksananya Usulan penyesuaian jabatan fungsional guru</t>
  </si>
  <si>
    <t>2.500 Orang</t>
  </si>
  <si>
    <t>Lancarnya kegiatan Peningkatan Kompetensi Guru</t>
  </si>
  <si>
    <t>75 Orang</t>
  </si>
  <si>
    <t>Terlaksananya Bintek Manajemen Kepegawaian</t>
  </si>
  <si>
    <t>84 Orang</t>
  </si>
  <si>
    <t>Terlaksananya Bintek Kepegawaian Formal</t>
  </si>
  <si>
    <t>105 Orang</t>
  </si>
  <si>
    <t>Terselenggara kegiatan fasilitasi danverifikasi sertifikasi guru</t>
  </si>
  <si>
    <t>6.000 Guru</t>
  </si>
  <si>
    <t>Terselenggaranya Penilaian Kinerja Kepala Sekolah</t>
  </si>
  <si>
    <t>50 Orang</t>
  </si>
  <si>
    <t>Lancarnya Kegitan Penilaian Kinerja Guru</t>
  </si>
  <si>
    <t>Terselenggaran Kegitan calon Kepala sekolah</t>
  </si>
  <si>
    <t>63 Orang</t>
  </si>
  <si>
    <t>LPMP Jawa Tengah</t>
  </si>
  <si>
    <t>Terlaksananya kegitan seleksi guru kepala sekolah dan pengawas</t>
  </si>
  <si>
    <t>150 Orang</t>
  </si>
  <si>
    <t>Terlaksananya Fasilitasi Pelaksanaan PAK</t>
  </si>
  <si>
    <t>6.800 Guru</t>
  </si>
  <si>
    <t>Terlaksananya Bintek Penilik</t>
  </si>
  <si>
    <t>35 Orang</t>
  </si>
  <si>
    <t>Meningkatkan Kualitas Layanan Pendidik</t>
  </si>
  <si>
    <t>Lancarnya Kegiatan Pengembangan keprofesian Berkelanjutan</t>
  </si>
  <si>
    <t>Lancarnya Kegiatan Penilaian Angka Kredit</t>
  </si>
  <si>
    <t>Tersedianya Kesejahteraan Pendidik WB,Tenaga Kependidikan WB,Penjaga Sekolah WB</t>
  </si>
  <si>
    <t>425 Orang</t>
  </si>
  <si>
    <t>Terlaksananya Kegiatan Lomba Guru Kelas dan Mapel</t>
  </si>
  <si>
    <t>365 Orang</t>
  </si>
  <si>
    <t>Terlaksananya Sosialisasi Program Induksi Guru Pemula</t>
  </si>
  <si>
    <t>Terlaksananya Rekonsiliasi Data Belanja</t>
  </si>
  <si>
    <t>86 Satuan Pendidikan</t>
  </si>
  <si>
    <t>Terlaksananya Bintek Penyusunan Laporan Keungan</t>
  </si>
  <si>
    <t>Sistem PPDB Online</t>
  </si>
  <si>
    <t>100 Sekolah</t>
  </si>
  <si>
    <t>Terwujudnya Pendidikan Gratis</t>
  </si>
  <si>
    <t>Terwujudnya Data US SD/MI/SMP/MTs/SMA/MA/SMK dan Hasil Scanning US SD/SDLB/MI</t>
  </si>
  <si>
    <t>635 Sekolah</t>
  </si>
  <si>
    <t>Terselenggaranya Sosialisasi dan monitoring PPDB dan MOS</t>
  </si>
  <si>
    <t>140 Sekolah</t>
  </si>
  <si>
    <t>Terselenggaranya Gelar Kepengawasan Pendidikan</t>
  </si>
  <si>
    <t>300 Orang</t>
  </si>
  <si>
    <t>Terwujudnya Kualitas Laporan Aset dan Persediaan Setiap Triwulan</t>
  </si>
  <si>
    <t>4 Laporan Aset dan Persediaan</t>
  </si>
  <si>
    <t>Terselenggaranya Monitoring dan Sosialisasi BOS SD/SMP/SMA/SMK</t>
  </si>
  <si>
    <t>225 Peserta</t>
  </si>
  <si>
    <t>Terlaksananya Pengembangan dan Pengelolanan Jaringan Pendidikan</t>
  </si>
  <si>
    <t xml:space="preserve">Tersedianya Buku Profil Pendidikan </t>
  </si>
  <si>
    <t>10 Buku</t>
  </si>
  <si>
    <t>Terlaksananya Penyelenggaraan Sosialisasi Pengembangan Kurikulum</t>
  </si>
  <si>
    <t>150 Peserta</t>
  </si>
  <si>
    <t>Terselenggaranya Bintek Manajemen Kepala Tata Usaha</t>
  </si>
  <si>
    <t>Terselenggaranya Bintek Pengelolaan Inventaris Barang</t>
  </si>
  <si>
    <t>Tersusunnya Buku Kalender Pendidikan Tahun Pelajaran 2015/2016</t>
  </si>
  <si>
    <t>1.350 Buku</t>
  </si>
  <si>
    <t>Terwujudnya Kartu NISN</t>
  </si>
  <si>
    <t>19.940 Kartu</t>
  </si>
  <si>
    <t>Terlaksananya Pengembangan SDM Operator Dapodikdas</t>
  </si>
  <si>
    <t>100 Sekolah/UPT</t>
  </si>
  <si>
    <t>Jasa Bandwidth Internet</t>
  </si>
  <si>
    <t>Fasilitasi pendirian dan penggabungan sekolah</t>
  </si>
  <si>
    <t>5 Sekolah Jenjang Pendidikan Dasar dan Menengah</t>
  </si>
  <si>
    <t>Terlaksananya Pengembangan Aplikasi Profil Sekolah Online</t>
  </si>
  <si>
    <t>Terlaksananya Pelatiohan Operator Dapodikmen dan Validasi Aplikasi Dapodikmen</t>
  </si>
  <si>
    <t>65 Sekolahan</t>
  </si>
  <si>
    <t>Penyusunan Aplikasi SPM Bidang Pendidikan ,Tersusunnya laporan Evaluasi SPM bidang Pendidikan</t>
  </si>
  <si>
    <t>1.570 Sekolahan</t>
  </si>
  <si>
    <t>Terlaksananya Bimbingan Teknis Bendahara Sekolah</t>
  </si>
  <si>
    <t>99 Orang</t>
  </si>
  <si>
    <t>Terselenggaranya Bintek/Workshop bagi Penyusun RAPBS selama 3 hari(17 UPT ,SMP ,SMA ,SMK)</t>
  </si>
  <si>
    <t>Dokumen APBS dan perubahan APBS sekolah Negeri</t>
  </si>
  <si>
    <t>65 Sekolah</t>
  </si>
  <si>
    <t>Terlaksananya Monitoring Akreditasi Sekolah dan Pembekalan tim Asesor</t>
  </si>
  <si>
    <t>50 Sekolah</t>
  </si>
  <si>
    <t>Terlaksananya Fasilitasi Kegiatan Dewan Pendidikan</t>
  </si>
  <si>
    <t>Terlaksananya Pendataan Anak Usia Sekolah yang Tidak Bersekolah</t>
  </si>
  <si>
    <t>34 Sekolah</t>
  </si>
  <si>
    <t>Terselenggaranya Bintek/Workshop Bagi KPA dan PPTK</t>
  </si>
  <si>
    <t>34 Orang</t>
  </si>
  <si>
    <t>Terwujudnya Sewa Tanah SMAN Colomadu</t>
  </si>
  <si>
    <t>SMAN Colomadu</t>
  </si>
  <si>
    <t>Terselenggaranya Pekan Seni Siswa SD ,SMP ,dan SMA/SMK Tk. Kabupaten</t>
  </si>
  <si>
    <t>480 Siswa</t>
  </si>
  <si>
    <t>Terselenggaranya Pengiriman FLS2N Tk.Provinsi</t>
  </si>
  <si>
    <t>Terlaksananya Festival Lomba Seni Siswa Tingkat Kabupaten</t>
  </si>
  <si>
    <t>200 Siswa</t>
  </si>
  <si>
    <t>Terseleksinya Pemuda Pelopor Se kab.Karanganyar</t>
  </si>
  <si>
    <t>Meningkatnya sumber daya manusia guru pembina OSIS</t>
  </si>
  <si>
    <t>Terselenggaranya pelatihan pengurus OSIS SMA/SMK</t>
  </si>
  <si>
    <t>Terselenggaranya pelatihan KKR SMP dan SMA</t>
  </si>
  <si>
    <t>60 Siswa</t>
  </si>
  <si>
    <t>Terpilihnya Tim KKR Kab.Karanganyar</t>
  </si>
  <si>
    <t>Tersedia atlit-atlit terlatih dan siap untuk event-event pertandingan</t>
  </si>
  <si>
    <t>4 Cabang Olahraga Unggulan</t>
  </si>
  <si>
    <t>Terselenggaranya POPDA tingkat Kabupaten</t>
  </si>
  <si>
    <t>5.500 Siswa</t>
  </si>
  <si>
    <t>Terselenggaranya pengiriman POPDA SD ,SMP ,SMA Tingkat Karesidenan</t>
  </si>
  <si>
    <t>210 Siswa</t>
  </si>
  <si>
    <t>Terselenggaranya Pengiriman O2SN Tingkat Jawa Tengah</t>
  </si>
  <si>
    <t>52 Siswa</t>
  </si>
  <si>
    <t>Terselenggaranya Pengiriman atlit Gerak Jalan 28 Km</t>
  </si>
  <si>
    <t>13 Atlit</t>
  </si>
  <si>
    <t>Terselenggaranya pengiriman POPDA SD ,SMP ,SMA/SMK Tk.Provinsi</t>
  </si>
  <si>
    <t>90 Siswa</t>
  </si>
  <si>
    <t>Terselenggaranya Pemberian Reward</t>
  </si>
  <si>
    <t>5000 Siswa</t>
  </si>
  <si>
    <t>Terselenggaranya Pembinaan menuju ke even lebih tinggi</t>
  </si>
  <si>
    <t>Terpilihnya Tim Paskibraka Tingkat Kabupaten</t>
  </si>
  <si>
    <t>70 Siswa</t>
  </si>
  <si>
    <t>Terselenggaranya lomba non akademik dan pemberian reward pada siswa SD,SMA,SMK</t>
  </si>
  <si>
    <t>7954 Siswa</t>
  </si>
  <si>
    <t>Terlaksananya Pengiriman Pelatih dan atlit ke tingkat provinsi Ujian Nasional</t>
  </si>
  <si>
    <t>200 Orang</t>
  </si>
  <si>
    <t>Terselenggaranya Pembukaan POPDA dan Pekan Seni Tingkat Kabupaten</t>
  </si>
  <si>
    <t>Pengirriman Pelajar/Pemuda dalam Even-even kepemudaantingkat provinsi</t>
  </si>
  <si>
    <t>Terkirimnya tim olahraga tradisional ke tingkat provinsi</t>
  </si>
  <si>
    <t>45 Atlit</t>
  </si>
  <si>
    <t>Terselenggaranya Kegiatan Olahraga di tingkat kabupaten</t>
  </si>
  <si>
    <t>Peningkatan Kemampuan dan pengetahuan siswa di bidang keagamaan dan seni islam</t>
  </si>
  <si>
    <t>Terwujudnya Capaian Kinerja Keuangan yang Transparan dan Akuntabel</t>
  </si>
  <si>
    <t>1145 Orang</t>
  </si>
  <si>
    <t>Terlayaninya surat menyurat kantor</t>
  </si>
  <si>
    <t>1 tahun (surat masuk dan surat keluar)</t>
  </si>
  <si>
    <t>DKP Karanganyar</t>
  </si>
  <si>
    <t>Terbayarnya tagihan telepon, air, listrik, surat kabar, internet danPBB tepat waktu</t>
  </si>
  <si>
    <t>1 unit jaringan telepon, 3 unit instalasi air (DKP, Taman
Pancasila, GSI), 2 rekening listrik, 2 harian surat khabar, internet
dan pajak PBB</t>
  </si>
  <si>
    <t>Terealisasinya pemeliharaan dan perijinan kendaraan bermotor dinas/operasional</t>
  </si>
  <si>
    <t>19 KIR kendaraan dan pajak STNK 44 kendaraan</t>
  </si>
  <si>
    <t>Peralatan kebersihan dan bahan pembersih,penjaga kantor</t>
  </si>
  <si>
    <t>28 jenis peralatan dan bahan pembersih dan 3 orang penjaga
kantor</t>
  </si>
  <si>
    <t>Terpenuhinya kebutuhan alat-alat tulis kantor</t>
  </si>
  <si>
    <t>38 jenis alat tulis kantor</t>
  </si>
  <si>
    <t>Terwujudnya barang cetakan dan penggandaan</t>
  </si>
  <si>
    <t>7 jenis barang cetakan dan 23.900 lembar penggandaan</t>
  </si>
  <si>
    <t>Terpenuhinya komponen instalasi listrik/penerangan yang dibutuhkan untuk kantor Dinas Kebersihan dan Pertamanan Kabupaten
Karanganyar</t>
  </si>
  <si>
    <t>5 jenis komponen listrik</t>
  </si>
  <si>
    <t>Terpenuhinya kebutuhan buku-buku bahan bacaan dan peraturan perundang-undangan yang terbaru</t>
  </si>
  <si>
    <t>Terpenuhinya makanan dan minuman rapat dan tamu</t>
  </si>
  <si>
    <t>Terpenuhinya biaya perjalanan dinas ke luar daerah yang dibutuhkan untuk koordinasi dengan daerah lain</t>
  </si>
  <si>
    <t>Terpenuhinya peralatan gedung kantor yang digunakan untuk kenyamanan ruangan kantor</t>
  </si>
  <si>
    <t>Terpenuhinya kebutuhan mebeleur yang digunakan untuk kebutuhan kantor Dinas Kebersihan dan Pertamanan Kabupaten
Karanganyar</t>
  </si>
  <si>
    <t>Terpenuhinya kebutuhan komputer yang digunakan untuk operasional kantor</t>
  </si>
  <si>
    <t>Terpenuhinya pemeliharaan rutin/ berkala sarana dan prasarana gedung kantor</t>
  </si>
  <si>
    <t>1 tahun pemeliharaan lingkungan dan bangunan kantor Dinas
Kebersihan dan Pertamanan Kabupaten Karanganyar</t>
  </si>
  <si>
    <t>Terpenuhinya pemeliharaan rutin/berkala kendaraan operasional yang digunakan untuk operasional kantor</t>
  </si>
  <si>
    <t>2 unit mobil dan 4 unit sepeda motor</t>
  </si>
  <si>
    <t>Terpenuhinya pemeliharaan rutin/berkala mebeleur sehingga dapat memperpanjang umur mebeleur</t>
  </si>
  <si>
    <t>Terpenuhinya kebutuhan pemeliharaan komputer sebagai sarana dan prasarana operasional memperlancar kegiatan</t>
  </si>
  <si>
    <t>11 buah komputer, 8 laptop, 10 printer</t>
  </si>
  <si>
    <t>Terpenuhinya sumber daya manusia yang memiliki kompetensi dan etos kerja tinggi</t>
  </si>
  <si>
    <t>Tersusunnya RKA dan DPA penetapan serta perubahan TA. 2015, Laporan Keuangan Semesteran, Laporan Keuangan Akhir Tahun,
Laporan Pelaksanaan Tugas dan LAKIP Tahun 2015</t>
  </si>
  <si>
    <t>a. Meningkatnya pelayanan kebersihan di wilayah pelayanan kebersihan b. Peningkatan Kebersihan dan Keindahan c. Peningkatan operasional pemeliharaan armada sampah kebersihan dan pertamanan dan operasional pengelolaan sampah di
Tempat Pengolahan Akhir (TPA) Sukosari Jumantono d. Peningkatan kesejahteraan petugas</t>
  </si>
  <si>
    <t xml:space="preserve">Kab. Karanganyar </t>
  </si>
  <si>
    <t>Terpenuhinya informasi yang benar mengenai pengelolaan sampah</t>
  </si>
  <si>
    <t>a. Peningkatan pelayanan kebersihan dan keindahan
di wilayah pelayanan kebersihan ; b. Peningkatan kesejahteraan petugas kebersihan dan keindahan</t>
  </si>
  <si>
    <t>7 (tujuh) kecamatan : Tawangmangu, Karanganyar, Tasikmadu,
Jaten, Kebakkramat, Colomadu dan Gondangrejo. ; 71 orang tenaga kerja</t>
  </si>
  <si>
    <t>Terpenuhinya sarana prasarana operasional kebersihan yang digunakan untuk pelayanan persampahan</t>
  </si>
  <si>
    <t>Terpenuhinya sarana dan prasarana TPS Kabupaten Karanganyar</t>
  </si>
  <si>
    <t>Terpenuhinya Pembangunan Tempat Pembuangan Sampah Sementara di GPI Desa Papahan Kecamatan Tasikmadu</t>
  </si>
  <si>
    <t>Terpenuhinya kebutuhan sarana dan prasarana TPA Sukosari Jumantono</t>
  </si>
  <si>
    <t>a. Peningkatan kondisi Taman dan Monumen b. Peningkatan keindahan kota c. Peningkatan Kesejahteraan petugas pertamanan</t>
  </si>
  <si>
    <t>17 lokasi taman dan monumen sejumlah 10 lokasi</t>
  </si>
  <si>
    <t>Terpenuhinya Pembangunan Trotoar Depan Kantor DPRD Kec. Karanganyar Kab. Karanganyar</t>
  </si>
  <si>
    <t>Terwujudnya pembongkaran blumen bak</t>
  </si>
  <si>
    <t>Terpenuhinya pemeliharaan tugu se kabupaten karanganyar khususnya tugu batas wilayah kab. Karanganyar</t>
  </si>
  <si>
    <t>Terpenuhinya Pembangunan Trotoar Terminal Bejen Kec. Karanganyar Kab. Karanganyar ke utara</t>
  </si>
  <si>
    <t>Terciptanya Pengadaan Pohon di Kab. Karanganyar</t>
  </si>
  <si>
    <t>Terpenuhinya perapian pohon turus jalan di lingkungan kota kecamatan karanganyar</t>
  </si>
  <si>
    <t>Terpenuhinya pemeliharaan air mancur taman gajah dan GSI Kabupaten Karanganyar</t>
  </si>
  <si>
    <t>Terpenuhinya kebutuhan sarana dan prasarana rumput alun-alun karanganyar yang rapi dan nyaman</t>
  </si>
  <si>
    <t>Terwujudnya sarana dan prasarana pedestrian kecamatan karangpandan</t>
  </si>
  <si>
    <t>Terciptanya infrastruktur yang baik dan nyaman di lingkungan alun-alun kab. karanganyar khususnya Taman HAI</t>
  </si>
  <si>
    <t>Terpenuhinya kebutuhan sarana dan prasarana taman yang aman dan nyaman</t>
  </si>
  <si>
    <t>Terpenuhinya kebutuhan sarana dan prasarana taman air mancur yang rapi dan nyaman</t>
  </si>
  <si>
    <t>a. Terpeliharanya Lampu Penerangan jalan Umum Milik Pemkab karanganyar ; b. Peningkatan kesejahteraan petugas penerangan jalan</t>
  </si>
  <si>
    <t>1 paket komponen bahan pemeliharaan Lampu Penerangan jalan</t>
  </si>
  <si>
    <t>Terpenuhinya kebutuhan penerangan jalan umum Kabupaten Karanganyar</t>
  </si>
  <si>
    <t>Terpenuhinya kebutuhan meterisasi penerangan jalan umum di Kabupaten Karanganyar</t>
  </si>
  <si>
    <t>Terpenuhinya pemeliharaan sarana dan prasarana penerangan jalan umum tenaga surya di Kab. Karanganyar</t>
  </si>
  <si>
    <t>Terpenuhinya jaringan penerangan jalan pemukiman tegalasri RW 06 RT 07 Ke. Bejen Kec. Karanganyar</t>
  </si>
  <si>
    <t>Terpenuhinya penerangan jalan umum Jalan Lawu (papahan ke timur)</t>
  </si>
  <si>
    <t>Terpenuhinya informasi yang benar mengenai cara pencegahan bahaya kebakaran</t>
  </si>
  <si>
    <t>Terpenuhinya kebutuhan sarana dan prasarana yang digunakan untuk kelancaran operasional pemadaman kebakaran</t>
  </si>
  <si>
    <t>Terpenuhinya pemeliharaan kendaraan operasional pemadam kebakaran</t>
  </si>
  <si>
    <t>Terpenuhinya kebutuhan alat pemadam kebakaran ringan yang diperuntukkan tiap SKPD di Kabupaten Karanganyar</t>
  </si>
  <si>
    <t>Terpenuhinya peningkatan sarana dan prasarana operasional pemadam kebakaran</t>
  </si>
  <si>
    <t>8 tenaga petugas pemadam kebakaran,, 3 unit kendaraan PMK,</t>
  </si>
  <si>
    <t>tercapainya pemeriksaan alat pemadam kebakaran untuk meningkatkan pencegahan terhadap bahaya kebakaran</t>
  </si>
  <si>
    <t>432 tempat</t>
  </si>
  <si>
    <t>Terpenuhinya kebutuhan isidental pemadam kebakaran</t>
  </si>
  <si>
    <t>Terwujudnya kegiatan hari jadi pemadam kebakaran</t>
  </si>
  <si>
    <t>Terpenuhinya pembangunan talud penahan tanah di TPU Munggur</t>
  </si>
  <si>
    <t>Terlaksananya pengelolaan dan pendataan pemakaman</t>
  </si>
  <si>
    <t>(lima) orang tenaga monitoring dan juru kunci TPU dan TPBU,
Tercukupinya sarana dan prasarana pemakaman jenazah</t>
  </si>
  <si>
    <t>Terpenuhinya Pembangunan Pagar makam Umum Pemkab Karanganyar di Wonosari Gondangrejo</t>
  </si>
  <si>
    <t>Terpenuhinya dokumen perencanaan kegiatan untuk tahun +1</t>
  </si>
  <si>
    <t>1 paket buku Renja Tahun +1</t>
  </si>
  <si>
    <t>Tersusunnya rencana kegiatan-kegiatan fisik maupun administratif pada tahun n+1</t>
  </si>
  <si>
    <t>Terpenuhinya kebutuhan data mengenai PJU yang ada di Kabupaten Karanganyar</t>
  </si>
  <si>
    <t>Tersedianya jasa surat menyurat seperti belanja materai, perangko dan benda pos lainnya</t>
  </si>
  <si>
    <t>BP4K</t>
  </si>
  <si>
    <t>Tersedianya jasa komunikasi telephone, internet, air dan listrik</t>
  </si>
  <si>
    <t>BP4K dan BPK</t>
  </si>
  <si>
    <t>Tersedianya peralatan kebersihan, keindahan dan kenyamanan kantor</t>
  </si>
  <si>
    <t>1 tahun, 2 THL</t>
  </si>
  <si>
    <t>Terpeliharanya peralatan kantor</t>
  </si>
  <si>
    <t>1 tahun, 27 unit</t>
  </si>
  <si>
    <t>Terpenuhinya kebutuhan alat tulis kantor BP4K dan BPK</t>
  </si>
  <si>
    <t>1 tahun, 37 item</t>
  </si>
  <si>
    <t>Tersedianya barang cetakan dan penggandaan BP4K</t>
  </si>
  <si>
    <t>1 tahun, 8 item</t>
  </si>
  <si>
    <t>1 tahun, 11 item</t>
  </si>
  <si>
    <t>Tersedianya makanan dan minuman tamu dan rapat</t>
  </si>
  <si>
    <t>870 dus</t>
  </si>
  <si>
    <t xml:space="preserve">Tercukupinya perjalanan dinas ke dalam daerah/ luar daerah </t>
  </si>
  <si>
    <t>Karanganyar. Luar Daerah dan Provinsi</t>
  </si>
  <si>
    <t>Tersedianya Laptop/Note Book dan Printer</t>
  </si>
  <si>
    <t>2 item, 13 unit</t>
  </si>
  <si>
    <t>Terpeliharanya Gedung BP4K dan BPK</t>
  </si>
  <si>
    <t>1 tahin, 31 item</t>
  </si>
  <si>
    <t>Tersedianya jasa sevice, penggantian suku cadang, belanja STNK, BBM dan pelumas kendaraan dinas</t>
  </si>
  <si>
    <t>14 item, 2 unit kendaraan roda 4</t>
  </si>
  <si>
    <t>Pemeliharaan Meja dan Kursi</t>
  </si>
  <si>
    <t>200 unit</t>
  </si>
  <si>
    <t>Meningkatnya pengetahuan dan kemampuan SDM</t>
  </si>
  <si>
    <t>180 orang</t>
  </si>
  <si>
    <t>Karanganyar, Luar Daerah dan Provinsi</t>
  </si>
  <si>
    <t>Terwujudnya penilaian angka kredit penyuluh dan terbayarnya honor THL dan PMT</t>
  </si>
  <si>
    <t>180 penyuluh dan Honor THL 77 orang x 2 bln, Honot PMT 5 orang x 4 bln</t>
  </si>
  <si>
    <t>Tersusunnya laporan kegiatan dan keuangan SKPD, serta RKA/P, DPA/P, Lakip dan LPT. Terbayarnya pelaksanaan kegiatan BP4K, tersedianya ATK untuk pelaporan</t>
  </si>
  <si>
    <t>Terselenggaranya Rakor Gapoktan setiap kecamatan</t>
  </si>
  <si>
    <t>Terlaksananya pendampingan kepada Gapoktan  penerima PUAP</t>
  </si>
  <si>
    <t>66 Gapoktan</t>
  </si>
  <si>
    <t>Meningatnya peran dan fungsi BPK, meningkatnya kinerja penyuluh,  dan terlaksananya Pendampingan Kegiatan Penanganan Lahan Kritis dan Sumber Daya Air Berbasis Masyarakat (PLKSDA-BM)</t>
  </si>
  <si>
    <t>17 BPK</t>
  </si>
  <si>
    <t>Tersedianya paket teknologi anjuran spesifik lokasi</t>
  </si>
  <si>
    <t>200 m2</t>
  </si>
  <si>
    <t xml:space="preserve">Meningkatnya pengetahuan dan kemampuan SDM Penyuluh </t>
  </si>
  <si>
    <t>155 Penyuluh</t>
  </si>
  <si>
    <t>Terlaksananya penyediaan jasa dan pengadaan sarana dan perlengkapan surat menyurat</t>
  </si>
  <si>
    <t>6510 surat</t>
  </si>
  <si>
    <t>Umum setda</t>
  </si>
  <si>
    <t>Pembayaran jasa komunikasi,SDA dan listrik</t>
  </si>
  <si>
    <t>Perlengkapan dan Keuagan</t>
  </si>
  <si>
    <t>Terselenggaranya kegiatan pengadaan jasa ,bahan,peralatan dan perlengkapan kantor</t>
  </si>
  <si>
    <t>28 jenis</t>
  </si>
  <si>
    <t>Tersedianya jasa kebersihan</t>
  </si>
  <si>
    <t>18 orang</t>
  </si>
  <si>
    <t xml:space="preserve">Terealisasinya pembelian alat tulis kantor </t>
  </si>
  <si>
    <t>48 jenis barang</t>
  </si>
  <si>
    <t>Perlengkapan dan Keuangan Setda</t>
  </si>
  <si>
    <t xml:space="preserve">Terealisasinya penyediaan barang cetakan kantor </t>
  </si>
  <si>
    <t>17 jenis barang</t>
  </si>
  <si>
    <t>Terealisasinya pembelian alat listrik dan elektronika</t>
  </si>
  <si>
    <t>31 jenis barang</t>
  </si>
  <si>
    <t>Terealisasinya penyediaan peralatan pembersih kantor dan perlengkapan kantor</t>
  </si>
  <si>
    <t>22 jenis barang</t>
  </si>
  <si>
    <t>Terselenggaranya kegiatan penyediaan makanan dan minuman</t>
  </si>
  <si>
    <t>500000 porsi</t>
  </si>
  <si>
    <t>Perjalanan dinas dalam daerah dan luar daerah</t>
  </si>
  <si>
    <t>12 bulan 220 pegawai</t>
  </si>
  <si>
    <t xml:space="preserve">Terselenggaranya kegiatan penyediaan makanan KDH dan wakil KDH </t>
  </si>
  <si>
    <t>6 orang 12 bulan</t>
  </si>
  <si>
    <t>Terjaminnya kesehatan Bupati dan Wakil Bupati beserta keluarga</t>
  </si>
  <si>
    <t>Bupati dan Wakil Bupati</t>
  </si>
  <si>
    <t xml:space="preserve">Terpeliharanya pakaian dinas bupati dan wakil bupati </t>
  </si>
  <si>
    <t>2 orang 3500 potong</t>
  </si>
  <si>
    <t xml:space="preserve">Terselenggaranya kegiatan dokumentasi kehumasan </t>
  </si>
  <si>
    <t xml:space="preserve">Terselenggaranya acara kedinasan </t>
  </si>
  <si>
    <t>648 buku 36 stel</t>
  </si>
  <si>
    <t>Tersedianya bouket untuk kantor bupati setda</t>
  </si>
  <si>
    <t>870 buah</t>
  </si>
  <si>
    <t>Terlaksananya penataan arsip/dokumen daerah</t>
  </si>
  <si>
    <t>12750 dokumen</t>
  </si>
  <si>
    <t xml:space="preserve">Terselenggaranya pengadaan bahan bahan peralatan rumah tangga KDH dan wakil KDH </t>
  </si>
  <si>
    <t>39 item</t>
  </si>
  <si>
    <t>Terselenggaranya kegiatan penyediaan jasa kebersihan dan keamanan RD bupati dan RD wakil bupati karanganyar</t>
  </si>
  <si>
    <t>15 orang 12 bulan 2 unit</t>
  </si>
  <si>
    <t xml:space="preserve">Terselenggaranya pengadaan bahan logistik sekda </t>
  </si>
  <si>
    <t>Tercukupinya kendaraan dinas/operasional</t>
  </si>
  <si>
    <t>17 sepeda motor</t>
  </si>
  <si>
    <t>Tercukupinya kebutuhan perlengkapan RD bupati RD wakil RD setda</t>
  </si>
  <si>
    <t>21 jenis</t>
  </si>
  <si>
    <t>Tercukupinya kebutuhan AC dilingkungan setda</t>
  </si>
  <si>
    <t>6 jenis barang</t>
  </si>
  <si>
    <t>Tersedianya peralatan rumah jabatan/dinas</t>
  </si>
  <si>
    <t>4 jenis 3 rumah dinas</t>
  </si>
  <si>
    <t>Umum Setda</t>
  </si>
  <si>
    <t xml:space="preserve">Terealisasinya mabeleur </t>
  </si>
  <si>
    <t>10 Jenis barang</t>
  </si>
  <si>
    <t>Terealisasinya pengadaan komputer PC, Printer dan Ups</t>
  </si>
  <si>
    <t>12 unit komputer PC, 2 printer, 1 ups</t>
  </si>
  <si>
    <t>Terlaksananya kegiatan penduplikatan dokumen atau arsip</t>
  </si>
  <si>
    <t>24 dokumen</t>
  </si>
  <si>
    <t xml:space="preserve">Terealisasinya pengadaan peralatan rumah tangga </t>
  </si>
  <si>
    <t>7 Jenis barang</t>
  </si>
  <si>
    <t>Terselenggaranya pemeliharaan rutin /berkala RD setda ,RD bupati dan RD wakil bupati</t>
  </si>
  <si>
    <t>3 Komplek</t>
  </si>
  <si>
    <t>Tersedianya bahan pemeliharaan rutin/berkala gedung kantor dan GOR RM said</t>
  </si>
  <si>
    <t>Terselenggaranya pemeliharaan rutin/berkala kendaraan dinas/operasional</t>
  </si>
  <si>
    <t>3 Unit 7 orang 12 bulan</t>
  </si>
  <si>
    <t>Terpeliharanya kendaraan dinas</t>
  </si>
  <si>
    <t>48 unit kendaraan dinas roda 4,2 unit kendaraan dinas roda 6, 71 unit kendaraan dinas roda 2.</t>
  </si>
  <si>
    <t>Terpeliharanya tabung pemadam kebakaran</t>
  </si>
  <si>
    <t>24 Buah</t>
  </si>
  <si>
    <t>Terpeliharanya GENZET</t>
  </si>
  <si>
    <t>4 unit genzet</t>
  </si>
  <si>
    <t xml:space="preserve">Terealisasinya pemeliharaan mebeleur </t>
  </si>
  <si>
    <t>5 Jenis mebeleur</t>
  </si>
  <si>
    <t>Terpeliharanya komputer beserta perlengkapannya</t>
  </si>
  <si>
    <t>45 Unit komputer,16 laptop/notebook,dan printer</t>
  </si>
  <si>
    <t xml:space="preserve">Tersedianya alat alat komunikasi </t>
  </si>
  <si>
    <t>Terpeliharanya 6 paket jaringan telekomunikasi terdiri dari : jaringan line telepon kantor bupati, jaringan sentral telepon PABX(private automatik branch exchange) Kantor Bupati atau Rumdin Bupati / Wabup/Setda,Jaringan Paging External PABX Kantor Bupati,J</t>
  </si>
  <si>
    <t>Setda karanganyar (PDE Setda)</t>
  </si>
  <si>
    <t>Terpeliharanya gamelan/alat musik</t>
  </si>
  <si>
    <t>Terpeliharanya peralatan rumah tangga</t>
  </si>
  <si>
    <t>Terselenggaranya perawatan peralatan studio dan soundsystem yang baik</t>
  </si>
  <si>
    <t>Terselenggaranya pembuatan sumur pada RD Wabup dan instalasi jaringan air RD Bupati</t>
  </si>
  <si>
    <t>Terselenggaranya rehab pagar kantor Bupati</t>
  </si>
  <si>
    <t>Terselenggaranya rehabilitasi pagar RD Wakil Bupati Kra</t>
  </si>
  <si>
    <t>Terselenggaranya Rehab Kanopi Pendopo Rumah Dinas Bupati</t>
  </si>
  <si>
    <t>1paket</t>
  </si>
  <si>
    <t>Terselenggaranya pemeliharaan atap gedung kantor</t>
  </si>
  <si>
    <t>2 tempat</t>
  </si>
  <si>
    <t>Terselenggaranya pengaspalan Jalan Lingkungan Kantor Bupati/Setda</t>
  </si>
  <si>
    <t>Terselenggaranya penataan ruang pertemua/rapat</t>
  </si>
  <si>
    <t>128 paket</t>
  </si>
  <si>
    <t>Perlengkapan dan keuangan</t>
  </si>
  <si>
    <t>Terselenggaranya pembinaan PNS dilingkungan setda</t>
  </si>
  <si>
    <t>215 orang</t>
  </si>
  <si>
    <t>Orpeg Setda</t>
  </si>
  <si>
    <t>Terselenggaranya bintek tata kelola surat dan arsip</t>
  </si>
  <si>
    <t>190 orang</t>
  </si>
  <si>
    <t>Sekretariat Daerah (Orpeg Setda)</t>
  </si>
  <si>
    <t>Terlaksananya pengiriman peserta pelatihan,bintek,workshop</t>
  </si>
  <si>
    <t>60 peserta</t>
  </si>
  <si>
    <t>Honor panitia pelaksanaan kegiatan penyusunan laporan capaian kinerja dan ikhtisar</t>
  </si>
  <si>
    <t>30 orang 12 bulan</t>
  </si>
  <si>
    <t>Perlengkapan dan Keuangan</t>
  </si>
  <si>
    <t>Tersusunnya lakip dan penetapan kinerja</t>
  </si>
  <si>
    <t>1 dokumen LAKIP</t>
  </si>
  <si>
    <t xml:space="preserve">Orpeg Setda </t>
  </si>
  <si>
    <t>Tersusunya laporan barang inventarisasi dilingkungan setda</t>
  </si>
  <si>
    <t xml:space="preserve">Terselenggaranya audensi dan terakomodasinya aspirasi masyarakat </t>
  </si>
  <si>
    <t>Terselenggaranya fasilitasi kegiatan otonomi daerah</t>
  </si>
  <si>
    <t>Pemerintahan Umum Setda</t>
  </si>
  <si>
    <t>Terselenggaranya kunker/inspeksi kepala daerah dan wakil kepala daerah</t>
  </si>
  <si>
    <t>Terselenggaranya koordinasi  dengan pemerintahan pusat dan pemerintahan lain</t>
  </si>
  <si>
    <t xml:space="preserve">220 kegiatan 2 orang </t>
  </si>
  <si>
    <t>Terselenggaranya rapat dinas lengkap dan terwujudnya kelancaran penyelenggaraan pemerintahan umum</t>
  </si>
  <si>
    <t xml:space="preserve">Tersusunnya LPPD tahun 2015,terlaksananya publikasi informasi LPPD kepada masyarakat  </t>
  </si>
  <si>
    <t>50 buku LPPD dan 50 buku IKK</t>
  </si>
  <si>
    <t>Tersusunnya buku LKPJ bupati karanganyar tahun 2015 dan persiapan data penyusunan LKPJ bupati tahun 2015</t>
  </si>
  <si>
    <t>158 buku</t>
  </si>
  <si>
    <t xml:space="preserve">Terlaksananya fasilitasi penerimaan kunker dari daerah lain </t>
  </si>
  <si>
    <t>Terlaksananya evauasi terhadap pelaksanaan pendelegasian wewenang bupati dan camat</t>
  </si>
  <si>
    <t>Terlaksananya fasilitasi penanganan aturan dan urusan daerah</t>
  </si>
  <si>
    <t>Terlaksananya launching penyelenggaraan PATEN di kabupaten karanganyar</t>
  </si>
  <si>
    <t>18 SKPD</t>
  </si>
  <si>
    <t>Terlaksananya penyusunan draf Raperda konsultasi publik</t>
  </si>
  <si>
    <t>1 draft raperda</t>
  </si>
  <si>
    <t>Terlaksananya pengawasan sistem internal dan pengendalian guna perapatan anggaran</t>
  </si>
  <si>
    <t xml:space="preserve">Administrasi Pembangunan Setda </t>
  </si>
  <si>
    <t>Terlaksananya monitoring dan evaluasi dana DAK dan bantuan keuangan provinsi</t>
  </si>
  <si>
    <t>20 SKPD</t>
  </si>
  <si>
    <t xml:space="preserve">Terlaksananya pengadaan barang dan jasa pemerintah </t>
  </si>
  <si>
    <t>Administrasi Pembangunan Setda</t>
  </si>
  <si>
    <t>Terkendalinya inflasi di kabupaten karanganyar</t>
  </si>
  <si>
    <t>Perekonomian Setda</t>
  </si>
  <si>
    <t>Pembinaan pengelolaan keuangan setda dan perjalanan dinas luar daerah</t>
  </si>
  <si>
    <t>Terlaksananya penyusunan laporan kormonev</t>
  </si>
  <si>
    <t>Tersusunnya buku pedoman pelaksanaan pekerjaan/kegiatan APBD kabupaten karanganyar tahun anggaran 2015</t>
  </si>
  <si>
    <t>180 buku</t>
  </si>
  <si>
    <t>Terlaksananya kegiatan pengendalian pembangunan daerah dengan tertib dan lancar</t>
  </si>
  <si>
    <t>Terlaksananya pembinaan kepada penyedia jasa konstruksi</t>
  </si>
  <si>
    <t>Terlaksananya penyusunan laporan kinerja pelaksanaan pembangunan kabupaten karanganyar tahun 2015</t>
  </si>
  <si>
    <t>Tersusunnya laporan pelaksanaan penyusunan SOP  ,Terlaksananya koordinasi dan konsultasi kegiatan penyusunan SOP</t>
  </si>
  <si>
    <t>Terlaksananya pengelolaan website www.karanganyarkab.go.id</t>
  </si>
  <si>
    <t>website kabupaten karanganyar</t>
  </si>
  <si>
    <t>PDE Setda</t>
  </si>
  <si>
    <t xml:space="preserve">Terselenggaranya pengolahan data </t>
  </si>
  <si>
    <t>12 bulan langganan surat kabar/majalah,alat tulis kantor,biaya fotocopy,146 Buku Telepon dan Fax , pembuatan buku agenda exsekutif,</t>
  </si>
  <si>
    <t>Terciptanya jaringan WLAN di kabupaten karanganyar</t>
  </si>
  <si>
    <t xml:space="preserve">4 Titik WLAN </t>
  </si>
  <si>
    <t>Kabupaten Karanganyar (PDE Setda)</t>
  </si>
  <si>
    <t>Terwujudnya sarana dan prasarana penunjang pelaksanaan tugas</t>
  </si>
  <si>
    <t>4 Paket LCD beserta kelengkapannya,1 unit laptop,1 unit peralatan perekam gambar,5 unit Flashdisk,1 unit Wireless Access Point</t>
  </si>
  <si>
    <t xml:space="preserve">Terselenggaranya LPSE </t>
  </si>
  <si>
    <t>1 tim pelaksana LPSE,12 bulan langganan internet Dedicated dan IIX,dan 1 unit harddisk server</t>
  </si>
  <si>
    <t>Terciptanya fasilitasi hotspot  internet di kabupaten karanganyar</t>
  </si>
  <si>
    <t>5 titik hotspot</t>
  </si>
  <si>
    <t>Terlaksananya pelatihan teknologi informasi</t>
  </si>
  <si>
    <t xml:space="preserve">1 tahun/40 Pelatihan </t>
  </si>
  <si>
    <t>Anjungan Layang Mas up date dan terpelihara</t>
  </si>
  <si>
    <t>7 Anjungan</t>
  </si>
  <si>
    <t>Terselenggaranya penyajian informasi strategis Pemerintah Kabupaten Karanganyar</t>
  </si>
  <si>
    <t>Aplikasi Dashboard, Aplikasi enterprise service bus, 6 unit komputer</t>
  </si>
  <si>
    <t>Terwujudnya aplikasi SIMDA</t>
  </si>
  <si>
    <t>1 Aplikasi</t>
  </si>
  <si>
    <t>Tersedianya hardware ,software dan jaringan komputer,sarana prasarana infrastruktur teknologi informasi</t>
  </si>
  <si>
    <t>Terlaksananya penyusunan buklet intan pari,terlaksananya mapping potensi daerah</t>
  </si>
  <si>
    <t>1000 buah</t>
  </si>
  <si>
    <t>Pemerintahan Umum</t>
  </si>
  <si>
    <t>Terselenggaranya Waskat (pengawasan melekat) berbasis CCTV online di titik kritis pelayanan publik</t>
  </si>
  <si>
    <t>4 lokasi SKPD</t>
  </si>
  <si>
    <t>Terselenggaranya DRC (Disaster Recovery Center)</t>
  </si>
  <si>
    <t>Terselenggaranya jaringan internet di Kab Karanganyar</t>
  </si>
  <si>
    <t>Terselenggaranya diseminasi informasi, koordinasi SKPD dan penampungan aspirasi masyarakat berbasis TIK</t>
  </si>
  <si>
    <t>Tim PDF, Pengembangan aplikasi, belanja pulsa untuk admin kabupaten, mamin rapat</t>
  </si>
  <si>
    <t>Terlaksananya administrasi perkantoran secara elektronis</t>
  </si>
  <si>
    <t>Terlaksananya pengkajian permasalahan hukum dan kajian hukum</t>
  </si>
  <si>
    <t>20 kasus, 20 kajian</t>
  </si>
  <si>
    <t>Hukum Setda</t>
  </si>
  <si>
    <t>Terlaksananya penyusunan laporan Ranham dan koordinasi Ranham</t>
  </si>
  <si>
    <t>Terfasilitasinya kegiatan kerja sama antar pemerintah daerah</t>
  </si>
  <si>
    <t>3BKAD, 6 MOU</t>
  </si>
  <si>
    <t xml:space="preserve">Tercetaknya UU RI dan HLD </t>
  </si>
  <si>
    <t>200 buku</t>
  </si>
  <si>
    <t xml:space="preserve">Terlaksananya sosialisasi  Masdarkum dan terbinanya peserta Masdarkum </t>
  </si>
  <si>
    <t>Terlaksananya penyusunan raperda,klasifikasi perda,evaluasi perda,terlaksananya penyusunan evaluasi perda</t>
  </si>
  <si>
    <t>15 Raperda</t>
  </si>
  <si>
    <t xml:space="preserve">Terlaksananya harmonisasi produk hukum non perda </t>
  </si>
  <si>
    <t>500 unit</t>
  </si>
  <si>
    <t>Pelaksanaan lomba kadarkum</t>
  </si>
  <si>
    <t>Terlaksananya penyusunan laporan pencegahan tindak pidana korupsi</t>
  </si>
  <si>
    <t>6 kali</t>
  </si>
  <si>
    <t>Tersusunnya program penyusunan perda 2016 dan terkooordinasinya dan pelaksanaan prolegda 2015</t>
  </si>
  <si>
    <t>Terlaksananya pembinaan legal drafting SKPD rakor JP2HD</t>
  </si>
  <si>
    <t>Terlaksananya updating produk hukum daerah</t>
  </si>
  <si>
    <t>Tersusunnya  draf raperda BUMD Kabupaten Karanganyar</t>
  </si>
  <si>
    <t>4 draf raperda</t>
  </si>
  <si>
    <t>Terlaksananya penyusunan Raperbup PATEN</t>
  </si>
  <si>
    <t>1 raperbup</t>
  </si>
  <si>
    <t>Tersusunnya laporan hasil evaluasi dan penyusunan SOTK</t>
  </si>
  <si>
    <t>1 Laporan</t>
  </si>
  <si>
    <t>Seretariat Daerah</t>
  </si>
  <si>
    <t>Terlaksananya rakor PAN didaerah</t>
  </si>
  <si>
    <t xml:space="preserve">Terlaksananya analisis jabatan dalam penyusunan peta jabatan JFU terlaksananya bintek tim analisis jabatan terlaksananya koordinasi/konsultasi keluar daerah </t>
  </si>
  <si>
    <t>Terlaksananya bintek penyusunan LPT 2014</t>
  </si>
  <si>
    <t>1 kali Bintek</t>
  </si>
  <si>
    <t xml:space="preserve">Terlaksananya pembinaan dan evaluasi administrasi kecamatan tersedianya hadiah evaluasi administrasi kecamatan </t>
  </si>
  <si>
    <t xml:space="preserve">Tersedianya surat surat kepegawaian dan kamera DSLR tersedianya administrasi kepegawaian setda </t>
  </si>
  <si>
    <t xml:space="preserve">Terlaksananya sosialisasi upaya kesehatan masyarakat </t>
  </si>
  <si>
    <t>Kesra Setda</t>
  </si>
  <si>
    <t xml:space="preserve">Mengurangi penderitaan dan terselenggarnya sosialisasi penyakit menular </t>
  </si>
  <si>
    <t>250 peserta</t>
  </si>
  <si>
    <t xml:space="preserve">Terlaksananya operasi katarak </t>
  </si>
  <si>
    <t>60 biji mata</t>
  </si>
  <si>
    <t>Terlaksananya kegiatan sosialisasi</t>
  </si>
  <si>
    <t>380 peserta</t>
  </si>
  <si>
    <t>Terlaksananya penyajian data potensi SDA</t>
  </si>
  <si>
    <t xml:space="preserve">6 buah </t>
  </si>
  <si>
    <t>Terlaksananya inventarisasi tanah Pemkab karanganyar yang belum bersetifikat terlaksananya pensertifikatan tanah menjadi HP Pemkab</t>
  </si>
  <si>
    <t>44 bidang</t>
  </si>
  <si>
    <t>Kabupaten Karanganyar (Pemerintahan Umum Setda)</t>
  </si>
  <si>
    <t xml:space="preserve">Terlaksananya inventarisasi rupa bumi unsur buatan </t>
  </si>
  <si>
    <t xml:space="preserve">Pemerintahan Umum Setda </t>
  </si>
  <si>
    <t>Terlaksananya pembayaran ganti rugi tanah</t>
  </si>
  <si>
    <t xml:space="preserve">Terlaksananya rapat koordinasi penyelesaian permasalahan pertanahan </t>
  </si>
  <si>
    <t xml:space="preserve">Terwujudnya pengadaan dan pemasangan papan nama tanah milik Pemkab karanganyar </t>
  </si>
  <si>
    <t>130 buah</t>
  </si>
  <si>
    <t xml:space="preserve">Terlaksananya pengadaan dan pemasangan papan nama tanah fasilitasi sosial perumahan </t>
  </si>
  <si>
    <t>72 orang</t>
  </si>
  <si>
    <t>Terlaksananya penanganan tanggap cepat darurat dan kejadia luar biasa bencana alam</t>
  </si>
  <si>
    <t>Terlaksananya bakti sosial pembagian sembako</t>
  </si>
  <si>
    <t>2650 paket</t>
  </si>
  <si>
    <t>Terlaksananya pemantauan harga sembako dan barang strategis lain</t>
  </si>
  <si>
    <t>12 pemantauan</t>
  </si>
  <si>
    <t>Terlaksananya kegiatan pasar murah</t>
  </si>
  <si>
    <t>Terlaksananya monitoring pendistribusian raskin</t>
  </si>
  <si>
    <t xml:space="preserve">Tersedianya fasilitasi tropy dan uang pembinaan </t>
  </si>
  <si>
    <t xml:space="preserve">Terfasilitasinya kegiatan GN-OTA </t>
  </si>
  <si>
    <t>Terkumpulnya data masalah sosial</t>
  </si>
  <si>
    <t>Terlaksananya keikutsertaan dalam pameran Crafina dan Dekranasda</t>
  </si>
  <si>
    <t>2 pameran</t>
  </si>
  <si>
    <t>Terlaksananya penyusunan database wirausahawan mandiri</t>
  </si>
  <si>
    <t>2 pembinaan</t>
  </si>
  <si>
    <t>Terlaksananya kegiatan operasional BHCHT</t>
  </si>
  <si>
    <t>Terlaksananya keikutsertaan dalam pameran</t>
  </si>
  <si>
    <t>Terlaksananya pembinaan dan pemauntauan terhadap BUMN</t>
  </si>
  <si>
    <t>25 pembinaan</t>
  </si>
  <si>
    <t>Terlaksananya bimbingan teknis terhadap karyawan BUMN</t>
  </si>
  <si>
    <t>3 bintek</t>
  </si>
  <si>
    <t>Terlaksananya penyusunan buku profil BUMN kabupaten Karanganyar</t>
  </si>
  <si>
    <t>198 buah</t>
  </si>
  <si>
    <t>Terlaksananya kegiatan jambore pemuda</t>
  </si>
  <si>
    <t>400 oarang/peserta</t>
  </si>
  <si>
    <t xml:space="preserve">Terlaksananya kelancaran monitoring kegiatan pramuka </t>
  </si>
  <si>
    <t>Terlaksananya kegiatan napak tilas perjuangan joko songo</t>
  </si>
  <si>
    <t>50 regu</t>
  </si>
  <si>
    <t>Terselenggaranya kegiatan pramuka dan pandu wreda</t>
  </si>
  <si>
    <t>Terselenggaranya kegiatan olah raga kesegaran jasmani dan rekreasi di lingkungan Setda</t>
  </si>
  <si>
    <t>Terselenggaranya pembuatan tangga difabel dan pembuatan sumur dalam</t>
  </si>
  <si>
    <t xml:space="preserve">Terlaksananya peringatan hari besar agama dan nasional </t>
  </si>
  <si>
    <t>21 kegiatan</t>
  </si>
  <si>
    <t>Terlaksananya pengiriman kesenian ke taman mini Jakarta</t>
  </si>
  <si>
    <t>1 tim</t>
  </si>
  <si>
    <t>Terlaksanakannya festival rebana Tingkat Kabupaten Karanganyar</t>
  </si>
  <si>
    <t>17 tim</t>
  </si>
  <si>
    <t>Terselenggaranya sosialisasi Undang undang zakat</t>
  </si>
  <si>
    <t>Terselenggaranya kegiatan daerah</t>
  </si>
  <si>
    <t>Terselenggaranya sosialisasi undang-undang zakat</t>
  </si>
  <si>
    <t>Terselenggaranya kegiatan HUT Proklamasi dan Hari Jadi Kab Karanganyar</t>
  </si>
  <si>
    <t>Setda Kab. Karanganyar</t>
  </si>
  <si>
    <t>Tercapaianya kerukunan antar umat beragama</t>
  </si>
  <si>
    <t>Terkirimnya kontigen Kab Karanganyar ke tk Nasional</t>
  </si>
  <si>
    <t>Terlaksananya kegiatan pembekalan calon haji/manasik haji</t>
  </si>
  <si>
    <t xml:space="preserve">Terselenggaranya lomba MHQ,MTQ pelajar dan STQ </t>
  </si>
  <si>
    <t>Terkirimnya peserta MTQ pelajar,MTQ pesantren dan STQ ke tingkat provinsi</t>
  </si>
  <si>
    <t>40 cabang/kejuaraan</t>
  </si>
  <si>
    <t>Terlaksananya kegiatan pemberangkatan dan pemulangan haji</t>
  </si>
  <si>
    <t>Kelancaran penyaluran bantuan sarana peribadatan dan olah raga</t>
  </si>
  <si>
    <t>1000 orang</t>
  </si>
  <si>
    <t>Terlaksananya kegiatan tarling dan subuh keliling dan jumling</t>
  </si>
  <si>
    <t>53 lokasi</t>
  </si>
  <si>
    <t>Terselenggaranya pendidikan dan pelatihan tilawatil qur'an</t>
  </si>
  <si>
    <t>80 orang</t>
  </si>
  <si>
    <t>Terselenggaranya taman pelatihan Alquran</t>
  </si>
  <si>
    <t>Terselenggaranya pelatihan managemen Pemerintahan Desa</t>
  </si>
  <si>
    <t>162 orang</t>
  </si>
  <si>
    <t>Pemerintahan Desa dan Kelurahan</t>
  </si>
  <si>
    <t>Terselenggaranya pemilihan kepala desa</t>
  </si>
  <si>
    <t>9 kepala desa</t>
  </si>
  <si>
    <t>Terselenggaranya seleksi pengisian perangkat desa</t>
  </si>
  <si>
    <t>165 farmasi</t>
  </si>
  <si>
    <t>Terselenggaranya pembekalan perangkat desa baru</t>
  </si>
  <si>
    <t>165 orang</t>
  </si>
  <si>
    <t>Terselenggaranya pembekalan bagi anggota BPD</t>
  </si>
  <si>
    <t>162 desa</t>
  </si>
  <si>
    <t>Terselenggaranya sosialisasi produk hukum dalam rangka penyelenggaraan pemerintah desa</t>
  </si>
  <si>
    <t>842 orang</t>
  </si>
  <si>
    <t>Terselenggaranya pendidikan dan pelatihan keuangan bagi Sekretaris Desa</t>
  </si>
  <si>
    <t>Terwujudnya pelatihan pengelolaan keu desa bagi bendahara desa</t>
  </si>
  <si>
    <t>Terlaksananya koordinasi dalam penyelenggaraan pemerintah desa</t>
  </si>
  <si>
    <t xml:space="preserve">Terlaksananya penyusunan laporan monografi desa dan kelurahan </t>
  </si>
  <si>
    <t>Terlaksananya penyaluran dana desa yang lancar</t>
  </si>
  <si>
    <t>15 kelurahan</t>
  </si>
  <si>
    <t>Terselenggaranya penyusunan Raperda mengenai pemerintahan desa</t>
  </si>
  <si>
    <t>1 rapeda</t>
  </si>
  <si>
    <t xml:space="preserve">Terselenggaranya monitoring evaluasi penyelenggaraan pemerintahan desa dan kelurahan </t>
  </si>
  <si>
    <t>48 desa</t>
  </si>
  <si>
    <t>Terlaksananya kegiatan Fasilitasi Bagi Hasil Pajak/retribusi daerah</t>
  </si>
  <si>
    <t>Terselenggaranya evaluasi terhadap rancangan peraturan desa dan monitoring penyusunan APB Desa</t>
  </si>
  <si>
    <t>Terlaksananya kegiatan penentuan bobot desa dan terlaksananya penyaluran ADD dengan lancar</t>
  </si>
  <si>
    <t>Terlaksananya penyusunan peraturan Bupati mengenai pemerintahan desa</t>
  </si>
  <si>
    <t>7 perbub</t>
  </si>
  <si>
    <t xml:space="preserve">Terselenggaranya pelaksanaan lelangan tanah milik Pemda yang berasal dari tanah kas desa yang berubah statusnya menjadi kelurahan </t>
  </si>
  <si>
    <t>14 kelurahan</t>
  </si>
  <si>
    <t>Terselenggaranya sosialisasi persiapan pemecahan Desa Ngringo</t>
  </si>
  <si>
    <t>3 desa</t>
  </si>
  <si>
    <t>Terlaksananya fasilitasi pertimbangan perijinan Bupati tentang Pelepasan Tanah Kas Desa</t>
  </si>
  <si>
    <t>15 desa</t>
  </si>
  <si>
    <t>Terlaksananya penyusunan dan pengadaan buku pedoman RT, RW, BPD, Lembaga Kemasyarakatan</t>
  </si>
  <si>
    <t>Terlaksanakannya monitoring dan evaluasi belanja bantuan keuangan</t>
  </si>
  <si>
    <t>162 desa/ kelurahan</t>
  </si>
  <si>
    <t>Terpeliharanya dan terselenggaranya sistem keamanan penyimpanan data</t>
  </si>
  <si>
    <t>2 jenis, 10 unit</t>
  </si>
  <si>
    <t>Terlaksananya pembinaan terhadap P3A/GP3A</t>
  </si>
  <si>
    <t>202 P3A/GP3A dan PO</t>
  </si>
  <si>
    <t>Terlaksananya pemantauan terhadap pangkalan LPG 3Kg</t>
  </si>
  <si>
    <t>17 pemantauan</t>
  </si>
  <si>
    <t>Terlaksananya pemantauan terhadap stadiun pengisian bahan bakar umum (SPBU)</t>
  </si>
  <si>
    <t>Terlaksananya kegiatan pembinaan tersedianya kartu pangkalan LPG 3 Kg</t>
  </si>
  <si>
    <t>1525 peserta</t>
  </si>
  <si>
    <t>Terselenggaranya pengadaan PSL Muspida, setda, asisten, kabag setda dan PDU bagi paskibraka tahun 2015</t>
  </si>
  <si>
    <t>Tersedianya benda pos</t>
  </si>
  <si>
    <t>BPMPTSP</t>
  </si>
  <si>
    <t>Tersedianya jasa komunikasi, air, listrik</t>
  </si>
  <si>
    <t>Tersedianya alat kebersihan kantor dan jasa kebersihan</t>
  </si>
  <si>
    <t>17 item</t>
  </si>
  <si>
    <t>57 item</t>
  </si>
  <si>
    <t>Terlaksananya Penyediaan Barang Cetakan dan Penggandaan</t>
  </si>
  <si>
    <t>Terlaksananya Penyediaan Peralatan Kelistrikan</t>
  </si>
  <si>
    <t>Terlaksananya Penyediaan Makanan dan Minuman Rapat</t>
  </si>
  <si>
    <t>15 kali</t>
  </si>
  <si>
    <t>Terlaksananya Rapat Koordinasi Dalam dan Luar Daerah</t>
  </si>
  <si>
    <t>Terselenggaranya Pengadaan Gedung Kantor</t>
  </si>
  <si>
    <t>Terlaksananya Pengecatan Gedung Kantor</t>
  </si>
  <si>
    <t>Terlaksananya Pemeliharaan Kendaraan Dinas / Operasional</t>
  </si>
  <si>
    <t>22 unit</t>
  </si>
  <si>
    <t>Terlaksananya Pemeliharaan Perlengkapan Gedung Kantor</t>
  </si>
  <si>
    <t>Terlaksananya pengadaan pakaian dinas beserta atributnya</t>
  </si>
  <si>
    <t>53 stel</t>
  </si>
  <si>
    <t>Terlaksananya Penyusunan RKA dan DPA</t>
  </si>
  <si>
    <t>RKA dan DPA Tahun 2015</t>
  </si>
  <si>
    <t>Terlaksananya Penyusunan LAKIP dan LPT</t>
  </si>
  <si>
    <t>1 LAKIP dan 1 LPT</t>
  </si>
  <si>
    <t>Terlaksananya Pelaporan Keuangan SKPD</t>
  </si>
  <si>
    <t>Terlaksananya Temu Mitra Usaha Pengembangan Investasi</t>
  </si>
  <si>
    <t>1 kali temu mitra usaha</t>
  </si>
  <si>
    <t>Terselenggaranya Monitoring dan evaluasi perusahaan PMA/ PMDN</t>
  </si>
  <si>
    <t>70 perusahaan</t>
  </si>
  <si>
    <t>Terselenggaranya promosi investasi</t>
  </si>
  <si>
    <t>1 X Pameran</t>
  </si>
  <si>
    <t>Terlaksananya pembinaan, monitoring dan evaluasi perizinan kepada perusahaan swasta dan perorangan</t>
  </si>
  <si>
    <t>Tersedianya bahan informasi /sosialisasi (leaflet)</t>
  </si>
  <si>
    <t>16 item leaflet</t>
  </si>
  <si>
    <t>Terlaksananya Penyederhanaan Prosedur Perizinan</t>
  </si>
  <si>
    <t>Terwujudnya pengembangan investasi</t>
  </si>
  <si>
    <t>100 CD profil potensi dan peluang investasi, 100 buku peluang, Potensi dan Peluang Investasi</t>
  </si>
  <si>
    <t>Terwujudnya sistem perizinan secara online</t>
  </si>
  <si>
    <t>1 paket sistem perizinan online</t>
  </si>
  <si>
    <t>Terlaksananya Pemeliharaan Hardware dan Software SIMTAP</t>
  </si>
  <si>
    <t>1 paket hardware dan software</t>
  </si>
  <si>
    <t>Terlaksananya Survey Indeks Kepuasan Masyarakat dapat terpenuhi</t>
  </si>
  <si>
    <t>1 Paket Buku IKM</t>
  </si>
  <si>
    <t>Terselenggaranya Pelayanan Perizinan Penanaman Modan yang Cepat dan Efisien</t>
  </si>
  <si>
    <t>12 izin</t>
  </si>
  <si>
    <t>Tersedianya inventarisasi data dan survey lokasi perizinan</t>
  </si>
  <si>
    <t>15 jenis perizinan dan inventarisasi data titik lokasi reklame</t>
  </si>
  <si>
    <t>Fasilitasi penyelesaian permasalahan perizinan</t>
  </si>
  <si>
    <t>12 permasalahan</t>
  </si>
  <si>
    <t>Terselenggaranya laporan mingguan, bulanan dan tahunan masing - masing perizinan dan non perizinan</t>
  </si>
  <si>
    <t>Terwujudnya kemudahan pencarian arsip</t>
  </si>
  <si>
    <t>Terlaksananya supervisi dan pengawasan atas penerbitan perizinan kepada perusahaan swasta dan perorangan</t>
  </si>
  <si>
    <t>120 perusahaan</t>
  </si>
  <si>
    <t>Terwujudnya Iklim Investasi yang Kondusif</t>
  </si>
  <si>
    <t>Terlaksananya Kegiatan Penataan Arsip</t>
  </si>
  <si>
    <t>Terlaksananya Pemeliharaan Dokumen</t>
  </si>
  <si>
    <t>Terlaksananya kegiatan surat menyurat</t>
  </si>
  <si>
    <t>BPBD Kabupaten Karanganyar</t>
  </si>
  <si>
    <t>Terpenuhinya jasa komunikasi, sumber daya air dan listrik</t>
  </si>
  <si>
    <t>Tersedianya pajak kendaraan bermotor dan pemeliharaan kendaraan</t>
  </si>
  <si>
    <t>12 unit</t>
  </si>
  <si>
    <t>Tersedianya alat tulis kantor yang mencukupi</t>
  </si>
  <si>
    <t>51 jenis</t>
  </si>
  <si>
    <t>Terlaksananya kegiatan kantor</t>
  </si>
  <si>
    <t>Tersedianya peralatan listrik/penerangan kantor</t>
  </si>
  <si>
    <t>Terlaksananya kegiatan rumah tangga</t>
  </si>
  <si>
    <t>30 jenis</t>
  </si>
  <si>
    <t>Tersedianya bahan bacaan dan perundang-undangan</t>
  </si>
  <si>
    <t>3 surat kabar</t>
  </si>
  <si>
    <t>Terlaksananya makan dan minum rapat dan tamu</t>
  </si>
  <si>
    <t>Terselenggaranya kegiatan rapat-rapat koordinasi dalam maupun luar daerah, pemantauan di wilayah dan evakuasi korban bencana</t>
  </si>
  <si>
    <t xml:space="preserve">Tersedianya fasilitas dan kelancaran pengolahan data dan administrasi </t>
  </si>
  <si>
    <t>Komputer desktop Sekretariat, printer HP1300 dan 1 unit mesin foto copy kecil.</t>
  </si>
  <si>
    <t>Antisipasi ruang bocor</t>
  </si>
  <si>
    <t>Terlaksananya pemeliharaan hardware dan software komputer</t>
  </si>
  <si>
    <t>e-logpal, e-kobocollect, ina-ware, sindu, e-pengungsi berbasis android, dan PC</t>
  </si>
  <si>
    <t>Terlaksananya kegiatan pemeliharaan alat komunikasi dan studio</t>
  </si>
  <si>
    <t>Sesuai plafon perubahan APBD 2015</t>
  </si>
  <si>
    <t>Terlaksananya pendidikan/latihan dan kursus</t>
  </si>
  <si>
    <t>Terlaksananya perpustakaan dokumen</t>
  </si>
  <si>
    <t>Terlaksananya kegiatan pelaporan dengan tertib dan lancar</t>
  </si>
  <si>
    <t>Terselenggaranya pemantauan di daerah rawan bencana</t>
  </si>
  <si>
    <t>70 kegiatan</t>
  </si>
  <si>
    <t>Terlaksananya gladi penanggulangan bencana</t>
  </si>
  <si>
    <t>Terselenggaranya kegiatan sosialisasi dan mitigasi</t>
  </si>
  <si>
    <t>Terlaksananya penanganan bencana dengan lancar</t>
  </si>
  <si>
    <t>Terlaksananya pelaporan pasca bencana yang akurat</t>
  </si>
  <si>
    <t>Terpeliharanya website BPBD</t>
  </si>
  <si>
    <t>Penyusunan Peraturan Rencana Kontijensi, Rencana Aksi dan Operasi Penanggulangan Bencana.</t>
  </si>
  <si>
    <t>Desa Dawung Kec. Matesih</t>
  </si>
  <si>
    <t>Desa Gantiwarno Kec. Matesih</t>
  </si>
  <si>
    <t xml:space="preserve">Terbangunannya Kontruksi Jembatan </t>
  </si>
  <si>
    <t>Terlaksananya pengiriman sejumlah surat</t>
  </si>
  <si>
    <t>Terbayarnya pajak telepon, air, listrik dan internet</t>
  </si>
  <si>
    <t>Tersedianya jasa Pemeliharaan dan perizinan kendaraan dinas/ operasional</t>
  </si>
  <si>
    <t>Tersedianya jasa dan alat bahan kebersihan kantor</t>
  </si>
  <si>
    <t>Tersedinya komponen instalasi listrik</t>
  </si>
  <si>
    <t>Terlaksanya koordinasi dan konsultasi ke dalam/luar daerah</t>
  </si>
  <si>
    <t>Tersedianya Peralatan Rumah Jabatan/Dinas</t>
  </si>
  <si>
    <t>2 buah</t>
  </si>
  <si>
    <t>Tersedianya Perlengkapan Kantor</t>
  </si>
  <si>
    <t>Tersedianya Peralatan Kantor</t>
  </si>
  <si>
    <t>Tersedianya komputer</t>
  </si>
  <si>
    <t>Terpeliharanya rumah jabatan/dinas</t>
  </si>
  <si>
    <t>Terpeliharanya Gedung Kantor</t>
  </si>
  <si>
    <t>Terpeliharanya peralatan/perlengakapan kantor</t>
  </si>
  <si>
    <t>Tersedianya Pemeliharaan Peralatan Komputer, Notebook dan Printer</t>
  </si>
  <si>
    <t>Kel. Kalisoro</t>
  </si>
  <si>
    <t>Terwujutnya Penyusunan RKA dan DPA</t>
  </si>
  <si>
    <t>Tersusunnya Lakip SKPD</t>
  </si>
  <si>
    <t>Tersusunnya LPT SKPD</t>
  </si>
  <si>
    <t>Tersedianya sarana dan prasarana Posyandu balita</t>
  </si>
  <si>
    <t>Peningkatan Kesejahteraan Keluarga</t>
  </si>
  <si>
    <t>5 Lingkungan</t>
  </si>
  <si>
    <t>Kel. Tawangmangu</t>
  </si>
  <si>
    <t>Terlaksananya kegiatan BKB-Posyandu</t>
  </si>
  <si>
    <t>51 RT</t>
  </si>
  <si>
    <t>Terlaksananya pelayanan administrasi kecamatan</t>
  </si>
  <si>
    <t>Terlaksananya kegiatan bersih desa/dusun di lingkungan</t>
  </si>
  <si>
    <t>Terlaksananya kegiatan pembinaan generasi muda</t>
  </si>
  <si>
    <t>Terlaksananya pembinaan Linmas</t>
  </si>
  <si>
    <t>Terlaksananya PAM Hari Besar Agama</t>
  </si>
  <si>
    <t>Terbinanya toleransi dan kerukunan dalam kehidupan beragama</t>
  </si>
  <si>
    <t>3 kel, 1 kecamatan</t>
  </si>
  <si>
    <t xml:space="preserve">Terlaksananya Kegiatan FKUB </t>
  </si>
  <si>
    <t>Terlaksananya Penyuluhan pencegahan peredaran/penggunaan minuman keras dan narkoba</t>
  </si>
  <si>
    <t>3 Kelurahan</t>
  </si>
  <si>
    <t>Terlaksananya pembinaan TP PKK</t>
  </si>
  <si>
    <t>Terserapnya aspirasi masyarakat</t>
  </si>
  <si>
    <t>Terpilihnya 1 desa sebagai juara 1 dalam lomba desa</t>
  </si>
  <si>
    <t>Terlaksananya kegiatan lingkungan</t>
  </si>
  <si>
    <t>Terlaksananya Penataan Infrastruktur Lingkungan Kelurahan Tawangmangu</t>
  </si>
  <si>
    <t>Terlaksananya Penataan Infrastruktur Lingkungan Kelurahan Blumbang</t>
  </si>
  <si>
    <t>Kel. Blumbang</t>
  </si>
  <si>
    <t>Terlaksananya Penataan Infrastruktur Lingkungan Kelurahan Kalisoro</t>
  </si>
  <si>
    <t>Terlaksananya Pengisian Kekosongan Formasi Jabatan Perangkat Desa se Kabupaten Karanganyar</t>
  </si>
  <si>
    <t>Terbinanya pengurus RT dan RW</t>
  </si>
  <si>
    <t>Terbinanya pengurus LPMK</t>
  </si>
  <si>
    <t>Pembinaan PKK</t>
  </si>
  <si>
    <t>Terlaksananya Lelangan Tanah Milik Pemda yang Berasal dari Tanah Kas Desa yang Berubah Statusnya Menjadi Kelurahan</t>
  </si>
  <si>
    <t>23 RT dan 8 RW</t>
  </si>
  <si>
    <t>Tersedianya biaya operasional Tim Lelangan Tanah Eks Bondo Desa</t>
  </si>
  <si>
    <t>terkirimnya surat dinas</t>
  </si>
  <si>
    <t>800 lembar</t>
  </si>
  <si>
    <t>terbayarnya tagihan listrik, air dan telepon</t>
  </si>
  <si>
    <t>Tersedianya jasa pemeliharaan kendaraan dan perizinan kendaraan dinas operasional</t>
  </si>
  <si>
    <t>terwujudnya lingk kantor yg bersih</t>
  </si>
  <si>
    <t>lancarnya kegiatan perkantoran</t>
  </si>
  <si>
    <t>terwujudnya tertib administrasi perkantoran</t>
  </si>
  <si>
    <t>tercukupinya kebutuhan kelistrikan kantor</t>
  </si>
  <si>
    <t>14 item</t>
  </si>
  <si>
    <t>Tersedianya Peralatan dan perlengkapan kantor</t>
  </si>
  <si>
    <t>Tersedianya peralatan ruah tangga</t>
  </si>
  <si>
    <t>tersedianya informasi dari media cetak</t>
  </si>
  <si>
    <t>2 exp</t>
  </si>
  <si>
    <t>kebutuhan makan minum rumah dinas</t>
  </si>
  <si>
    <t>1918 dos</t>
  </si>
  <si>
    <t>terkoordinansinya pelaksanaan program dan kegiatan pemerintah</t>
  </si>
  <si>
    <t>tersedianya perlengkapan kantor yg diperlukan</t>
  </si>
  <si>
    <t>tersedianya peralatan gedung kantor</t>
  </si>
  <si>
    <t>tersedianya alat-alat studio</t>
  </si>
  <si>
    <t>terciptanya rumah dinas yg nyaman</t>
  </si>
  <si>
    <t>terciptanya kantor yang nyaman</t>
  </si>
  <si>
    <t>terpeliharanya kendaraan dinas</t>
  </si>
  <si>
    <t>terpeliharanya perlengkapan gedung kantor</t>
  </si>
  <si>
    <t>peralatan kantor yang siap pakai</t>
  </si>
  <si>
    <t>13 unit</t>
  </si>
  <si>
    <t>tersedianya mebeler yang bersih dan terawat</t>
  </si>
  <si>
    <t>15 unit</t>
  </si>
  <si>
    <t>Terpeeliharanya komputer</t>
  </si>
  <si>
    <t>terpeliharanya gedung kantor</t>
  </si>
  <si>
    <t>tertatanya halaman kantor</t>
  </si>
  <si>
    <t>Terlaksananya pembangunan/ rehab pagar kantor</t>
  </si>
  <si>
    <t>penambahan daya listrik rumah jabatan</t>
  </si>
  <si>
    <t>Tertatanya instalasi listrik telephone dan jaringan</t>
  </si>
  <si>
    <t xml:space="preserve">terbangunnya Mushola </t>
  </si>
  <si>
    <t xml:space="preserve"> 1 Mushola</t>
  </si>
  <si>
    <t>Terbangunnya tempat parkir kantor</t>
  </si>
  <si>
    <t>Tercukupinya sarana prasarana</t>
  </si>
  <si>
    <t>tersedianya seragam olahraga</t>
  </si>
  <si>
    <t>meningkatnya  SDM</t>
  </si>
  <si>
    <t>terwujudnya akuntabilitas pelaksanaan tugas SKPD</t>
  </si>
  <si>
    <t>Tersusunnya dokumen pelaporan keuangan yang akuntabilitas</t>
  </si>
  <si>
    <t>Tersusunnya RKA dan DPA SKPD</t>
  </si>
  <si>
    <t>Tersedianya penyusun profil kelurahan</t>
  </si>
  <si>
    <t>Tersusunnya dokumen pelaporan Lakip</t>
  </si>
  <si>
    <t xml:space="preserve"> 4 buku</t>
  </si>
  <si>
    <t>Terwujudnya laporan pengelolaan keuangan SKPD</t>
  </si>
  <si>
    <t>Terpenuhinya gizi balita dan lansia</t>
  </si>
  <si>
    <t>8 Posyandu</t>
  </si>
  <si>
    <t>Terwujudnya kesehatan masyarakat</t>
  </si>
  <si>
    <t>Kel. Gedong</t>
  </si>
  <si>
    <t>Pemberian tambahan makanan</t>
  </si>
  <si>
    <t>16 posyandu</t>
  </si>
  <si>
    <t>Kel. Bejen</t>
  </si>
  <si>
    <t>Terpenuhinya intensif kader posyandu</t>
  </si>
  <si>
    <t xml:space="preserve">960 Balita </t>
  </si>
  <si>
    <t>Kel. Delingan</t>
  </si>
  <si>
    <t>Terciptanya kegiatan kader Posyandu</t>
  </si>
  <si>
    <t>Kel. Tegalgede</t>
  </si>
  <si>
    <t>Terciptanya lingkungan sehat</t>
  </si>
  <si>
    <t>Terdeteksinya sarang sumber jentik</t>
  </si>
  <si>
    <t>Kel. Jungke</t>
  </si>
  <si>
    <t>Terlaksananya Pembinaan ADMINDUK</t>
  </si>
  <si>
    <t>Meningkatnya Kinerja PKK Kelurahan</t>
  </si>
  <si>
    <t>Tersedianya Honorarium bagi Pelaksana Kegiatan</t>
  </si>
  <si>
    <t>Terlaksananya pelatihan tenaga pendamping kelompok bina keluarga</t>
  </si>
  <si>
    <t>terdatanya dan terinformasikannya program KB</t>
  </si>
  <si>
    <t>Terlaksananya sosialisasi dan fasilitasi pembentukan POSDAYA</t>
  </si>
  <si>
    <t xml:space="preserve">Fasilitas kegiatan Posyandu di kelurahan </t>
  </si>
  <si>
    <t>1 tahun, 5 lingkungan</t>
  </si>
  <si>
    <t>Terkontrolnya pendistribusian raskin</t>
  </si>
  <si>
    <t>Terlaksananya Pembinaan dan Latihan Keterampilan bagi Kelompok Usaha Kecil</t>
  </si>
  <si>
    <t>Terlaksananya pelayanan terpadu</t>
  </si>
  <si>
    <t>Terlaksananya pembinaan organisasi pemuda</t>
  </si>
  <si>
    <t>Terwujudnya pemuda yang berakhlak dan mandiri</t>
  </si>
  <si>
    <t>Memasyarakatkan olahraga</t>
  </si>
  <si>
    <t>Terlaksananya Lomba Olahraga Karangtaruna</t>
  </si>
  <si>
    <t>Pelatihan anggota Linmas</t>
  </si>
  <si>
    <t>Pendidikan dan pelatihan anggota Linmas</t>
  </si>
  <si>
    <t>Pemantauan wilayah se-Kecamatan Karanganyar</t>
  </si>
  <si>
    <t>Meningkatkan keamanan</t>
  </si>
  <si>
    <t>Terciptanya toleransi antar umat beragama</t>
  </si>
  <si>
    <t>Terlaksananya Penanaman Nilai-nilai Kepahlawanan</t>
  </si>
  <si>
    <t>Kerukunan umat beragama</t>
  </si>
  <si>
    <t>Kel. Bolong</t>
  </si>
  <si>
    <t>Terciptanya kerja yang baik dari Anggota Linmas</t>
  </si>
  <si>
    <t>satuan Linmas yang terbina</t>
  </si>
  <si>
    <t>Pemberdayaan lembaga dan organisasi masyarakat pedesaan.</t>
  </si>
  <si>
    <t>5 Lembaga</t>
  </si>
  <si>
    <t>Terciptanya kader PKK yang terampil</t>
  </si>
  <si>
    <t>Terbinanya penataan lingkungan yang baik</t>
  </si>
  <si>
    <t>Tersedianya perlengkapan untuk lomba antar kelurahan</t>
  </si>
  <si>
    <t>Tertatanya Insfraastruktur lingkungan Kelurahan</t>
  </si>
  <si>
    <t>Kelurahan Karanganyar</t>
  </si>
  <si>
    <t>Kelurahan Jungke</t>
  </si>
  <si>
    <t>Kelurahan Delingan</t>
  </si>
  <si>
    <t>Kelurahan Cangakan</t>
  </si>
  <si>
    <t>Kelurahan Bolong</t>
  </si>
  <si>
    <t>Kelurahan Tegalgede</t>
  </si>
  <si>
    <t>Kelurahan Gayamdompo</t>
  </si>
  <si>
    <t>Kelurahan Gedong</t>
  </si>
  <si>
    <t>Kelurahan Lalung</t>
  </si>
  <si>
    <t>Kelurahan Bejen</t>
  </si>
  <si>
    <t>Kelurahan Jantiharjo</t>
  </si>
  <si>
    <t>Kelurahan Popongan</t>
  </si>
  <si>
    <t>Terdatanya dana bantuan</t>
  </si>
  <si>
    <t>Terselenggaranya pembinaan administrasi Rt dan Rw</t>
  </si>
  <si>
    <t>Terlaksananya pembinaan LPMK</t>
  </si>
  <si>
    <t>Terlaksananya  kegiatan dawis dengan tertib</t>
  </si>
  <si>
    <t>Terbinanya kader PKK Kleurahan</t>
  </si>
  <si>
    <t>Tersusunnya data monografi kelurahan</t>
  </si>
  <si>
    <t>Terlayaninya kelompok organisasi kemasyarakatan</t>
  </si>
  <si>
    <t>Kelengkapan administrasi</t>
  </si>
  <si>
    <t>Terselenggaranya Lelangan Tanah Eks Bondo Desa</t>
  </si>
  <si>
    <t>Terlaksanya Pelayanan perpustakaan</t>
  </si>
  <si>
    <t>Terlaksananya pembinaan Gapoktan</t>
  </si>
  <si>
    <t>terselenggaranya Musrenbang tk Kelurahan dan Musrenbangcam</t>
  </si>
  <si>
    <t>12 kelurahan</t>
  </si>
  <si>
    <t>12 Kelurahan dan Kec Kra</t>
  </si>
  <si>
    <t>terselenggaranya lomba antar kelurahan</t>
  </si>
  <si>
    <t xml:space="preserve">12 kelurahan </t>
  </si>
  <si>
    <t>Terlaksananya kegiatan pengiriman surat-surat dinas</t>
  </si>
  <si>
    <t>1200 lembar</t>
  </si>
  <si>
    <t>40 jenis alat tulis kantor</t>
  </si>
  <si>
    <t>3 buku pengunjung, 4000 kartu buku kartu katalog, 10 kertas kop, 6200 lembar stopmap</t>
  </si>
  <si>
    <t>32 oranng, 9 kali rapat</t>
  </si>
  <si>
    <t>1 orang eselon III, 4 orang eselon 3, 10 orang non eselon</t>
  </si>
  <si>
    <t>Terbangunya gedung kantor perpustakaan dan arsip</t>
  </si>
  <si>
    <t xml:space="preserve">30 macam </t>
  </si>
  <si>
    <t xml:space="preserve">3 mobil, 2 roda dua </t>
  </si>
  <si>
    <t>12 orang</t>
  </si>
  <si>
    <t>Tersusunnya laporan kegiatan</t>
  </si>
  <si>
    <t>3 buku laporan kegiatan</t>
  </si>
  <si>
    <t>Tersedianya bantuan buku dan rak untuk perpustakaan desa</t>
  </si>
  <si>
    <t>1808 eksemplar buku dan 4 buah rak buku</t>
  </si>
  <si>
    <t>Tersedianya bahan pustaka perpustakaan umum</t>
  </si>
  <si>
    <t>872 eksemplar</t>
  </si>
  <si>
    <t>40 desa/ sekolah</t>
  </si>
  <si>
    <t xml:space="preserve">Terlaksananya kegiatan safari gerakan membaca di satu titik di kecamatan </t>
  </si>
  <si>
    <t>300 orang, 1 kali kegiatan</t>
  </si>
  <si>
    <t xml:space="preserve">Tersedianya atau bertambahnya koleksi buku perpustakaan perguruan tinggi </t>
  </si>
  <si>
    <t>570 eksemplar</t>
  </si>
  <si>
    <t xml:space="preserve">Tersedianya atau bertambahnya koleksi buku untuk mobil perpustakaan keliling </t>
  </si>
  <si>
    <t xml:space="preserve">Terlaksananya kegiatan perpustakaan keliling di CFD dan kegiatan pendukung </t>
  </si>
  <si>
    <t xml:space="preserve">52 kali perpus keliling CFD, 6 kali kegiatan </t>
  </si>
  <si>
    <t>Pengadan buku agama untuk perpustakaan rumah ibadah</t>
  </si>
  <si>
    <t xml:space="preserve">3338 eksemplar buku untuk 10 rumah ibadah </t>
  </si>
  <si>
    <t>5 orang</t>
  </si>
  <si>
    <t>2314 eksemplar</t>
  </si>
  <si>
    <t xml:space="preserve">90 orang </t>
  </si>
  <si>
    <t xml:space="preserve">2 kelompok peserta </t>
  </si>
  <si>
    <t xml:space="preserve">40 orang </t>
  </si>
  <si>
    <t xml:space="preserve">7 hari </t>
  </si>
  <si>
    <t xml:space="preserve">Tercukupinya honoraium jasa pelaksana khusus tenaga pelayanan perpustakaan </t>
  </si>
  <si>
    <t>8 orang</t>
  </si>
  <si>
    <t xml:space="preserve">1 kelompok peserta </t>
  </si>
  <si>
    <t xml:space="preserve">Terselenggaranya kegiatan lomba perpustakaan sma/ smk/ ma </t>
  </si>
  <si>
    <t xml:space="preserve">5 desa dan 10 skpd </t>
  </si>
  <si>
    <t>5800 berkas</t>
  </si>
  <si>
    <t>6000 berkas</t>
  </si>
  <si>
    <t xml:space="preserve">Penambahan koleksi khazanah arsip </t>
  </si>
  <si>
    <t>1 kali pameran</t>
  </si>
  <si>
    <t>Provinsi Jawa Tengah</t>
  </si>
  <si>
    <t xml:space="preserve">16 kecamatan </t>
  </si>
  <si>
    <t>I</t>
  </si>
  <si>
    <t>A</t>
  </si>
  <si>
    <t>4</t>
  </si>
  <si>
    <t>6</t>
  </si>
  <si>
    <t>7</t>
  </si>
  <si>
    <t>8</t>
  </si>
  <si>
    <t>9</t>
  </si>
  <si>
    <t>B</t>
  </si>
  <si>
    <t>C</t>
  </si>
  <si>
    <t>D</t>
  </si>
  <si>
    <t>E</t>
  </si>
  <si>
    <t>F</t>
  </si>
  <si>
    <t>G</t>
  </si>
  <si>
    <t>H</t>
  </si>
  <si>
    <t>J</t>
  </si>
  <si>
    <t>II</t>
  </si>
  <si>
    <t>III</t>
  </si>
  <si>
    <t>IV</t>
  </si>
  <si>
    <t>V</t>
  </si>
  <si>
    <t>K</t>
  </si>
  <si>
    <t>L</t>
  </si>
  <si>
    <t>M</t>
  </si>
  <si>
    <t>N</t>
  </si>
  <si>
    <t>O</t>
  </si>
  <si>
    <t>P</t>
  </si>
  <si>
    <t>Q</t>
  </si>
  <si>
    <t>R</t>
  </si>
  <si>
    <t>S</t>
  </si>
  <si>
    <t>VI</t>
  </si>
  <si>
    <t>VII</t>
  </si>
  <si>
    <t>VIII</t>
  </si>
  <si>
    <t>IX</t>
  </si>
  <si>
    <t>ANGGARAN PENDAPATAN 2016</t>
  </si>
  <si>
    <t>ANGGARAN BELANJA 2016</t>
  </si>
  <si>
    <t>PEMBIAYAAN 2016</t>
  </si>
  <si>
    <t>7 Dokumen</t>
  </si>
  <si>
    <t>7 (tujuh) kecamatan : Tawangmangu, Karanganyar, Tasikmadu,
Jaten, Kebakkaramat, Colomadu dan Godangrejo          
1. tercukupinya alat dan bahan kebersihan serta sarana dan
prasarana operasional kebersihan dan keindahan 2 .terpenuhinya kelancaran operasional pengelolaan
persampahan di TPA :27 armada kendaraan bermotor operasional kebersihan dan
keindahan dan pemeliharaan armada operasional persampahan    ; 43 orang tenaga kerja</t>
  </si>
  <si>
    <t>X</t>
  </si>
  <si>
    <t>XI</t>
  </si>
  <si>
    <t>XII</t>
  </si>
  <si>
    <t>XIII</t>
  </si>
  <si>
    <t>Kecamatan
&amp; Kelurahan</t>
  </si>
  <si>
    <t>Dayu Kec. Jumantono,  Kemuning Kec. Ngargoyoso, Gerdu Kec. Karangpandan</t>
  </si>
</sst>
</file>

<file path=xl/styles.xml><?xml version="1.0" encoding="utf-8"?>
<styleSheet xmlns="http://schemas.openxmlformats.org/spreadsheetml/2006/main">
  <numFmts count="5">
    <numFmt numFmtId="8" formatCode="&quot;Rp&quot;#,##0.00_);[Red]\(&quot;Rp&quot;#,##0.00\)"/>
    <numFmt numFmtId="42" formatCode="_(&quot;Rp&quot;* #,##0_);_(&quot;Rp&quot;* \(#,##0\);_(&quot;Rp&quot;* &quot;-&quot;_);_(@_)"/>
    <numFmt numFmtId="41" formatCode="_(* #,##0_);_(* \(#,##0\);_(* &quot;-&quot;_);_(@_)"/>
    <numFmt numFmtId="44" formatCode="_(&quot;Rp&quot;* #,##0.00_);_(&quot;Rp&quot;* \(#,##0.00\);_(&quot;Rp&quot;* &quot;-&quot;??_);_(@_)"/>
    <numFmt numFmtId="43" formatCode="_(* #,##0.00_);_(* \(#,##0.00\);_(* &quot;-&quot;??_);_(@_)"/>
  </numFmts>
  <fonts count="98">
    <font>
      <sz val="10"/>
      <color indexed="8"/>
      <name val="ARIAL"/>
      <charset val="1"/>
    </font>
    <font>
      <sz val="11"/>
      <color theme="1"/>
      <name val="Calibri"/>
      <family val="2"/>
      <charset val="1"/>
      <scheme val="minor"/>
    </font>
    <font>
      <sz val="10"/>
      <color indexed="8"/>
      <name val="ARIAL"/>
      <charset val="1"/>
    </font>
    <font>
      <b/>
      <sz val="8"/>
      <color indexed="8"/>
      <name val="Tahoma"/>
      <charset val="1"/>
    </font>
    <font>
      <sz val="8"/>
      <color indexed="8"/>
      <name val="Tahoma"/>
      <charset val="1"/>
    </font>
    <font>
      <b/>
      <sz val="7"/>
      <color indexed="8"/>
      <name val="Tahoma"/>
      <charset val="1"/>
    </font>
    <font>
      <sz val="10"/>
      <color indexed="8"/>
      <name val="Arial"/>
      <family val="2"/>
    </font>
    <font>
      <b/>
      <sz val="8"/>
      <color indexed="8"/>
      <name val="Tahoma"/>
      <family val="2"/>
    </font>
    <font>
      <sz val="7"/>
      <color indexed="8"/>
      <name val="Tahoma"/>
      <family val="2"/>
    </font>
    <font>
      <b/>
      <sz val="10"/>
      <color rgb="FFFF0000"/>
      <name val="Arial"/>
      <family val="2"/>
    </font>
    <font>
      <b/>
      <sz val="10"/>
      <color indexed="8"/>
      <name val="Arial"/>
      <family val="2"/>
    </font>
    <font>
      <b/>
      <sz val="11"/>
      <color indexed="8"/>
      <name val="Arial"/>
      <family val="2"/>
    </font>
    <font>
      <sz val="10"/>
      <name val="Arial"/>
      <family val="2"/>
    </font>
    <font>
      <sz val="11"/>
      <name val="Arial"/>
      <family val="2"/>
    </font>
    <font>
      <b/>
      <sz val="11"/>
      <name val="Arial"/>
      <family val="2"/>
    </font>
    <font>
      <i/>
      <sz val="11"/>
      <name val="Arial"/>
      <family val="2"/>
    </font>
    <font>
      <sz val="11"/>
      <color indexed="8"/>
      <name val="Calibri"/>
      <family val="2"/>
      <charset val="1"/>
    </font>
    <font>
      <sz val="11"/>
      <color indexed="8"/>
      <name val="Arial"/>
      <family val="2"/>
    </font>
    <font>
      <sz val="11"/>
      <color theme="1"/>
      <name val="Arial"/>
      <family val="2"/>
      <charset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theme="1"/>
      <name val="Calibri"/>
      <family val="2"/>
      <scheme val="minor"/>
    </font>
    <font>
      <sz val="12"/>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2"/>
      <name val="Times New Roman"/>
      <family val="1"/>
    </font>
    <font>
      <sz val="10"/>
      <color theme="1"/>
      <name val="Tahoma"/>
      <family val="2"/>
      <charset val="1"/>
    </font>
    <font>
      <sz val="8"/>
      <name val="Arial"/>
      <family val="2"/>
    </font>
    <font>
      <b/>
      <sz val="11"/>
      <color indexed="63"/>
      <name val="Calibri"/>
      <family val="2"/>
    </font>
    <font>
      <b/>
      <sz val="8"/>
      <color indexed="8"/>
      <name val="Arial"/>
      <family val="2"/>
    </font>
    <font>
      <b/>
      <sz val="14"/>
      <color indexed="8"/>
      <name val="Arial"/>
      <family val="2"/>
    </font>
    <font>
      <sz val="10"/>
      <color rgb="FF000000"/>
      <name val="Arial"/>
      <family val="2"/>
    </font>
    <font>
      <sz val="1"/>
      <color indexed="8"/>
      <name val="Arial"/>
      <family val="2"/>
    </font>
    <font>
      <sz val="8"/>
      <color indexed="8"/>
      <name val="Arial"/>
      <family val="2"/>
    </font>
    <font>
      <b/>
      <sz val="12"/>
      <color indexed="8"/>
      <name val="Arial"/>
      <family val="2"/>
    </font>
    <font>
      <b/>
      <sz val="10"/>
      <color rgb="FF080000"/>
      <name val="Arial"/>
      <family val="2"/>
    </font>
    <font>
      <b/>
      <sz val="8"/>
      <color rgb="FF000000"/>
      <name val="Arial"/>
      <family val="2"/>
    </font>
    <font>
      <sz val="9"/>
      <color rgb="FF000000"/>
      <name val="Arial"/>
      <family val="2"/>
    </font>
    <font>
      <sz val="10"/>
      <color rgb="FF080000"/>
      <name val="Arial"/>
      <family val="2"/>
    </font>
    <font>
      <sz val="8"/>
      <color indexed="8"/>
      <name val="Tahoma"/>
      <family val="2"/>
    </font>
    <font>
      <b/>
      <sz val="8"/>
      <color rgb="FF080000"/>
      <name val="Arial"/>
      <family val="2"/>
    </font>
    <font>
      <b/>
      <sz val="5"/>
      <color rgb="FF000000"/>
      <name val="Arial"/>
      <family val="2"/>
    </font>
    <font>
      <b/>
      <sz val="9"/>
      <color indexed="8"/>
      <name val="Arial"/>
      <family val="2"/>
    </font>
    <font>
      <sz val="9"/>
      <color indexed="8"/>
      <name val="Arial"/>
      <family val="2"/>
    </font>
    <font>
      <sz val="1"/>
      <color rgb="FF080000"/>
      <name val="Arial"/>
      <family val="2"/>
    </font>
    <font>
      <b/>
      <sz val="6"/>
      <color rgb="FF000000"/>
      <name val="Arial"/>
      <family val="2"/>
    </font>
    <font>
      <b/>
      <sz val="7"/>
      <color indexed="8"/>
      <name val="Arial"/>
      <family val="2"/>
    </font>
    <font>
      <sz val="8"/>
      <color rgb="FF080000"/>
      <name val="Arial"/>
      <family val="2"/>
    </font>
    <font>
      <sz val="6"/>
      <color rgb="FF080000"/>
      <name val="Arial"/>
      <family val="2"/>
    </font>
    <font>
      <sz val="7"/>
      <color indexed="8"/>
      <name val="Arial"/>
      <family val="2"/>
    </font>
    <font>
      <b/>
      <sz val="10"/>
      <color indexed="8"/>
      <name val="Tahoma"/>
      <family val="2"/>
    </font>
    <font>
      <b/>
      <sz val="7"/>
      <color rgb="FF000000"/>
      <name val="Arial"/>
      <family val="2"/>
    </font>
    <font>
      <sz val="6"/>
      <color rgb="FF000000"/>
      <name val="Arial"/>
      <family val="2"/>
    </font>
    <font>
      <i/>
      <sz val="7"/>
      <color indexed="8"/>
      <name val="Tahoma"/>
      <family val="2"/>
    </font>
    <font>
      <b/>
      <i/>
      <sz val="8"/>
      <color rgb="FF080000"/>
      <name val="Arial"/>
      <family val="2"/>
    </font>
    <font>
      <i/>
      <sz val="5"/>
      <color rgb="FF080000"/>
      <name val="Comic Sans MS"/>
      <family val="4"/>
    </font>
    <font>
      <sz val="8"/>
      <color rgb="FF000000"/>
      <name val="Arial"/>
      <family val="2"/>
    </font>
    <font>
      <b/>
      <sz val="9"/>
      <color rgb="FF000000"/>
      <name val="Arial"/>
      <family val="2"/>
    </font>
    <font>
      <i/>
      <sz val="7"/>
      <color indexed="8"/>
      <name val="Comic Sans MS"/>
      <family val="4"/>
    </font>
    <font>
      <b/>
      <sz val="7"/>
      <color rgb="FF080000"/>
      <name val="Arial"/>
      <family val="2"/>
    </font>
    <font>
      <sz val="7"/>
      <color rgb="FF080000"/>
      <name val="Arial"/>
      <family val="2"/>
    </font>
    <font>
      <b/>
      <i/>
      <sz val="7"/>
      <color rgb="FF080000"/>
      <name val="Arial"/>
      <family val="2"/>
    </font>
    <font>
      <i/>
      <sz val="7"/>
      <color rgb="FF080000"/>
      <name val="Comic Sans MS"/>
      <family val="4"/>
    </font>
    <font>
      <b/>
      <sz val="12"/>
      <color rgb="FF000000"/>
      <name val="Arial"/>
      <family val="2"/>
    </font>
    <font>
      <i/>
      <sz val="8"/>
      <color rgb="FF080000"/>
      <name val="Arial"/>
      <family val="2"/>
    </font>
    <font>
      <i/>
      <sz val="7"/>
      <color rgb="FF080000"/>
      <name val="Arial"/>
      <family val="2"/>
    </font>
    <font>
      <sz val="7"/>
      <color indexed="8"/>
      <name val="Times New Roman"/>
      <family val="1"/>
    </font>
    <font>
      <b/>
      <sz val="10"/>
      <color rgb="FF000000"/>
      <name val="Arial"/>
      <family val="2"/>
    </font>
    <font>
      <b/>
      <sz val="18"/>
      <color indexed="56"/>
      <name val="Cambria"/>
      <family val="2"/>
    </font>
    <font>
      <b/>
      <sz val="11"/>
      <color indexed="8"/>
      <name val="Calibri"/>
      <family val="2"/>
    </font>
    <font>
      <sz val="11"/>
      <color indexed="10"/>
      <name val="Calibri"/>
      <family val="2"/>
    </font>
    <font>
      <b/>
      <i/>
      <sz val="10"/>
      <color indexed="8"/>
      <name val="Arial"/>
      <family val="2"/>
    </font>
    <font>
      <b/>
      <i/>
      <sz val="9"/>
      <color indexed="8"/>
      <name val="Arial"/>
      <family val="2"/>
    </font>
    <font>
      <i/>
      <sz val="9"/>
      <color indexed="8"/>
      <name val="Arial"/>
      <family val="2"/>
    </font>
    <font>
      <sz val="10"/>
      <color rgb="FF0000FF"/>
      <name val="Arial"/>
      <family val="2"/>
    </font>
    <font>
      <sz val="10"/>
      <color theme="1"/>
      <name val="Arial"/>
      <family val="2"/>
    </font>
    <font>
      <sz val="10"/>
      <color rgb="FFFF0000"/>
      <name val="Arial"/>
      <family val="2"/>
    </font>
    <font>
      <b/>
      <sz val="10"/>
      <name val="Arial"/>
      <family val="2"/>
    </font>
    <font>
      <b/>
      <i/>
      <u/>
      <sz val="10"/>
      <name val="Arial"/>
      <family val="2"/>
    </font>
    <font>
      <b/>
      <i/>
      <sz val="10"/>
      <name val="Arial"/>
      <family val="2"/>
    </font>
    <font>
      <b/>
      <i/>
      <sz val="10"/>
      <color rgb="FF0000FF"/>
      <name val="Arial"/>
      <family val="2"/>
    </font>
    <font>
      <b/>
      <i/>
      <u/>
      <sz val="10"/>
      <color rgb="FF0000FF"/>
      <name val="Arial"/>
      <family val="2"/>
    </font>
    <font>
      <b/>
      <sz val="10"/>
      <color theme="1"/>
      <name val="Arial"/>
      <family val="2"/>
    </font>
    <font>
      <sz val="12"/>
      <color rgb="FF0000FF"/>
      <name val="Calibri"/>
      <family val="2"/>
      <scheme val="minor"/>
    </font>
    <font>
      <sz val="12"/>
      <name val="Calibri"/>
      <family val="2"/>
      <scheme val="minor"/>
    </font>
    <font>
      <sz val="11"/>
      <name val="Calibri"/>
      <family val="2"/>
      <scheme val="minor"/>
    </font>
    <font>
      <b/>
      <i/>
      <sz val="11"/>
      <name val="Arial"/>
      <family val="2"/>
    </font>
    <font>
      <b/>
      <i/>
      <u/>
      <sz val="11"/>
      <name val="Arial"/>
      <family val="2"/>
    </font>
  </fonts>
  <fills count="31">
    <fill>
      <patternFill patternType="none"/>
    </fill>
    <fill>
      <patternFill patternType="gray125"/>
    </fill>
    <fill>
      <patternFill patternType="solid">
        <fgColor indexed="9"/>
      </patternFill>
    </fill>
    <fill>
      <patternFill patternType="solid">
        <fgColor indexed="22"/>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indexed="9"/>
        <bgColor indexed="64"/>
      </patternFill>
    </fill>
    <fill>
      <patternFill patternType="solid">
        <fgColor rgb="FFE4E4E4"/>
        <bgColor indexed="64"/>
      </patternFill>
    </fill>
    <fill>
      <patternFill patternType="solid">
        <fgColor rgb="FFC0C0C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2486">
    <xf numFmtId="0" fontId="0" fillId="0" borderId="0">
      <alignment vertical="top"/>
    </xf>
    <xf numFmtId="41" fontId="2" fillId="0" borderId="0" applyFont="0" applyFill="0" applyBorder="0" applyAlignment="0" applyProtection="0"/>
    <xf numFmtId="0" fontId="6" fillId="0" borderId="0">
      <alignment vertical="top"/>
    </xf>
    <xf numFmtId="41" fontId="6" fillId="0" borderId="0" applyFont="0" applyFill="0" applyBorder="0" applyAlignment="0" applyProtection="0"/>
    <xf numFmtId="0" fontId="6" fillId="0" borderId="0">
      <alignment vertical="top"/>
    </xf>
    <xf numFmtId="0" fontId="12" fillId="0" borderId="0"/>
    <xf numFmtId="0" fontId="10" fillId="2" borderId="0">
      <alignment horizontal="left" vertical="top"/>
    </xf>
    <xf numFmtId="0" fontId="10" fillId="3" borderId="0">
      <alignment horizontal="center" vertical="center"/>
    </xf>
    <xf numFmtId="41" fontId="16" fillId="0" borderId="0" applyFont="0" applyFill="0" applyBorder="0" applyAlignment="0" applyProtection="0"/>
    <xf numFmtId="41" fontId="6" fillId="0" borderId="0" applyFont="0" applyFill="0" applyBorder="0" applyAlignment="0" applyProtection="0">
      <alignment vertical="top"/>
    </xf>
    <xf numFmtId="0" fontId="18" fillId="0" borderId="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2" fillId="3" borderId="5" applyNumberFormat="0" applyAlignment="0" applyProtection="0"/>
    <xf numFmtId="0" fontId="23" fillId="23" borderId="6" applyNumberFormat="0" applyAlignment="0" applyProtection="0"/>
    <xf numFmtId="0" fontId="23" fillId="23" borderId="6" applyNumberFormat="0" applyAlignment="0" applyProtection="0"/>
    <xf numFmtId="0" fontId="23" fillId="23" borderId="6" applyNumberFormat="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8"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6" fillId="0" borderId="0" applyFont="0" applyFill="0" applyBorder="0" applyAlignment="0" applyProtection="0">
      <alignment vertical="top"/>
    </xf>
    <xf numFmtId="41" fontId="6" fillId="0" borderId="0" applyFont="0" applyFill="0" applyBorder="0" applyAlignment="0" applyProtection="0">
      <alignment vertical="top"/>
    </xf>
    <xf numFmtId="41" fontId="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8"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8"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24" fillId="0" borderId="0" applyFont="0" applyFill="0" applyBorder="0" applyAlignment="0" applyProtection="0"/>
    <xf numFmtId="41" fontId="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alignment vertical="top"/>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alignment vertical="top"/>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6" fillId="0" borderId="0" applyFont="0" applyFill="0" applyBorder="0" applyAlignment="0" applyProtection="0">
      <alignment vertical="top"/>
    </xf>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25" fillId="0" borderId="0" applyFont="0" applyFill="0" applyBorder="0" applyAlignment="0" applyProtection="0"/>
    <xf numFmtId="41" fontId="25"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8" fillId="0" borderId="7"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2" fillId="10" borderId="5" applyNumberFormat="0" applyAlignment="0" applyProtection="0"/>
    <xf numFmtId="0" fontId="33" fillId="0" borderId="10"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12" fillId="0" borderId="0"/>
    <xf numFmtId="0" fontId="6" fillId="0" borderId="0">
      <alignment vertical="top"/>
    </xf>
    <xf numFmtId="0" fontId="6" fillId="0" borderId="0">
      <alignment vertical="top"/>
    </xf>
    <xf numFmtId="0" fontId="6" fillId="0" borderId="0">
      <alignment vertical="top"/>
    </xf>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6" fillId="0" borderId="0">
      <alignment vertical="top"/>
    </xf>
    <xf numFmtId="0" fontId="12" fillId="0" borderId="0"/>
    <xf numFmtId="0" fontId="6" fillId="0" borderId="0">
      <alignment vertical="top"/>
    </xf>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35" fillId="0" borderId="0"/>
    <xf numFmtId="0" fontId="12" fillId="0" borderId="0"/>
    <xf numFmtId="0" fontId="36" fillId="0" borderId="0"/>
    <xf numFmtId="0" fontId="12" fillId="0" borderId="0"/>
    <xf numFmtId="0" fontId="12" fillId="0" borderId="0"/>
    <xf numFmtId="0" fontId="12" fillId="0" borderId="0"/>
    <xf numFmtId="0" fontId="35"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6" fillId="0" borderId="0">
      <alignment vertical="top"/>
    </xf>
    <xf numFmtId="0" fontId="12"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6" fillId="0" borderId="0">
      <alignment vertical="top"/>
    </xf>
    <xf numFmtId="0" fontId="24" fillId="0" borderId="0"/>
    <xf numFmtId="3" fontId="37" fillId="0" borderId="0">
      <alignment vertical="justify" wrapText="1"/>
    </xf>
    <xf numFmtId="3" fontId="37" fillId="0" borderId="0">
      <alignment vertical="justify" wrapText="1"/>
    </xf>
    <xf numFmtId="0" fontId="12"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12" fillId="25" borderId="11" applyNumberFormat="0" applyFon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0" fontId="38" fillId="3" borderId="1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alignment vertical="top"/>
    </xf>
    <xf numFmtId="9" fontId="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alignment vertical="top"/>
    </xf>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0" fontId="39" fillId="2" borderId="0">
      <alignment horizontal="left" vertical="top"/>
    </xf>
    <xf numFmtId="0" fontId="39" fillId="2" borderId="0">
      <alignment horizontal="left" vertical="top"/>
    </xf>
    <xf numFmtId="0" fontId="40" fillId="2" borderId="0">
      <alignment horizontal="center" vertical="top"/>
    </xf>
    <xf numFmtId="0" fontId="41" fillId="26" borderId="0">
      <alignment horizontal="left" vertical="top"/>
    </xf>
    <xf numFmtId="0" fontId="41" fillId="26" borderId="0">
      <alignment horizontal="left" vertical="top"/>
    </xf>
    <xf numFmtId="0" fontId="42" fillId="2" borderId="0">
      <alignment horizontal="left" vertical="top"/>
    </xf>
    <xf numFmtId="0" fontId="41" fillId="26" borderId="0">
      <alignment horizontal="left" vertical="top"/>
    </xf>
    <xf numFmtId="0" fontId="6" fillId="27" borderId="0">
      <alignment horizontal="left" vertical="top"/>
    </xf>
    <xf numFmtId="0" fontId="43" fillId="2" borderId="0">
      <alignment horizontal="left" vertical="top"/>
    </xf>
    <xf numFmtId="0" fontId="43" fillId="2" borderId="0">
      <alignment horizontal="left" vertical="top"/>
    </xf>
    <xf numFmtId="0" fontId="44" fillId="2" borderId="0">
      <alignment horizontal="center" vertical="top"/>
    </xf>
    <xf numFmtId="0" fontId="45" fillId="26" borderId="0">
      <alignment horizontal="left" vertical="top"/>
    </xf>
    <xf numFmtId="0" fontId="46" fillId="26" borderId="0">
      <alignment horizontal="center" vertical="top"/>
    </xf>
    <xf numFmtId="0" fontId="10" fillId="27" borderId="0">
      <alignment horizontal="center" vertical="center"/>
    </xf>
    <xf numFmtId="0" fontId="7" fillId="2" borderId="0">
      <alignment horizontal="right" vertical="center"/>
    </xf>
    <xf numFmtId="0" fontId="42" fillId="2" borderId="0">
      <alignment horizontal="left" vertical="top"/>
    </xf>
    <xf numFmtId="0" fontId="39" fillId="3" borderId="0">
      <alignment horizontal="center" vertical="center"/>
    </xf>
    <xf numFmtId="0" fontId="42" fillId="2" borderId="0">
      <alignment horizontal="left" vertical="top"/>
    </xf>
    <xf numFmtId="0" fontId="47" fillId="26" borderId="0">
      <alignment horizontal="center" vertical="center"/>
    </xf>
    <xf numFmtId="0" fontId="47" fillId="26" borderId="0">
      <alignment horizontal="center" vertical="center"/>
    </xf>
    <xf numFmtId="0" fontId="48" fillId="26" borderId="0">
      <alignment horizontal="center" vertical="center"/>
    </xf>
    <xf numFmtId="0" fontId="7" fillId="2" borderId="0">
      <alignment horizontal="right" vertical="center"/>
    </xf>
    <xf numFmtId="0" fontId="7" fillId="2" borderId="0">
      <alignment horizontal="right" vertical="center"/>
    </xf>
    <xf numFmtId="0" fontId="7" fillId="2" borderId="0">
      <alignment horizontal="right" vertical="center"/>
    </xf>
    <xf numFmtId="0" fontId="7" fillId="2" borderId="0">
      <alignment horizontal="right" vertical="center"/>
    </xf>
    <xf numFmtId="0" fontId="7" fillId="2" borderId="0">
      <alignment horizontal="right" vertical="center"/>
    </xf>
    <xf numFmtId="0" fontId="42" fillId="27" borderId="0">
      <alignment horizontal="left" vertical="top"/>
    </xf>
    <xf numFmtId="0" fontId="49" fillId="2" borderId="0">
      <alignment horizontal="left" vertical="center"/>
    </xf>
    <xf numFmtId="0" fontId="47" fillId="26" borderId="0">
      <alignment horizontal="left" vertical="center"/>
    </xf>
    <xf numFmtId="0" fontId="6" fillId="2" borderId="0">
      <alignment horizontal="left" vertical="top"/>
    </xf>
    <xf numFmtId="0" fontId="47" fillId="26" borderId="0">
      <alignment horizontal="left" vertical="center"/>
    </xf>
    <xf numFmtId="0" fontId="48" fillId="26" borderId="0">
      <alignment horizontal="center"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6" fillId="2" borderId="0">
      <alignment horizontal="right" vertical="center"/>
    </xf>
    <xf numFmtId="0" fontId="6" fillId="2" borderId="0">
      <alignment horizontal="right" vertical="center"/>
    </xf>
    <xf numFmtId="0" fontId="6" fillId="2" borderId="0">
      <alignment horizontal="right" vertical="center"/>
    </xf>
    <xf numFmtId="0" fontId="47" fillId="26" borderId="0">
      <alignment horizontal="left" vertical="center"/>
    </xf>
    <xf numFmtId="0" fontId="48" fillId="26" borderId="0">
      <alignment horizontal="center"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6" fillId="2" borderId="0">
      <alignment horizontal="center" vertical="center"/>
    </xf>
    <xf numFmtId="0" fontId="6" fillId="2" borderId="0">
      <alignment horizontal="center" vertical="center"/>
    </xf>
    <xf numFmtId="0" fontId="6" fillId="2" borderId="0">
      <alignment horizontal="center" vertical="center"/>
    </xf>
    <xf numFmtId="0" fontId="46" fillId="26" borderId="0">
      <alignment horizontal="center" vertical="center"/>
    </xf>
    <xf numFmtId="0" fontId="50" fillId="28"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9" fillId="2" borderId="0">
      <alignment horizontal="left" vertical="center"/>
    </xf>
    <xf numFmtId="0" fontId="43" fillId="27" borderId="0">
      <alignment horizontal="center" vertical="center"/>
    </xf>
    <xf numFmtId="0" fontId="49" fillId="2" borderId="0">
      <alignment horizontal="right" vertical="center"/>
    </xf>
    <xf numFmtId="0" fontId="6" fillId="2" borderId="0">
      <alignment horizontal="center" vertical="center"/>
    </xf>
    <xf numFmtId="0" fontId="6" fillId="2" borderId="0">
      <alignment horizontal="center" vertical="center"/>
    </xf>
    <xf numFmtId="0" fontId="6" fillId="2" borderId="0">
      <alignment horizontal="center" vertical="center"/>
    </xf>
    <xf numFmtId="0" fontId="51" fillId="26" borderId="0">
      <alignment horizontal="center" vertical="center"/>
    </xf>
    <xf numFmtId="0" fontId="52" fillId="2" borderId="0">
      <alignment horizontal="center" vertical="center"/>
    </xf>
    <xf numFmtId="0" fontId="51" fillId="26" borderId="0">
      <alignment horizontal="center" vertical="center"/>
    </xf>
    <xf numFmtId="0" fontId="50" fillId="28" borderId="0">
      <alignment horizontal="right" vertical="center"/>
    </xf>
    <xf numFmtId="0" fontId="49" fillId="2" borderId="0">
      <alignment horizontal="right" vertical="center"/>
    </xf>
    <xf numFmtId="0" fontId="49" fillId="2" borderId="0">
      <alignment horizontal="right" vertical="center"/>
    </xf>
    <xf numFmtId="0" fontId="49" fillId="2" borderId="0">
      <alignment horizontal="right" vertical="center"/>
    </xf>
    <xf numFmtId="0" fontId="49" fillId="2" borderId="0">
      <alignment horizontal="right" vertical="center"/>
    </xf>
    <xf numFmtId="0" fontId="49" fillId="2" borderId="0">
      <alignment horizontal="right" vertical="center"/>
    </xf>
    <xf numFmtId="0" fontId="53" fillId="27" borderId="0">
      <alignment horizontal="left" vertical="center"/>
    </xf>
    <xf numFmtId="0" fontId="49" fillId="2" borderId="0">
      <alignment horizontal="left" vertical="top"/>
    </xf>
    <xf numFmtId="0" fontId="54" fillId="26" borderId="0">
      <alignment horizontal="left" vertical="top"/>
    </xf>
    <xf numFmtId="0" fontId="54" fillId="26" borderId="0">
      <alignment horizontal="left" vertical="top"/>
    </xf>
    <xf numFmtId="0" fontId="50" fillId="28" borderId="0">
      <alignment horizontal="center" vertical="center"/>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39" fillId="2" borderId="0">
      <alignment horizontal="left" vertical="top"/>
    </xf>
    <xf numFmtId="0" fontId="39" fillId="2" borderId="0">
      <alignment horizontal="left" vertical="top"/>
    </xf>
    <xf numFmtId="0" fontId="55" fillId="26" borderId="0">
      <alignment horizontal="center" vertical="top"/>
    </xf>
    <xf numFmtId="0" fontId="56" fillId="2" borderId="0">
      <alignment horizontal="center" vertical="top"/>
    </xf>
    <xf numFmtId="0" fontId="55" fillId="26" borderId="0">
      <alignment horizontal="center" vertical="top"/>
    </xf>
    <xf numFmtId="0" fontId="57" fillId="26" borderId="0">
      <alignment horizontal="center" vertical="center"/>
    </xf>
    <xf numFmtId="0" fontId="50" fillId="28" borderId="0">
      <alignment horizontal="center" vertical="center"/>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53" fillId="27" borderId="0">
      <alignment horizontal="left" vertical="top"/>
    </xf>
    <xf numFmtId="0" fontId="49" fillId="2" borderId="0">
      <alignment horizontal="left" vertical="top"/>
    </xf>
    <xf numFmtId="0" fontId="39" fillId="2" borderId="0">
      <alignment horizontal="right" vertical="top"/>
    </xf>
    <xf numFmtId="0" fontId="39" fillId="2" borderId="0">
      <alignment horizontal="right" vertical="top"/>
    </xf>
    <xf numFmtId="0" fontId="55" fillId="26" borderId="0">
      <alignment horizontal="left" vertical="top"/>
    </xf>
    <xf numFmtId="0" fontId="56" fillId="2" borderId="0">
      <alignment horizontal="left" vertical="top"/>
    </xf>
    <xf numFmtId="0" fontId="55" fillId="26" borderId="0">
      <alignment horizontal="left" vertical="top"/>
    </xf>
    <xf numFmtId="0" fontId="48" fillId="26" borderId="0">
      <alignment horizontal="center" vertical="center"/>
    </xf>
    <xf numFmtId="0" fontId="50" fillId="28" borderId="0">
      <alignment horizontal="center" vertical="center"/>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3" fillId="2" borderId="0">
      <alignment horizontal="center" vertical="top"/>
    </xf>
    <xf numFmtId="0" fontId="43" fillId="2" borderId="0">
      <alignment horizontal="center" vertical="top"/>
    </xf>
    <xf numFmtId="0" fontId="55" fillId="26" borderId="0">
      <alignment horizontal="right" vertical="top"/>
    </xf>
    <xf numFmtId="0" fontId="48" fillId="26"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9" fillId="2" borderId="0">
      <alignment horizontal="left" vertical="top"/>
    </xf>
    <xf numFmtId="0" fontId="43" fillId="27" borderId="0">
      <alignment horizontal="center" vertical="center"/>
    </xf>
    <xf numFmtId="0" fontId="7" fillId="2" borderId="0">
      <alignment horizontal="right" vertical="center"/>
    </xf>
    <xf numFmtId="0" fontId="39" fillId="2" borderId="0">
      <alignment horizontal="center" vertical="top"/>
    </xf>
    <xf numFmtId="0" fontId="39" fillId="2" borderId="0">
      <alignment horizontal="center" vertical="top"/>
    </xf>
    <xf numFmtId="0" fontId="58" fillId="26" borderId="0">
      <alignment horizontal="left" vertical="top"/>
    </xf>
    <xf numFmtId="0" fontId="59" fillId="2" borderId="0">
      <alignment horizontal="left" vertical="top"/>
    </xf>
    <xf numFmtId="0" fontId="58" fillId="26" borderId="0">
      <alignment horizontal="left" vertical="top"/>
    </xf>
    <xf numFmtId="0" fontId="48" fillId="26" borderId="0">
      <alignment horizontal="right" vertical="center"/>
    </xf>
    <xf numFmtId="0" fontId="7" fillId="2" borderId="0">
      <alignment horizontal="right" vertical="center"/>
    </xf>
    <xf numFmtId="0" fontId="7" fillId="2" borderId="0">
      <alignment horizontal="right" vertical="center"/>
    </xf>
    <xf numFmtId="0" fontId="7" fillId="2" borderId="0">
      <alignment horizontal="right" vertical="center"/>
    </xf>
    <xf numFmtId="0" fontId="7" fillId="2" borderId="0">
      <alignment horizontal="right" vertical="center"/>
    </xf>
    <xf numFmtId="0" fontId="7" fillId="2" borderId="0">
      <alignment horizontal="right" vertical="center"/>
    </xf>
    <xf numFmtId="0" fontId="43" fillId="27" borderId="0">
      <alignment horizontal="left" vertical="center"/>
    </xf>
    <xf numFmtId="0" fontId="60" fillId="2" borderId="0">
      <alignment horizontal="center" vertical="top"/>
    </xf>
    <xf numFmtId="0" fontId="10" fillId="3" borderId="0">
      <alignment horizontal="center" vertical="center"/>
    </xf>
    <xf numFmtId="0" fontId="39" fillId="2" borderId="0">
      <alignment horizontal="left" vertical="top"/>
    </xf>
    <xf numFmtId="0" fontId="39" fillId="2" borderId="0">
      <alignment horizontal="left" vertical="top"/>
    </xf>
    <xf numFmtId="0" fontId="46" fillId="26" borderId="0">
      <alignment horizontal="left" vertical="top"/>
    </xf>
    <xf numFmtId="0" fontId="50" fillId="26" borderId="0">
      <alignment horizontal="right" vertical="top"/>
    </xf>
    <xf numFmtId="0" fontId="60" fillId="2" borderId="0">
      <alignment horizontal="center" vertical="top"/>
    </xf>
    <xf numFmtId="0" fontId="49" fillId="2" borderId="0">
      <alignment horizontal="center" vertical="top"/>
    </xf>
    <xf numFmtId="0" fontId="49" fillId="2" borderId="0">
      <alignment horizontal="center" vertical="top"/>
    </xf>
    <xf numFmtId="0" fontId="43" fillId="2" borderId="0">
      <alignment horizontal="left" vertical="center"/>
    </xf>
    <xf numFmtId="0" fontId="43" fillId="2" borderId="0">
      <alignment horizontal="center" vertical="top"/>
    </xf>
    <xf numFmtId="0" fontId="43" fillId="2" borderId="0">
      <alignment horizontal="center" vertical="top"/>
    </xf>
    <xf numFmtId="0" fontId="61" fillId="26" borderId="0">
      <alignment horizontal="left" vertical="center"/>
    </xf>
    <xf numFmtId="0" fontId="39" fillId="2" borderId="0">
      <alignment horizontal="left" vertical="center"/>
    </xf>
    <xf numFmtId="0" fontId="61" fillId="26" borderId="0">
      <alignment horizontal="left" vertical="center"/>
    </xf>
    <xf numFmtId="0" fontId="57" fillId="26" borderId="0">
      <alignment horizontal="center" vertical="center"/>
    </xf>
    <xf numFmtId="0" fontId="43" fillId="2" borderId="0">
      <alignment horizontal="center" vertical="top"/>
    </xf>
    <xf numFmtId="0" fontId="49" fillId="2" borderId="0">
      <alignment horizontal="center" vertical="top"/>
    </xf>
    <xf numFmtId="0" fontId="49" fillId="2" borderId="0">
      <alignment horizontal="center" vertical="top"/>
    </xf>
    <xf numFmtId="0" fontId="49" fillId="2" borderId="0">
      <alignment horizontal="center" vertical="top"/>
    </xf>
    <xf numFmtId="0" fontId="49" fillId="2" borderId="0">
      <alignment horizontal="center" vertical="top"/>
    </xf>
    <xf numFmtId="0" fontId="6" fillId="27" borderId="0">
      <alignment horizontal="left" vertical="top"/>
    </xf>
    <xf numFmtId="0" fontId="8" fillId="2" borderId="0">
      <alignment horizontal="right" vertical="center"/>
    </xf>
    <xf numFmtId="0" fontId="39" fillId="2" borderId="0">
      <alignment horizontal="center" vertical="top"/>
    </xf>
    <xf numFmtId="0" fontId="39" fillId="2" borderId="0">
      <alignment horizontal="center" vertical="top"/>
    </xf>
    <xf numFmtId="0" fontId="62" fillId="26" borderId="0">
      <alignment horizontal="right" vertical="top"/>
    </xf>
    <xf numFmtId="0" fontId="57" fillId="26" borderId="0">
      <alignment horizontal="center" vertical="center"/>
    </xf>
    <xf numFmtId="0" fontId="8" fillId="2" borderId="0">
      <alignment horizontal="right" vertical="center"/>
    </xf>
    <xf numFmtId="0" fontId="43" fillId="27" borderId="0">
      <alignment horizontal="left" vertical="center"/>
    </xf>
    <xf numFmtId="0" fontId="63" fillId="2" borderId="0">
      <alignment horizontal="center" vertical="center"/>
    </xf>
    <xf numFmtId="0" fontId="62" fillId="26" borderId="0">
      <alignment horizontal="center" vertical="top"/>
    </xf>
    <xf numFmtId="0" fontId="59" fillId="2" borderId="0">
      <alignment horizontal="center" vertical="top"/>
    </xf>
    <xf numFmtId="0" fontId="62" fillId="26" borderId="0">
      <alignment horizontal="center" vertical="top"/>
    </xf>
    <xf numFmtId="0" fontId="57" fillId="28" borderId="0">
      <alignment horizontal="center" vertical="center"/>
    </xf>
    <xf numFmtId="0" fontId="57" fillId="26" borderId="0">
      <alignment horizontal="center" vertical="center"/>
    </xf>
    <xf numFmtId="0" fontId="63" fillId="2" borderId="0">
      <alignment horizontal="center" vertical="center"/>
    </xf>
    <xf numFmtId="0" fontId="7" fillId="2" borderId="0">
      <alignment horizontal="right" vertical="center"/>
    </xf>
    <xf numFmtId="0" fontId="64" fillId="26" borderId="0">
      <alignment horizontal="left" vertical="center"/>
    </xf>
    <xf numFmtId="0" fontId="64" fillId="26" borderId="0">
      <alignment horizontal="left" vertical="center"/>
    </xf>
    <xf numFmtId="0" fontId="59" fillId="2" borderId="0">
      <alignment horizontal="left" vertical="top"/>
    </xf>
    <xf numFmtId="0" fontId="62" fillId="26" borderId="0">
      <alignment horizontal="left" vertical="top"/>
    </xf>
    <xf numFmtId="0" fontId="6" fillId="2" borderId="0">
      <alignment horizontal="right" vertical="center"/>
    </xf>
    <xf numFmtId="0" fontId="64" fillId="26" borderId="0">
      <alignment horizontal="left" vertical="center"/>
    </xf>
    <xf numFmtId="0" fontId="50" fillId="28" borderId="0">
      <alignment horizontal="center" vertical="center"/>
    </xf>
    <xf numFmtId="0" fontId="62" fillId="26" borderId="0">
      <alignment horizontal="left" vertical="top"/>
    </xf>
    <xf numFmtId="0" fontId="7" fillId="2" borderId="0">
      <alignment horizontal="right" vertical="center"/>
    </xf>
    <xf numFmtId="0" fontId="7" fillId="2" borderId="0">
      <alignment horizontal="right" vertical="center"/>
    </xf>
    <xf numFmtId="0" fontId="7" fillId="2" borderId="0">
      <alignment horizontal="right" vertical="center"/>
    </xf>
    <xf numFmtId="0" fontId="7" fillId="2" borderId="0">
      <alignment horizontal="right" vertical="center"/>
    </xf>
    <xf numFmtId="0" fontId="7" fillId="2" borderId="0">
      <alignment horizontal="right" vertical="center"/>
    </xf>
    <xf numFmtId="0" fontId="43" fillId="2" borderId="0">
      <alignment horizontal="center" vertical="center"/>
    </xf>
    <xf numFmtId="0" fontId="64" fillId="26" borderId="0">
      <alignment horizontal="right" vertical="center"/>
    </xf>
    <xf numFmtId="0" fontId="62" fillId="26" borderId="0">
      <alignment horizontal="right" vertical="top"/>
    </xf>
    <xf numFmtId="0" fontId="43" fillId="2" borderId="0">
      <alignment horizontal="center" vertical="center"/>
    </xf>
    <xf numFmtId="0" fontId="43" fillId="2" borderId="0">
      <alignment horizontal="center" vertical="center"/>
    </xf>
    <xf numFmtId="0" fontId="43" fillId="2" borderId="0">
      <alignment horizontal="center" vertical="center"/>
    </xf>
    <xf numFmtId="0" fontId="62" fillId="26" borderId="0">
      <alignment horizontal="left" vertical="center"/>
    </xf>
    <xf numFmtId="0" fontId="59" fillId="2" borderId="0">
      <alignment horizontal="left" vertical="center"/>
    </xf>
    <xf numFmtId="0" fontId="62" fillId="26" borderId="0">
      <alignment horizontal="left" vertical="center"/>
    </xf>
    <xf numFmtId="0" fontId="62" fillId="26" borderId="0">
      <alignment horizontal="left" vertical="center"/>
    </xf>
    <xf numFmtId="0" fontId="43" fillId="2" borderId="0">
      <alignment horizontal="center" vertical="center"/>
    </xf>
    <xf numFmtId="0" fontId="56" fillId="27" borderId="0">
      <alignment horizontal="center" vertical="center"/>
    </xf>
    <xf numFmtId="0" fontId="43" fillId="2" borderId="0">
      <alignment horizontal="center" vertical="center"/>
    </xf>
    <xf numFmtId="0" fontId="64" fillId="26" borderId="0">
      <alignment horizontal="center" vertical="center"/>
    </xf>
    <xf numFmtId="0" fontId="64" fillId="26" borderId="0">
      <alignment horizontal="center" vertical="center"/>
    </xf>
    <xf numFmtId="0" fontId="43" fillId="2" borderId="0">
      <alignment horizontal="center" vertical="center"/>
    </xf>
    <xf numFmtId="0" fontId="58" fillId="26" borderId="0">
      <alignment horizontal="right" vertical="center"/>
    </xf>
    <xf numFmtId="0" fontId="39" fillId="27" borderId="0">
      <alignment horizontal="center" vertical="top"/>
    </xf>
    <xf numFmtId="0" fontId="39" fillId="2" borderId="0">
      <alignment horizontal="left" vertical="top"/>
    </xf>
    <xf numFmtId="0" fontId="39" fillId="2" borderId="0">
      <alignment horizontal="left" vertical="top"/>
    </xf>
    <xf numFmtId="0" fontId="39" fillId="2" borderId="0">
      <alignment horizontal="left" vertical="top"/>
    </xf>
    <xf numFmtId="0" fontId="64" fillId="26" borderId="0">
      <alignment horizontal="center" vertical="center"/>
    </xf>
    <xf numFmtId="0" fontId="65" fillId="26" borderId="0">
      <alignment horizontal="center" vertical="center"/>
    </xf>
    <xf numFmtId="0" fontId="39" fillId="2" borderId="0">
      <alignment horizontal="left" vertical="top"/>
    </xf>
    <xf numFmtId="0" fontId="39" fillId="27" borderId="0">
      <alignment horizontal="right" vertical="top"/>
    </xf>
    <xf numFmtId="0" fontId="39" fillId="2" borderId="0">
      <alignment horizontal="center" vertical="top"/>
    </xf>
    <xf numFmtId="0" fontId="39" fillId="2" borderId="0">
      <alignment horizontal="center" vertical="top"/>
    </xf>
    <xf numFmtId="0" fontId="55" fillId="26" borderId="0">
      <alignment horizontal="right" vertical="top"/>
    </xf>
    <xf numFmtId="0" fontId="50" fillId="26" borderId="0">
      <alignment horizontal="left" vertical="center"/>
    </xf>
    <xf numFmtId="0" fontId="39" fillId="27" borderId="0">
      <alignment horizontal="right" vertical="center"/>
    </xf>
    <xf numFmtId="0" fontId="43" fillId="2" borderId="0">
      <alignment horizontal="left" vertical="top"/>
    </xf>
    <xf numFmtId="0" fontId="43" fillId="2" borderId="0">
      <alignment horizontal="left" vertical="top"/>
    </xf>
    <xf numFmtId="0" fontId="43" fillId="2" borderId="0">
      <alignment horizontal="left" vertical="top"/>
    </xf>
    <xf numFmtId="0" fontId="50" fillId="26" borderId="0">
      <alignment horizontal="right" vertical="center"/>
    </xf>
    <xf numFmtId="0" fontId="66" fillId="26" borderId="0">
      <alignment horizontal="center" vertical="center"/>
    </xf>
    <xf numFmtId="0" fontId="64" fillId="26" borderId="0">
      <alignment horizontal="left" vertical="center"/>
    </xf>
    <xf numFmtId="0" fontId="39" fillId="27" borderId="0">
      <alignment horizontal="center" vertical="center"/>
    </xf>
    <xf numFmtId="0" fontId="60" fillId="2" borderId="0">
      <alignment horizontal="center" vertical="center"/>
    </xf>
    <xf numFmtId="0" fontId="43" fillId="2" borderId="0">
      <alignment horizontal="left" vertical="top"/>
    </xf>
    <xf numFmtId="0" fontId="43" fillId="2" borderId="0">
      <alignment horizontal="left" vertical="top"/>
    </xf>
    <xf numFmtId="0" fontId="43" fillId="27" borderId="0">
      <alignment horizontal="center" vertical="top"/>
    </xf>
    <xf numFmtId="0" fontId="46" fillId="26" borderId="0">
      <alignment horizontal="right" vertical="top"/>
    </xf>
    <xf numFmtId="0" fontId="60" fillId="2" borderId="0">
      <alignment horizontal="center" vertical="center"/>
    </xf>
    <xf numFmtId="0" fontId="6" fillId="27" borderId="0">
      <alignment horizontal="center" vertical="center"/>
    </xf>
    <xf numFmtId="0" fontId="43" fillId="2" borderId="0">
      <alignment horizontal="right" vertical="top"/>
    </xf>
    <xf numFmtId="0" fontId="43" fillId="2" borderId="0">
      <alignment horizontal="right" vertical="top"/>
    </xf>
    <xf numFmtId="0" fontId="43" fillId="2" borderId="0">
      <alignment horizontal="right" vertical="top"/>
    </xf>
    <xf numFmtId="0" fontId="50" fillId="26" borderId="0">
      <alignment horizontal="center" vertical="center"/>
    </xf>
    <xf numFmtId="0" fontId="47" fillId="26" borderId="0">
      <alignment horizontal="left" vertical="center"/>
    </xf>
    <xf numFmtId="0" fontId="39" fillId="27" borderId="0">
      <alignment horizontal="center" vertical="center"/>
    </xf>
    <xf numFmtId="0" fontId="43" fillId="2" borderId="0">
      <alignment horizontal="center" vertical="top"/>
    </xf>
    <xf numFmtId="0" fontId="43" fillId="2" borderId="0">
      <alignment horizontal="center" vertical="top"/>
    </xf>
    <xf numFmtId="0" fontId="43" fillId="2" borderId="0">
      <alignment horizontal="center" vertical="top"/>
    </xf>
    <xf numFmtId="0" fontId="50" fillId="26" borderId="0">
      <alignment horizontal="center" vertical="center"/>
    </xf>
    <xf numFmtId="0" fontId="50" fillId="26" borderId="0">
      <alignment horizontal="center" vertical="center"/>
    </xf>
    <xf numFmtId="0" fontId="53" fillId="2" borderId="0">
      <alignment horizontal="left" vertical="center"/>
    </xf>
    <xf numFmtId="0" fontId="47" fillId="26" borderId="0">
      <alignment horizontal="left" vertical="center"/>
    </xf>
    <xf numFmtId="0" fontId="50" fillId="26" borderId="0">
      <alignment horizontal="center" vertical="center"/>
    </xf>
    <xf numFmtId="0" fontId="39" fillId="27" borderId="0">
      <alignment horizontal="left" vertical="top"/>
    </xf>
    <xf numFmtId="0" fontId="39" fillId="2" borderId="0">
      <alignment horizontal="center" vertical="center"/>
    </xf>
    <xf numFmtId="0" fontId="39" fillId="2" borderId="0">
      <alignment horizontal="center" vertical="center"/>
    </xf>
    <xf numFmtId="0" fontId="39" fillId="2" borderId="0">
      <alignment horizontal="center" vertical="center"/>
    </xf>
    <xf numFmtId="0" fontId="50" fillId="26" borderId="0">
      <alignment horizontal="center" vertical="center"/>
    </xf>
    <xf numFmtId="0" fontId="47" fillId="26" borderId="0">
      <alignment horizontal="center" vertical="center"/>
    </xf>
    <xf numFmtId="0" fontId="39" fillId="2" borderId="0">
      <alignment horizontal="center" vertical="center"/>
    </xf>
    <xf numFmtId="0" fontId="39" fillId="27" borderId="0">
      <alignment horizontal="center" vertical="top"/>
    </xf>
    <xf numFmtId="0" fontId="42" fillId="2" borderId="0">
      <alignment horizontal="left" vertical="top"/>
    </xf>
    <xf numFmtId="0" fontId="67" fillId="26" borderId="0">
      <alignment horizontal="center" vertical="center"/>
    </xf>
    <xf numFmtId="0" fontId="52" fillId="3" borderId="0">
      <alignment horizontal="center" vertical="center"/>
    </xf>
    <xf numFmtId="0" fontId="42" fillId="2" borderId="0">
      <alignment horizontal="left" vertical="top"/>
    </xf>
    <xf numFmtId="0" fontId="64" fillId="26" borderId="0">
      <alignment horizontal="center" vertical="center"/>
    </xf>
    <xf numFmtId="0" fontId="39" fillId="2" borderId="0">
      <alignment horizontal="center" vertical="top"/>
    </xf>
    <xf numFmtId="0" fontId="39" fillId="2" borderId="0">
      <alignment horizontal="center" vertical="top"/>
    </xf>
    <xf numFmtId="0" fontId="67" fillId="26" borderId="0">
      <alignment horizontal="center" vertical="center"/>
    </xf>
    <xf numFmtId="0" fontId="50" fillId="26" borderId="0">
      <alignment horizontal="right" vertical="top"/>
    </xf>
    <xf numFmtId="0" fontId="39" fillId="27" borderId="0">
      <alignment horizontal="center" vertical="top"/>
    </xf>
    <xf numFmtId="0" fontId="6" fillId="2" borderId="0">
      <alignment horizontal="left" vertical="top"/>
    </xf>
    <xf numFmtId="0" fontId="67" fillId="26" borderId="0">
      <alignment horizontal="center" vertical="center"/>
    </xf>
    <xf numFmtId="0" fontId="50" fillId="26" borderId="0">
      <alignment horizontal="center" vertical="top"/>
    </xf>
    <xf numFmtId="0" fontId="39" fillId="27" borderId="0">
      <alignment horizontal="left" vertical="top"/>
    </xf>
    <xf numFmtId="0" fontId="43" fillId="2" borderId="0">
      <alignment horizontal="left" vertical="top"/>
    </xf>
    <xf numFmtId="0" fontId="66" fillId="26" borderId="0">
      <alignment horizontal="right" vertical="center"/>
    </xf>
    <xf numFmtId="0" fontId="43" fillId="2" borderId="0">
      <alignment horizontal="left" vertical="center"/>
    </xf>
    <xf numFmtId="0" fontId="43" fillId="2" borderId="0">
      <alignment horizontal="left" vertical="top"/>
    </xf>
    <xf numFmtId="0" fontId="57" fillId="26" borderId="0">
      <alignment horizontal="center" vertical="center"/>
    </xf>
    <xf numFmtId="0" fontId="42" fillId="2" borderId="0">
      <alignment horizontal="left" vertical="top"/>
    </xf>
    <xf numFmtId="0" fontId="42" fillId="2" borderId="0">
      <alignment horizontal="left" vertical="top"/>
    </xf>
    <xf numFmtId="0" fontId="42" fillId="2" borderId="0">
      <alignment horizontal="left" vertical="top"/>
    </xf>
    <xf numFmtId="0" fontId="66" fillId="26" borderId="0">
      <alignment horizontal="left" vertical="center"/>
    </xf>
    <xf numFmtId="0" fontId="54" fillId="26" borderId="0">
      <alignment horizontal="left" vertical="top"/>
    </xf>
    <xf numFmtId="0" fontId="43" fillId="27" borderId="0">
      <alignment horizontal="right" vertical="top"/>
    </xf>
    <xf numFmtId="0" fontId="6" fillId="2" borderId="0">
      <alignment horizontal="left" vertical="top"/>
    </xf>
    <xf numFmtId="0" fontId="66" fillId="26" borderId="0">
      <alignment horizontal="center" vertical="center"/>
    </xf>
    <xf numFmtId="0" fontId="59" fillId="2" borderId="0">
      <alignment horizontal="right" vertical="center"/>
    </xf>
    <xf numFmtId="0" fontId="57" fillId="26" borderId="0">
      <alignment horizontal="center" vertical="center"/>
    </xf>
    <xf numFmtId="0" fontId="39" fillId="2" borderId="0">
      <alignment horizontal="center" vertical="top"/>
    </xf>
    <xf numFmtId="0" fontId="58" fillId="26" borderId="0">
      <alignment horizontal="left" vertical="top"/>
    </xf>
    <xf numFmtId="0" fontId="68" fillId="2" borderId="0">
      <alignment horizontal="center" vertical="center"/>
    </xf>
    <xf numFmtId="0" fontId="57" fillId="26" borderId="0">
      <alignment horizontal="right" vertical="top"/>
    </xf>
    <xf numFmtId="0" fontId="10" fillId="2" borderId="0">
      <alignment horizontal="center" vertical="center"/>
    </xf>
    <xf numFmtId="0" fontId="43" fillId="2" borderId="0">
      <alignment horizontal="center" vertical="top"/>
    </xf>
    <xf numFmtId="0" fontId="43" fillId="2" borderId="0">
      <alignment horizontal="center" vertical="top"/>
    </xf>
    <xf numFmtId="0" fontId="43" fillId="27" borderId="0">
      <alignment horizontal="right" vertical="top"/>
    </xf>
    <xf numFmtId="0" fontId="10" fillId="2" borderId="0">
      <alignment horizontal="left" vertical="top"/>
    </xf>
    <xf numFmtId="0" fontId="69" fillId="29" borderId="0">
      <alignment horizontal="center" vertical="center"/>
    </xf>
    <xf numFmtId="0" fontId="10" fillId="2" borderId="0">
      <alignment horizontal="left" vertical="top"/>
    </xf>
    <xf numFmtId="0" fontId="10" fillId="2" borderId="0">
      <alignment horizontal="center" vertical="center"/>
    </xf>
    <xf numFmtId="0" fontId="53" fillId="27" borderId="0">
      <alignment horizontal="left" vertical="center"/>
    </xf>
    <xf numFmtId="0" fontId="43" fillId="2" borderId="0">
      <alignment horizontal="right" vertical="top"/>
    </xf>
    <xf numFmtId="0" fontId="41" fillId="26" borderId="0">
      <alignment horizontal="center" vertical="center"/>
    </xf>
    <xf numFmtId="0" fontId="54" fillId="26" borderId="0">
      <alignment horizontal="left" vertical="top"/>
    </xf>
    <xf numFmtId="0" fontId="57" fillId="26" borderId="0">
      <alignment horizontal="center" vertical="top"/>
    </xf>
    <xf numFmtId="0" fontId="43" fillId="2" borderId="0">
      <alignment horizontal="left" vertical="center"/>
    </xf>
    <xf numFmtId="0" fontId="41" fillId="26" borderId="0">
      <alignment horizontal="center" vertical="center"/>
    </xf>
    <xf numFmtId="0" fontId="43" fillId="3" borderId="0">
      <alignment horizontal="center" vertical="center"/>
    </xf>
    <xf numFmtId="0" fontId="58" fillId="26" borderId="0">
      <alignment horizontal="left" vertical="top"/>
    </xf>
    <xf numFmtId="0" fontId="57" fillId="26" borderId="0">
      <alignment horizontal="center" vertical="top"/>
    </xf>
    <xf numFmtId="0" fontId="43" fillId="27" borderId="0">
      <alignment horizontal="left" vertical="top"/>
    </xf>
    <xf numFmtId="0" fontId="43" fillId="2" borderId="0">
      <alignment horizontal="center" vertical="top"/>
    </xf>
    <xf numFmtId="0" fontId="41" fillId="26" borderId="0">
      <alignment horizontal="center" vertical="center"/>
    </xf>
    <xf numFmtId="0" fontId="57" fillId="26" borderId="0">
      <alignment horizontal="center" vertical="top"/>
    </xf>
    <xf numFmtId="0" fontId="43" fillId="27" borderId="0">
      <alignment horizontal="center" vertical="center"/>
    </xf>
    <xf numFmtId="0" fontId="59" fillId="2" borderId="0">
      <alignment horizontal="right" vertical="center"/>
    </xf>
    <xf numFmtId="0" fontId="41" fillId="26" borderId="0">
      <alignment horizontal="center" vertical="center"/>
    </xf>
    <xf numFmtId="0" fontId="70" fillId="26" borderId="0">
      <alignment horizontal="left" vertical="top"/>
    </xf>
    <xf numFmtId="0" fontId="43" fillId="27" borderId="0">
      <alignment horizontal="center" vertical="top"/>
    </xf>
    <xf numFmtId="0" fontId="68" fillId="2" borderId="0">
      <alignment horizontal="center" vertical="center"/>
    </xf>
    <xf numFmtId="0" fontId="71" fillId="26" borderId="0">
      <alignment horizontal="left" vertical="top"/>
    </xf>
    <xf numFmtId="0" fontId="43" fillId="27" borderId="0">
      <alignment horizontal="center" vertical="center"/>
    </xf>
    <xf numFmtId="0" fontId="59" fillId="2" borderId="0">
      <alignment horizontal="left" vertical="center"/>
    </xf>
    <xf numFmtId="0" fontId="71" fillId="26" borderId="0">
      <alignment horizontal="left" vertical="top"/>
    </xf>
    <xf numFmtId="0" fontId="43" fillId="27" borderId="0">
      <alignment horizontal="center" vertical="center"/>
    </xf>
    <xf numFmtId="0" fontId="6" fillId="2" borderId="0">
      <alignment horizontal="left" vertical="top"/>
    </xf>
    <xf numFmtId="0" fontId="39" fillId="2" borderId="0">
      <alignment horizontal="center" vertical="top"/>
    </xf>
    <xf numFmtId="0" fontId="6" fillId="2" borderId="0">
      <alignment horizontal="left" vertical="top"/>
    </xf>
    <xf numFmtId="0" fontId="72" fillId="26" borderId="0">
      <alignment horizontal="center" vertical="center"/>
    </xf>
    <xf numFmtId="0" fontId="6" fillId="2" borderId="0">
      <alignment horizontal="left" vertical="top"/>
    </xf>
    <xf numFmtId="0" fontId="39" fillId="2" borderId="0">
      <alignment horizontal="center" vertical="top"/>
    </xf>
    <xf numFmtId="0" fontId="6" fillId="2" borderId="0">
      <alignment horizontal="left" vertical="top"/>
    </xf>
    <xf numFmtId="0" fontId="70" fillId="26" borderId="0">
      <alignment horizontal="right" vertical="center"/>
    </xf>
    <xf numFmtId="0" fontId="39" fillId="2" borderId="0">
      <alignment horizontal="right" vertical="top"/>
    </xf>
    <xf numFmtId="0" fontId="39" fillId="2" borderId="0">
      <alignment horizontal="left" vertical="top"/>
    </xf>
    <xf numFmtId="0" fontId="50" fillId="28" borderId="0">
      <alignment horizontal="left" vertical="center"/>
    </xf>
    <xf numFmtId="0" fontId="6" fillId="27" borderId="0">
      <alignment horizontal="left" vertical="top"/>
    </xf>
    <xf numFmtId="0" fontId="39" fillId="2" borderId="0">
      <alignment horizontal="left" vertical="top"/>
    </xf>
    <xf numFmtId="0" fontId="39" fillId="2" borderId="0">
      <alignment horizontal="right" vertical="top"/>
    </xf>
    <xf numFmtId="0" fontId="57" fillId="26" borderId="0">
      <alignment horizontal="center" vertical="top"/>
    </xf>
    <xf numFmtId="0" fontId="57" fillId="28" borderId="0">
      <alignment horizontal="center" vertical="center"/>
    </xf>
    <xf numFmtId="0" fontId="39" fillId="2" borderId="0">
      <alignment horizontal="left" vertical="top"/>
    </xf>
    <xf numFmtId="0" fontId="43" fillId="27" borderId="0">
      <alignment horizontal="center" vertical="center"/>
    </xf>
    <xf numFmtId="0" fontId="8" fillId="2" borderId="0">
      <alignment horizontal="left" vertical="top"/>
    </xf>
    <xf numFmtId="0" fontId="43" fillId="2" borderId="0">
      <alignment horizontal="right" vertical="top"/>
    </xf>
    <xf numFmtId="0" fontId="43" fillId="2" borderId="0">
      <alignment horizontal="right" vertical="top"/>
    </xf>
    <xf numFmtId="0" fontId="42" fillId="27" borderId="0">
      <alignment horizontal="left" vertical="top"/>
    </xf>
    <xf numFmtId="0" fontId="10" fillId="3" borderId="0">
      <alignment horizontal="center" vertical="center"/>
    </xf>
    <xf numFmtId="0" fontId="73" fillId="26" borderId="0">
      <alignment horizontal="center" vertical="center"/>
    </xf>
    <xf numFmtId="0" fontId="48" fillId="29" borderId="0">
      <alignment horizontal="left" vertical="top"/>
    </xf>
    <xf numFmtId="0" fontId="10" fillId="3" borderId="0">
      <alignment horizontal="center" vertical="center"/>
    </xf>
    <xf numFmtId="0" fontId="8" fillId="2" borderId="0">
      <alignment horizontal="left" vertical="top"/>
    </xf>
    <xf numFmtId="0" fontId="53" fillId="27" borderId="0">
      <alignment horizontal="center" vertical="center"/>
    </xf>
    <xf numFmtId="0" fontId="43" fillId="2" borderId="0">
      <alignment horizontal="right" vertical="top"/>
    </xf>
    <xf numFmtId="0" fontId="57" fillId="28" borderId="0">
      <alignment horizontal="center" vertical="center"/>
    </xf>
    <xf numFmtId="0" fontId="70" fillId="26" borderId="0">
      <alignment horizontal="right" vertical="center"/>
    </xf>
    <xf numFmtId="0" fontId="48" fillId="26" borderId="0">
      <alignment horizontal="left" vertical="center"/>
    </xf>
    <xf numFmtId="0" fontId="50" fillId="26" borderId="0">
      <alignment horizontal="left" vertical="center"/>
    </xf>
    <xf numFmtId="0" fontId="74" fillId="26" borderId="0">
      <alignment horizontal="center" vertical="center"/>
    </xf>
    <xf numFmtId="0" fontId="50" fillId="26" borderId="0">
      <alignment horizontal="left" vertical="center"/>
    </xf>
    <xf numFmtId="0" fontId="56" fillId="3" borderId="0">
      <alignment horizontal="right" vertical="top"/>
    </xf>
    <xf numFmtId="0" fontId="57" fillId="26" borderId="0">
      <alignment horizontal="center" vertical="center"/>
    </xf>
    <xf numFmtId="0" fontId="50" fillId="26" borderId="0">
      <alignment horizontal="center" vertical="center"/>
    </xf>
    <xf numFmtId="0" fontId="57" fillId="26" borderId="0">
      <alignment horizontal="center" vertical="center"/>
    </xf>
    <xf numFmtId="0" fontId="57" fillId="26" borderId="0">
      <alignment horizontal="center" vertical="center"/>
    </xf>
    <xf numFmtId="0" fontId="50" fillId="26" borderId="0">
      <alignment horizontal="center" vertical="top"/>
    </xf>
    <xf numFmtId="0" fontId="75" fillId="26" borderId="0">
      <alignment horizontal="left" vertical="center"/>
    </xf>
    <xf numFmtId="0" fontId="50" fillId="26" borderId="0">
      <alignment horizontal="center" vertical="top"/>
    </xf>
    <xf numFmtId="0" fontId="50" fillId="26" borderId="0">
      <alignment horizontal="left" vertical="top"/>
    </xf>
    <xf numFmtId="0" fontId="6" fillId="3" borderId="0">
      <alignment horizontal="center" vertical="center"/>
    </xf>
    <xf numFmtId="0" fontId="50" fillId="26" borderId="0">
      <alignment horizontal="center" vertical="top"/>
    </xf>
    <xf numFmtId="0" fontId="74" fillId="26" borderId="0">
      <alignment horizontal="center" vertical="center"/>
    </xf>
    <xf numFmtId="0" fontId="74" fillId="26" borderId="0">
      <alignment horizontal="center" vertical="center"/>
    </xf>
    <xf numFmtId="0" fontId="74" fillId="26" borderId="0">
      <alignment horizontal="center" vertical="center"/>
    </xf>
    <xf numFmtId="0" fontId="74" fillId="26" borderId="0">
      <alignment horizontal="center" vertical="center"/>
    </xf>
    <xf numFmtId="0" fontId="75" fillId="26" borderId="0">
      <alignment horizontal="left" vertical="center"/>
    </xf>
    <xf numFmtId="0" fontId="75" fillId="26" borderId="0">
      <alignment horizontal="left" vertical="center"/>
    </xf>
    <xf numFmtId="0" fontId="8" fillId="2" borderId="0">
      <alignment horizontal="center" vertical="center"/>
    </xf>
    <xf numFmtId="0" fontId="42" fillId="2" borderId="0">
      <alignment horizontal="left" vertical="top"/>
    </xf>
    <xf numFmtId="0" fontId="10" fillId="3" borderId="0">
      <alignment horizontal="center" vertical="center"/>
    </xf>
    <xf numFmtId="0" fontId="42" fillId="2" borderId="0">
      <alignment horizontal="left" vertical="top"/>
    </xf>
    <xf numFmtId="0" fontId="42" fillId="27" borderId="0">
      <alignment horizontal="left" vertical="top"/>
    </xf>
    <xf numFmtId="0" fontId="10" fillId="3" borderId="0">
      <alignment horizontal="center" vertical="center"/>
    </xf>
    <xf numFmtId="0" fontId="73" fillId="26" borderId="0">
      <alignment horizontal="center" vertical="center"/>
    </xf>
    <xf numFmtId="0" fontId="48" fillId="29" borderId="0">
      <alignment horizontal="center" vertical="center"/>
    </xf>
    <xf numFmtId="0" fontId="10" fillId="3" borderId="0">
      <alignment horizontal="center" vertical="center"/>
    </xf>
    <xf numFmtId="0" fontId="8" fillId="2" borderId="0">
      <alignment horizontal="center" vertical="center"/>
    </xf>
    <xf numFmtId="0" fontId="53" fillId="27" borderId="0">
      <alignment horizontal="left" vertical="center"/>
    </xf>
    <xf numFmtId="0" fontId="75" fillId="26" borderId="0">
      <alignment horizontal="left" vertical="center"/>
    </xf>
    <xf numFmtId="0" fontId="75" fillId="26" borderId="0">
      <alignment horizontal="left" vertical="center"/>
    </xf>
    <xf numFmtId="0" fontId="50" fillId="26" borderId="0">
      <alignment horizontal="left" vertical="top"/>
    </xf>
    <xf numFmtId="0" fontId="50" fillId="26" borderId="0">
      <alignment horizontal="left" vertical="top"/>
    </xf>
    <xf numFmtId="0" fontId="50" fillId="26" borderId="0">
      <alignment horizontal="center" vertical="top"/>
    </xf>
    <xf numFmtId="0" fontId="50" fillId="26" borderId="0">
      <alignment horizontal="center" vertical="top"/>
    </xf>
    <xf numFmtId="0" fontId="57" fillId="26" borderId="0">
      <alignment horizontal="left" vertical="top"/>
    </xf>
    <xf numFmtId="0" fontId="54" fillId="26" borderId="0">
      <alignment horizontal="left" vertical="top"/>
    </xf>
    <xf numFmtId="0" fontId="54" fillId="26" borderId="0">
      <alignment horizontal="left" vertical="top"/>
    </xf>
    <xf numFmtId="0" fontId="75" fillId="26" borderId="0">
      <alignment horizontal="left" vertical="center"/>
    </xf>
    <xf numFmtId="0" fontId="66" fillId="26" borderId="0">
      <alignment horizontal="center" vertical="top"/>
    </xf>
    <xf numFmtId="0" fontId="66" fillId="26" borderId="0">
      <alignment horizontal="center" vertical="top"/>
    </xf>
    <xf numFmtId="0" fontId="75" fillId="26" borderId="0">
      <alignment horizontal="left" vertical="center"/>
    </xf>
    <xf numFmtId="0" fontId="50" fillId="26" borderId="0">
      <alignment horizontal="left" vertical="top"/>
    </xf>
    <xf numFmtId="0" fontId="54" fillId="26" borderId="0">
      <alignment horizontal="left" vertical="top"/>
    </xf>
    <xf numFmtId="0" fontId="66" fillId="26" borderId="0">
      <alignment horizontal="center" vertical="top"/>
    </xf>
    <xf numFmtId="0" fontId="7" fillId="2" borderId="0">
      <alignment horizontal="left" vertical="center"/>
    </xf>
    <xf numFmtId="0" fontId="42" fillId="2" borderId="0">
      <alignment horizontal="left" vertical="top"/>
    </xf>
    <xf numFmtId="0" fontId="56" fillId="3" borderId="0">
      <alignment horizontal="center" vertical="center"/>
    </xf>
    <xf numFmtId="0" fontId="42" fillId="2" borderId="0">
      <alignment horizontal="left" vertical="top"/>
    </xf>
    <xf numFmtId="0" fontId="56" fillId="3" borderId="0">
      <alignment horizontal="center" vertical="center"/>
    </xf>
    <xf numFmtId="0" fontId="41" fillId="26" borderId="0">
      <alignment horizontal="center" vertical="center"/>
    </xf>
    <xf numFmtId="0" fontId="56" fillId="3" borderId="0">
      <alignment horizontal="center" vertical="center"/>
    </xf>
    <xf numFmtId="0" fontId="7" fillId="2" borderId="0">
      <alignment horizontal="left" vertical="center"/>
    </xf>
    <xf numFmtId="0" fontId="7" fillId="2" borderId="0">
      <alignment horizontal="left" vertical="center"/>
    </xf>
    <xf numFmtId="0" fontId="7" fillId="2" borderId="0">
      <alignment horizontal="left" vertical="center"/>
    </xf>
    <xf numFmtId="0" fontId="7" fillId="2" borderId="0">
      <alignment horizontal="left" vertical="center"/>
    </xf>
    <xf numFmtId="0" fontId="7" fillId="2" borderId="0">
      <alignment horizontal="left" vertical="center"/>
    </xf>
    <xf numFmtId="0" fontId="53" fillId="27" borderId="0">
      <alignment horizontal="left" vertical="center"/>
    </xf>
    <xf numFmtId="0" fontId="7" fillId="2" borderId="0">
      <alignment horizontal="left" vertical="center"/>
    </xf>
    <xf numFmtId="0" fontId="76" fillId="2" borderId="0">
      <alignment horizontal="left" vertical="top"/>
    </xf>
    <xf numFmtId="0" fontId="77" fillId="26" borderId="0">
      <alignment horizontal="center" vertical="center"/>
    </xf>
    <xf numFmtId="0" fontId="6" fillId="3" borderId="0">
      <alignment horizontal="left" vertical="top"/>
    </xf>
    <xf numFmtId="0" fontId="77" fillId="26" borderId="0">
      <alignment horizontal="center" vertical="center"/>
    </xf>
    <xf numFmtId="0" fontId="48" fillId="26" borderId="0">
      <alignment horizontal="left" vertical="top"/>
    </xf>
    <xf numFmtId="0" fontId="7" fillId="2" borderId="0">
      <alignment horizontal="left" vertical="center"/>
    </xf>
    <xf numFmtId="0" fontId="7" fillId="2" borderId="0">
      <alignment horizontal="left" vertical="center"/>
    </xf>
    <xf numFmtId="0" fontId="7" fillId="2" borderId="0">
      <alignment horizontal="left" vertical="center"/>
    </xf>
    <xf numFmtId="0" fontId="7" fillId="2" borderId="0">
      <alignment horizontal="left" vertical="center"/>
    </xf>
    <xf numFmtId="0" fontId="7" fillId="2" borderId="0">
      <alignment horizontal="left" vertical="center"/>
    </xf>
    <xf numFmtId="0" fontId="53" fillId="27" borderId="0">
      <alignment horizontal="left" vertical="center"/>
    </xf>
    <xf numFmtId="0" fontId="7" fillId="2" borderId="0">
      <alignment horizontal="left" vertical="center"/>
    </xf>
    <xf numFmtId="0" fontId="76" fillId="2" borderId="0">
      <alignment horizontal="right" vertical="top"/>
    </xf>
    <xf numFmtId="0" fontId="6" fillId="3" borderId="0">
      <alignment horizontal="center" vertical="center"/>
    </xf>
    <xf numFmtId="0" fontId="76" fillId="2" borderId="0">
      <alignment horizontal="right" vertical="top"/>
    </xf>
    <xf numFmtId="0" fontId="42" fillId="27" borderId="0">
      <alignment horizontal="left" vertical="top"/>
    </xf>
    <xf numFmtId="0" fontId="47" fillId="26" borderId="0">
      <alignment horizontal="left" vertical="center"/>
    </xf>
    <xf numFmtId="0" fontId="47" fillId="26" borderId="0">
      <alignment horizontal="left" vertical="center"/>
    </xf>
    <xf numFmtId="0" fontId="48" fillId="26" borderId="0">
      <alignment horizontal="right" vertical="center"/>
    </xf>
    <xf numFmtId="0" fontId="7" fillId="2" borderId="0">
      <alignment horizontal="left" vertical="center"/>
    </xf>
    <xf numFmtId="0" fontId="7" fillId="2" borderId="0">
      <alignment horizontal="left" vertical="center"/>
    </xf>
    <xf numFmtId="0" fontId="7" fillId="2" borderId="0">
      <alignment horizontal="left" vertical="center"/>
    </xf>
    <xf numFmtId="0" fontId="7" fillId="2" borderId="0">
      <alignment horizontal="left" vertical="center"/>
    </xf>
    <xf numFmtId="0" fontId="7" fillId="2" borderId="0">
      <alignment horizontal="left" vertical="center"/>
    </xf>
    <xf numFmtId="0" fontId="43" fillId="27" borderId="0">
      <alignment horizontal="center" vertical="center"/>
    </xf>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79" fillId="0" borderId="13"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6" fillId="0" borderId="0">
      <alignment vertical="top"/>
    </xf>
    <xf numFmtId="41" fontId="6" fillId="0" borderId="0" applyFont="0" applyFill="0" applyBorder="0" applyAlignment="0" applyProtection="0"/>
  </cellStyleXfs>
  <cellXfs count="315">
    <xf numFmtId="0" fontId="0" fillId="0" borderId="0" xfId="0">
      <alignment vertical="top"/>
    </xf>
    <xf numFmtId="0" fontId="3" fillId="0" borderId="0" xfId="0" applyFont="1" applyAlignment="1">
      <alignment vertical="top" wrapText="1" readingOrder="1"/>
    </xf>
    <xf numFmtId="0" fontId="4" fillId="0" borderId="0" xfId="0" applyFont="1" applyAlignment="1">
      <alignment vertical="top" wrapText="1"/>
    </xf>
    <xf numFmtId="0" fontId="3" fillId="0" borderId="0" xfId="0" applyFont="1" applyAlignment="1">
      <alignment vertical="top" wrapText="1"/>
    </xf>
    <xf numFmtId="41" fontId="4" fillId="0" borderId="0" xfId="1" applyFont="1" applyAlignment="1">
      <alignment vertical="top"/>
    </xf>
    <xf numFmtId="41" fontId="0" fillId="0" borderId="0" xfId="1" applyFont="1" applyAlignment="1">
      <alignment vertical="top"/>
    </xf>
    <xf numFmtId="0" fontId="9" fillId="0" borderId="0" xfId="2" applyFont="1">
      <alignment vertical="top"/>
    </xf>
    <xf numFmtId="0" fontId="10" fillId="0" borderId="0" xfId="2" applyFont="1">
      <alignment vertical="top"/>
    </xf>
    <xf numFmtId="0" fontId="6" fillId="0" borderId="0" xfId="2" applyFont="1">
      <alignment vertical="top"/>
    </xf>
    <xf numFmtId="49" fontId="4" fillId="0" borderId="0" xfId="0" applyNumberFormat="1" applyFont="1" applyAlignment="1">
      <alignment vertical="top" wrapText="1"/>
    </xf>
    <xf numFmtId="0" fontId="3" fillId="0" borderId="0" xfId="0" applyFont="1" applyAlignment="1">
      <alignment horizontal="center" vertical="center" wrapText="1" readingOrder="1"/>
    </xf>
    <xf numFmtId="0" fontId="5" fillId="0" borderId="0" xfId="0" applyFont="1" applyAlignment="1">
      <alignment horizontal="center" vertical="center" wrapText="1" readingOrder="1"/>
    </xf>
    <xf numFmtId="0" fontId="11" fillId="0" borderId="0" xfId="4" applyFont="1" applyFill="1" applyBorder="1" applyAlignment="1">
      <alignment horizontal="center" vertical="top"/>
    </xf>
    <xf numFmtId="0" fontId="13" fillId="0" borderId="0" xfId="5" applyFont="1" applyFill="1" applyAlignment="1">
      <alignment vertical="top"/>
    </xf>
    <xf numFmtId="0" fontId="14" fillId="0" borderId="1" xfId="6" applyFont="1" applyFill="1" applyBorder="1" applyAlignment="1">
      <alignment horizontal="center" vertical="center" wrapText="1"/>
    </xf>
    <xf numFmtId="0" fontId="13" fillId="0" borderId="0" xfId="5" applyFont="1" applyFill="1" applyAlignment="1">
      <alignment vertical="center"/>
    </xf>
    <xf numFmtId="41" fontId="14" fillId="0" borderId="1" xfId="7" applyNumberFormat="1" applyFont="1" applyFill="1" applyBorder="1" applyAlignment="1">
      <alignment horizontal="center" vertical="center"/>
    </xf>
    <xf numFmtId="0" fontId="15" fillId="0" borderId="1" xfId="5" applyFont="1" applyFill="1" applyBorder="1" applyAlignment="1">
      <alignment horizontal="center" vertical="top" wrapText="1"/>
    </xf>
    <xf numFmtId="0" fontId="15" fillId="0" borderId="1" xfId="5" applyFont="1" applyFill="1" applyBorder="1" applyAlignment="1">
      <alignment horizontal="center" vertical="top"/>
    </xf>
    <xf numFmtId="0" fontId="13" fillId="0" borderId="1" xfId="5" applyFont="1" applyFill="1" applyBorder="1" applyAlignment="1">
      <alignment vertical="top"/>
    </xf>
    <xf numFmtId="0" fontId="14" fillId="0" borderId="1" xfId="5" applyFont="1" applyFill="1" applyBorder="1" applyAlignment="1">
      <alignment vertical="top" wrapText="1"/>
    </xf>
    <xf numFmtId="41" fontId="13" fillId="0" borderId="1" xfId="8" applyFont="1" applyFill="1" applyBorder="1" applyAlignment="1">
      <alignment vertical="top"/>
    </xf>
    <xf numFmtId="0" fontId="13" fillId="0" borderId="1" xfId="5" applyFont="1" applyFill="1" applyBorder="1" applyAlignment="1">
      <alignment vertical="top" wrapText="1"/>
    </xf>
    <xf numFmtId="41" fontId="13" fillId="0" borderId="1" xfId="8" applyNumberFormat="1" applyFont="1" applyFill="1" applyBorder="1" applyAlignment="1">
      <alignment vertical="top"/>
    </xf>
    <xf numFmtId="41" fontId="14" fillId="0" borderId="1" xfId="8" applyFont="1" applyFill="1" applyBorder="1" applyAlignment="1">
      <alignment vertical="top"/>
    </xf>
    <xf numFmtId="41" fontId="13" fillId="0" borderId="1" xfId="5" applyNumberFormat="1" applyFont="1" applyFill="1" applyBorder="1" applyAlignment="1">
      <alignment vertical="top"/>
    </xf>
    <xf numFmtId="0" fontId="13" fillId="0" borderId="1" xfId="5" applyFont="1" applyFill="1" applyBorder="1" applyAlignment="1">
      <alignment horizontal="right" vertical="top" wrapText="1"/>
    </xf>
    <xf numFmtId="41" fontId="17" fillId="0" borderId="1" xfId="9" applyFont="1" applyBorder="1" applyAlignment="1">
      <alignment horizontal="right" vertical="top"/>
    </xf>
    <xf numFmtId="41" fontId="11" fillId="4" borderId="1" xfId="3" applyFont="1" applyFill="1" applyBorder="1" applyAlignment="1">
      <alignment vertical="top" wrapText="1"/>
    </xf>
    <xf numFmtId="41" fontId="13" fillId="0" borderId="1" xfId="8" applyFont="1" applyFill="1" applyBorder="1" applyAlignment="1">
      <alignment horizontal="right" vertical="top" wrapText="1"/>
    </xf>
    <xf numFmtId="41" fontId="13" fillId="0" borderId="0" xfId="8" applyFont="1" applyFill="1" applyAlignment="1">
      <alignment vertical="top"/>
    </xf>
    <xf numFmtId="0" fontId="13" fillId="0" borderId="0" xfId="10" applyFont="1" applyFill="1"/>
    <xf numFmtId="0" fontId="13" fillId="0" borderId="1" xfId="10" applyFont="1" applyFill="1" applyBorder="1" applyAlignment="1">
      <alignment vertical="top"/>
    </xf>
    <xf numFmtId="41" fontId="13" fillId="0" borderId="0" xfId="5" applyNumberFormat="1" applyFont="1" applyFill="1" applyAlignment="1">
      <alignment vertical="top"/>
    </xf>
    <xf numFmtId="41" fontId="14" fillId="0" borderId="0" xfId="3" applyFont="1" applyFill="1" applyAlignment="1">
      <alignment vertical="top"/>
    </xf>
    <xf numFmtId="41" fontId="0" fillId="0" borderId="1" xfId="1" applyFont="1" applyBorder="1" applyAlignment="1">
      <alignment vertical="top"/>
    </xf>
    <xf numFmtId="0" fontId="11" fillId="0" borderId="1" xfId="0" applyFont="1" applyFill="1" applyBorder="1" applyAlignment="1">
      <alignment horizontal="center" vertical="center" wrapText="1" readingOrder="1"/>
    </xf>
    <xf numFmtId="41" fontId="11" fillId="0" borderId="1" xfId="269" applyFont="1" applyFill="1" applyBorder="1" applyAlignment="1">
      <alignment horizontal="center" vertical="center" wrapText="1" readingOrder="1"/>
    </xf>
    <xf numFmtId="0" fontId="17" fillId="0" borderId="0" xfId="0" applyFont="1">
      <alignment vertical="top"/>
    </xf>
    <xf numFmtId="0" fontId="6" fillId="0" borderId="0" xfId="0" applyFont="1">
      <alignment vertical="top"/>
    </xf>
    <xf numFmtId="41" fontId="6" fillId="0" borderId="0" xfId="1" applyFont="1" applyAlignment="1">
      <alignment vertical="top"/>
    </xf>
    <xf numFmtId="0" fontId="6" fillId="0" borderId="1" xfId="0" applyFont="1" applyBorder="1">
      <alignment vertical="top"/>
    </xf>
    <xf numFmtId="0" fontId="83" fillId="0" borderId="1" xfId="0" applyFont="1" applyFill="1" applyBorder="1" applyAlignment="1">
      <alignment horizontal="center" vertical="top" wrapText="1" readingOrder="1"/>
    </xf>
    <xf numFmtId="41" fontId="83" fillId="0" borderId="1" xfId="269" quotePrefix="1" applyFont="1" applyFill="1" applyBorder="1" applyAlignment="1">
      <alignment horizontal="center" vertical="top" wrapText="1" readingOrder="1"/>
    </xf>
    <xf numFmtId="0" fontId="53" fillId="0" borderId="0" xfId="0" applyFont="1">
      <alignment vertical="top"/>
    </xf>
    <xf numFmtId="0" fontId="6" fillId="0" borderId="1" xfId="0" applyFont="1" applyBorder="1" applyAlignment="1">
      <alignment vertical="top" wrapText="1"/>
    </xf>
    <xf numFmtId="0" fontId="10" fillId="0" borderId="1" xfId="0" applyFont="1" applyBorder="1" applyAlignment="1">
      <alignment vertical="top" wrapText="1"/>
    </xf>
    <xf numFmtId="41" fontId="6" fillId="0" borderId="1" xfId="1" applyFont="1" applyBorder="1" applyAlignment="1">
      <alignment vertical="top"/>
    </xf>
    <xf numFmtId="49" fontId="6" fillId="0" borderId="1" xfId="0" applyNumberFormat="1" applyFont="1" applyBorder="1" applyAlignment="1">
      <alignment vertical="top" wrapText="1"/>
    </xf>
    <xf numFmtId="0" fontId="81" fillId="0" borderId="1" xfId="0" applyFont="1" applyBorder="1" applyAlignment="1">
      <alignment vertical="top" wrapText="1"/>
    </xf>
    <xf numFmtId="0" fontId="81" fillId="0" borderId="1" xfId="0" applyFont="1" applyBorder="1" applyAlignment="1">
      <alignment vertical="top" wrapText="1" readingOrder="1"/>
    </xf>
    <xf numFmtId="0" fontId="6" fillId="0" borderId="1" xfId="0" applyFont="1" applyBorder="1" applyAlignment="1">
      <alignment vertical="top" wrapText="1" readingOrder="1"/>
    </xf>
    <xf numFmtId="0" fontId="10" fillId="0" borderId="1" xfId="0" applyFont="1" applyBorder="1" applyAlignment="1">
      <alignment vertical="top" wrapText="1" readingOrder="1"/>
    </xf>
    <xf numFmtId="0" fontId="10" fillId="0" borderId="1" xfId="0" applyFont="1" applyBorder="1" applyAlignment="1">
      <alignment vertical="top"/>
    </xf>
    <xf numFmtId="41" fontId="10" fillId="0" borderId="1" xfId="1" applyFont="1" applyBorder="1" applyAlignment="1">
      <alignment vertical="top"/>
    </xf>
    <xf numFmtId="0" fontId="10" fillId="0" borderId="1" xfId="0" applyFont="1" applyBorder="1">
      <alignment vertical="top"/>
    </xf>
    <xf numFmtId="0" fontId="10" fillId="0" borderId="0" xfId="0" applyFont="1">
      <alignment vertical="top"/>
    </xf>
    <xf numFmtId="49" fontId="10" fillId="0" borderId="1" xfId="0" applyNumberFormat="1" applyFont="1" applyBorder="1" applyAlignment="1">
      <alignment vertical="top" wrapText="1"/>
    </xf>
    <xf numFmtId="0" fontId="11" fillId="0" borderId="1" xfId="0" applyFont="1" applyBorder="1" applyAlignment="1">
      <alignment horizontal="center" vertical="top" wrapText="1" readingOrder="1"/>
    </xf>
    <xf numFmtId="0" fontId="17" fillId="0" borderId="1" xfId="0" applyFont="1" applyBorder="1" applyAlignment="1">
      <alignment vertical="top" wrapText="1"/>
    </xf>
    <xf numFmtId="0" fontId="11" fillId="0" borderId="1" xfId="0" applyFont="1" applyBorder="1" applyAlignment="1">
      <alignment vertical="top" wrapText="1"/>
    </xf>
    <xf numFmtId="0" fontId="17" fillId="0" borderId="1" xfId="0" applyFont="1" applyBorder="1" applyAlignment="1">
      <alignment vertical="top" wrapText="1" readingOrder="1"/>
    </xf>
    <xf numFmtId="41" fontId="17" fillId="0" borderId="1" xfId="1" applyFont="1" applyBorder="1" applyAlignment="1">
      <alignment vertical="top"/>
    </xf>
    <xf numFmtId="0" fontId="11" fillId="0" borderId="0" xfId="1206" applyFont="1" applyFill="1">
      <alignment vertical="top"/>
    </xf>
    <xf numFmtId="0" fontId="17" fillId="0" borderId="0" xfId="1206" applyFont="1" applyFill="1">
      <alignment vertical="top"/>
    </xf>
    <xf numFmtId="41" fontId="11" fillId="0" borderId="1" xfId="1" applyFont="1" applyBorder="1" applyAlignment="1">
      <alignment vertical="top"/>
    </xf>
    <xf numFmtId="0" fontId="11" fillId="0" borderId="1" xfId="0" applyFont="1" applyBorder="1" applyAlignment="1">
      <alignment vertical="top"/>
    </xf>
    <xf numFmtId="41" fontId="6" fillId="0" borderId="0" xfId="3" applyFont="1" applyAlignment="1">
      <alignment vertical="top"/>
    </xf>
    <xf numFmtId="41" fontId="9" fillId="0" borderId="0" xfId="3" applyFont="1" applyAlignment="1">
      <alignment vertical="top"/>
    </xf>
    <xf numFmtId="41" fontId="6" fillId="0" borderId="0" xfId="2" applyNumberFormat="1" applyFont="1">
      <alignment vertical="top"/>
    </xf>
    <xf numFmtId="0" fontId="84" fillId="0" borderId="0" xfId="2484" applyFont="1" applyAlignment="1"/>
    <xf numFmtId="0" fontId="84" fillId="30" borderId="0" xfId="2484" applyFont="1" applyFill="1" applyAlignment="1"/>
    <xf numFmtId="0" fontId="84" fillId="0" borderId="0" xfId="2484" applyFont="1" applyAlignment="1">
      <alignment vertical="top"/>
    </xf>
    <xf numFmtId="0" fontId="85" fillId="0" borderId="0" xfId="2484" applyFont="1" applyAlignment="1"/>
    <xf numFmtId="0" fontId="85" fillId="0" borderId="0" xfId="2484" applyFont="1" applyAlignment="1">
      <alignment vertical="top"/>
    </xf>
    <xf numFmtId="0" fontId="90" fillId="0" borderId="0" xfId="2484" applyFont="1" applyAlignment="1"/>
    <xf numFmtId="0" fontId="85" fillId="0" borderId="0" xfId="2484" applyFont="1" applyAlignment="1">
      <alignment wrapText="1"/>
    </xf>
    <xf numFmtId="0" fontId="85" fillId="0" borderId="0" xfId="2484" applyFont="1" applyAlignment="1">
      <alignment vertical="top" wrapText="1"/>
    </xf>
    <xf numFmtId="0" fontId="87" fillId="0" borderId="0" xfId="2484" applyFont="1" applyAlignment="1">
      <alignment vertical="top" wrapText="1"/>
    </xf>
    <xf numFmtId="0" fontId="12" fillId="0" borderId="0" xfId="2484" applyFont="1" applyAlignment="1">
      <alignment vertical="top" wrapText="1"/>
    </xf>
    <xf numFmtId="0" fontId="92" fillId="0" borderId="0" xfId="2484" applyFont="1" applyAlignment="1"/>
    <xf numFmtId="0" fontId="93" fillId="0" borderId="0" xfId="0" applyFont="1" applyBorder="1" applyAlignment="1">
      <alignment horizontal="center" vertical="center"/>
    </xf>
    <xf numFmtId="0" fontId="94" fillId="0" borderId="0" xfId="0" applyFont="1" applyBorder="1" applyAlignment="1">
      <alignment horizontal="center" vertical="center"/>
    </xf>
    <xf numFmtId="0" fontId="10" fillId="0" borderId="1" xfId="2" applyFont="1" applyBorder="1" applyAlignment="1">
      <alignment vertical="top" wrapText="1" readingOrder="1"/>
    </xf>
    <xf numFmtId="0" fontId="6" fillId="0" borderId="1" xfId="2" applyFont="1" applyBorder="1">
      <alignment vertical="top"/>
    </xf>
    <xf numFmtId="0" fontId="10" fillId="0" borderId="1" xfId="2" applyFont="1" applyBorder="1" applyAlignment="1">
      <alignment horizontal="left" vertical="top" wrapText="1"/>
    </xf>
    <xf numFmtId="41" fontId="6" fillId="0" borderId="1" xfId="3" applyFont="1" applyBorder="1" applyAlignment="1">
      <alignment vertical="top"/>
    </xf>
    <xf numFmtId="0" fontId="9" fillId="0" borderId="1" xfId="2" applyFont="1" applyBorder="1" applyAlignment="1">
      <alignment horizontal="left" vertical="top" wrapText="1"/>
    </xf>
    <xf numFmtId="41" fontId="9" fillId="0" borderId="1" xfId="3" applyFont="1" applyBorder="1" applyAlignment="1">
      <alignment vertical="top"/>
    </xf>
    <xf numFmtId="0" fontId="9" fillId="0" borderId="1" xfId="2" applyFont="1" applyBorder="1">
      <alignment vertical="top"/>
    </xf>
    <xf numFmtId="0" fontId="6" fillId="0" borderId="1" xfId="2" applyFont="1" applyBorder="1" applyAlignment="1">
      <alignment horizontal="left" vertical="top" wrapText="1"/>
    </xf>
    <xf numFmtId="0" fontId="84" fillId="0" borderId="1" xfId="2484" applyFont="1" applyBorder="1" applyAlignment="1"/>
    <xf numFmtId="41" fontId="84" fillId="0" borderId="1" xfId="2485" applyFont="1" applyBorder="1"/>
    <xf numFmtId="0" fontId="84" fillId="30" borderId="1" xfId="2484" applyFont="1" applyFill="1" applyBorder="1" applyAlignment="1"/>
    <xf numFmtId="41" fontId="84" fillId="30" borderId="1" xfId="2485" applyFont="1" applyFill="1" applyBorder="1"/>
    <xf numFmtId="0" fontId="84" fillId="30" borderId="1" xfId="2484" applyFont="1" applyFill="1" applyBorder="1" applyAlignment="1">
      <alignment horizontal="left" vertical="top" wrapText="1"/>
    </xf>
    <xf numFmtId="0" fontId="12" fillId="30" borderId="1" xfId="2484" quotePrefix="1" applyFont="1" applyFill="1" applyBorder="1" applyAlignment="1">
      <alignment horizontal="left" vertical="top" wrapText="1"/>
    </xf>
    <xf numFmtId="8" fontId="12" fillId="30" borderId="1" xfId="2484" quotePrefix="1" applyNumberFormat="1" applyFont="1" applyFill="1" applyBorder="1" applyAlignment="1">
      <alignment horizontal="left" vertical="top" wrapText="1"/>
    </xf>
    <xf numFmtId="0" fontId="84" fillId="0" borderId="1" xfId="2484" applyFont="1" applyBorder="1" applyAlignment="1">
      <alignment horizontal="left" vertical="top" wrapText="1"/>
    </xf>
    <xf numFmtId="41" fontId="84" fillId="0" borderId="1" xfId="2485" applyFont="1" applyBorder="1" applyAlignment="1">
      <alignment vertical="top"/>
    </xf>
    <xf numFmtId="0" fontId="84" fillId="0" borderId="1" xfId="2484" applyFont="1" applyBorder="1" applyAlignment="1">
      <alignment vertical="top"/>
    </xf>
    <xf numFmtId="0" fontId="12" fillId="0" borderId="1" xfId="2484" applyFont="1" applyBorder="1" applyAlignment="1">
      <alignment horizontal="left" vertical="top" wrapText="1"/>
    </xf>
    <xf numFmtId="41" fontId="12" fillId="0" borderId="1" xfId="2485" applyFont="1" applyBorder="1" applyAlignment="1">
      <alignment vertical="top"/>
    </xf>
    <xf numFmtId="41" fontId="85" fillId="0" borderId="1" xfId="2485" applyFont="1" applyBorder="1"/>
    <xf numFmtId="0" fontId="12" fillId="0" borderId="1" xfId="2484" applyFont="1" applyBorder="1" applyAlignment="1"/>
    <xf numFmtId="41" fontId="85" fillId="0" borderId="1" xfId="2485" applyFont="1" applyBorder="1" applyAlignment="1">
      <alignment vertical="top"/>
    </xf>
    <xf numFmtId="0" fontId="12" fillId="0" borderId="1" xfId="2484" applyFont="1" applyBorder="1" applyAlignment="1">
      <alignment vertical="top"/>
    </xf>
    <xf numFmtId="0" fontId="12" fillId="0" borderId="1" xfId="2484" applyFont="1" applyBorder="1" applyAlignment="1">
      <alignment wrapText="1"/>
    </xf>
    <xf numFmtId="41" fontId="10" fillId="0" borderId="1" xfId="3" applyFont="1" applyBorder="1" applyAlignment="1">
      <alignment vertical="top"/>
    </xf>
    <xf numFmtId="0" fontId="10" fillId="0" borderId="1" xfId="2" applyFont="1" applyBorder="1">
      <alignment vertical="top"/>
    </xf>
    <xf numFmtId="0" fontId="6" fillId="0" borderId="1" xfId="2" applyFont="1" applyBorder="1" applyAlignment="1">
      <alignment horizontal="left" vertical="top" wrapText="1" readingOrder="1"/>
    </xf>
    <xf numFmtId="0" fontId="86" fillId="0" borderId="1" xfId="2" applyFont="1" applyBorder="1" applyAlignment="1">
      <alignment horizontal="left" vertical="top" wrapText="1"/>
    </xf>
    <xf numFmtId="0" fontId="88" fillId="0" borderId="1" xfId="2484" applyFont="1" applyBorder="1" applyAlignment="1">
      <alignment horizontal="left" vertical="top" wrapText="1"/>
    </xf>
    <xf numFmtId="41" fontId="89" fillId="0" borderId="1" xfId="2485" applyFont="1" applyBorder="1" applyAlignment="1">
      <alignment horizontal="center" vertical="center"/>
    </xf>
    <xf numFmtId="0" fontId="87" fillId="0" borderId="1" xfId="2484" applyFont="1" applyBorder="1" applyAlignment="1">
      <alignment horizontal="center" vertical="center"/>
    </xf>
    <xf numFmtId="0" fontId="84" fillId="0" borderId="1" xfId="2484" applyFont="1" applyBorder="1" applyAlignment="1">
      <alignment horizontal="left" wrapText="1"/>
    </xf>
    <xf numFmtId="41" fontId="84" fillId="0" borderId="1" xfId="2485" applyFont="1" applyBorder="1" applyAlignment="1"/>
    <xf numFmtId="0" fontId="91" fillId="0" borderId="1" xfId="2484" applyFont="1" applyBorder="1" applyAlignment="1">
      <alignment horizontal="left" vertical="top" wrapText="1"/>
    </xf>
    <xf numFmtId="41" fontId="90" fillId="0" borderId="1" xfId="2485" applyFont="1" applyBorder="1"/>
    <xf numFmtId="0" fontId="90" fillId="0" borderId="1" xfId="2484" applyFont="1" applyBorder="1" applyAlignment="1"/>
    <xf numFmtId="41" fontId="12" fillId="0" borderId="1" xfId="2485" applyFont="1" applyBorder="1"/>
    <xf numFmtId="0" fontId="84" fillId="0" borderId="1" xfId="2484" applyFont="1" applyFill="1" applyBorder="1" applyAlignment="1"/>
    <xf numFmtId="0" fontId="88" fillId="0" borderId="1" xfId="2484" applyFont="1" applyBorder="1" applyAlignment="1">
      <alignment wrapText="1"/>
    </xf>
    <xf numFmtId="41" fontId="89" fillId="0" borderId="1" xfId="2485" applyFont="1" applyBorder="1" applyAlignment="1">
      <alignment vertical="center"/>
    </xf>
    <xf numFmtId="41" fontId="86" fillId="0" borderId="1" xfId="2485" applyFont="1" applyBorder="1"/>
    <xf numFmtId="41" fontId="86" fillId="0" borderId="1" xfId="2485" applyFont="1" applyBorder="1" applyAlignment="1">
      <alignment wrapText="1"/>
    </xf>
    <xf numFmtId="0" fontId="12" fillId="0" borderId="1" xfId="2484" applyFont="1" applyBorder="1" applyAlignment="1">
      <alignment vertical="top" wrapText="1"/>
    </xf>
    <xf numFmtId="41" fontId="86" fillId="0" borderId="1" xfId="2485" applyFont="1" applyBorder="1" applyAlignment="1">
      <alignment vertical="top" wrapText="1"/>
    </xf>
    <xf numFmtId="41" fontId="85" fillId="0" borderId="1" xfId="2485" applyFont="1" applyBorder="1" applyAlignment="1">
      <alignment vertical="top" wrapText="1"/>
    </xf>
    <xf numFmtId="0" fontId="88" fillId="0" borderId="1" xfId="2484" applyFont="1" applyBorder="1" applyAlignment="1">
      <alignment vertical="top" wrapText="1"/>
    </xf>
    <xf numFmtId="41" fontId="87" fillId="0" borderId="1" xfId="2485" applyFont="1" applyBorder="1" applyAlignment="1">
      <alignment vertical="top" wrapText="1"/>
    </xf>
    <xf numFmtId="0" fontId="87" fillId="0" borderId="1" xfId="2484" applyFont="1" applyBorder="1" applyAlignment="1">
      <alignment vertical="top" wrapText="1"/>
    </xf>
    <xf numFmtId="41" fontId="12" fillId="0" borderId="1" xfId="2485" applyFont="1" applyBorder="1" applyAlignment="1">
      <alignment vertical="top" wrapText="1"/>
    </xf>
    <xf numFmtId="0" fontId="88" fillId="0" borderId="1" xfId="2484" applyFont="1" applyBorder="1" applyAlignment="1"/>
    <xf numFmtId="41" fontId="92" fillId="0" borderId="1" xfId="2485" applyFont="1" applyBorder="1"/>
    <xf numFmtId="0" fontId="87" fillId="0" borderId="1" xfId="2484" applyFont="1" applyBorder="1" applyAlignment="1"/>
    <xf numFmtId="0" fontId="10" fillId="0" borderId="1" xfId="2" applyFont="1" applyBorder="1" applyAlignment="1">
      <alignment horizontal="left" vertical="top" wrapText="1" readingOrder="1"/>
    </xf>
    <xf numFmtId="0" fontId="93" fillId="0" borderId="1" xfId="0" applyFont="1" applyBorder="1" applyAlignment="1">
      <alignment vertical="center"/>
    </xf>
    <xf numFmtId="41" fontId="93" fillId="0" borderId="1" xfId="1" applyFont="1" applyBorder="1" applyAlignment="1">
      <alignment horizontal="center" vertical="center"/>
    </xf>
    <xf numFmtId="0" fontId="93" fillId="0" borderId="1" xfId="0" applyFont="1" applyBorder="1" applyAlignment="1">
      <alignment horizontal="center" vertical="center"/>
    </xf>
    <xf numFmtId="0" fontId="93" fillId="0" borderId="1" xfId="0" applyFont="1" applyBorder="1" applyAlignment="1">
      <alignment vertical="top" wrapText="1"/>
    </xf>
    <xf numFmtId="0" fontId="94" fillId="0" borderId="1" xfId="0" applyFont="1" applyBorder="1" applyAlignment="1">
      <alignment vertical="center"/>
    </xf>
    <xf numFmtId="41" fontId="94" fillId="0" borderId="1" xfId="1" applyFont="1" applyBorder="1" applyAlignment="1">
      <alignment horizontal="center" vertical="center"/>
    </xf>
    <xf numFmtId="0" fontId="94" fillId="0" borderId="1" xfId="0" applyFont="1" applyBorder="1" applyAlignment="1">
      <alignment horizontal="center" vertical="center"/>
    </xf>
    <xf numFmtId="0" fontId="14" fillId="0" borderId="0" xfId="1206" applyFont="1" applyFill="1">
      <alignment vertical="top"/>
    </xf>
    <xf numFmtId="0" fontId="13" fillId="0" borderId="0" xfId="1206" applyFont="1" applyFill="1">
      <alignment vertical="top"/>
    </xf>
    <xf numFmtId="0" fontId="14" fillId="0" borderId="1" xfId="0" applyFont="1" applyFill="1" applyBorder="1" applyAlignment="1">
      <alignment horizontal="center" vertical="center" wrapText="1" readingOrder="1"/>
    </xf>
    <xf numFmtId="41" fontId="14" fillId="0" borderId="1" xfId="269" applyFont="1" applyFill="1" applyBorder="1" applyAlignment="1">
      <alignment horizontal="center" vertical="center" wrapText="1" readingOrder="1"/>
    </xf>
    <xf numFmtId="0" fontId="13" fillId="0" borderId="0" xfId="0" applyFont="1">
      <alignment vertical="top"/>
    </xf>
    <xf numFmtId="0" fontId="14" fillId="0" borderId="1" xfId="2" applyFont="1" applyBorder="1" applyAlignment="1">
      <alignment horizontal="left" vertical="top" wrapText="1"/>
    </xf>
    <xf numFmtId="41" fontId="14" fillId="0" borderId="1" xfId="3" applyFont="1" applyBorder="1" applyAlignment="1">
      <alignment vertical="top"/>
    </xf>
    <xf numFmtId="0" fontId="14" fillId="0" borderId="1" xfId="2" applyFont="1" applyBorder="1" applyAlignment="1">
      <alignment vertical="top" wrapText="1"/>
    </xf>
    <xf numFmtId="0" fontId="14" fillId="0" borderId="0" xfId="2" applyFont="1">
      <alignment vertical="top"/>
    </xf>
    <xf numFmtId="0" fontId="14" fillId="0" borderId="1" xfId="0" applyFont="1" applyBorder="1" applyAlignment="1">
      <alignment vertical="top" wrapText="1"/>
    </xf>
    <xf numFmtId="41" fontId="14" fillId="0" borderId="1" xfId="1" applyFont="1" applyBorder="1" applyAlignment="1">
      <alignment vertical="top"/>
    </xf>
    <xf numFmtId="0" fontId="14" fillId="0" borderId="1" xfId="0" applyFont="1" applyBorder="1">
      <alignment vertical="top"/>
    </xf>
    <xf numFmtId="0" fontId="14" fillId="0" borderId="0" xfId="0" applyFont="1">
      <alignment vertical="top"/>
    </xf>
    <xf numFmtId="49" fontId="14" fillId="0" borderId="1" xfId="0" applyNumberFormat="1" applyFont="1" applyBorder="1" applyAlignment="1">
      <alignment vertical="top" wrapText="1"/>
    </xf>
    <xf numFmtId="0" fontId="14" fillId="0" borderId="1" xfId="2" applyFont="1" applyBorder="1">
      <alignment vertical="top"/>
    </xf>
    <xf numFmtId="0" fontId="13" fillId="0" borderId="1" xfId="2484" applyFont="1" applyBorder="1" applyAlignment="1">
      <alignment horizontal="left" vertical="top" wrapText="1"/>
    </xf>
    <xf numFmtId="0" fontId="13" fillId="30" borderId="1" xfId="2484" quotePrefix="1" applyFont="1" applyFill="1" applyBorder="1" applyAlignment="1">
      <alignment horizontal="left" vertical="top" wrapText="1"/>
    </xf>
    <xf numFmtId="8" fontId="13" fillId="30" borderId="1" xfId="2484" quotePrefix="1" applyNumberFormat="1" applyFont="1" applyFill="1" applyBorder="1" applyAlignment="1">
      <alignment horizontal="left" vertical="top" wrapText="1"/>
    </xf>
    <xf numFmtId="0" fontId="13" fillId="0" borderId="1" xfId="2484" applyFont="1" applyBorder="1" applyAlignment="1"/>
    <xf numFmtId="0" fontId="13" fillId="0" borderId="1" xfId="2484" applyFont="1" applyBorder="1" applyAlignment="1">
      <alignment vertical="top"/>
    </xf>
    <xf numFmtId="0" fontId="13" fillId="0" borderId="1" xfId="2484" applyFont="1" applyBorder="1" applyAlignment="1">
      <alignment wrapText="1"/>
    </xf>
    <xf numFmtId="0" fontId="95" fillId="0" borderId="1" xfId="0" applyFont="1" applyBorder="1" applyAlignment="1">
      <alignment vertical="center"/>
    </xf>
    <xf numFmtId="41" fontId="95" fillId="0" borderId="1" xfId="1" applyFont="1" applyBorder="1" applyAlignment="1">
      <alignment horizontal="center" vertical="center"/>
    </xf>
    <xf numFmtId="0" fontId="95" fillId="0" borderId="0" xfId="0" applyFont="1" applyBorder="1" applyAlignment="1">
      <alignment horizontal="center" vertical="center"/>
    </xf>
    <xf numFmtId="0" fontId="15" fillId="0" borderId="1" xfId="0" applyFont="1" applyFill="1" applyBorder="1" applyAlignment="1">
      <alignment horizontal="center" vertical="top" wrapText="1" readingOrder="1"/>
    </xf>
    <xf numFmtId="41" fontId="15" fillId="0" borderId="1" xfId="269" quotePrefix="1" applyFont="1" applyFill="1" applyBorder="1" applyAlignment="1">
      <alignment horizontal="center" vertical="top" wrapText="1" readingOrder="1"/>
    </xf>
    <xf numFmtId="49" fontId="13" fillId="0" borderId="1" xfId="0" applyNumberFormat="1" applyFont="1" applyBorder="1" applyAlignment="1">
      <alignment vertical="top" wrapText="1"/>
    </xf>
    <xf numFmtId="0" fontId="13" fillId="0" borderId="1" xfId="0" applyFont="1" applyBorder="1" applyAlignment="1">
      <alignment vertical="top" wrapText="1"/>
    </xf>
    <xf numFmtId="41" fontId="13" fillId="0" borderId="1" xfId="1" applyFont="1" applyBorder="1" applyAlignment="1">
      <alignment vertical="top"/>
    </xf>
    <xf numFmtId="0" fontId="13" fillId="0" borderId="1" xfId="0" applyFont="1" applyBorder="1">
      <alignment vertical="top"/>
    </xf>
    <xf numFmtId="0" fontId="96" fillId="0" borderId="1" xfId="0" applyFont="1" applyBorder="1" applyAlignment="1">
      <alignment vertical="top" wrapText="1"/>
    </xf>
    <xf numFmtId="0" fontId="13" fillId="0" borderId="1" xfId="0" applyFont="1" applyBorder="1" applyAlignment="1">
      <alignment vertical="top" wrapText="1" readingOrder="1"/>
    </xf>
    <xf numFmtId="0" fontId="96" fillId="0" borderId="1" xfId="0" applyFont="1" applyBorder="1" applyAlignment="1">
      <alignment vertical="top" wrapText="1" readingOrder="1"/>
    </xf>
    <xf numFmtId="0" fontId="13" fillId="0" borderId="1" xfId="2" applyFont="1" applyBorder="1" applyAlignment="1">
      <alignment vertical="top" wrapText="1"/>
    </xf>
    <xf numFmtId="0" fontId="13" fillId="0" borderId="0" xfId="2" applyFont="1">
      <alignment vertical="top"/>
    </xf>
    <xf numFmtId="41" fontId="13" fillId="0" borderId="1" xfId="2485" applyFont="1" applyBorder="1"/>
    <xf numFmtId="0" fontId="13" fillId="0" borderId="1" xfId="2484" applyFont="1" applyBorder="1" applyAlignment="1">
      <alignment vertical="top" wrapText="1"/>
    </xf>
    <xf numFmtId="0" fontId="13" fillId="0" borderId="0" xfId="2484" applyFont="1" applyAlignment="1"/>
    <xf numFmtId="41" fontId="13" fillId="0" borderId="1" xfId="2485" applyFont="1" applyBorder="1" applyAlignment="1">
      <alignment vertical="top"/>
    </xf>
    <xf numFmtId="0" fontId="13" fillId="0" borderId="0" xfId="2484" applyFont="1" applyAlignment="1">
      <alignment vertical="top"/>
    </xf>
    <xf numFmtId="0" fontId="13" fillId="0" borderId="1" xfId="2" applyFont="1" applyBorder="1" applyAlignment="1">
      <alignment horizontal="left" vertical="top" wrapText="1" readingOrder="1"/>
    </xf>
    <xf numFmtId="41" fontId="13" fillId="0" borderId="1" xfId="3" applyFont="1" applyBorder="1" applyAlignment="1">
      <alignment vertical="top"/>
    </xf>
    <xf numFmtId="0" fontId="14" fillId="0" borderId="1" xfId="2" applyFont="1" applyBorder="1" applyAlignment="1">
      <alignment horizontal="left" vertical="top" wrapText="1" readingOrder="1"/>
    </xf>
    <xf numFmtId="0" fontId="95" fillId="0" borderId="1" xfId="0" applyFont="1" applyBorder="1" applyAlignment="1">
      <alignment horizontal="center" vertical="center" wrapText="1"/>
    </xf>
    <xf numFmtId="0" fontId="95" fillId="0" borderId="1" xfId="0" applyFont="1" applyBorder="1" applyAlignment="1">
      <alignment vertical="top" wrapText="1"/>
    </xf>
    <xf numFmtId="0" fontId="13" fillId="0" borderId="1" xfId="1206" applyFont="1" applyFill="1" applyBorder="1" applyAlignment="1" applyProtection="1">
      <alignment horizontal="center" vertical="top" wrapText="1"/>
    </xf>
    <xf numFmtId="0" fontId="13" fillId="0" borderId="1" xfId="2" applyFont="1" applyBorder="1" applyAlignment="1">
      <alignment horizontal="left" vertical="top" wrapText="1"/>
    </xf>
    <xf numFmtId="41" fontId="14" fillId="0" borderId="1" xfId="3" applyFont="1" applyBorder="1" applyAlignment="1">
      <alignment vertical="top" wrapText="1"/>
    </xf>
    <xf numFmtId="0" fontId="14" fillId="0" borderId="1" xfId="2484" applyFont="1" applyBorder="1" applyAlignment="1">
      <alignment wrapText="1"/>
    </xf>
    <xf numFmtId="0" fontId="97" fillId="0" borderId="1" xfId="2484" applyFont="1" applyBorder="1" applyAlignment="1"/>
    <xf numFmtId="41" fontId="14" fillId="0" borderId="1" xfId="2485" applyFont="1" applyBorder="1"/>
    <xf numFmtId="41" fontId="14" fillId="0" borderId="0" xfId="3" applyFont="1" applyAlignment="1">
      <alignment vertical="top"/>
    </xf>
    <xf numFmtId="0" fontId="97" fillId="0" borderId="1" xfId="2484" applyFont="1" applyBorder="1" applyAlignment="1">
      <alignment horizontal="left" vertical="top" wrapText="1"/>
    </xf>
    <xf numFmtId="41" fontId="96" fillId="0" borderId="1" xfId="2485" applyFont="1" applyBorder="1" applyAlignment="1">
      <alignment horizontal="center" vertical="center"/>
    </xf>
    <xf numFmtId="0" fontId="97" fillId="0" borderId="1" xfId="2484" applyFont="1" applyBorder="1" applyAlignment="1">
      <alignment wrapText="1"/>
    </xf>
    <xf numFmtId="41" fontId="96" fillId="0" borderId="1" xfId="2485" applyFont="1" applyBorder="1" applyAlignment="1">
      <alignment vertical="center"/>
    </xf>
    <xf numFmtId="0" fontId="97" fillId="0" borderId="1" xfId="2484" applyFont="1" applyBorder="1" applyAlignment="1">
      <alignment vertical="top" wrapText="1"/>
    </xf>
    <xf numFmtId="41" fontId="14" fillId="0" borderId="1" xfId="2485" applyFont="1" applyBorder="1" applyAlignment="1">
      <alignment vertical="top" wrapText="1"/>
    </xf>
    <xf numFmtId="0" fontId="14" fillId="0" borderId="1" xfId="2484" applyFont="1" applyBorder="1" applyAlignment="1">
      <alignment vertical="top" wrapText="1"/>
    </xf>
    <xf numFmtId="0" fontId="14" fillId="0" borderId="0" xfId="2484" applyFont="1" applyAlignment="1">
      <alignment vertical="top" wrapText="1"/>
    </xf>
    <xf numFmtId="0" fontId="13" fillId="0" borderId="0" xfId="2484" applyFont="1" applyAlignment="1">
      <alignment vertical="top" wrapText="1"/>
    </xf>
    <xf numFmtId="41" fontId="13" fillId="0" borderId="1" xfId="2485" applyFont="1" applyBorder="1" applyAlignment="1">
      <alignment vertical="top" wrapText="1"/>
    </xf>
    <xf numFmtId="0" fontId="14" fillId="0" borderId="1" xfId="2484" applyFont="1" applyBorder="1" applyAlignment="1"/>
    <xf numFmtId="0" fontId="14" fillId="0" borderId="1" xfId="2" applyFont="1" applyBorder="1" applyAlignment="1">
      <alignment vertical="top"/>
    </xf>
    <xf numFmtId="0" fontId="14" fillId="0" borderId="1" xfId="2484" applyFont="1" applyBorder="1" applyAlignment="1">
      <alignment horizontal="center" vertical="center"/>
    </xf>
    <xf numFmtId="0" fontId="13" fillId="0" borderId="1" xfId="2484" applyFont="1" applyBorder="1" applyAlignment="1">
      <alignment horizontal="center" vertical="top"/>
    </xf>
    <xf numFmtId="0" fontId="13" fillId="0" borderId="1" xfId="2484" applyFont="1" applyBorder="1" applyAlignment="1">
      <alignment horizontal="right"/>
    </xf>
    <xf numFmtId="0" fontId="95" fillId="0" borderId="14" xfId="0" applyFont="1" applyBorder="1" applyAlignment="1">
      <alignment horizontal="right" vertical="center"/>
    </xf>
    <xf numFmtId="0" fontId="14" fillId="0" borderId="1" xfId="2484" applyFont="1" applyBorder="1" applyAlignment="1">
      <alignment horizontal="right"/>
    </xf>
    <xf numFmtId="0" fontId="13" fillId="0" borderId="1" xfId="2484" applyFont="1" applyBorder="1" applyAlignment="1">
      <alignment horizontal="right" vertical="top"/>
    </xf>
    <xf numFmtId="0" fontId="14" fillId="0" borderId="14" xfId="1206" applyFont="1" applyFill="1" applyBorder="1" applyAlignment="1">
      <alignment horizontal="center" vertical="center" wrapText="1" readingOrder="1"/>
    </xf>
    <xf numFmtId="0" fontId="96" fillId="0" borderId="14" xfId="1206" applyFont="1" applyFill="1" applyBorder="1" applyAlignment="1">
      <alignment horizontal="center" vertical="center" wrapText="1" readingOrder="1"/>
    </xf>
    <xf numFmtId="0" fontId="14" fillId="0" borderId="1" xfId="2" applyFont="1" applyBorder="1" applyAlignment="1">
      <alignment vertical="top" wrapText="1" readingOrder="1"/>
    </xf>
    <xf numFmtId="0" fontId="13" fillId="0" borderId="1" xfId="2484" applyFont="1" applyBorder="1" applyAlignment="1">
      <alignment horizontal="center" vertical="center"/>
    </xf>
    <xf numFmtId="0" fontId="95" fillId="0" borderId="1" xfId="0" applyFont="1" applyBorder="1" applyAlignment="1">
      <alignment horizontal="center" vertical="center"/>
    </xf>
    <xf numFmtId="0" fontId="13" fillId="0" borderId="1" xfId="2" applyFont="1" applyBorder="1" applyAlignment="1">
      <alignment vertical="top"/>
    </xf>
    <xf numFmtId="0" fontId="13" fillId="0" borderId="14" xfId="2484" applyFont="1" applyBorder="1" applyAlignment="1">
      <alignment horizontal="right" vertical="top"/>
    </xf>
    <xf numFmtId="0" fontId="3" fillId="0" borderId="0" xfId="0" applyFont="1" applyAlignment="1">
      <alignment horizontal="center" vertical="center" wrapText="1" readingOrder="1"/>
    </xf>
    <xf numFmtId="0" fontId="6" fillId="0" borderId="1" xfId="2" applyFont="1" applyBorder="1" applyAlignment="1">
      <alignment vertical="top"/>
    </xf>
    <xf numFmtId="0" fontId="10" fillId="0" borderId="1" xfId="2" applyFont="1" applyBorder="1" applyAlignment="1">
      <alignment vertical="top"/>
    </xf>
    <xf numFmtId="0" fontId="93" fillId="0" borderId="1" xfId="0" applyFont="1" applyBorder="1" applyAlignment="1">
      <alignment horizontal="center" vertical="center"/>
    </xf>
    <xf numFmtId="0" fontId="94" fillId="0" borderId="1" xfId="0" applyFont="1" applyBorder="1" applyAlignment="1">
      <alignment horizontal="center" vertical="center"/>
    </xf>
    <xf numFmtId="0" fontId="12" fillId="0" borderId="1" xfId="2484" applyFont="1" applyBorder="1" applyAlignment="1">
      <alignment horizontal="center" vertical="top" wrapText="1"/>
    </xf>
    <xf numFmtId="0" fontId="87" fillId="0" borderId="1" xfId="2484" applyFont="1" applyBorder="1" applyAlignment="1">
      <alignment horizontal="center"/>
    </xf>
    <xf numFmtId="0" fontId="84" fillId="0" borderId="1" xfId="2484" applyFont="1" applyBorder="1" applyAlignment="1">
      <alignment horizontal="center" vertical="top"/>
    </xf>
    <xf numFmtId="0" fontId="84" fillId="0" borderId="1" xfId="2484" applyFont="1" applyBorder="1" applyAlignment="1">
      <alignment horizontal="center"/>
    </xf>
    <xf numFmtId="0" fontId="87" fillId="0" borderId="1" xfId="2484" applyFont="1" applyBorder="1" applyAlignment="1">
      <alignment horizontal="center" vertical="top" wrapText="1"/>
    </xf>
    <xf numFmtId="0" fontId="12" fillId="0" borderId="1" xfId="2484" applyFont="1" applyBorder="1" applyAlignment="1">
      <alignment horizontal="center"/>
    </xf>
    <xf numFmtId="0" fontId="90" fillId="0" borderId="1" xfId="2484" applyFont="1" applyBorder="1" applyAlignment="1">
      <alignment horizontal="center"/>
    </xf>
    <xf numFmtId="0" fontId="9" fillId="0" borderId="1" xfId="2" applyFont="1" applyBorder="1" applyAlignment="1">
      <alignment vertical="top"/>
    </xf>
    <xf numFmtId="0" fontId="87" fillId="0" borderId="1" xfId="2484" applyFont="1" applyBorder="1" applyAlignment="1">
      <alignment horizontal="center" vertical="center"/>
    </xf>
    <xf numFmtId="0" fontId="12" fillId="0" borderId="1" xfId="2484" applyFont="1" applyBorder="1" applyAlignment="1">
      <alignment horizontal="center" vertical="top"/>
    </xf>
    <xf numFmtId="0" fontId="85" fillId="0" borderId="1" xfId="2484" applyFont="1" applyBorder="1" applyAlignment="1">
      <alignment horizontal="center" vertical="top"/>
    </xf>
    <xf numFmtId="0" fontId="84" fillId="30" borderId="1" xfId="2484" applyFont="1" applyFill="1" applyBorder="1" applyAlignment="1">
      <alignment horizontal="center" vertical="center"/>
    </xf>
    <xf numFmtId="0" fontId="84" fillId="30" borderId="1" xfId="2484" applyFont="1" applyFill="1" applyBorder="1" applyAlignment="1">
      <alignment horizontal="center"/>
    </xf>
    <xf numFmtId="0" fontId="84" fillId="0" borderId="1" xfId="2484" applyFont="1" applyBorder="1" applyAlignment="1">
      <alignment horizontal="center" vertical="center"/>
    </xf>
    <xf numFmtId="0" fontId="10" fillId="0" borderId="1" xfId="2" applyFont="1" applyBorder="1" applyAlignment="1">
      <alignment vertical="top" wrapText="1" readingOrder="1"/>
    </xf>
    <xf numFmtId="0" fontId="84" fillId="0" borderId="1" xfId="2484" applyFont="1" applyFill="1" applyBorder="1" applyAlignment="1">
      <alignment horizontal="center" vertical="center"/>
    </xf>
    <xf numFmtId="0" fontId="11" fillId="0" borderId="0" xfId="4" applyFont="1" applyFill="1" applyBorder="1" applyAlignment="1">
      <alignment horizontal="center" vertical="top"/>
    </xf>
    <xf numFmtId="0" fontId="14" fillId="0" borderId="1" xfId="5" applyFont="1" applyFill="1" applyBorder="1" applyAlignment="1">
      <alignment horizontal="center" vertical="center" wrapText="1"/>
    </xf>
    <xf numFmtId="0" fontId="14" fillId="0" borderId="1" xfId="6" applyFont="1" applyFill="1" applyBorder="1" applyAlignment="1">
      <alignment horizontal="center" vertical="center" wrapText="1"/>
    </xf>
    <xf numFmtId="0" fontId="15" fillId="0" borderId="1" xfId="5" applyFont="1" applyFill="1" applyBorder="1" applyAlignment="1">
      <alignment horizontal="center" vertical="top" wrapText="1"/>
    </xf>
    <xf numFmtId="0" fontId="14" fillId="0" borderId="2" xfId="5" applyFont="1" applyFill="1" applyBorder="1" applyAlignment="1">
      <alignment horizontal="center" vertical="top"/>
    </xf>
    <xf numFmtId="0" fontId="14" fillId="0" borderId="3" xfId="5" applyFont="1" applyFill="1" applyBorder="1" applyAlignment="1">
      <alignment horizontal="center" vertical="top"/>
    </xf>
    <xf numFmtId="0" fontId="14" fillId="0" borderId="4" xfId="5" applyFont="1" applyFill="1" applyBorder="1" applyAlignment="1">
      <alignment horizontal="center" vertical="top"/>
    </xf>
    <xf numFmtId="0" fontId="13" fillId="0" borderId="1" xfId="5" applyFont="1" applyFill="1" applyBorder="1" applyAlignment="1">
      <alignment horizontal="center" vertical="center"/>
    </xf>
    <xf numFmtId="41" fontId="14" fillId="0" borderId="1" xfId="7" applyNumberFormat="1" applyFont="1" applyFill="1" applyBorder="1" applyAlignment="1">
      <alignment horizontal="center" vertical="center"/>
    </xf>
    <xf numFmtId="0" fontId="11" fillId="0" borderId="14" xfId="1206" applyFont="1" applyFill="1" applyBorder="1" applyAlignment="1">
      <alignment horizontal="center" vertical="center" wrapText="1" readingOrder="1"/>
    </xf>
    <xf numFmtId="0" fontId="11" fillId="0" borderId="15" xfId="1206" applyFont="1" applyFill="1" applyBorder="1" applyAlignment="1">
      <alignment horizontal="center" vertical="center" wrapText="1" readingOrder="1"/>
    </xf>
    <xf numFmtId="0" fontId="11" fillId="0" borderId="16" xfId="1206" applyFont="1" applyFill="1" applyBorder="1" applyAlignment="1">
      <alignment horizontal="center" vertical="center" wrapText="1" readingOrder="1"/>
    </xf>
    <xf numFmtId="0" fontId="82" fillId="0" borderId="14" xfId="1206" applyFont="1" applyFill="1" applyBorder="1" applyAlignment="1">
      <alignment horizontal="center" vertical="center" wrapText="1" readingOrder="1"/>
    </xf>
    <xf numFmtId="0" fontId="82" fillId="0" borderId="15" xfId="1206" applyFont="1" applyFill="1" applyBorder="1" applyAlignment="1">
      <alignment horizontal="center" vertical="center" wrapText="1" readingOrder="1"/>
    </xf>
    <xf numFmtId="0" fontId="82" fillId="0" borderId="16" xfId="1206" applyFont="1" applyFill="1" applyBorder="1" applyAlignment="1">
      <alignment horizontal="center" vertical="center" wrapText="1" readingOrder="1"/>
    </xf>
    <xf numFmtId="41" fontId="13" fillId="0" borderId="0" xfId="0" applyNumberFormat="1" applyFont="1">
      <alignment vertical="top"/>
    </xf>
    <xf numFmtId="0" fontId="14" fillId="0" borderId="1" xfId="0" applyFont="1" applyBorder="1" applyAlignment="1">
      <alignment vertical="top" wrapText="1" readingOrder="1"/>
    </xf>
    <xf numFmtId="0" fontId="13" fillId="0" borderId="17" xfId="0" applyFont="1" applyBorder="1" applyAlignment="1">
      <alignment horizontal="left" vertical="top" wrapText="1"/>
    </xf>
    <xf numFmtId="0" fontId="13" fillId="0" borderId="18" xfId="0" applyFont="1" applyBorder="1" applyAlignment="1">
      <alignment vertical="top" wrapText="1"/>
    </xf>
    <xf numFmtId="0" fontId="13" fillId="0" borderId="18" xfId="0" applyFont="1" applyBorder="1">
      <alignment vertical="top"/>
    </xf>
    <xf numFmtId="0" fontId="13" fillId="0" borderId="1" xfId="0" applyFont="1" applyFill="1" applyBorder="1" applyAlignment="1">
      <alignment vertical="top" wrapText="1"/>
    </xf>
    <xf numFmtId="0" fontId="13" fillId="0" borderId="1" xfId="0" applyFont="1" applyFill="1" applyBorder="1">
      <alignment vertical="top"/>
    </xf>
    <xf numFmtId="0" fontId="13" fillId="0" borderId="1" xfId="2" applyFont="1" applyBorder="1">
      <alignment vertical="top"/>
    </xf>
    <xf numFmtId="41" fontId="13" fillId="0" borderId="14" xfId="1" applyFont="1" applyBorder="1" applyAlignment="1">
      <alignment vertical="top"/>
    </xf>
    <xf numFmtId="0" fontId="13" fillId="0" borderId="16" xfId="0" applyFont="1" applyBorder="1">
      <alignment vertical="top"/>
    </xf>
    <xf numFmtId="41" fontId="14" fillId="0" borderId="14" xfId="1" applyFont="1" applyBorder="1" applyAlignment="1">
      <alignment vertical="top"/>
    </xf>
    <xf numFmtId="0" fontId="14" fillId="0" borderId="16" xfId="0" applyFont="1" applyBorder="1">
      <alignment vertical="top"/>
    </xf>
    <xf numFmtId="41" fontId="13" fillId="0" borderId="0" xfId="1" applyFont="1" applyAlignment="1">
      <alignment vertical="top"/>
    </xf>
    <xf numFmtId="0" fontId="13" fillId="0" borderId="1" xfId="2484" applyFont="1" applyBorder="1" applyAlignment="1">
      <alignment horizontal="right" vertical="center"/>
    </xf>
    <xf numFmtId="0" fontId="13" fillId="30" borderId="1" xfId="2484" applyFont="1" applyFill="1" applyBorder="1" applyAlignment="1">
      <alignment horizontal="right"/>
    </xf>
    <xf numFmtId="0" fontId="13" fillId="30" borderId="1" xfId="2484" applyFont="1" applyFill="1" applyBorder="1" applyAlignment="1">
      <alignment horizontal="left" vertical="top" wrapText="1"/>
    </xf>
    <xf numFmtId="41" fontId="13" fillId="30" borderId="1" xfId="2485" applyFont="1" applyFill="1" applyBorder="1"/>
    <xf numFmtId="0" fontId="13" fillId="30" borderId="1" xfId="2484" applyFont="1" applyFill="1" applyBorder="1" applyAlignment="1"/>
    <xf numFmtId="0" fontId="13" fillId="30" borderId="0" xfId="2484" applyFont="1" applyFill="1" applyAlignment="1"/>
    <xf numFmtId="0" fontId="13" fillId="30" borderId="1" xfId="2484" applyFont="1" applyFill="1" applyBorder="1" applyAlignment="1">
      <alignment horizontal="right" vertical="center"/>
    </xf>
    <xf numFmtId="41" fontId="14" fillId="0" borderId="0" xfId="0" applyNumberFormat="1" applyFont="1">
      <alignment vertical="top"/>
    </xf>
    <xf numFmtId="0" fontId="14" fillId="0" borderId="0" xfId="2484" applyFont="1" applyAlignment="1"/>
    <xf numFmtId="0" fontId="13"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0" xfId="0" applyFont="1" applyBorder="1">
      <alignment vertical="top"/>
    </xf>
    <xf numFmtId="0" fontId="13" fillId="0" borderId="1" xfId="2484" applyFont="1" applyBorder="1" applyAlignment="1">
      <alignment horizontal="left" wrapText="1"/>
    </xf>
    <xf numFmtId="41" fontId="13" fillId="0" borderId="1" xfId="2485" applyFont="1" applyBorder="1" applyAlignment="1"/>
    <xf numFmtId="41" fontId="96" fillId="0" borderId="1" xfId="2485" applyFont="1" applyBorder="1"/>
    <xf numFmtId="0" fontId="96" fillId="0" borderId="1" xfId="2484" applyFont="1" applyBorder="1" applyAlignment="1"/>
    <xf numFmtId="0" fontId="96" fillId="0" borderId="0" xfId="2484" applyFont="1" applyAlignment="1"/>
    <xf numFmtId="0" fontId="13" fillId="0" borderId="1" xfId="2484" applyFont="1" applyFill="1" applyBorder="1" applyAlignment="1"/>
    <xf numFmtId="41" fontId="13" fillId="0" borderId="1" xfId="2485" applyFont="1" applyBorder="1" applyAlignment="1">
      <alignment wrapText="1"/>
    </xf>
    <xf numFmtId="0" fontId="13" fillId="0" borderId="0" xfId="2484" applyFont="1" applyAlignment="1">
      <alignment wrapText="1"/>
    </xf>
    <xf numFmtId="49" fontId="14" fillId="0" borderId="1" xfId="0" applyNumberFormat="1" applyFont="1" applyBorder="1" applyAlignment="1">
      <alignment horizontal="center" vertical="top" wrapText="1"/>
    </xf>
    <xf numFmtId="49" fontId="13" fillId="0" borderId="1" xfId="0" applyNumberFormat="1" applyFont="1" applyBorder="1" applyAlignment="1">
      <alignment horizontal="right" vertical="top" wrapText="1"/>
    </xf>
    <xf numFmtId="0" fontId="14" fillId="0" borderId="1" xfId="2" applyFont="1" applyBorder="1" applyAlignment="1">
      <alignment horizontal="center" vertical="top"/>
    </xf>
    <xf numFmtId="0" fontId="14" fillId="0" borderId="1" xfId="2484" applyFont="1" applyBorder="1" applyAlignment="1">
      <alignment horizontal="center" vertical="center" wrapText="1"/>
    </xf>
    <xf numFmtId="0" fontId="14" fillId="0" borderId="1" xfId="2" applyFont="1" applyBorder="1" applyAlignment="1">
      <alignment horizontal="center" vertical="center"/>
    </xf>
    <xf numFmtId="0" fontId="14" fillId="0" borderId="1" xfId="2" applyFont="1" applyBorder="1" applyAlignment="1">
      <alignment horizontal="left" vertical="center"/>
    </xf>
    <xf numFmtId="0" fontId="14" fillId="0" borderId="1" xfId="2" applyFont="1" applyBorder="1" applyAlignment="1">
      <alignment vertical="center"/>
    </xf>
    <xf numFmtId="0" fontId="13" fillId="0" borderId="1" xfId="2" applyFont="1" applyBorder="1" applyAlignment="1">
      <alignment vertical="center"/>
    </xf>
    <xf numFmtId="0" fontId="96" fillId="0" borderId="1" xfId="2484" applyFont="1" applyBorder="1" applyAlignment="1">
      <alignment horizontal="center" vertical="center"/>
    </xf>
    <xf numFmtId="0" fontId="13" fillId="0" borderId="1" xfId="2484" applyFont="1" applyBorder="1" applyAlignment="1">
      <alignment horizontal="right" vertical="center" wrapText="1"/>
    </xf>
    <xf numFmtId="49" fontId="14" fillId="0" borderId="1" xfId="0" applyNumberFormat="1" applyFont="1" applyBorder="1" applyAlignment="1">
      <alignment horizontal="left" vertical="top" wrapText="1"/>
    </xf>
    <xf numFmtId="0" fontId="14" fillId="0" borderId="0" xfId="1206" applyFont="1" applyFill="1" applyBorder="1">
      <alignment vertical="top"/>
    </xf>
    <xf numFmtId="0" fontId="14" fillId="0" borderId="0" xfId="0" applyFont="1" applyBorder="1" applyAlignment="1">
      <alignment vertical="top"/>
    </xf>
    <xf numFmtId="0" fontId="13" fillId="0" borderId="1" xfId="2" applyFont="1" applyBorder="1" applyAlignment="1">
      <alignment horizontal="right" vertical="top"/>
    </xf>
    <xf numFmtId="0" fontId="13" fillId="0" borderId="1" xfId="2" applyFont="1" applyBorder="1" applyAlignment="1">
      <alignment horizontal="right" vertical="center"/>
    </xf>
    <xf numFmtId="0" fontId="40" fillId="0" borderId="0" xfId="0" applyFont="1" applyAlignment="1">
      <alignment horizontal="center" vertical="top"/>
    </xf>
    <xf numFmtId="0" fontId="17" fillId="0" borderId="0" xfId="0" applyFont="1" applyBorder="1" applyAlignment="1">
      <alignment vertical="top" wrapText="1"/>
    </xf>
    <xf numFmtId="0" fontId="17" fillId="0" borderId="0" xfId="0" applyFont="1" applyBorder="1" applyAlignment="1">
      <alignment vertical="top" wrapText="1" readingOrder="1"/>
    </xf>
    <xf numFmtId="41" fontId="17" fillId="0" borderId="0" xfId="1" applyFont="1" applyBorder="1" applyAlignment="1">
      <alignment vertical="top"/>
    </xf>
    <xf numFmtId="0" fontId="11" fillId="0" borderId="0" xfId="0" applyFont="1" applyBorder="1" applyAlignment="1">
      <alignment vertical="top"/>
    </xf>
    <xf numFmtId="0" fontId="11" fillId="0" borderId="0" xfId="0" applyFont="1" applyBorder="1" applyAlignment="1">
      <alignment vertical="top" wrapText="1"/>
    </xf>
    <xf numFmtId="41" fontId="11" fillId="0" borderId="0" xfId="1" applyFont="1" applyBorder="1" applyAlignment="1">
      <alignment vertical="top"/>
    </xf>
    <xf numFmtId="0" fontId="14" fillId="0" borderId="1" xfId="2" applyFont="1" applyBorder="1" applyAlignment="1">
      <alignment horizontal="left" vertical="top"/>
    </xf>
    <xf numFmtId="0" fontId="95" fillId="0" borderId="1" xfId="0" applyFont="1" applyBorder="1" applyAlignment="1">
      <alignment horizontal="right" vertical="center"/>
    </xf>
    <xf numFmtId="49" fontId="13" fillId="0" borderId="1" xfId="0" applyNumberFormat="1" applyFont="1" applyBorder="1" applyAlignment="1">
      <alignment horizontal="center" vertical="top" wrapText="1"/>
    </xf>
  </cellXfs>
  <cellStyles count="2486">
    <cellStyle name="20% - Accent1 2" xfId="11"/>
    <cellStyle name="20% - Accent1 3" xfId="12"/>
    <cellStyle name="20% - Accent1 4" xfId="13"/>
    <cellStyle name="20% - Accent2 2" xfId="14"/>
    <cellStyle name="20% - Accent2 3" xfId="15"/>
    <cellStyle name="20% - Accent2 4" xfId="16"/>
    <cellStyle name="20% - Accent3 2" xfId="17"/>
    <cellStyle name="20% - Accent3 3" xfId="18"/>
    <cellStyle name="20% - Accent3 4" xfId="19"/>
    <cellStyle name="20% - Accent4 2" xfId="20"/>
    <cellStyle name="20% - Accent4 3" xfId="21"/>
    <cellStyle name="20% - Accent4 4" xfId="22"/>
    <cellStyle name="20% - Accent5 2" xfId="23"/>
    <cellStyle name="20% - Accent5 3" xfId="24"/>
    <cellStyle name="20% - Accent5 4" xfId="25"/>
    <cellStyle name="20% - Accent6 2" xfId="26"/>
    <cellStyle name="20% - Accent6 3" xfId="27"/>
    <cellStyle name="20% - Accent6 4" xfId="28"/>
    <cellStyle name="40% - Accent1 2" xfId="29"/>
    <cellStyle name="40% - Accent1 3" xfId="30"/>
    <cellStyle name="40% - Accent1 4" xfId="31"/>
    <cellStyle name="40% - Accent2 2" xfId="32"/>
    <cellStyle name="40% - Accent2 3" xfId="33"/>
    <cellStyle name="40% - Accent2 4" xfId="34"/>
    <cellStyle name="40% - Accent3 2" xfId="35"/>
    <cellStyle name="40% - Accent3 3" xfId="36"/>
    <cellStyle name="40% - Accent3 4" xfId="37"/>
    <cellStyle name="40% - Accent4 2" xfId="38"/>
    <cellStyle name="40% - Accent4 3" xfId="39"/>
    <cellStyle name="40% - Accent4 4" xfId="40"/>
    <cellStyle name="40% - Accent5 2" xfId="41"/>
    <cellStyle name="40% - Accent5 3" xfId="42"/>
    <cellStyle name="40% - Accent5 4" xfId="43"/>
    <cellStyle name="40% - Accent6 2" xfId="44"/>
    <cellStyle name="40% - Accent6 3" xfId="45"/>
    <cellStyle name="40% - Accent6 4" xfId="46"/>
    <cellStyle name="60% - Accent1 2" xfId="47"/>
    <cellStyle name="60% - Accent1 3" xfId="48"/>
    <cellStyle name="60% - Accent1 4" xfId="49"/>
    <cellStyle name="60% - Accent2 2" xfId="50"/>
    <cellStyle name="60% - Accent2 3" xfId="51"/>
    <cellStyle name="60% - Accent2 4" xfId="52"/>
    <cellStyle name="60% - Accent3 2" xfId="53"/>
    <cellStyle name="60% - Accent3 3" xfId="54"/>
    <cellStyle name="60% - Accent3 4" xfId="55"/>
    <cellStyle name="60% - Accent4 2" xfId="56"/>
    <cellStyle name="60% - Accent4 3" xfId="57"/>
    <cellStyle name="60% - Accent4 4" xfId="58"/>
    <cellStyle name="60% - Accent5 2" xfId="59"/>
    <cellStyle name="60% - Accent5 3" xfId="60"/>
    <cellStyle name="60% - Accent5 4" xfId="61"/>
    <cellStyle name="60% - Accent6 2" xfId="62"/>
    <cellStyle name="60% - Accent6 3" xfId="63"/>
    <cellStyle name="60% - Accent6 4" xfId="64"/>
    <cellStyle name="Accent1 2" xfId="65"/>
    <cellStyle name="Accent1 3" xfId="66"/>
    <cellStyle name="Accent1 4" xfId="67"/>
    <cellStyle name="Accent2 2" xfId="68"/>
    <cellStyle name="Accent2 3" xfId="69"/>
    <cellStyle name="Accent2 4" xfId="70"/>
    <cellStyle name="Accent3 2" xfId="71"/>
    <cellStyle name="Accent3 3" xfId="72"/>
    <cellStyle name="Accent3 4" xfId="73"/>
    <cellStyle name="Accent4 2" xfId="74"/>
    <cellStyle name="Accent4 3" xfId="75"/>
    <cellStyle name="Accent4 4" xfId="76"/>
    <cellStyle name="Accent5 2" xfId="77"/>
    <cellStyle name="Accent5 3" xfId="78"/>
    <cellStyle name="Accent5 4" xfId="79"/>
    <cellStyle name="Accent6 2" xfId="80"/>
    <cellStyle name="Accent6 3" xfId="81"/>
    <cellStyle name="Accent6 4" xfId="82"/>
    <cellStyle name="Bad 2" xfId="83"/>
    <cellStyle name="Bad 3" xfId="84"/>
    <cellStyle name="Bad 4" xfId="85"/>
    <cellStyle name="Calculation 2" xfId="86"/>
    <cellStyle name="Calculation 2 2" xfId="87"/>
    <cellStyle name="Calculation 2 2 2" xfId="88"/>
    <cellStyle name="Calculation 2 3" xfId="89"/>
    <cellStyle name="Calculation 3" xfId="90"/>
    <cellStyle name="Calculation 3 2" xfId="91"/>
    <cellStyle name="Calculation 3 2 2" xfId="92"/>
    <cellStyle name="Calculation 3 3" xfId="93"/>
    <cellStyle name="Calculation 4" xfId="94"/>
    <cellStyle name="Calculation 4 2" xfId="95"/>
    <cellStyle name="Calculation 4 2 2" xfId="96"/>
    <cellStyle name="Calculation 4 3" xfId="97"/>
    <cellStyle name="Check Cell 2" xfId="98"/>
    <cellStyle name="Check Cell 3" xfId="99"/>
    <cellStyle name="Check Cell 4" xfId="100"/>
    <cellStyle name="Comma [0]" xfId="1" builtinId="6"/>
    <cellStyle name="Comma [0] 10" xfId="101"/>
    <cellStyle name="Comma [0] 10 10" xfId="102"/>
    <cellStyle name="Comma [0] 10 11" xfId="103"/>
    <cellStyle name="Comma [0] 10 12" xfId="104"/>
    <cellStyle name="Comma [0] 10 13" xfId="105"/>
    <cellStyle name="Comma [0] 10 14" xfId="106"/>
    <cellStyle name="Comma [0] 10 15" xfId="107"/>
    <cellStyle name="Comma [0] 10 16" xfId="108"/>
    <cellStyle name="Comma [0] 10 17" xfId="109"/>
    <cellStyle name="Comma [0] 10 18" xfId="110"/>
    <cellStyle name="Comma [0] 10 19" xfId="111"/>
    <cellStyle name="Comma [0] 10 2" xfId="112"/>
    <cellStyle name="Comma [0] 10 20" xfId="113"/>
    <cellStyle name="Comma [0] 10 21" xfId="114"/>
    <cellStyle name="Comma [0] 10 22" xfId="115"/>
    <cellStyle name="Comma [0] 10 23" xfId="116"/>
    <cellStyle name="Comma [0] 10 24" xfId="117"/>
    <cellStyle name="Comma [0] 10 25" xfId="118"/>
    <cellStyle name="Comma [0] 10 26" xfId="119"/>
    <cellStyle name="Comma [0] 10 3" xfId="120"/>
    <cellStyle name="Comma [0] 10 4" xfId="121"/>
    <cellStyle name="Comma [0] 10 5" xfId="122"/>
    <cellStyle name="Comma [0] 10 6" xfId="123"/>
    <cellStyle name="Comma [0] 10 7" xfId="124"/>
    <cellStyle name="Comma [0] 10 8" xfId="125"/>
    <cellStyle name="Comma [0] 10 9" xfId="126"/>
    <cellStyle name="Comma [0] 11" xfId="8"/>
    <cellStyle name="Comma [0] 11 2" xfId="127"/>
    <cellStyle name="Comma [0] 11 3" xfId="128"/>
    <cellStyle name="Comma [0] 11 4" xfId="129"/>
    <cellStyle name="Comma [0] 11 4 2" xfId="130"/>
    <cellStyle name="Comma [0] 11 4 2 2" xfId="131"/>
    <cellStyle name="Comma [0] 11 4 3" xfId="132"/>
    <cellStyle name="Comma [0] 11 5" xfId="133"/>
    <cellStyle name="Comma [0] 12" xfId="134"/>
    <cellStyle name="Comma [0] 12 2" xfId="135"/>
    <cellStyle name="Comma [0] 13" xfId="136"/>
    <cellStyle name="Comma [0] 13 10" xfId="137"/>
    <cellStyle name="Comma [0] 13 11" xfId="138"/>
    <cellStyle name="Comma [0] 13 12" xfId="139"/>
    <cellStyle name="Comma [0] 13 13" xfId="140"/>
    <cellStyle name="Comma [0] 13 14" xfId="141"/>
    <cellStyle name="Comma [0] 13 15" xfId="142"/>
    <cellStyle name="Comma [0] 13 16" xfId="143"/>
    <cellStyle name="Comma [0] 13 17" xfId="144"/>
    <cellStyle name="Comma [0] 13 18" xfId="145"/>
    <cellStyle name="Comma [0] 13 19" xfId="146"/>
    <cellStyle name="Comma [0] 13 2" xfId="147"/>
    <cellStyle name="Comma [0] 13 20" xfId="148"/>
    <cellStyle name="Comma [0] 13 21" xfId="149"/>
    <cellStyle name="Comma [0] 13 22" xfId="150"/>
    <cellStyle name="Comma [0] 13 23" xfId="151"/>
    <cellStyle name="Comma [0] 13 24" xfId="152"/>
    <cellStyle name="Comma [0] 13 25" xfId="153"/>
    <cellStyle name="Comma [0] 13 26" xfId="154"/>
    <cellStyle name="Comma [0] 13 27" xfId="155"/>
    <cellStyle name="Comma [0] 13 3" xfId="156"/>
    <cellStyle name="Comma [0] 13 4" xfId="157"/>
    <cellStyle name="Comma [0] 13 5" xfId="158"/>
    <cellStyle name="Comma [0] 13 6" xfId="159"/>
    <cellStyle name="Comma [0] 13 7" xfId="160"/>
    <cellStyle name="Comma [0] 13 8" xfId="161"/>
    <cellStyle name="Comma [0] 13 9" xfId="162"/>
    <cellStyle name="Comma [0] 14" xfId="163"/>
    <cellStyle name="Comma [0] 14 10" xfId="164"/>
    <cellStyle name="Comma [0] 14 11" xfId="165"/>
    <cellStyle name="Comma [0] 14 12" xfId="166"/>
    <cellStyle name="Comma [0] 14 13" xfId="167"/>
    <cellStyle name="Comma [0] 14 14" xfId="168"/>
    <cellStyle name="Comma [0] 14 15" xfId="169"/>
    <cellStyle name="Comma [0] 14 16" xfId="170"/>
    <cellStyle name="Comma [0] 14 17" xfId="171"/>
    <cellStyle name="Comma [0] 14 18" xfId="172"/>
    <cellStyle name="Comma [0] 14 19" xfId="173"/>
    <cellStyle name="Comma [0] 14 2" xfId="174"/>
    <cellStyle name="Comma [0] 14 20" xfId="175"/>
    <cellStyle name="Comma [0] 14 21" xfId="176"/>
    <cellStyle name="Comma [0] 14 22" xfId="177"/>
    <cellStyle name="Comma [0] 14 23" xfId="178"/>
    <cellStyle name="Comma [0] 14 24" xfId="179"/>
    <cellStyle name="Comma [0] 14 25" xfId="180"/>
    <cellStyle name="Comma [0] 14 26" xfId="181"/>
    <cellStyle name="Comma [0] 14 3" xfId="182"/>
    <cellStyle name="Comma [0] 14 4" xfId="183"/>
    <cellStyle name="Comma [0] 14 5" xfId="184"/>
    <cellStyle name="Comma [0] 14 6" xfId="185"/>
    <cellStyle name="Comma [0] 14 7" xfId="186"/>
    <cellStyle name="Comma [0] 14 8" xfId="187"/>
    <cellStyle name="Comma [0] 14 9" xfId="188"/>
    <cellStyle name="Comma [0] 15" xfId="189"/>
    <cellStyle name="Comma [0] 16" xfId="190"/>
    <cellStyle name="Comma [0] 17" xfId="191"/>
    <cellStyle name="Comma [0] 17 10" xfId="192"/>
    <cellStyle name="Comma [0] 17 11" xfId="193"/>
    <cellStyle name="Comma [0] 17 12" xfId="194"/>
    <cellStyle name="Comma [0] 17 13" xfId="195"/>
    <cellStyle name="Comma [0] 17 14" xfId="196"/>
    <cellStyle name="Comma [0] 17 15" xfId="197"/>
    <cellStyle name="Comma [0] 17 16" xfId="198"/>
    <cellStyle name="Comma [0] 17 17" xfId="199"/>
    <cellStyle name="Comma [0] 17 18" xfId="200"/>
    <cellStyle name="Comma [0] 17 19" xfId="201"/>
    <cellStyle name="Comma [0] 17 2" xfId="202"/>
    <cellStyle name="Comma [0] 17 20" xfId="203"/>
    <cellStyle name="Comma [0] 17 21" xfId="204"/>
    <cellStyle name="Comma [0] 17 22" xfId="205"/>
    <cellStyle name="Comma [0] 17 23" xfId="206"/>
    <cellStyle name="Comma [0] 17 24" xfId="207"/>
    <cellStyle name="Comma [0] 17 25" xfId="208"/>
    <cellStyle name="Comma [0] 17 26" xfId="209"/>
    <cellStyle name="Comma [0] 17 3" xfId="210"/>
    <cellStyle name="Comma [0] 17 4" xfId="211"/>
    <cellStyle name="Comma [0] 17 5" xfId="212"/>
    <cellStyle name="Comma [0] 17 6" xfId="213"/>
    <cellStyle name="Comma [0] 17 7" xfId="214"/>
    <cellStyle name="Comma [0] 17 8" xfId="215"/>
    <cellStyle name="Comma [0] 17 9" xfId="216"/>
    <cellStyle name="Comma [0] 18" xfId="217"/>
    <cellStyle name="Comma [0] 18 2" xfId="218"/>
    <cellStyle name="Comma [0] 19" xfId="219"/>
    <cellStyle name="Comma [0] 19 2" xfId="220"/>
    <cellStyle name="Comma [0] 19 3" xfId="221"/>
    <cellStyle name="Comma [0] 2" xfId="3"/>
    <cellStyle name="Comma [0] 2 10" xfId="222"/>
    <cellStyle name="Comma [0] 2 11" xfId="223"/>
    <cellStyle name="Comma [0] 2 12" xfId="224"/>
    <cellStyle name="Comma [0] 2 13" xfId="225"/>
    <cellStyle name="Comma [0] 2 14" xfId="226"/>
    <cellStyle name="Comma [0] 2 15" xfId="227"/>
    <cellStyle name="Comma [0] 2 16" xfId="228"/>
    <cellStyle name="Comma [0] 2 17" xfId="229"/>
    <cellStyle name="Comma [0] 2 18" xfId="230"/>
    <cellStyle name="Comma [0] 2 19" xfId="231"/>
    <cellStyle name="Comma [0] 2 2" xfId="232"/>
    <cellStyle name="Comma [0] 2 2 10" xfId="233"/>
    <cellStyle name="Comma [0] 2 2 11" xfId="234"/>
    <cellStyle name="Comma [0] 2 2 12" xfId="235"/>
    <cellStyle name="Comma [0] 2 2 13" xfId="236"/>
    <cellStyle name="Comma [0] 2 2 14" xfId="237"/>
    <cellStyle name="Comma [0] 2 2 15" xfId="238"/>
    <cellStyle name="Comma [0] 2 2 16" xfId="239"/>
    <cellStyle name="Comma [0] 2 2 17" xfId="240"/>
    <cellStyle name="Comma [0] 2 2 18" xfId="241"/>
    <cellStyle name="Comma [0] 2 2 19" xfId="242"/>
    <cellStyle name="Comma [0] 2 2 2" xfId="243"/>
    <cellStyle name="Comma [0] 2 2 20" xfId="244"/>
    <cellStyle name="Comma [0] 2 2 21" xfId="245"/>
    <cellStyle name="Comma [0] 2 2 22" xfId="246"/>
    <cellStyle name="Comma [0] 2 2 23" xfId="247"/>
    <cellStyle name="Comma [0] 2 2 24" xfId="248"/>
    <cellStyle name="Comma [0] 2 2 25" xfId="249"/>
    <cellStyle name="Comma [0] 2 2 26" xfId="250"/>
    <cellStyle name="Comma [0] 2 2 3" xfId="251"/>
    <cellStyle name="Comma [0] 2 2 4" xfId="252"/>
    <cellStyle name="Comma [0] 2 2 5" xfId="253"/>
    <cellStyle name="Comma [0] 2 2 6" xfId="254"/>
    <cellStyle name="Comma [0] 2 2 7" xfId="255"/>
    <cellStyle name="Comma [0] 2 2 8" xfId="256"/>
    <cellStyle name="Comma [0] 2 2 9" xfId="257"/>
    <cellStyle name="Comma [0] 2 20" xfId="258"/>
    <cellStyle name="Comma [0] 2 21" xfId="259"/>
    <cellStyle name="Comma [0] 2 22" xfId="260"/>
    <cellStyle name="Comma [0] 2 23" xfId="261"/>
    <cellStyle name="Comma [0] 2 24" xfId="262"/>
    <cellStyle name="Comma [0] 2 25" xfId="263"/>
    <cellStyle name="Comma [0] 2 26" xfId="264"/>
    <cellStyle name="Comma [0] 2 27" xfId="265"/>
    <cellStyle name="Comma [0] 2 28" xfId="266"/>
    <cellStyle name="Comma [0] 2 28 2" xfId="267"/>
    <cellStyle name="Comma [0] 2 29" xfId="268"/>
    <cellStyle name="Comma [0] 2 3" xfId="269"/>
    <cellStyle name="Comma [0] 2 3 2" xfId="270"/>
    <cellStyle name="Comma [0] 2 30" xfId="271"/>
    <cellStyle name="Comma [0] 2 4" xfId="272"/>
    <cellStyle name="Comma [0] 2 5" xfId="273"/>
    <cellStyle name="Comma [0] 2 6" xfId="274"/>
    <cellStyle name="Comma [0] 2 7" xfId="275"/>
    <cellStyle name="Comma [0] 2 8" xfId="276"/>
    <cellStyle name="Comma [0] 2 9" xfId="277"/>
    <cellStyle name="Comma [0] 20" xfId="278"/>
    <cellStyle name="Comma [0] 20 2" xfId="279"/>
    <cellStyle name="Comma [0] 20 3" xfId="280"/>
    <cellStyle name="Comma [0] 21" xfId="281"/>
    <cellStyle name="Comma [0] 21 2" xfId="282"/>
    <cellStyle name="Comma [0] 22" xfId="283"/>
    <cellStyle name="Comma [0] 23" xfId="284"/>
    <cellStyle name="Comma [0] 24" xfId="285"/>
    <cellStyle name="Comma [0] 25" xfId="286"/>
    <cellStyle name="Comma [0] 26" xfId="287"/>
    <cellStyle name="Comma [0] 27" xfId="288"/>
    <cellStyle name="Comma [0] 27 2" xfId="289"/>
    <cellStyle name="Comma [0] 27 3" xfId="290"/>
    <cellStyle name="Comma [0] 28" xfId="291"/>
    <cellStyle name="Comma [0] 28 2" xfId="292"/>
    <cellStyle name="Comma [0] 28 2 2" xfId="293"/>
    <cellStyle name="Comma [0] 28 2 3" xfId="294"/>
    <cellStyle name="Comma [0] 28 3" xfId="295"/>
    <cellStyle name="Comma [0] 28 3 2" xfId="296"/>
    <cellStyle name="Comma [0] 29" xfId="297"/>
    <cellStyle name="Comma [0] 29 2" xfId="298"/>
    <cellStyle name="Comma [0] 3" xfId="9"/>
    <cellStyle name="Comma [0] 3 10" xfId="299"/>
    <cellStyle name="Comma [0] 3 11" xfId="300"/>
    <cellStyle name="Comma [0] 3 12" xfId="301"/>
    <cellStyle name="Comma [0] 3 13" xfId="302"/>
    <cellStyle name="Comma [0] 3 14" xfId="303"/>
    <cellStyle name="Comma [0] 3 15" xfId="304"/>
    <cellStyle name="Comma [0] 3 16" xfId="305"/>
    <cellStyle name="Comma [0] 3 17" xfId="306"/>
    <cellStyle name="Comma [0] 3 18" xfId="307"/>
    <cellStyle name="Comma [0] 3 19" xfId="308"/>
    <cellStyle name="Comma [0] 3 2" xfId="309"/>
    <cellStyle name="Comma [0] 3 2 10" xfId="310"/>
    <cellStyle name="Comma [0] 3 2 11" xfId="311"/>
    <cellStyle name="Comma [0] 3 2 12" xfId="312"/>
    <cellStyle name="Comma [0] 3 2 13" xfId="313"/>
    <cellStyle name="Comma [0] 3 2 14" xfId="314"/>
    <cellStyle name="Comma [0] 3 2 15" xfId="315"/>
    <cellStyle name="Comma [0] 3 2 16" xfId="316"/>
    <cellStyle name="Comma [0] 3 2 17" xfId="317"/>
    <cellStyle name="Comma [0] 3 2 18" xfId="318"/>
    <cellStyle name="Comma [0] 3 2 19" xfId="319"/>
    <cellStyle name="Comma [0] 3 2 2" xfId="320"/>
    <cellStyle name="Comma [0] 3 2 20" xfId="321"/>
    <cellStyle name="Comma [0] 3 2 21" xfId="322"/>
    <cellStyle name="Comma [0] 3 2 22" xfId="323"/>
    <cellStyle name="Comma [0] 3 2 23" xfId="324"/>
    <cellStyle name="Comma [0] 3 2 24" xfId="325"/>
    <cellStyle name="Comma [0] 3 2 25" xfId="326"/>
    <cellStyle name="Comma [0] 3 2 26" xfId="327"/>
    <cellStyle name="Comma [0] 3 2 3" xfId="328"/>
    <cellStyle name="Comma [0] 3 2 4" xfId="329"/>
    <cellStyle name="Comma [0] 3 2 5" xfId="330"/>
    <cellStyle name="Comma [0] 3 2 6" xfId="331"/>
    <cellStyle name="Comma [0] 3 2 7" xfId="332"/>
    <cellStyle name="Comma [0] 3 2 8" xfId="333"/>
    <cellStyle name="Comma [0] 3 2 9" xfId="334"/>
    <cellStyle name="Comma [0] 3 20" xfId="335"/>
    <cellStyle name="Comma [0] 3 21" xfId="336"/>
    <cellStyle name="Comma [0] 3 22" xfId="337"/>
    <cellStyle name="Comma [0] 3 23" xfId="338"/>
    <cellStyle name="Comma [0] 3 24" xfId="339"/>
    <cellStyle name="Comma [0] 3 25" xfId="340"/>
    <cellStyle name="Comma [0] 3 26" xfId="341"/>
    <cellStyle name="Comma [0] 3 27" xfId="342"/>
    <cellStyle name="Comma [0] 3 28" xfId="343"/>
    <cellStyle name="Comma [0] 3 29" xfId="344"/>
    <cellStyle name="Comma [0] 3 29 2" xfId="345"/>
    <cellStyle name="Comma [0] 3 3" xfId="346"/>
    <cellStyle name="Comma [0] 3 3 10" xfId="347"/>
    <cellStyle name="Comma [0] 3 3 11" xfId="348"/>
    <cellStyle name="Comma [0] 3 3 12" xfId="349"/>
    <cellStyle name="Comma [0] 3 3 13" xfId="350"/>
    <cellStyle name="Comma [0] 3 3 14" xfId="351"/>
    <cellStyle name="Comma [0] 3 3 15" xfId="352"/>
    <cellStyle name="Comma [0] 3 3 16" xfId="353"/>
    <cellStyle name="Comma [0] 3 3 17" xfId="354"/>
    <cellStyle name="Comma [0] 3 3 18" xfId="355"/>
    <cellStyle name="Comma [0] 3 3 19" xfId="356"/>
    <cellStyle name="Comma [0] 3 3 2" xfId="357"/>
    <cellStyle name="Comma [0] 3 3 20" xfId="358"/>
    <cellStyle name="Comma [0] 3 3 21" xfId="359"/>
    <cellStyle name="Comma [0] 3 3 22" xfId="360"/>
    <cellStyle name="Comma [0] 3 3 23" xfId="361"/>
    <cellStyle name="Comma [0] 3 3 24" xfId="362"/>
    <cellStyle name="Comma [0] 3 3 25" xfId="363"/>
    <cellStyle name="Comma [0] 3 3 26" xfId="364"/>
    <cellStyle name="Comma [0] 3 3 27" xfId="365"/>
    <cellStyle name="Comma [0] 3 3 28" xfId="366"/>
    <cellStyle name="Comma [0] 3 3 28 2" xfId="367"/>
    <cellStyle name="Comma [0] 3 3 28 4" xfId="368"/>
    <cellStyle name="Comma [0] 3 3 29" xfId="369"/>
    <cellStyle name="Comma [0] 3 3 29 2" xfId="370"/>
    <cellStyle name="Comma [0] 3 3 3" xfId="371"/>
    <cellStyle name="Comma [0] 3 3 4" xfId="372"/>
    <cellStyle name="Comma [0] 3 3 5" xfId="373"/>
    <cellStyle name="Comma [0] 3 3 6" xfId="374"/>
    <cellStyle name="Comma [0] 3 3 7" xfId="375"/>
    <cellStyle name="Comma [0] 3 3 8" xfId="376"/>
    <cellStyle name="Comma [0] 3 3 9" xfId="377"/>
    <cellStyle name="Comma [0] 3 4" xfId="378"/>
    <cellStyle name="Comma [0] 3 5" xfId="379"/>
    <cellStyle name="Comma [0] 3 6" xfId="380"/>
    <cellStyle name="Comma [0] 3 7" xfId="381"/>
    <cellStyle name="Comma [0] 3 8" xfId="382"/>
    <cellStyle name="Comma [0] 3 9" xfId="383"/>
    <cellStyle name="Comma [0] 30" xfId="384"/>
    <cellStyle name="Comma [0] 31" xfId="385"/>
    <cellStyle name="Comma [0] 32" xfId="386"/>
    <cellStyle name="Comma [0] 32 2" xfId="387"/>
    <cellStyle name="Comma [0] 32 2 2" xfId="388"/>
    <cellStyle name="Comma [0] 32 2 2 2" xfId="389"/>
    <cellStyle name="Comma [0] 32 2 3" xfId="390"/>
    <cellStyle name="Comma [0] 32 3" xfId="391"/>
    <cellStyle name="Comma [0] 33" xfId="392"/>
    <cellStyle name="Comma [0] 34" xfId="393"/>
    <cellStyle name="Comma [0] 34 2" xfId="394"/>
    <cellStyle name="Comma [0] 34 3" xfId="395"/>
    <cellStyle name="Comma [0] 35" xfId="396"/>
    <cellStyle name="Comma [0] 35 2" xfId="397"/>
    <cellStyle name="Comma [0] 36" xfId="398"/>
    <cellStyle name="Comma [0] 36 2" xfId="399"/>
    <cellStyle name="Comma [0] 37" xfId="400"/>
    <cellStyle name="Comma [0] 37 2" xfId="401"/>
    <cellStyle name="Comma [0] 38" xfId="402"/>
    <cellStyle name="Comma [0] 38 2" xfId="403"/>
    <cellStyle name="Comma [0] 39" xfId="404"/>
    <cellStyle name="Comma [0] 39 2" xfId="405"/>
    <cellStyle name="Comma [0] 4" xfId="406"/>
    <cellStyle name="Comma [0] 4 2" xfId="407"/>
    <cellStyle name="Comma [0] 4 2 2" xfId="408"/>
    <cellStyle name="Comma [0] 4 3" xfId="409"/>
    <cellStyle name="Comma [0] 4 4" xfId="410"/>
    <cellStyle name="Comma [0] 40" xfId="411"/>
    <cellStyle name="Comma [0] 40 2" xfId="412"/>
    <cellStyle name="Comma [0] 41" xfId="413"/>
    <cellStyle name="Comma [0] 41 2" xfId="414"/>
    <cellStyle name="Comma [0] 42" xfId="415"/>
    <cellStyle name="Comma [0] 42 2" xfId="416"/>
    <cellStyle name="Comma [0] 43" xfId="417"/>
    <cellStyle name="Comma [0] 43 2" xfId="418"/>
    <cellStyle name="Comma [0] 44" xfId="419"/>
    <cellStyle name="Comma [0] 44 2" xfId="420"/>
    <cellStyle name="Comma [0] 45" xfId="421"/>
    <cellStyle name="Comma [0] 45 2" xfId="422"/>
    <cellStyle name="Comma [0] 46" xfId="423"/>
    <cellStyle name="Comma [0] 46 2" xfId="424"/>
    <cellStyle name="Comma [0] 47" xfId="425"/>
    <cellStyle name="Comma [0] 48" xfId="426"/>
    <cellStyle name="Comma [0] 48 2" xfId="427"/>
    <cellStyle name="Comma [0] 49" xfId="428"/>
    <cellStyle name="Comma [0] 5" xfId="429"/>
    <cellStyle name="Comma [0] 5 10" xfId="430"/>
    <cellStyle name="Comma [0] 5 11" xfId="431"/>
    <cellStyle name="Comma [0] 5 12" xfId="432"/>
    <cellStyle name="Comma [0] 5 13" xfId="433"/>
    <cellStyle name="Comma [0] 5 14" xfId="434"/>
    <cellStyle name="Comma [0] 5 15" xfId="435"/>
    <cellStyle name="Comma [0] 5 16" xfId="436"/>
    <cellStyle name="Comma [0] 5 17" xfId="437"/>
    <cellStyle name="Comma [0] 5 18" xfId="438"/>
    <cellStyle name="Comma [0] 5 19" xfId="439"/>
    <cellStyle name="Comma [0] 5 2" xfId="440"/>
    <cellStyle name="Comma [0] 5 2 10" xfId="441"/>
    <cellStyle name="Comma [0] 5 2 11" xfId="442"/>
    <cellStyle name="Comma [0] 5 2 12" xfId="443"/>
    <cellStyle name="Comma [0] 5 2 13" xfId="444"/>
    <cellStyle name="Comma [0] 5 2 14" xfId="445"/>
    <cellStyle name="Comma [0] 5 2 15" xfId="446"/>
    <cellStyle name="Comma [0] 5 2 16" xfId="447"/>
    <cellStyle name="Comma [0] 5 2 17" xfId="448"/>
    <cellStyle name="Comma [0] 5 2 18" xfId="449"/>
    <cellStyle name="Comma [0] 5 2 19" xfId="450"/>
    <cellStyle name="Comma [0] 5 2 2" xfId="451"/>
    <cellStyle name="Comma [0] 5 2 20" xfId="452"/>
    <cellStyle name="Comma [0] 5 2 21" xfId="453"/>
    <cellStyle name="Comma [0] 5 2 22" xfId="454"/>
    <cellStyle name="Comma [0] 5 2 23" xfId="455"/>
    <cellStyle name="Comma [0] 5 2 24" xfId="456"/>
    <cellStyle name="Comma [0] 5 2 25" xfId="457"/>
    <cellStyle name="Comma [0] 5 2 26" xfId="458"/>
    <cellStyle name="Comma [0] 5 2 3" xfId="459"/>
    <cellStyle name="Comma [0] 5 2 4" xfId="460"/>
    <cellStyle name="Comma [0] 5 2 5" xfId="461"/>
    <cellStyle name="Comma [0] 5 2 6" xfId="462"/>
    <cellStyle name="Comma [0] 5 2 7" xfId="463"/>
    <cellStyle name="Comma [0] 5 2 8" xfId="464"/>
    <cellStyle name="Comma [0] 5 2 9" xfId="465"/>
    <cellStyle name="Comma [0] 5 20" xfId="466"/>
    <cellStyle name="Comma [0] 5 21" xfId="467"/>
    <cellStyle name="Comma [0] 5 22" xfId="468"/>
    <cellStyle name="Comma [0] 5 23" xfId="469"/>
    <cellStyle name="Comma [0] 5 24" xfId="470"/>
    <cellStyle name="Comma [0] 5 25" xfId="471"/>
    <cellStyle name="Comma [0] 5 26" xfId="472"/>
    <cellStyle name="Comma [0] 5 27" xfId="473"/>
    <cellStyle name="Comma [0] 5 3" xfId="474"/>
    <cellStyle name="Comma [0] 5 4" xfId="475"/>
    <cellStyle name="Comma [0] 5 5" xfId="476"/>
    <cellStyle name="Comma [0] 5 6" xfId="477"/>
    <cellStyle name="Comma [0] 5 7" xfId="478"/>
    <cellStyle name="Comma [0] 5 8" xfId="479"/>
    <cellStyle name="Comma [0] 5 9" xfId="480"/>
    <cellStyle name="Comma [0] 50" xfId="2485"/>
    <cellStyle name="Comma [0] 6" xfId="481"/>
    <cellStyle name="Comma [0] 6 10" xfId="482"/>
    <cellStyle name="Comma [0] 6 11" xfId="483"/>
    <cellStyle name="Comma [0] 6 12" xfId="484"/>
    <cellStyle name="Comma [0] 6 13" xfId="485"/>
    <cellStyle name="Comma [0] 6 14" xfId="486"/>
    <cellStyle name="Comma [0] 6 15" xfId="487"/>
    <cellStyle name="Comma [0] 6 16" xfId="488"/>
    <cellStyle name="Comma [0] 6 17" xfId="489"/>
    <cellStyle name="Comma [0] 6 18" xfId="490"/>
    <cellStyle name="Comma [0] 6 19" xfId="491"/>
    <cellStyle name="Comma [0] 6 2" xfId="492"/>
    <cellStyle name="Comma [0] 6 2 10" xfId="493"/>
    <cellStyle name="Comma [0] 6 2 11" xfId="494"/>
    <cellStyle name="Comma [0] 6 2 12" xfId="495"/>
    <cellStyle name="Comma [0] 6 2 13" xfId="496"/>
    <cellStyle name="Comma [0] 6 2 14" xfId="497"/>
    <cellStyle name="Comma [0] 6 2 15" xfId="498"/>
    <cellStyle name="Comma [0] 6 2 16" xfId="499"/>
    <cellStyle name="Comma [0] 6 2 17" xfId="500"/>
    <cellStyle name="Comma [0] 6 2 18" xfId="501"/>
    <cellStyle name="Comma [0] 6 2 19" xfId="502"/>
    <cellStyle name="Comma [0] 6 2 2" xfId="503"/>
    <cellStyle name="Comma [0] 6 2 20" xfId="504"/>
    <cellStyle name="Comma [0] 6 2 21" xfId="505"/>
    <cellStyle name="Comma [0] 6 2 22" xfId="506"/>
    <cellStyle name="Comma [0] 6 2 23" xfId="507"/>
    <cellStyle name="Comma [0] 6 2 24" xfId="508"/>
    <cellStyle name="Comma [0] 6 2 25" xfId="509"/>
    <cellStyle name="Comma [0] 6 2 26" xfId="510"/>
    <cellStyle name="Comma [0] 6 2 3" xfId="511"/>
    <cellStyle name="Comma [0] 6 2 4" xfId="512"/>
    <cellStyle name="Comma [0] 6 2 5" xfId="513"/>
    <cellStyle name="Comma [0] 6 2 6" xfId="514"/>
    <cellStyle name="Comma [0] 6 2 7" xfId="515"/>
    <cellStyle name="Comma [0] 6 2 8" xfId="516"/>
    <cellStyle name="Comma [0] 6 2 9" xfId="517"/>
    <cellStyle name="Comma [0] 6 20" xfId="518"/>
    <cellStyle name="Comma [0] 6 21" xfId="519"/>
    <cellStyle name="Comma [0] 6 22" xfId="520"/>
    <cellStyle name="Comma [0] 6 23" xfId="521"/>
    <cellStyle name="Comma [0] 6 24" xfId="522"/>
    <cellStyle name="Comma [0] 6 25" xfId="523"/>
    <cellStyle name="Comma [0] 6 26" xfId="524"/>
    <cellStyle name="Comma [0] 6 27" xfId="525"/>
    <cellStyle name="Comma [0] 6 28" xfId="526"/>
    <cellStyle name="Comma [0] 6 3" xfId="527"/>
    <cellStyle name="Comma [0] 6 4" xfId="528"/>
    <cellStyle name="Comma [0] 6 5" xfId="529"/>
    <cellStyle name="Comma [0] 6 6" xfId="530"/>
    <cellStyle name="Comma [0] 6 7" xfId="531"/>
    <cellStyle name="Comma [0] 6 8" xfId="532"/>
    <cellStyle name="Comma [0] 6 9" xfId="533"/>
    <cellStyle name="Comma [0] 7" xfId="534"/>
    <cellStyle name="Comma [0] 7 2" xfId="535"/>
    <cellStyle name="Comma [0] 8" xfId="536"/>
    <cellStyle name="Comma [0] 8 10" xfId="537"/>
    <cellStyle name="Comma [0] 8 11" xfId="538"/>
    <cellStyle name="Comma [0] 8 12" xfId="539"/>
    <cellStyle name="Comma [0] 8 13" xfId="540"/>
    <cellStyle name="Comma [0] 8 14" xfId="541"/>
    <cellStyle name="Comma [0] 8 15" xfId="542"/>
    <cellStyle name="Comma [0] 8 16" xfId="543"/>
    <cellStyle name="Comma [0] 8 17" xfId="544"/>
    <cellStyle name="Comma [0] 8 18" xfId="545"/>
    <cellStyle name="Comma [0] 8 19" xfId="546"/>
    <cellStyle name="Comma [0] 8 2" xfId="547"/>
    <cellStyle name="Comma [0] 8 2 10" xfId="548"/>
    <cellStyle name="Comma [0] 8 2 11" xfId="549"/>
    <cellStyle name="Comma [0] 8 2 12" xfId="550"/>
    <cellStyle name="Comma [0] 8 2 13" xfId="551"/>
    <cellStyle name="Comma [0] 8 2 14" xfId="552"/>
    <cellStyle name="Comma [0] 8 2 15" xfId="553"/>
    <cellStyle name="Comma [0] 8 2 16" xfId="554"/>
    <cellStyle name="Comma [0] 8 2 17" xfId="555"/>
    <cellStyle name="Comma [0] 8 2 18" xfId="556"/>
    <cellStyle name="Comma [0] 8 2 19" xfId="557"/>
    <cellStyle name="Comma [0] 8 2 2" xfId="558"/>
    <cellStyle name="Comma [0] 8 2 20" xfId="559"/>
    <cellStyle name="Comma [0] 8 2 21" xfId="560"/>
    <cellStyle name="Comma [0] 8 2 22" xfId="561"/>
    <cellStyle name="Comma [0] 8 2 23" xfId="562"/>
    <cellStyle name="Comma [0] 8 2 24" xfId="563"/>
    <cellStyle name="Comma [0] 8 2 25" xfId="564"/>
    <cellStyle name="Comma [0] 8 2 26" xfId="565"/>
    <cellStyle name="Comma [0] 8 2 3" xfId="566"/>
    <cellStyle name="Comma [0] 8 2 4" xfId="567"/>
    <cellStyle name="Comma [0] 8 2 5" xfId="568"/>
    <cellStyle name="Comma [0] 8 2 6" xfId="569"/>
    <cellStyle name="Comma [0] 8 2 7" xfId="570"/>
    <cellStyle name="Comma [0] 8 2 8" xfId="571"/>
    <cellStyle name="Comma [0] 8 2 9" xfId="572"/>
    <cellStyle name="Comma [0] 8 20" xfId="573"/>
    <cellStyle name="Comma [0] 8 21" xfId="574"/>
    <cellStyle name="Comma [0] 8 22" xfId="575"/>
    <cellStyle name="Comma [0] 8 23" xfId="576"/>
    <cellStyle name="Comma [0] 8 24" xfId="577"/>
    <cellStyle name="Comma [0] 8 25" xfId="578"/>
    <cellStyle name="Comma [0] 8 26" xfId="579"/>
    <cellStyle name="Comma [0] 8 27" xfId="580"/>
    <cellStyle name="Comma [0] 8 3" xfId="581"/>
    <cellStyle name="Comma [0] 8 4" xfId="582"/>
    <cellStyle name="Comma [0] 8 5" xfId="583"/>
    <cellStyle name="Comma [0] 8 6" xfId="584"/>
    <cellStyle name="Comma [0] 8 7" xfId="585"/>
    <cellStyle name="Comma [0] 8 8" xfId="586"/>
    <cellStyle name="Comma [0] 8 9" xfId="587"/>
    <cellStyle name="Comma [0] 9" xfId="588"/>
    <cellStyle name="Comma [0] 9 2" xfId="589"/>
    <cellStyle name="Comma [0] 9 3" xfId="590"/>
    <cellStyle name="Comma 10" xfId="591"/>
    <cellStyle name="Comma 11" xfId="592"/>
    <cellStyle name="Comma 12" xfId="593"/>
    <cellStyle name="Comma 12 2" xfId="594"/>
    <cellStyle name="Comma 13" xfId="595"/>
    <cellStyle name="Comma 13 2" xfId="596"/>
    <cellStyle name="Comma 14" xfId="597"/>
    <cellStyle name="Comma 14 2" xfId="598"/>
    <cellStyle name="Comma 14 3" xfId="599"/>
    <cellStyle name="Comma 14 4" xfId="600"/>
    <cellStyle name="Comma 15" xfId="601"/>
    <cellStyle name="Comma 2" xfId="602"/>
    <cellStyle name="Comma 2 10" xfId="603"/>
    <cellStyle name="Comma 2 11" xfId="604"/>
    <cellStyle name="Comma 2 12" xfId="605"/>
    <cellStyle name="Comma 2 13" xfId="606"/>
    <cellStyle name="Comma 2 14" xfId="607"/>
    <cellStyle name="Comma 2 15" xfId="608"/>
    <cellStyle name="Comma 2 16" xfId="609"/>
    <cellStyle name="Comma 2 17" xfId="610"/>
    <cellStyle name="Comma 2 18" xfId="611"/>
    <cellStyle name="Comma 2 19" xfId="612"/>
    <cellStyle name="Comma 2 2" xfId="613"/>
    <cellStyle name="Comma 2 2 10" xfId="614"/>
    <cellStyle name="Comma 2 2 11" xfId="615"/>
    <cellStyle name="Comma 2 2 12" xfId="616"/>
    <cellStyle name="Comma 2 2 13" xfId="617"/>
    <cellStyle name="Comma 2 2 14" xfId="618"/>
    <cellStyle name="Comma 2 2 15" xfId="619"/>
    <cellStyle name="Comma 2 2 16" xfId="620"/>
    <cellStyle name="Comma 2 2 17" xfId="621"/>
    <cellStyle name="Comma 2 2 18" xfId="622"/>
    <cellStyle name="Comma 2 2 19" xfId="623"/>
    <cellStyle name="Comma 2 2 2" xfId="624"/>
    <cellStyle name="Comma 2 2 20" xfId="625"/>
    <cellStyle name="Comma 2 2 21" xfId="626"/>
    <cellStyle name="Comma 2 2 22" xfId="627"/>
    <cellStyle name="Comma 2 2 23" xfId="628"/>
    <cellStyle name="Comma 2 2 24" xfId="629"/>
    <cellStyle name="Comma 2 2 25" xfId="630"/>
    <cellStyle name="Comma 2 2 26" xfId="631"/>
    <cellStyle name="Comma 2 2 3" xfId="632"/>
    <cellStyle name="Comma 2 2 4" xfId="633"/>
    <cellStyle name="Comma 2 2 5" xfId="634"/>
    <cellStyle name="Comma 2 2 6" xfId="635"/>
    <cellStyle name="Comma 2 2 7" xfId="636"/>
    <cellStyle name="Comma 2 2 8" xfId="637"/>
    <cellStyle name="Comma 2 2 9" xfId="638"/>
    <cellStyle name="Comma 2 20" xfId="639"/>
    <cellStyle name="Comma 2 21" xfId="640"/>
    <cellStyle name="Comma 2 22" xfId="641"/>
    <cellStyle name="Comma 2 23" xfId="642"/>
    <cellStyle name="Comma 2 24" xfId="643"/>
    <cellStyle name="Comma 2 25" xfId="644"/>
    <cellStyle name="Comma 2 26" xfId="645"/>
    <cellStyle name="Comma 2 27" xfId="646"/>
    <cellStyle name="Comma 2 28" xfId="647"/>
    <cellStyle name="Comma 2 28 2" xfId="648"/>
    <cellStyle name="Comma 2 29" xfId="649"/>
    <cellStyle name="Comma 2 3" xfId="650"/>
    <cellStyle name="Comma 2 30" xfId="651"/>
    <cellStyle name="Comma 2 31" xfId="652"/>
    <cellStyle name="Comma 2 4" xfId="653"/>
    <cellStyle name="Comma 2 5" xfId="654"/>
    <cellStyle name="Comma 2 6" xfId="655"/>
    <cellStyle name="Comma 2 7" xfId="656"/>
    <cellStyle name="Comma 2 8" xfId="657"/>
    <cellStyle name="Comma 2 9" xfId="658"/>
    <cellStyle name="Comma 3" xfId="659"/>
    <cellStyle name="Comma 3 10" xfId="660"/>
    <cellStyle name="Comma 3 11" xfId="661"/>
    <cellStyle name="Comma 3 12" xfId="662"/>
    <cellStyle name="Comma 3 13" xfId="663"/>
    <cellStyle name="Comma 3 14" xfId="664"/>
    <cellStyle name="Comma 3 15" xfId="665"/>
    <cellStyle name="Comma 3 16" xfId="666"/>
    <cellStyle name="Comma 3 17" xfId="667"/>
    <cellStyle name="Comma 3 18" xfId="668"/>
    <cellStyle name="Comma 3 19" xfId="669"/>
    <cellStyle name="Comma 3 2" xfId="670"/>
    <cellStyle name="Comma 3 2 10" xfId="671"/>
    <cellStyle name="Comma 3 2 11" xfId="672"/>
    <cellStyle name="Comma 3 2 12" xfId="673"/>
    <cellStyle name="Comma 3 2 13" xfId="674"/>
    <cellStyle name="Comma 3 2 14" xfId="675"/>
    <cellStyle name="Comma 3 2 15" xfId="676"/>
    <cellStyle name="Comma 3 2 16" xfId="677"/>
    <cellStyle name="Comma 3 2 17" xfId="678"/>
    <cellStyle name="Comma 3 2 18" xfId="679"/>
    <cellStyle name="Comma 3 2 19" xfId="680"/>
    <cellStyle name="Comma 3 2 2" xfId="681"/>
    <cellStyle name="Comma 3 2 20" xfId="682"/>
    <cellStyle name="Comma 3 2 21" xfId="683"/>
    <cellStyle name="Comma 3 2 22" xfId="684"/>
    <cellStyle name="Comma 3 2 23" xfId="685"/>
    <cellStyle name="Comma 3 2 24" xfId="686"/>
    <cellStyle name="Comma 3 2 25" xfId="687"/>
    <cellStyle name="Comma 3 2 26" xfId="688"/>
    <cellStyle name="Comma 3 2 3" xfId="689"/>
    <cellStyle name="Comma 3 2 4" xfId="690"/>
    <cellStyle name="Comma 3 2 5" xfId="691"/>
    <cellStyle name="Comma 3 2 6" xfId="692"/>
    <cellStyle name="Comma 3 2 7" xfId="693"/>
    <cellStyle name="Comma 3 2 8" xfId="694"/>
    <cellStyle name="Comma 3 2 9" xfId="695"/>
    <cellStyle name="Comma 3 20" xfId="696"/>
    <cellStyle name="Comma 3 21" xfId="697"/>
    <cellStyle name="Comma 3 22" xfId="698"/>
    <cellStyle name="Comma 3 23" xfId="699"/>
    <cellStyle name="Comma 3 24" xfId="700"/>
    <cellStyle name="Comma 3 25" xfId="701"/>
    <cellStyle name="Comma 3 26" xfId="702"/>
    <cellStyle name="Comma 3 27" xfId="703"/>
    <cellStyle name="Comma 3 28" xfId="704"/>
    <cellStyle name="Comma 3 3" xfId="705"/>
    <cellStyle name="Comma 3 4" xfId="706"/>
    <cellStyle name="Comma 3 5" xfId="707"/>
    <cellStyle name="Comma 3 6" xfId="708"/>
    <cellStyle name="Comma 3 7" xfId="709"/>
    <cellStyle name="Comma 3 8" xfId="710"/>
    <cellStyle name="Comma 3 9" xfId="711"/>
    <cellStyle name="Comma 4" xfId="712"/>
    <cellStyle name="Comma 4 10" xfId="713"/>
    <cellStyle name="Comma 4 11" xfId="714"/>
    <cellStyle name="Comma 4 12" xfId="715"/>
    <cellStyle name="Comma 4 13" xfId="716"/>
    <cellStyle name="Comma 4 14" xfId="717"/>
    <cellStyle name="Comma 4 15" xfId="718"/>
    <cellStyle name="Comma 4 16" xfId="719"/>
    <cellStyle name="Comma 4 17" xfId="720"/>
    <cellStyle name="Comma 4 18" xfId="721"/>
    <cellStyle name="Comma 4 19" xfId="722"/>
    <cellStyle name="Comma 4 2" xfId="723"/>
    <cellStyle name="Comma 4 2 10" xfId="724"/>
    <cellStyle name="Comma 4 2 11" xfId="725"/>
    <cellStyle name="Comma 4 2 12" xfId="726"/>
    <cellStyle name="Comma 4 2 13" xfId="727"/>
    <cellStyle name="Comma 4 2 14" xfId="728"/>
    <cellStyle name="Comma 4 2 15" xfId="729"/>
    <cellStyle name="Comma 4 2 16" xfId="730"/>
    <cellStyle name="Comma 4 2 17" xfId="731"/>
    <cellStyle name="Comma 4 2 18" xfId="732"/>
    <cellStyle name="Comma 4 2 19" xfId="733"/>
    <cellStyle name="Comma 4 2 2" xfId="734"/>
    <cellStyle name="Comma 4 2 20" xfId="735"/>
    <cellStyle name="Comma 4 2 21" xfId="736"/>
    <cellStyle name="Comma 4 2 22" xfId="737"/>
    <cellStyle name="Comma 4 2 23" xfId="738"/>
    <cellStyle name="Comma 4 2 24" xfId="739"/>
    <cellStyle name="Comma 4 2 25" xfId="740"/>
    <cellStyle name="Comma 4 2 26" xfId="741"/>
    <cellStyle name="Comma 4 2 3" xfId="742"/>
    <cellStyle name="Comma 4 2 4" xfId="743"/>
    <cellStyle name="Comma 4 2 5" xfId="744"/>
    <cellStyle name="Comma 4 2 6" xfId="745"/>
    <cellStyle name="Comma 4 2 7" xfId="746"/>
    <cellStyle name="Comma 4 2 8" xfId="747"/>
    <cellStyle name="Comma 4 2 9" xfId="748"/>
    <cellStyle name="Comma 4 20" xfId="749"/>
    <cellStyle name="Comma 4 21" xfId="750"/>
    <cellStyle name="Comma 4 22" xfId="751"/>
    <cellStyle name="Comma 4 23" xfId="752"/>
    <cellStyle name="Comma 4 24" xfId="753"/>
    <cellStyle name="Comma 4 25" xfId="754"/>
    <cellStyle name="Comma 4 26" xfId="755"/>
    <cellStyle name="Comma 4 27" xfId="756"/>
    <cellStyle name="Comma 4 28" xfId="757"/>
    <cellStyle name="Comma 4 3" xfId="758"/>
    <cellStyle name="Comma 4 4" xfId="759"/>
    <cellStyle name="Comma 4 5" xfId="760"/>
    <cellStyle name="Comma 4 6" xfId="761"/>
    <cellStyle name="Comma 4 7" xfId="762"/>
    <cellStyle name="Comma 4 8" xfId="763"/>
    <cellStyle name="Comma 4 9" xfId="764"/>
    <cellStyle name="Comma 5" xfId="765"/>
    <cellStyle name="Comma 5 2" xfId="766"/>
    <cellStyle name="Comma 5 2 2" xfId="767"/>
    <cellStyle name="Comma 5 2 2 2" xfId="768"/>
    <cellStyle name="Comma 6" xfId="769"/>
    <cellStyle name="Comma 6 10" xfId="770"/>
    <cellStyle name="Comma 6 11" xfId="771"/>
    <cellStyle name="Comma 6 12" xfId="772"/>
    <cellStyle name="Comma 6 13" xfId="773"/>
    <cellStyle name="Comma 6 14" xfId="774"/>
    <cellStyle name="Comma 6 15" xfId="775"/>
    <cellStyle name="Comma 6 16" xfId="776"/>
    <cellStyle name="Comma 6 17" xfId="777"/>
    <cellStyle name="Comma 6 18" xfId="778"/>
    <cellStyle name="Comma 6 19" xfId="779"/>
    <cellStyle name="Comma 6 2" xfId="780"/>
    <cellStyle name="Comma 6 2 10" xfId="781"/>
    <cellStyle name="Comma 6 2 11" xfId="782"/>
    <cellStyle name="Comma 6 2 12" xfId="783"/>
    <cellStyle name="Comma 6 2 13" xfId="784"/>
    <cellStyle name="Comma 6 2 14" xfId="785"/>
    <cellStyle name="Comma 6 2 15" xfId="786"/>
    <cellStyle name="Comma 6 2 16" xfId="787"/>
    <cellStyle name="Comma 6 2 17" xfId="788"/>
    <cellStyle name="Comma 6 2 18" xfId="789"/>
    <cellStyle name="Comma 6 2 19" xfId="790"/>
    <cellStyle name="Comma 6 2 2" xfId="791"/>
    <cellStyle name="Comma 6 2 20" xfId="792"/>
    <cellStyle name="Comma 6 2 21" xfId="793"/>
    <cellStyle name="Comma 6 2 22" xfId="794"/>
    <cellStyle name="Comma 6 2 23" xfId="795"/>
    <cellStyle name="Comma 6 2 24" xfId="796"/>
    <cellStyle name="Comma 6 2 25" xfId="797"/>
    <cellStyle name="Comma 6 2 26" xfId="798"/>
    <cellStyle name="Comma 6 2 3" xfId="799"/>
    <cellStyle name="Comma 6 2 4" xfId="800"/>
    <cellStyle name="Comma 6 2 5" xfId="801"/>
    <cellStyle name="Comma 6 2 6" xfId="802"/>
    <cellStyle name="Comma 6 2 7" xfId="803"/>
    <cellStyle name="Comma 6 2 8" xfId="804"/>
    <cellStyle name="Comma 6 2 9" xfId="805"/>
    <cellStyle name="Comma 6 20" xfId="806"/>
    <cellStyle name="Comma 6 21" xfId="807"/>
    <cellStyle name="Comma 6 22" xfId="808"/>
    <cellStyle name="Comma 6 23" xfId="809"/>
    <cellStyle name="Comma 6 24" xfId="810"/>
    <cellStyle name="Comma 6 25" xfId="811"/>
    <cellStyle name="Comma 6 26" xfId="812"/>
    <cellStyle name="Comma 6 27" xfId="813"/>
    <cellStyle name="Comma 6 3" xfId="814"/>
    <cellStyle name="Comma 6 4" xfId="815"/>
    <cellStyle name="Comma 6 5" xfId="816"/>
    <cellStyle name="Comma 6 6" xfId="817"/>
    <cellStyle name="Comma 6 7" xfId="818"/>
    <cellStyle name="Comma 6 8" xfId="819"/>
    <cellStyle name="Comma 6 9" xfId="820"/>
    <cellStyle name="Comma 7" xfId="821"/>
    <cellStyle name="Comma 7 10" xfId="822"/>
    <cellStyle name="Comma 7 11" xfId="823"/>
    <cellStyle name="Comma 7 12" xfId="824"/>
    <cellStyle name="Comma 7 13" xfId="825"/>
    <cellStyle name="Comma 7 14" xfId="826"/>
    <cellStyle name="Comma 7 15" xfId="827"/>
    <cellStyle name="Comma 7 16" xfId="828"/>
    <cellStyle name="Comma 7 17" xfId="829"/>
    <cellStyle name="Comma 7 18" xfId="830"/>
    <cellStyle name="Comma 7 19" xfId="831"/>
    <cellStyle name="Comma 7 2" xfId="832"/>
    <cellStyle name="Comma 7 2 10" xfId="833"/>
    <cellStyle name="Comma 7 2 11" xfId="834"/>
    <cellStyle name="Comma 7 2 12" xfId="835"/>
    <cellStyle name="Comma 7 2 13" xfId="836"/>
    <cellStyle name="Comma 7 2 14" xfId="837"/>
    <cellStyle name="Comma 7 2 15" xfId="838"/>
    <cellStyle name="Comma 7 2 16" xfId="839"/>
    <cellStyle name="Comma 7 2 17" xfId="840"/>
    <cellStyle name="Comma 7 2 18" xfId="841"/>
    <cellStyle name="Comma 7 2 19" xfId="842"/>
    <cellStyle name="Comma 7 2 2" xfId="843"/>
    <cellStyle name="Comma 7 2 20" xfId="844"/>
    <cellStyle name="Comma 7 2 21" xfId="845"/>
    <cellStyle name="Comma 7 2 22" xfId="846"/>
    <cellStyle name="Comma 7 2 23" xfId="847"/>
    <cellStyle name="Comma 7 2 24" xfId="848"/>
    <cellStyle name="Comma 7 2 25" xfId="849"/>
    <cellStyle name="Comma 7 2 26" xfId="850"/>
    <cellStyle name="Comma 7 2 3" xfId="851"/>
    <cellStyle name="Comma 7 2 4" xfId="852"/>
    <cellStyle name="Comma 7 2 5" xfId="853"/>
    <cellStyle name="Comma 7 2 6" xfId="854"/>
    <cellStyle name="Comma 7 2 7" xfId="855"/>
    <cellStyle name="Comma 7 2 8" xfId="856"/>
    <cellStyle name="Comma 7 2 9" xfId="857"/>
    <cellStyle name="Comma 7 20" xfId="858"/>
    <cellStyle name="Comma 7 21" xfId="859"/>
    <cellStyle name="Comma 7 22" xfId="860"/>
    <cellStyle name="Comma 7 23" xfId="861"/>
    <cellStyle name="Comma 7 24" xfId="862"/>
    <cellStyle name="Comma 7 25" xfId="863"/>
    <cellStyle name="Comma 7 26" xfId="864"/>
    <cellStyle name="Comma 7 27" xfId="865"/>
    <cellStyle name="Comma 7 3" xfId="866"/>
    <cellStyle name="Comma 7 4" xfId="867"/>
    <cellStyle name="Comma 7 5" xfId="868"/>
    <cellStyle name="Comma 7 6" xfId="869"/>
    <cellStyle name="Comma 7 7" xfId="870"/>
    <cellStyle name="Comma 7 8" xfId="871"/>
    <cellStyle name="Comma 7 9" xfId="872"/>
    <cellStyle name="Comma 8" xfId="873"/>
    <cellStyle name="Comma 8 10" xfId="874"/>
    <cellStyle name="Comma 8 11" xfId="875"/>
    <cellStyle name="Comma 8 12" xfId="876"/>
    <cellStyle name="Comma 8 13" xfId="877"/>
    <cellStyle name="Comma 8 14" xfId="878"/>
    <cellStyle name="Comma 8 15" xfId="879"/>
    <cellStyle name="Comma 8 16" xfId="880"/>
    <cellStyle name="Comma 8 17" xfId="881"/>
    <cellStyle name="Comma 8 18" xfId="882"/>
    <cellStyle name="Comma 8 19" xfId="883"/>
    <cellStyle name="Comma 8 2" xfId="884"/>
    <cellStyle name="Comma 8 20" xfId="885"/>
    <cellStyle name="Comma 8 21" xfId="886"/>
    <cellStyle name="Comma 8 22" xfId="887"/>
    <cellStyle name="Comma 8 23" xfId="888"/>
    <cellStyle name="Comma 8 24" xfId="889"/>
    <cellStyle name="Comma 8 25" xfId="890"/>
    <cellStyle name="Comma 8 26" xfId="891"/>
    <cellStyle name="Comma 8 3" xfId="892"/>
    <cellStyle name="Comma 8 4" xfId="893"/>
    <cellStyle name="Comma 8 5" xfId="894"/>
    <cellStyle name="Comma 8 6" xfId="895"/>
    <cellStyle name="Comma 8 7" xfId="896"/>
    <cellStyle name="Comma 8 8" xfId="897"/>
    <cellStyle name="Comma 8 9" xfId="898"/>
    <cellStyle name="Comma 9" xfId="899"/>
    <cellStyle name="Comma 9 2" xfId="900"/>
    <cellStyle name="Currency [0] 2" xfId="901"/>
    <cellStyle name="Currency [0] 2 10" xfId="902"/>
    <cellStyle name="Currency [0] 2 11" xfId="903"/>
    <cellStyle name="Currency [0] 2 12" xfId="904"/>
    <cellStyle name="Currency [0] 2 13" xfId="905"/>
    <cellStyle name="Currency [0] 2 14" xfId="906"/>
    <cellStyle name="Currency [0] 2 15" xfId="907"/>
    <cellStyle name="Currency [0] 2 16" xfId="908"/>
    <cellStyle name="Currency [0] 2 17" xfId="909"/>
    <cellStyle name="Currency [0] 2 18" xfId="910"/>
    <cellStyle name="Currency [0] 2 19" xfId="911"/>
    <cellStyle name="Currency [0] 2 2" xfId="912"/>
    <cellStyle name="Currency [0] 2 20" xfId="913"/>
    <cellStyle name="Currency [0] 2 21" xfId="914"/>
    <cellStyle name="Currency [0] 2 22" xfId="915"/>
    <cellStyle name="Currency [0] 2 23" xfId="916"/>
    <cellStyle name="Currency [0] 2 24" xfId="917"/>
    <cellStyle name="Currency [0] 2 25" xfId="918"/>
    <cellStyle name="Currency [0] 2 26" xfId="919"/>
    <cellStyle name="Currency [0] 2 3" xfId="920"/>
    <cellStyle name="Currency [0] 2 4" xfId="921"/>
    <cellStyle name="Currency [0] 2 5" xfId="922"/>
    <cellStyle name="Currency [0] 2 6" xfId="923"/>
    <cellStyle name="Currency [0] 2 7" xfId="924"/>
    <cellStyle name="Currency [0] 2 8" xfId="925"/>
    <cellStyle name="Currency [0] 2 9" xfId="926"/>
    <cellStyle name="Currency 2" xfId="927"/>
    <cellStyle name="Currency 2 10" xfId="928"/>
    <cellStyle name="Currency 2 11" xfId="929"/>
    <cellStyle name="Currency 2 12" xfId="930"/>
    <cellStyle name="Currency 2 13" xfId="931"/>
    <cellStyle name="Currency 2 14" xfId="932"/>
    <cellStyle name="Currency 2 15" xfId="933"/>
    <cellStyle name="Currency 2 16" xfId="934"/>
    <cellStyle name="Currency 2 17" xfId="935"/>
    <cellStyle name="Currency 2 18" xfId="936"/>
    <cellStyle name="Currency 2 19" xfId="937"/>
    <cellStyle name="Currency 2 2" xfId="938"/>
    <cellStyle name="Currency 2 20" xfId="939"/>
    <cellStyle name="Currency 2 21" xfId="940"/>
    <cellStyle name="Currency 2 22" xfId="941"/>
    <cellStyle name="Currency 2 23" xfId="942"/>
    <cellStyle name="Currency 2 24" xfId="943"/>
    <cellStyle name="Currency 2 25" xfId="944"/>
    <cellStyle name="Currency 2 26" xfId="945"/>
    <cellStyle name="Currency 2 3" xfId="946"/>
    <cellStyle name="Currency 2 4" xfId="947"/>
    <cellStyle name="Currency 2 5" xfId="948"/>
    <cellStyle name="Currency 2 6" xfId="949"/>
    <cellStyle name="Currency 2 7" xfId="950"/>
    <cellStyle name="Currency 2 8" xfId="951"/>
    <cellStyle name="Currency 2 9" xfId="952"/>
    <cellStyle name="Currency 3" xfId="953"/>
    <cellStyle name="Explanatory Text 2" xfId="954"/>
    <cellStyle name="Explanatory Text 3" xfId="955"/>
    <cellStyle name="Explanatory Text 4" xfId="956"/>
    <cellStyle name="Good 2" xfId="957"/>
    <cellStyle name="Good 3" xfId="958"/>
    <cellStyle name="Good 4" xfId="959"/>
    <cellStyle name="Heading 1 2" xfId="960"/>
    <cellStyle name="Heading 1 3" xfId="961"/>
    <cellStyle name="Heading 1 4" xfId="962"/>
    <cellStyle name="Heading 2 2" xfId="963"/>
    <cellStyle name="Heading 2 3" xfId="964"/>
    <cellStyle name="Heading 2 4" xfId="965"/>
    <cellStyle name="Heading 3 2" xfId="966"/>
    <cellStyle name="Heading 3 3" xfId="967"/>
    <cellStyle name="Heading 3 4" xfId="968"/>
    <cellStyle name="Heading 4 2" xfId="969"/>
    <cellStyle name="Heading 4 3" xfId="970"/>
    <cellStyle name="Heading 4 4" xfId="971"/>
    <cellStyle name="Hyperlink 2" xfId="972"/>
    <cellStyle name="Input 2" xfId="973"/>
    <cellStyle name="Input 2 2" xfId="974"/>
    <cellStyle name="Input 2 2 2" xfId="975"/>
    <cellStyle name="Input 2 3" xfId="976"/>
    <cellStyle name="Input 3" xfId="977"/>
    <cellStyle name="Input 3 2" xfId="978"/>
    <cellStyle name="Input 3 2 2" xfId="979"/>
    <cellStyle name="Input 3 3" xfId="980"/>
    <cellStyle name="Input 4" xfId="981"/>
    <cellStyle name="Input 4 2" xfId="982"/>
    <cellStyle name="Input 4 2 2" xfId="983"/>
    <cellStyle name="Input 4 3" xfId="984"/>
    <cellStyle name="Linked Cell 2" xfId="985"/>
    <cellStyle name="Linked Cell 3" xfId="986"/>
    <cellStyle name="Linked Cell 4" xfId="987"/>
    <cellStyle name="Neutral 2" xfId="988"/>
    <cellStyle name="Neutral 3" xfId="989"/>
    <cellStyle name="Neutral 4" xfId="990"/>
    <cellStyle name="Normal" xfId="0" builtinId="0"/>
    <cellStyle name="Normal 10" xfId="5"/>
    <cellStyle name="Normal 10 10" xfId="991"/>
    <cellStyle name="Normal 10 11" xfId="992"/>
    <cellStyle name="Normal 10 12" xfId="993"/>
    <cellStyle name="Normal 10 13" xfId="994"/>
    <cellStyle name="Normal 10 14" xfId="995"/>
    <cellStyle name="Normal 10 15" xfId="996"/>
    <cellStyle name="Normal 10 16" xfId="997"/>
    <cellStyle name="Normal 10 17" xfId="998"/>
    <cellStyle name="Normal 10 18" xfId="999"/>
    <cellStyle name="Normal 10 19" xfId="1000"/>
    <cellStyle name="Normal 10 2" xfId="1001"/>
    <cellStyle name="Normal 10 2 10" xfId="1002"/>
    <cellStyle name="Normal 10 2 11" xfId="1003"/>
    <cellStyle name="Normal 10 2 12" xfId="1004"/>
    <cellStyle name="Normal 10 2 13" xfId="1005"/>
    <cellStyle name="Normal 10 2 14" xfId="1006"/>
    <cellStyle name="Normal 10 2 15" xfId="1007"/>
    <cellStyle name="Normal 10 2 16" xfId="1008"/>
    <cellStyle name="Normal 10 2 17" xfId="1009"/>
    <cellStyle name="Normal 10 2 18" xfId="1010"/>
    <cellStyle name="Normal 10 2 19" xfId="1011"/>
    <cellStyle name="Normal 10 2 2" xfId="1012"/>
    <cellStyle name="Normal 10 2 20" xfId="1013"/>
    <cellStyle name="Normal 10 2 21" xfId="1014"/>
    <cellStyle name="Normal 10 2 22" xfId="1015"/>
    <cellStyle name="Normal 10 2 23" xfId="1016"/>
    <cellStyle name="Normal 10 2 24" xfId="1017"/>
    <cellStyle name="Normal 10 2 25" xfId="1018"/>
    <cellStyle name="Normal 10 2 26" xfId="1019"/>
    <cellStyle name="Normal 10 2 3" xfId="1020"/>
    <cellStyle name="Normal 10 2 4" xfId="1021"/>
    <cellStyle name="Normal 10 2 5" xfId="1022"/>
    <cellStyle name="Normal 10 2 6" xfId="1023"/>
    <cellStyle name="Normal 10 2 7" xfId="1024"/>
    <cellStyle name="Normal 10 2 8" xfId="1025"/>
    <cellStyle name="Normal 10 2 9" xfId="1026"/>
    <cellStyle name="Normal 10 2_Draft DPA New" xfId="1027"/>
    <cellStyle name="Normal 10 20" xfId="1028"/>
    <cellStyle name="Normal 10 21" xfId="1029"/>
    <cellStyle name="Normal 10 22" xfId="1030"/>
    <cellStyle name="Normal 10 23" xfId="1031"/>
    <cellStyle name="Normal 10 24" xfId="1032"/>
    <cellStyle name="Normal 10 25" xfId="1033"/>
    <cellStyle name="Normal 10 26" xfId="1034"/>
    <cellStyle name="Normal 10 27" xfId="1035"/>
    <cellStyle name="Normal 10 28" xfId="1036"/>
    <cellStyle name="Normal 10 3" xfId="1037"/>
    <cellStyle name="Normal 10 4" xfId="1038"/>
    <cellStyle name="Normal 10 5" xfId="1039"/>
    <cellStyle name="Normal 10 6" xfId="1040"/>
    <cellStyle name="Normal 10 7" xfId="1041"/>
    <cellStyle name="Normal 10 8" xfId="1042"/>
    <cellStyle name="Normal 10 9" xfId="1043"/>
    <cellStyle name="Normal 10_Draft DPA New" xfId="1044"/>
    <cellStyle name="Normal 11" xfId="1045"/>
    <cellStyle name="Normal 11 10" xfId="1046"/>
    <cellStyle name="Normal 11 11" xfId="1047"/>
    <cellStyle name="Normal 11 12" xfId="1048"/>
    <cellStyle name="Normal 11 13" xfId="1049"/>
    <cellStyle name="Normal 11 14" xfId="1050"/>
    <cellStyle name="Normal 11 15" xfId="1051"/>
    <cellStyle name="Normal 11 16" xfId="1052"/>
    <cellStyle name="Normal 11 17" xfId="1053"/>
    <cellStyle name="Normal 11 18" xfId="1054"/>
    <cellStyle name="Normal 11 19" xfId="1055"/>
    <cellStyle name="Normal 11 2" xfId="1056"/>
    <cellStyle name="Normal 11 2 2" xfId="1057"/>
    <cellStyle name="Normal 11 2_Draft DPA New" xfId="1058"/>
    <cellStyle name="Normal 11 20" xfId="1059"/>
    <cellStyle name="Normal 11 21" xfId="1060"/>
    <cellStyle name="Normal 11 22" xfId="1061"/>
    <cellStyle name="Normal 11 23" xfId="1062"/>
    <cellStyle name="Normal 11 24" xfId="1063"/>
    <cellStyle name="Normal 11 25" xfId="1064"/>
    <cellStyle name="Normal 11 26" xfId="1065"/>
    <cellStyle name="Normal 11 27" xfId="1066"/>
    <cellStyle name="Normal 11 3" xfId="1067"/>
    <cellStyle name="Normal 11 4" xfId="1068"/>
    <cellStyle name="Normal 11 5" xfId="1069"/>
    <cellStyle name="Normal 11 6" xfId="1070"/>
    <cellStyle name="Normal 11 7" xfId="1071"/>
    <cellStyle name="Normal 11 8" xfId="1072"/>
    <cellStyle name="Normal 11 9" xfId="1073"/>
    <cellStyle name="Normal 11_Draft DPA New" xfId="1074"/>
    <cellStyle name="Normal 12" xfId="1075"/>
    <cellStyle name="Normal 12 10" xfId="1076"/>
    <cellStyle name="Normal 12 11" xfId="1077"/>
    <cellStyle name="Normal 12 12" xfId="1078"/>
    <cellStyle name="Normal 12 13" xfId="1079"/>
    <cellStyle name="Normal 12 14" xfId="1080"/>
    <cellStyle name="Normal 12 15" xfId="1081"/>
    <cellStyle name="Normal 12 16" xfId="1082"/>
    <cellStyle name="Normal 12 17" xfId="1083"/>
    <cellStyle name="Normal 12 18" xfId="1084"/>
    <cellStyle name="Normal 12 19" xfId="1085"/>
    <cellStyle name="Normal 12 2" xfId="1086"/>
    <cellStyle name="Normal 12 20" xfId="1087"/>
    <cellStyle name="Normal 12 21" xfId="1088"/>
    <cellStyle name="Normal 12 22" xfId="1089"/>
    <cellStyle name="Normal 12 23" xfId="1090"/>
    <cellStyle name="Normal 12 24" xfId="1091"/>
    <cellStyle name="Normal 12 25" xfId="1092"/>
    <cellStyle name="Normal 12 26" xfId="1093"/>
    <cellStyle name="Normal 12 27" xfId="1094"/>
    <cellStyle name="Normal 12 3" xfId="1095"/>
    <cellStyle name="Normal 12 4" xfId="1096"/>
    <cellStyle name="Normal 12 5" xfId="1097"/>
    <cellStyle name="Normal 12 6" xfId="1098"/>
    <cellStyle name="Normal 12 7" xfId="1099"/>
    <cellStyle name="Normal 12 8" xfId="1100"/>
    <cellStyle name="Normal 12 9" xfId="1101"/>
    <cellStyle name="Normal 12_Draft DPA New" xfId="1102"/>
    <cellStyle name="Normal 13" xfId="1103"/>
    <cellStyle name="Normal 13 10" xfId="1104"/>
    <cellStyle name="Normal 13 11" xfId="1105"/>
    <cellStyle name="Normal 13 12" xfId="1106"/>
    <cellStyle name="Normal 13 13" xfId="1107"/>
    <cellStyle name="Normal 13 14" xfId="1108"/>
    <cellStyle name="Normal 13 15" xfId="1109"/>
    <cellStyle name="Normal 13 16" xfId="1110"/>
    <cellStyle name="Normal 13 17" xfId="1111"/>
    <cellStyle name="Normal 13 18" xfId="1112"/>
    <cellStyle name="Normal 13 19" xfId="1113"/>
    <cellStyle name="Normal 13 2" xfId="1114"/>
    <cellStyle name="Normal 13 20" xfId="1115"/>
    <cellStyle name="Normal 13 21" xfId="1116"/>
    <cellStyle name="Normal 13 22" xfId="1117"/>
    <cellStyle name="Normal 13 23" xfId="1118"/>
    <cellStyle name="Normal 13 24" xfId="1119"/>
    <cellStyle name="Normal 13 25" xfId="1120"/>
    <cellStyle name="Normal 13 26" xfId="1121"/>
    <cellStyle name="Normal 13 3" xfId="1122"/>
    <cellStyle name="Normal 13 4" xfId="1123"/>
    <cellStyle name="Normal 13 5" xfId="1124"/>
    <cellStyle name="Normal 13 6" xfId="1125"/>
    <cellStyle name="Normal 13 7" xfId="1126"/>
    <cellStyle name="Normal 13 8" xfId="1127"/>
    <cellStyle name="Normal 13 9" xfId="1128"/>
    <cellStyle name="Normal 13_Draft DPA New" xfId="1129"/>
    <cellStyle name="Normal 14" xfId="1130"/>
    <cellStyle name="Normal 14 2" xfId="1131"/>
    <cellStyle name="Normal 14 2 2" xfId="1132"/>
    <cellStyle name="Normal 15" xfId="1133"/>
    <cellStyle name="Normal 15 2" xfId="1134"/>
    <cellStyle name="Normal 15 3" xfId="1135"/>
    <cellStyle name="Normal 16" xfId="1136"/>
    <cellStyle name="Normal 16 2" xfId="1137"/>
    <cellStyle name="Normal 16 2 2" xfId="1138"/>
    <cellStyle name="Normal 16 2 2 2" xfId="1139"/>
    <cellStyle name="Normal 16 3" xfId="1140"/>
    <cellStyle name="Normal 17" xfId="1141"/>
    <cellStyle name="Normal 17 2" xfId="1142"/>
    <cellStyle name="Normal 18" xfId="1143"/>
    <cellStyle name="Normal 18 2" xfId="1144"/>
    <cellStyle name="Normal 19" xfId="1145"/>
    <cellStyle name="Normal 19 2" xfId="1146"/>
    <cellStyle name="Normal 19 2 2" xfId="1147"/>
    <cellStyle name="Normal 19 3" xfId="1148"/>
    <cellStyle name="Normal 19 3 2" xfId="1149"/>
    <cellStyle name="Normal 2" xfId="2"/>
    <cellStyle name="Normal 2 10" xfId="1150"/>
    <cellStyle name="Normal 2 10 2" xfId="1151"/>
    <cellStyle name="Normal 2 10 2 2" xfId="1152"/>
    <cellStyle name="Normal 2 10 3" xfId="1153"/>
    <cellStyle name="Normal 2 10_Draft DPA New" xfId="1154"/>
    <cellStyle name="Normal 2 11" xfId="1155"/>
    <cellStyle name="Normal 2 12" xfId="1156"/>
    <cellStyle name="Normal 2 13" xfId="1157"/>
    <cellStyle name="Normal 2 14" xfId="1158"/>
    <cellStyle name="Normal 2 15" xfId="1159"/>
    <cellStyle name="Normal 2 16" xfId="1160"/>
    <cellStyle name="Normal 2 17" xfId="1161"/>
    <cellStyle name="Normal 2 18" xfId="1162"/>
    <cellStyle name="Normal 2 19" xfId="1163"/>
    <cellStyle name="Normal 2 2" xfId="1164"/>
    <cellStyle name="Normal 2 2 10" xfId="1165"/>
    <cellStyle name="Normal 2 2 10 2" xfId="1166"/>
    <cellStyle name="Normal 2 2 10 3" xfId="1167"/>
    <cellStyle name="Normal 2 2 10_Draft DPA New" xfId="1168"/>
    <cellStyle name="Normal 2 2 11" xfId="1169"/>
    <cellStyle name="Normal 2 2 12" xfId="1170"/>
    <cellStyle name="Normal 2 2 13" xfId="1171"/>
    <cellStyle name="Normal 2 2 14" xfId="1172"/>
    <cellStyle name="Normal 2 2 15" xfId="1173"/>
    <cellStyle name="Normal 2 2 16" xfId="1174"/>
    <cellStyle name="Normal 2 2 17" xfId="1175"/>
    <cellStyle name="Normal 2 2 18" xfId="1176"/>
    <cellStyle name="Normal 2 2 19" xfId="1177"/>
    <cellStyle name="Normal 2 2 2" xfId="1178"/>
    <cellStyle name="Normal 2 2 20" xfId="1179"/>
    <cellStyle name="Normal 2 2 21" xfId="1180"/>
    <cellStyle name="Normal 2 2 22" xfId="1181"/>
    <cellStyle name="Normal 2 2 23" xfId="1182"/>
    <cellStyle name="Normal 2 2 24" xfId="1183"/>
    <cellStyle name="Normal 2 2 25" xfId="1184"/>
    <cellStyle name="Normal 2 2 26" xfId="1185"/>
    <cellStyle name="Normal 2 2 27" xfId="1186"/>
    <cellStyle name="Normal 2 2 3" xfId="1187"/>
    <cellStyle name="Normal 2 2 4" xfId="1188"/>
    <cellStyle name="Normal 2 2 5" xfId="1189"/>
    <cellStyle name="Normal 2 2 6" xfId="1190"/>
    <cellStyle name="Normal 2 2 7" xfId="1191"/>
    <cellStyle name="Normal 2 2 8" xfId="1192"/>
    <cellStyle name="Normal 2 2 9" xfId="1193"/>
    <cellStyle name="Normal 2 2_Draft DPA New" xfId="1194"/>
    <cellStyle name="Normal 2 20" xfId="1195"/>
    <cellStyle name="Normal 2 21" xfId="1196"/>
    <cellStyle name="Normal 2 22" xfId="1197"/>
    <cellStyle name="Normal 2 23" xfId="1198"/>
    <cellStyle name="Normal 2 24" xfId="1199"/>
    <cellStyle name="Normal 2 25" xfId="1200"/>
    <cellStyle name="Normal 2 26" xfId="1201"/>
    <cellStyle name="Normal 2 27" xfId="1202"/>
    <cellStyle name="Normal 2 28" xfId="1203"/>
    <cellStyle name="Normal 2 28 2" xfId="1204"/>
    <cellStyle name="Normal 2 28 3" xfId="1205"/>
    <cellStyle name="Normal 2 29" xfId="1206"/>
    <cellStyle name="Normal 2 3" xfId="1207"/>
    <cellStyle name="Normal 2 3 2" xfId="1208"/>
    <cellStyle name="Normal 2 30" xfId="1209"/>
    <cellStyle name="Normal 2 31" xfId="1210"/>
    <cellStyle name="Normal 2 4" xfId="1211"/>
    <cellStyle name="Normal 2 5" xfId="1212"/>
    <cellStyle name="Normal 2 6" xfId="1213"/>
    <cellStyle name="Normal 2 7" xfId="1214"/>
    <cellStyle name="Normal 2 8" xfId="1215"/>
    <cellStyle name="Normal 2 9" xfId="1216"/>
    <cellStyle name="Normal 2_renja skpd 2011" xfId="1217"/>
    <cellStyle name="Normal 20" xfId="1218"/>
    <cellStyle name="Normal 21" xfId="1219"/>
    <cellStyle name="Normal 22" xfId="1220"/>
    <cellStyle name="Normal 22 2" xfId="1221"/>
    <cellStyle name="Normal 23" xfId="1222"/>
    <cellStyle name="Normal 24" xfId="1223"/>
    <cellStyle name="Normal 25" xfId="1224"/>
    <cellStyle name="Normal 25 2" xfId="1225"/>
    <cellStyle name="Normal 26" xfId="1226"/>
    <cellStyle name="Normal 26 2" xfId="1227"/>
    <cellStyle name="Normal 26 2 2" xfId="1228"/>
    <cellStyle name="Normal 26 2 2 2" xfId="1229"/>
    <cellStyle name="Normal 26 2 3" xfId="1230"/>
    <cellStyle name="Normal 26 2 3 2" xfId="1231"/>
    <cellStyle name="Normal 26 2 4" xfId="1232"/>
    <cellStyle name="Normal 26 3" xfId="1233"/>
    <cellStyle name="Normal 27" xfId="1234"/>
    <cellStyle name="Normal 27 2" xfId="1235"/>
    <cellStyle name="Normal 27 2 2" xfId="1236"/>
    <cellStyle name="Normal 27 3" xfId="1237"/>
    <cellStyle name="Normal 28" xfId="1238"/>
    <cellStyle name="Normal 28 2" xfId="1239"/>
    <cellStyle name="Normal 28 2 2" xfId="1240"/>
    <cellStyle name="Normal 28 2 2 2" xfId="1241"/>
    <cellStyle name="Normal 28 2 3" xfId="1242"/>
    <cellStyle name="Normal 28 3" xfId="1243"/>
    <cellStyle name="Normal 29" xfId="1244"/>
    <cellStyle name="Normal 29 2" xfId="1245"/>
    <cellStyle name="Normal 3" xfId="1246"/>
    <cellStyle name="Normal 3 10" xfId="1247"/>
    <cellStyle name="Normal 3 11" xfId="1248"/>
    <cellStyle name="Normal 3 12" xfId="1249"/>
    <cellStyle name="Normal 3 13" xfId="1250"/>
    <cellStyle name="Normal 3 14" xfId="1251"/>
    <cellStyle name="Normal 3 15" xfId="1252"/>
    <cellStyle name="Normal 3 16" xfId="1253"/>
    <cellStyle name="Normal 3 17" xfId="1254"/>
    <cellStyle name="Normal 3 18" xfId="1255"/>
    <cellStyle name="Normal 3 19" xfId="1256"/>
    <cellStyle name="Normal 3 2" xfId="1257"/>
    <cellStyle name="Normal 3 2 10" xfId="1258"/>
    <cellStyle name="Normal 3 2 11" xfId="1259"/>
    <cellStyle name="Normal 3 2 12" xfId="1260"/>
    <cellStyle name="Normal 3 2 13" xfId="1261"/>
    <cellStyle name="Normal 3 2 14" xfId="1262"/>
    <cellStyle name="Normal 3 2 15" xfId="1263"/>
    <cellStyle name="Normal 3 2 16" xfId="1264"/>
    <cellStyle name="Normal 3 2 17" xfId="1265"/>
    <cellStyle name="Normal 3 2 18" xfId="1266"/>
    <cellStyle name="Normal 3 2 19" xfId="1267"/>
    <cellStyle name="Normal 3 2 2" xfId="1268"/>
    <cellStyle name="Normal 3 2 20" xfId="1269"/>
    <cellStyle name="Normal 3 2 21" xfId="1270"/>
    <cellStyle name="Normal 3 2 22" xfId="1271"/>
    <cellStyle name="Normal 3 2 23" xfId="1272"/>
    <cellStyle name="Normal 3 2 24" xfId="1273"/>
    <cellStyle name="Normal 3 2 25" xfId="1274"/>
    <cellStyle name="Normal 3 2 26" xfId="1275"/>
    <cellStyle name="Normal 3 2 3" xfId="1276"/>
    <cellStyle name="Normal 3 2 4" xfId="1277"/>
    <cellStyle name="Normal 3 2 5" xfId="1278"/>
    <cellStyle name="Normal 3 2 6" xfId="1279"/>
    <cellStyle name="Normal 3 2 7" xfId="1280"/>
    <cellStyle name="Normal 3 2 8" xfId="1281"/>
    <cellStyle name="Normal 3 2 9" xfId="1282"/>
    <cellStyle name="Normal 3 2_Draft DPA New" xfId="1283"/>
    <cellStyle name="Normal 3 20" xfId="1284"/>
    <cellStyle name="Normal 3 21" xfId="1285"/>
    <cellStyle name="Normal 3 22" xfId="1286"/>
    <cellStyle name="Normal 3 23" xfId="1287"/>
    <cellStyle name="Normal 3 24" xfId="1288"/>
    <cellStyle name="Normal 3 25" xfId="1289"/>
    <cellStyle name="Normal 3 26" xfId="1290"/>
    <cellStyle name="Normal 3 27" xfId="1291"/>
    <cellStyle name="Normal 3 28" xfId="1292"/>
    <cellStyle name="Normal 3 28 2" xfId="1293"/>
    <cellStyle name="Normal 3 29" xfId="1294"/>
    <cellStyle name="Normal 3 3" xfId="1295"/>
    <cellStyle name="Normal 3 30" xfId="1296"/>
    <cellStyle name="Normal 3 30 2" xfId="1297"/>
    <cellStyle name="Normal 3 31" xfId="1298"/>
    <cellStyle name="Normal 3 31 2" xfId="1299"/>
    <cellStyle name="Normal 3 31 2 2" xfId="1300"/>
    <cellStyle name="Normal 3 32" xfId="1301"/>
    <cellStyle name="Normal 3 34" xfId="1302"/>
    <cellStyle name="Normal 3 4" xfId="1303"/>
    <cellStyle name="Normal 3 5" xfId="1304"/>
    <cellStyle name="Normal 3 6" xfId="1305"/>
    <cellStyle name="Normal 3 7" xfId="1306"/>
    <cellStyle name="Normal 3 8" xfId="1307"/>
    <cellStyle name="Normal 3 9" xfId="1308"/>
    <cellStyle name="Normal 3_Draft DPA New" xfId="1309"/>
    <cellStyle name="Normal 30" xfId="1310"/>
    <cellStyle name="Normal 30 2" xfId="1311"/>
    <cellStyle name="Normal 31" xfId="1312"/>
    <cellStyle name="Normal 31 2" xfId="1313"/>
    <cellStyle name="Normal 31 2 2" xfId="1314"/>
    <cellStyle name="Normal 31 3" xfId="1315"/>
    <cellStyle name="Normal 32" xfId="1316"/>
    <cellStyle name="Normal 32 2" xfId="1317"/>
    <cellStyle name="Normal 32 2 2" xfId="1318"/>
    <cellStyle name="Normal 32 3" xfId="1319"/>
    <cellStyle name="Normal 32 3 2" xfId="1320"/>
    <cellStyle name="Normal 32 3 2 2" xfId="1321"/>
    <cellStyle name="Normal 32 3 2 2 2" xfId="1322"/>
    <cellStyle name="Normal 32 3 2 3" xfId="1323"/>
    <cellStyle name="Normal 32 3 2 3 2" xfId="1324"/>
    <cellStyle name="Normal 32 3 2 4" xfId="1325"/>
    <cellStyle name="Normal 32 3 3" xfId="1326"/>
    <cellStyle name="Normal 32 4" xfId="1327"/>
    <cellStyle name="Normal 33" xfId="1328"/>
    <cellStyle name="Normal 33 2" xfId="1329"/>
    <cellStyle name="Normal 34" xfId="1330"/>
    <cellStyle name="Normal 34 2" xfId="1331"/>
    <cellStyle name="Normal 35" xfId="1332"/>
    <cellStyle name="Normal 36" xfId="1333"/>
    <cellStyle name="Normal 36 2" xfId="1334"/>
    <cellStyle name="Normal 36 2 2" xfId="1335"/>
    <cellStyle name="Normal 36 2 2 2" xfId="1336"/>
    <cellStyle name="Normal 36 2 2 2 2" xfId="1337"/>
    <cellStyle name="Normal 36 2 2 3" xfId="1338"/>
    <cellStyle name="Normal 36 2 3" xfId="1339"/>
    <cellStyle name="Normal 36 2 3 2" xfId="1340"/>
    <cellStyle name="Normal 36 2 4" xfId="1341"/>
    <cellStyle name="Normal 36 3" xfId="1342"/>
    <cellStyle name="Normal 36 3 2" xfId="1343"/>
    <cellStyle name="Normal 36 4" xfId="1344"/>
    <cellStyle name="Normal 36_Draft DPA New" xfId="1345"/>
    <cellStyle name="Normal 37" xfId="1346"/>
    <cellStyle name="Normal 37 2" xfId="1347"/>
    <cellStyle name="Normal 38" xfId="1348"/>
    <cellStyle name="Normal 38 2" xfId="1349"/>
    <cellStyle name="Normal 39" xfId="1350"/>
    <cellStyle name="Normal 4" xfId="1351"/>
    <cellStyle name="Normal 4 10" xfId="1352"/>
    <cellStyle name="Normal 4 10 2" xfId="1353"/>
    <cellStyle name="Normal 4 10 2 2" xfId="1354"/>
    <cellStyle name="Normal 4 10 3" xfId="1355"/>
    <cellStyle name="Normal 4 11" xfId="1356"/>
    <cellStyle name="Normal 4 11 2" xfId="1357"/>
    <cellStyle name="Normal 4 11 2 2" xfId="1358"/>
    <cellStyle name="Normal 4 11 3" xfId="1359"/>
    <cellStyle name="Normal 4 12" xfId="1360"/>
    <cellStyle name="Normal 4 12 2" xfId="1361"/>
    <cellStyle name="Normal 4 12 2 2" xfId="1362"/>
    <cellStyle name="Normal 4 12 3" xfId="1363"/>
    <cellStyle name="Normal 4 13" xfId="1364"/>
    <cellStyle name="Normal 4 13 2" xfId="1365"/>
    <cellStyle name="Normal 4 13 2 2" xfId="1366"/>
    <cellStyle name="Normal 4 13 3" xfId="1367"/>
    <cellStyle name="Normal 4 14" xfId="1368"/>
    <cellStyle name="Normal 4 14 2" xfId="1369"/>
    <cellStyle name="Normal 4 14 2 2" xfId="1370"/>
    <cellStyle name="Normal 4 14 3" xfId="1371"/>
    <cellStyle name="Normal 4 15" xfId="1372"/>
    <cellStyle name="Normal 4 15 2" xfId="1373"/>
    <cellStyle name="Normal 4 15 2 2" xfId="1374"/>
    <cellStyle name="Normal 4 15 3" xfId="1375"/>
    <cellStyle name="Normal 4 16" xfId="1376"/>
    <cellStyle name="Normal 4 16 2" xfId="1377"/>
    <cellStyle name="Normal 4 16 2 2" xfId="1378"/>
    <cellStyle name="Normal 4 16 3" xfId="1379"/>
    <cellStyle name="Normal 4 17" xfId="1380"/>
    <cellStyle name="Normal 4 17 2" xfId="1381"/>
    <cellStyle name="Normal 4 17 2 2" xfId="1382"/>
    <cellStyle name="Normal 4 17 3" xfId="1383"/>
    <cellStyle name="Normal 4 18" xfId="1384"/>
    <cellStyle name="Normal 4 18 2" xfId="1385"/>
    <cellStyle name="Normal 4 18 2 2" xfId="1386"/>
    <cellStyle name="Normal 4 18 3" xfId="1387"/>
    <cellStyle name="Normal 4 19" xfId="1388"/>
    <cellStyle name="Normal 4 19 2" xfId="1389"/>
    <cellStyle name="Normal 4 19 2 2" xfId="1390"/>
    <cellStyle name="Normal 4 19 3" xfId="1391"/>
    <cellStyle name="Normal 4 2" xfId="1392"/>
    <cellStyle name="Normal 4 2 10" xfId="1393"/>
    <cellStyle name="Normal 4 2 10 2" xfId="1394"/>
    <cellStyle name="Normal 4 2 10 2 2" xfId="1395"/>
    <cellStyle name="Normal 4 2 10 3" xfId="1396"/>
    <cellStyle name="Normal 4 2 11" xfId="1397"/>
    <cellStyle name="Normal 4 2 11 2" xfId="1398"/>
    <cellStyle name="Normal 4 2 11 2 2" xfId="1399"/>
    <cellStyle name="Normal 4 2 11 3" xfId="1400"/>
    <cellStyle name="Normal 4 2 12" xfId="1401"/>
    <cellStyle name="Normal 4 2 12 2" xfId="1402"/>
    <cellStyle name="Normal 4 2 12 2 2" xfId="1403"/>
    <cellStyle name="Normal 4 2 12 3" xfId="1404"/>
    <cellStyle name="Normal 4 2 13" xfId="1405"/>
    <cellStyle name="Normal 4 2 13 2" xfId="1406"/>
    <cellStyle name="Normal 4 2 13 2 2" xfId="1407"/>
    <cellStyle name="Normal 4 2 13 3" xfId="1408"/>
    <cellStyle name="Normal 4 2 14" xfId="1409"/>
    <cellStyle name="Normal 4 2 14 2" xfId="1410"/>
    <cellStyle name="Normal 4 2 14 2 2" xfId="1411"/>
    <cellStyle name="Normal 4 2 14 3" xfId="1412"/>
    <cellStyle name="Normal 4 2 15" xfId="1413"/>
    <cellStyle name="Normal 4 2 15 2" xfId="1414"/>
    <cellStyle name="Normal 4 2 15 2 2" xfId="1415"/>
    <cellStyle name="Normal 4 2 15 3" xfId="1416"/>
    <cellStyle name="Normal 4 2 16" xfId="1417"/>
    <cellStyle name="Normal 4 2 16 2" xfId="1418"/>
    <cellStyle name="Normal 4 2 16 2 2" xfId="1419"/>
    <cellStyle name="Normal 4 2 16 3" xfId="1420"/>
    <cellStyle name="Normal 4 2 17" xfId="1421"/>
    <cellStyle name="Normal 4 2 17 2" xfId="1422"/>
    <cellStyle name="Normal 4 2 17 2 2" xfId="1423"/>
    <cellStyle name="Normal 4 2 17 3" xfId="1424"/>
    <cellStyle name="Normal 4 2 18" xfId="1425"/>
    <cellStyle name="Normal 4 2 18 2" xfId="1426"/>
    <cellStyle name="Normal 4 2 18 2 2" xfId="1427"/>
    <cellStyle name="Normal 4 2 18 3" xfId="1428"/>
    <cellStyle name="Normal 4 2 19" xfId="1429"/>
    <cellStyle name="Normal 4 2 19 2" xfId="1430"/>
    <cellStyle name="Normal 4 2 19 2 2" xfId="1431"/>
    <cellStyle name="Normal 4 2 19 3" xfId="1432"/>
    <cellStyle name="Normal 4 2 2" xfId="1433"/>
    <cellStyle name="Normal 4 2 2 10" xfId="1434"/>
    <cellStyle name="Normal 4 2 2 10 2" xfId="1435"/>
    <cellStyle name="Normal 4 2 2 10 2 2" xfId="1436"/>
    <cellStyle name="Normal 4 2 2 10 3" xfId="1437"/>
    <cellStyle name="Normal 4 2 2 11" xfId="1438"/>
    <cellStyle name="Normal 4 2 2 11 2" xfId="1439"/>
    <cellStyle name="Normal 4 2 2 11 2 2" xfId="1440"/>
    <cellStyle name="Normal 4 2 2 11 3" xfId="1441"/>
    <cellStyle name="Normal 4 2 2 12" xfId="1442"/>
    <cellStyle name="Normal 4 2 2 12 2" xfId="1443"/>
    <cellStyle name="Normal 4 2 2 12 2 2" xfId="1444"/>
    <cellStyle name="Normal 4 2 2 12 3" xfId="1445"/>
    <cellStyle name="Normal 4 2 2 13" xfId="1446"/>
    <cellStyle name="Normal 4 2 2 13 2" xfId="1447"/>
    <cellStyle name="Normal 4 2 2 13 2 2" xfId="1448"/>
    <cellStyle name="Normal 4 2 2 13 3" xfId="1449"/>
    <cellStyle name="Normal 4 2 2 14" xfId="1450"/>
    <cellStyle name="Normal 4 2 2 14 2" xfId="1451"/>
    <cellStyle name="Normal 4 2 2 14 2 2" xfId="1452"/>
    <cellStyle name="Normal 4 2 2 14 3" xfId="1453"/>
    <cellStyle name="Normal 4 2 2 15" xfId="1454"/>
    <cellStyle name="Normal 4 2 2 15 2" xfId="1455"/>
    <cellStyle name="Normal 4 2 2 15 2 2" xfId="1456"/>
    <cellStyle name="Normal 4 2 2 15 3" xfId="1457"/>
    <cellStyle name="Normal 4 2 2 16" xfId="1458"/>
    <cellStyle name="Normal 4 2 2 16 2" xfId="1459"/>
    <cellStyle name="Normal 4 2 2 16 2 2" xfId="1460"/>
    <cellStyle name="Normal 4 2 2 16 3" xfId="1461"/>
    <cellStyle name="Normal 4 2 2 17" xfId="1462"/>
    <cellStyle name="Normal 4 2 2 17 2" xfId="1463"/>
    <cellStyle name="Normal 4 2 2 17 2 2" xfId="1464"/>
    <cellStyle name="Normal 4 2 2 17 3" xfId="1465"/>
    <cellStyle name="Normal 4 2 2 18" xfId="1466"/>
    <cellStyle name="Normal 4 2 2 18 2" xfId="1467"/>
    <cellStyle name="Normal 4 2 2 18 2 2" xfId="1468"/>
    <cellStyle name="Normal 4 2 2 18 3" xfId="1469"/>
    <cellStyle name="Normal 4 2 2 19" xfId="1470"/>
    <cellStyle name="Normal 4 2 2 19 2" xfId="1471"/>
    <cellStyle name="Normal 4 2 2 19 2 2" xfId="1472"/>
    <cellStyle name="Normal 4 2 2 19 3" xfId="1473"/>
    <cellStyle name="Normal 4 2 2 2" xfId="1474"/>
    <cellStyle name="Normal 4 2 2 2 2" xfId="1475"/>
    <cellStyle name="Normal 4 2 2 2 2 2" xfId="1476"/>
    <cellStyle name="Normal 4 2 2 2 3" xfId="1477"/>
    <cellStyle name="Normal 4 2 2 20" xfId="1478"/>
    <cellStyle name="Normal 4 2 2 20 2" xfId="1479"/>
    <cellStyle name="Normal 4 2 2 20 2 2" xfId="1480"/>
    <cellStyle name="Normal 4 2 2 20 3" xfId="1481"/>
    <cellStyle name="Normal 4 2 2 21" xfId="1482"/>
    <cellStyle name="Normal 4 2 2 21 2" xfId="1483"/>
    <cellStyle name="Normal 4 2 2 21 2 2" xfId="1484"/>
    <cellStyle name="Normal 4 2 2 21 3" xfId="1485"/>
    <cellStyle name="Normal 4 2 2 22" xfId="1486"/>
    <cellStyle name="Normal 4 2 2 22 2" xfId="1487"/>
    <cellStyle name="Normal 4 2 2 22 2 2" xfId="1488"/>
    <cellStyle name="Normal 4 2 2 22 3" xfId="1489"/>
    <cellStyle name="Normal 4 2 2 23" xfId="1490"/>
    <cellStyle name="Normal 4 2 2 23 2" xfId="1491"/>
    <cellStyle name="Normal 4 2 2 23 2 2" xfId="1492"/>
    <cellStyle name="Normal 4 2 2 23 3" xfId="1493"/>
    <cellStyle name="Normal 4 2 2 24" xfId="1494"/>
    <cellStyle name="Normal 4 2 2 24 2" xfId="1495"/>
    <cellStyle name="Normal 4 2 2 24 2 2" xfId="1496"/>
    <cellStyle name="Normal 4 2 2 24 3" xfId="1497"/>
    <cellStyle name="Normal 4 2 2 25" xfId="1498"/>
    <cellStyle name="Normal 4 2 2 25 2" xfId="1499"/>
    <cellStyle name="Normal 4 2 2 25 2 2" xfId="1500"/>
    <cellStyle name="Normal 4 2 2 25 3" xfId="1501"/>
    <cellStyle name="Normal 4 2 2 26" xfId="1502"/>
    <cellStyle name="Normal 4 2 2 26 2" xfId="1503"/>
    <cellStyle name="Normal 4 2 2 26 2 2" xfId="1504"/>
    <cellStyle name="Normal 4 2 2 26 3" xfId="1505"/>
    <cellStyle name="Normal 4 2 2 27" xfId="1506"/>
    <cellStyle name="Normal 4 2 2 27 2" xfId="1507"/>
    <cellStyle name="Normal 4 2 2 28" xfId="1508"/>
    <cellStyle name="Normal 4 2 2 3" xfId="1509"/>
    <cellStyle name="Normal 4 2 2 3 2" xfId="1510"/>
    <cellStyle name="Normal 4 2 2 3 2 2" xfId="1511"/>
    <cellStyle name="Normal 4 2 2 3 3" xfId="1512"/>
    <cellStyle name="Normal 4 2 2 4" xfId="1513"/>
    <cellStyle name="Normal 4 2 2 4 2" xfId="1514"/>
    <cellStyle name="Normal 4 2 2 4 2 2" xfId="1515"/>
    <cellStyle name="Normal 4 2 2 4 3" xfId="1516"/>
    <cellStyle name="Normal 4 2 2 5" xfId="1517"/>
    <cellStyle name="Normal 4 2 2 5 2" xfId="1518"/>
    <cellStyle name="Normal 4 2 2 5 2 2" xfId="1519"/>
    <cellStyle name="Normal 4 2 2 5 3" xfId="1520"/>
    <cellStyle name="Normal 4 2 2 6" xfId="1521"/>
    <cellStyle name="Normal 4 2 2 6 2" xfId="1522"/>
    <cellStyle name="Normal 4 2 2 6 2 2" xfId="1523"/>
    <cellStyle name="Normal 4 2 2 6 3" xfId="1524"/>
    <cellStyle name="Normal 4 2 2 7" xfId="1525"/>
    <cellStyle name="Normal 4 2 2 7 2" xfId="1526"/>
    <cellStyle name="Normal 4 2 2 7 2 2" xfId="1527"/>
    <cellStyle name="Normal 4 2 2 7 3" xfId="1528"/>
    <cellStyle name="Normal 4 2 2 8" xfId="1529"/>
    <cellStyle name="Normal 4 2 2 8 2" xfId="1530"/>
    <cellStyle name="Normal 4 2 2 8 2 2" xfId="1531"/>
    <cellStyle name="Normal 4 2 2 8 3" xfId="1532"/>
    <cellStyle name="Normal 4 2 2 9" xfId="1533"/>
    <cellStyle name="Normal 4 2 2 9 2" xfId="1534"/>
    <cellStyle name="Normal 4 2 2 9 2 2" xfId="1535"/>
    <cellStyle name="Normal 4 2 2 9 3" xfId="1536"/>
    <cellStyle name="Normal 4 2 2_Draft DPA New" xfId="1537"/>
    <cellStyle name="Normal 4 2 20" xfId="1538"/>
    <cellStyle name="Normal 4 2 20 2" xfId="1539"/>
    <cellStyle name="Normal 4 2 20 2 2" xfId="1540"/>
    <cellStyle name="Normal 4 2 20 3" xfId="1541"/>
    <cellStyle name="Normal 4 2 21" xfId="1542"/>
    <cellStyle name="Normal 4 2 21 2" xfId="1543"/>
    <cellStyle name="Normal 4 2 21 2 2" xfId="1544"/>
    <cellStyle name="Normal 4 2 21 3" xfId="1545"/>
    <cellStyle name="Normal 4 2 22" xfId="1546"/>
    <cellStyle name="Normal 4 2 22 2" xfId="1547"/>
    <cellStyle name="Normal 4 2 22 2 2" xfId="1548"/>
    <cellStyle name="Normal 4 2 22 3" xfId="1549"/>
    <cellStyle name="Normal 4 2 23" xfId="1550"/>
    <cellStyle name="Normal 4 2 23 2" xfId="1551"/>
    <cellStyle name="Normal 4 2 23 2 2" xfId="1552"/>
    <cellStyle name="Normal 4 2 23 3" xfId="1553"/>
    <cellStyle name="Normal 4 2 24" xfId="1554"/>
    <cellStyle name="Normal 4 2 24 2" xfId="1555"/>
    <cellStyle name="Normal 4 2 24 2 2" xfId="1556"/>
    <cellStyle name="Normal 4 2 24 3" xfId="1557"/>
    <cellStyle name="Normal 4 2 25" xfId="1558"/>
    <cellStyle name="Normal 4 2 25 2" xfId="1559"/>
    <cellStyle name="Normal 4 2 25 2 2" xfId="1560"/>
    <cellStyle name="Normal 4 2 25 3" xfId="1561"/>
    <cellStyle name="Normal 4 2 26" xfId="1562"/>
    <cellStyle name="Normal 4 2 26 2" xfId="1563"/>
    <cellStyle name="Normal 4 2 26 2 2" xfId="1564"/>
    <cellStyle name="Normal 4 2 26 3" xfId="1565"/>
    <cellStyle name="Normal 4 2 27" xfId="1566"/>
    <cellStyle name="Normal 4 2 27 2" xfId="1567"/>
    <cellStyle name="Normal 4 2 27 2 2" xfId="1568"/>
    <cellStyle name="Normal 4 2 27 3" xfId="1569"/>
    <cellStyle name="Normal 4 2 28" xfId="1570"/>
    <cellStyle name="Normal 4 2 28 2" xfId="1571"/>
    <cellStyle name="Normal 4 2 28 2 2" xfId="1572"/>
    <cellStyle name="Normal 4 2 28 3" xfId="1573"/>
    <cellStyle name="Normal 4 2 29" xfId="1574"/>
    <cellStyle name="Normal 4 2 29 2" xfId="1575"/>
    <cellStyle name="Normal 4 2 3" xfId="1576"/>
    <cellStyle name="Normal 4 2 3 2" xfId="1577"/>
    <cellStyle name="Normal 4 2 3 2 2" xfId="1578"/>
    <cellStyle name="Normal 4 2 3 3" xfId="1579"/>
    <cellStyle name="Normal 4 2 30" xfId="1580"/>
    <cellStyle name="Normal 4 2 30 2" xfId="1581"/>
    <cellStyle name="Normal 4 2 30 2 2" xfId="1582"/>
    <cellStyle name="Normal 4 2 30 3" xfId="1583"/>
    <cellStyle name="Normal 4 2 31" xfId="1584"/>
    <cellStyle name="Normal 4 2 31 2" xfId="1585"/>
    <cellStyle name="Normal 4 2 32" xfId="1586"/>
    <cellStyle name="Normal 4 2 4" xfId="1587"/>
    <cellStyle name="Normal 4 2 4 2" xfId="1588"/>
    <cellStyle name="Normal 4 2 4 2 2" xfId="1589"/>
    <cellStyle name="Normal 4 2 4 3" xfId="1590"/>
    <cellStyle name="Normal 4 2 5" xfId="1591"/>
    <cellStyle name="Normal 4 2 5 2" xfId="1592"/>
    <cellStyle name="Normal 4 2 5 2 2" xfId="1593"/>
    <cellStyle name="Normal 4 2 5 3" xfId="1594"/>
    <cellStyle name="Normal 4 2 6" xfId="1595"/>
    <cellStyle name="Normal 4 2 6 2" xfId="1596"/>
    <cellStyle name="Normal 4 2 6 2 2" xfId="1597"/>
    <cellStyle name="Normal 4 2 6 3" xfId="1598"/>
    <cellStyle name="Normal 4 2 7" xfId="1599"/>
    <cellStyle name="Normal 4 2 7 2" xfId="1600"/>
    <cellStyle name="Normal 4 2 7 2 2" xfId="1601"/>
    <cellStyle name="Normal 4 2 7 3" xfId="1602"/>
    <cellStyle name="Normal 4 2 8" xfId="1603"/>
    <cellStyle name="Normal 4 2 8 2" xfId="1604"/>
    <cellStyle name="Normal 4 2 8 2 2" xfId="1605"/>
    <cellStyle name="Normal 4 2 8 3" xfId="1606"/>
    <cellStyle name="Normal 4 2 9" xfId="1607"/>
    <cellStyle name="Normal 4 2 9 2" xfId="1608"/>
    <cellStyle name="Normal 4 2 9 2 2" xfId="1609"/>
    <cellStyle name="Normal 4 2 9 3" xfId="1610"/>
    <cellStyle name="Normal 4 2_Draft DPA New" xfId="1611"/>
    <cellStyle name="Normal 4 20" xfId="1612"/>
    <cellStyle name="Normal 4 20 2" xfId="1613"/>
    <cellStyle name="Normal 4 20 2 2" xfId="1614"/>
    <cellStyle name="Normal 4 20 3" xfId="1615"/>
    <cellStyle name="Normal 4 21" xfId="1616"/>
    <cellStyle name="Normal 4 21 2" xfId="1617"/>
    <cellStyle name="Normal 4 21 2 2" xfId="1618"/>
    <cellStyle name="Normal 4 21 3" xfId="1619"/>
    <cellStyle name="Normal 4 22" xfId="1620"/>
    <cellStyle name="Normal 4 22 2" xfId="1621"/>
    <cellStyle name="Normal 4 22 2 2" xfId="1622"/>
    <cellStyle name="Normal 4 22 3" xfId="1623"/>
    <cellStyle name="Normal 4 23" xfId="1624"/>
    <cellStyle name="Normal 4 23 2" xfId="1625"/>
    <cellStyle name="Normal 4 23 2 2" xfId="1626"/>
    <cellStyle name="Normal 4 23 3" xfId="1627"/>
    <cellStyle name="Normal 4 24" xfId="1628"/>
    <cellStyle name="Normal 4 24 2" xfId="1629"/>
    <cellStyle name="Normal 4 24 2 2" xfId="1630"/>
    <cellStyle name="Normal 4 24 3" xfId="1631"/>
    <cellStyle name="Normal 4 25" xfId="1632"/>
    <cellStyle name="Normal 4 25 2" xfId="1633"/>
    <cellStyle name="Normal 4 25 2 2" xfId="1634"/>
    <cellStyle name="Normal 4 25 3" xfId="1635"/>
    <cellStyle name="Normal 4 26" xfId="1636"/>
    <cellStyle name="Normal 4 26 2" xfId="1637"/>
    <cellStyle name="Normal 4 26 2 2" xfId="1638"/>
    <cellStyle name="Normal 4 26 3" xfId="1639"/>
    <cellStyle name="Normal 4 27" xfId="1640"/>
    <cellStyle name="Normal 4 27 2" xfId="1641"/>
    <cellStyle name="Normal 4 27 2 2" xfId="1642"/>
    <cellStyle name="Normal 4 27 3" xfId="1643"/>
    <cellStyle name="Normal 4 28" xfId="1644"/>
    <cellStyle name="Normal 4 29" xfId="1645"/>
    <cellStyle name="Normal 4 29 2" xfId="1646"/>
    <cellStyle name="Normal 4 3" xfId="1647"/>
    <cellStyle name="Normal 4 3 2" xfId="1648"/>
    <cellStyle name="Normal 4 3 2 2" xfId="1649"/>
    <cellStyle name="Normal 4 3 2 2 2" xfId="1650"/>
    <cellStyle name="Normal 4 3 2 3" xfId="1651"/>
    <cellStyle name="Normal 4 3 3" xfId="1652"/>
    <cellStyle name="Normal 4 3 3 2" xfId="1653"/>
    <cellStyle name="Normal 4 3 4" xfId="1654"/>
    <cellStyle name="Normal 4 3 5" xfId="1655"/>
    <cellStyle name="Normal 4 3_Draft DPA New" xfId="1656"/>
    <cellStyle name="Normal 4 30" xfId="1657"/>
    <cellStyle name="Normal 4 4" xfId="1658"/>
    <cellStyle name="Normal 4 4 2" xfId="1659"/>
    <cellStyle name="Normal 4 4 2 2" xfId="1660"/>
    <cellStyle name="Normal 4 4 3" xfId="1661"/>
    <cellStyle name="Normal 4 5" xfId="1662"/>
    <cellStyle name="Normal 4 5 2" xfId="1663"/>
    <cellStyle name="Normal 4 5 2 2" xfId="1664"/>
    <cellStyle name="Normal 4 5 3" xfId="1665"/>
    <cellStyle name="Normal 4 6" xfId="1666"/>
    <cellStyle name="Normal 4 6 2" xfId="1667"/>
    <cellStyle name="Normal 4 6 2 2" xfId="1668"/>
    <cellStyle name="Normal 4 6 3" xfId="1669"/>
    <cellStyle name="Normal 4 7" xfId="1670"/>
    <cellStyle name="Normal 4 7 2" xfId="1671"/>
    <cellStyle name="Normal 4 7 2 2" xfId="1672"/>
    <cellStyle name="Normal 4 7 3" xfId="1673"/>
    <cellStyle name="Normal 4 8" xfId="1674"/>
    <cellStyle name="Normal 4 8 2" xfId="1675"/>
    <cellStyle name="Normal 4 8 2 2" xfId="1676"/>
    <cellStyle name="Normal 4 8 3" xfId="1677"/>
    <cellStyle name="Normal 4 9" xfId="1678"/>
    <cellStyle name="Normal 4 9 2" xfId="1679"/>
    <cellStyle name="Normal 4 9 2 2" xfId="1680"/>
    <cellStyle name="Normal 4 9 3" xfId="1681"/>
    <cellStyle name="Normal 4_Draft DPA New" xfId="1682"/>
    <cellStyle name="Normal 40" xfId="1683"/>
    <cellStyle name="Normal 41" xfId="1684"/>
    <cellStyle name="Normal 42" xfId="1685"/>
    <cellStyle name="Normal 43" xfId="1686"/>
    <cellStyle name="Normal 44" xfId="1687"/>
    <cellStyle name="Normal 44 2" xfId="1688"/>
    <cellStyle name="Normal 44 2 2" xfId="1689"/>
    <cellStyle name="Normal 44 3" xfId="1690"/>
    <cellStyle name="Normal 45" xfId="1691"/>
    <cellStyle name="Normal 45 2" xfId="1692"/>
    <cellStyle name="Normal 46" xfId="1693"/>
    <cellStyle name="Normal 46 2" xfId="1694"/>
    <cellStyle name="Normal 47" xfId="10"/>
    <cellStyle name="Normal 48" xfId="1695"/>
    <cellStyle name="Normal 48 2" xfId="1696"/>
    <cellStyle name="Normal 49" xfId="1697"/>
    <cellStyle name="Normal 49 2" xfId="1698"/>
    <cellStyle name="Normal 5" xfId="1699"/>
    <cellStyle name="Normal 5 10" xfId="1700"/>
    <cellStyle name="Normal 5 11" xfId="1701"/>
    <cellStyle name="Normal 5 12" xfId="1702"/>
    <cellStyle name="Normal 5 13" xfId="1703"/>
    <cellStyle name="Normal 5 14" xfId="1704"/>
    <cellStyle name="Normal 5 15" xfId="1705"/>
    <cellStyle name="Normal 5 16" xfId="1706"/>
    <cellStyle name="Normal 5 17" xfId="1707"/>
    <cellStyle name="Normal 5 18" xfId="1708"/>
    <cellStyle name="Normal 5 19" xfId="1709"/>
    <cellStyle name="Normal 5 2" xfId="1710"/>
    <cellStyle name="Normal 5 20" xfId="1711"/>
    <cellStyle name="Normal 5 21" xfId="1712"/>
    <cellStyle name="Normal 5 22" xfId="1713"/>
    <cellStyle name="Normal 5 23" xfId="1714"/>
    <cellStyle name="Normal 5 24" xfId="1715"/>
    <cellStyle name="Normal 5 25" xfId="1716"/>
    <cellStyle name="Normal 5 26" xfId="1717"/>
    <cellStyle name="Normal 5 27" xfId="1718"/>
    <cellStyle name="Normal 5 28" xfId="1719"/>
    <cellStyle name="Normal 5 3" xfId="1720"/>
    <cellStyle name="Normal 5 3 10" xfId="1721"/>
    <cellStyle name="Normal 5 3 11" xfId="1722"/>
    <cellStyle name="Normal 5 3 12" xfId="1723"/>
    <cellStyle name="Normal 5 3 13" xfId="1724"/>
    <cellStyle name="Normal 5 3 14" xfId="1725"/>
    <cellStyle name="Normal 5 3 15" xfId="1726"/>
    <cellStyle name="Normal 5 3 16" xfId="1727"/>
    <cellStyle name="Normal 5 3 17" xfId="1728"/>
    <cellStyle name="Normal 5 3 18" xfId="1729"/>
    <cellStyle name="Normal 5 3 19" xfId="1730"/>
    <cellStyle name="Normal 5 3 2" xfId="1731"/>
    <cellStyle name="Normal 5 3 20" xfId="1732"/>
    <cellStyle name="Normal 5 3 21" xfId="1733"/>
    <cellStyle name="Normal 5 3 22" xfId="1734"/>
    <cellStyle name="Normal 5 3 23" xfId="1735"/>
    <cellStyle name="Normal 5 3 24" xfId="1736"/>
    <cellStyle name="Normal 5 3 25" xfId="1737"/>
    <cellStyle name="Normal 5 3 26" xfId="1738"/>
    <cellStyle name="Normal 5 3 3" xfId="1739"/>
    <cellStyle name="Normal 5 3 4" xfId="1740"/>
    <cellStyle name="Normal 5 3 5" xfId="1741"/>
    <cellStyle name="Normal 5 3 6" xfId="1742"/>
    <cellStyle name="Normal 5 3 7" xfId="1743"/>
    <cellStyle name="Normal 5 3 8" xfId="1744"/>
    <cellStyle name="Normal 5 3 9" xfId="1745"/>
    <cellStyle name="Normal 5 3_Draft DPA New" xfId="1746"/>
    <cellStyle name="Normal 5 4" xfId="1747"/>
    <cellStyle name="Normal 5 5" xfId="1748"/>
    <cellStyle name="Normal 5 6" xfId="1749"/>
    <cellStyle name="Normal 5 7" xfId="1750"/>
    <cellStyle name="Normal 5 8" xfId="1751"/>
    <cellStyle name="Normal 5 9" xfId="1752"/>
    <cellStyle name="Normal 5_Draft DPA New" xfId="1753"/>
    <cellStyle name="Normal 50" xfId="1754"/>
    <cellStyle name="Normal 50 2" xfId="1755"/>
    <cellStyle name="Normal 51" xfId="1756"/>
    <cellStyle name="Normal 51 2" xfId="1757"/>
    <cellStyle name="Normal 52" xfId="1758"/>
    <cellStyle name="Normal 52 2" xfId="1759"/>
    <cellStyle name="Normal 53" xfId="1760"/>
    <cellStyle name="Normal 53 2" xfId="1761"/>
    <cellStyle name="Normal 54" xfId="1762"/>
    <cellStyle name="Normal 54 2" xfId="1763"/>
    <cellStyle name="Normal 55" xfId="1764"/>
    <cellStyle name="Normal 55 2" xfId="1765"/>
    <cellStyle name="Normal 56" xfId="1766"/>
    <cellStyle name="Normal 56 2" xfId="1767"/>
    <cellStyle name="Normal 57" xfId="1768"/>
    <cellStyle name="Normal 57 2" xfId="1769"/>
    <cellStyle name="Normal 57 2 2" xfId="1770"/>
    <cellStyle name="Normal 57 3" xfId="1771"/>
    <cellStyle name="Normal 57 4" xfId="4"/>
    <cellStyle name="Normal 58" xfId="1772"/>
    <cellStyle name="Normal 59" xfId="1773"/>
    <cellStyle name="Normal 6" xfId="1774"/>
    <cellStyle name="Normal 6 2" xfId="1775"/>
    <cellStyle name="Normal 6 3" xfId="1776"/>
    <cellStyle name="Normal 60" xfId="1777"/>
    <cellStyle name="Normal 60 2" xfId="1778"/>
    <cellStyle name="Normal 61" xfId="2484"/>
    <cellStyle name="Normal 7" xfId="1779"/>
    <cellStyle name="Normal 7 10" xfId="1780"/>
    <cellStyle name="Normal 7 11" xfId="1781"/>
    <cellStyle name="Normal 7 12" xfId="1782"/>
    <cellStyle name="Normal 7 13" xfId="1783"/>
    <cellStyle name="Normal 7 14" xfId="1784"/>
    <cellStyle name="Normal 7 15" xfId="1785"/>
    <cellStyle name="Normal 7 16" xfId="1786"/>
    <cellStyle name="Normal 7 17" xfId="1787"/>
    <cellStyle name="Normal 7 18" xfId="1788"/>
    <cellStyle name="Normal 7 19" xfId="1789"/>
    <cellStyle name="Normal 7 2" xfId="1790"/>
    <cellStyle name="Normal 7 2 10" xfId="1791"/>
    <cellStyle name="Normal 7 2 11" xfId="1792"/>
    <cellStyle name="Normal 7 2 12" xfId="1793"/>
    <cellStyle name="Normal 7 2 13" xfId="1794"/>
    <cellStyle name="Normal 7 2 14" xfId="1795"/>
    <cellStyle name="Normal 7 2 15" xfId="1796"/>
    <cellStyle name="Normal 7 2 16" xfId="1797"/>
    <cellStyle name="Normal 7 2 17" xfId="1798"/>
    <cellStyle name="Normal 7 2 18" xfId="1799"/>
    <cellStyle name="Normal 7 2 19" xfId="1800"/>
    <cellStyle name="Normal 7 2 2" xfId="1801"/>
    <cellStyle name="Normal 7 2 20" xfId="1802"/>
    <cellStyle name="Normal 7 2 21" xfId="1803"/>
    <cellStyle name="Normal 7 2 22" xfId="1804"/>
    <cellStyle name="Normal 7 2 23" xfId="1805"/>
    <cellStyle name="Normal 7 2 24" xfId="1806"/>
    <cellStyle name="Normal 7 2 25" xfId="1807"/>
    <cellStyle name="Normal 7 2 26" xfId="1808"/>
    <cellStyle name="Normal 7 2 3" xfId="1809"/>
    <cellStyle name="Normal 7 2 4" xfId="1810"/>
    <cellStyle name="Normal 7 2 5" xfId="1811"/>
    <cellStyle name="Normal 7 2 6" xfId="1812"/>
    <cellStyle name="Normal 7 2 7" xfId="1813"/>
    <cellStyle name="Normal 7 2 8" xfId="1814"/>
    <cellStyle name="Normal 7 2 9" xfId="1815"/>
    <cellStyle name="Normal 7 2_Draft DPA New" xfId="1816"/>
    <cellStyle name="Normal 7 20" xfId="1817"/>
    <cellStyle name="Normal 7 21" xfId="1818"/>
    <cellStyle name="Normal 7 22" xfId="1819"/>
    <cellStyle name="Normal 7 23" xfId="1820"/>
    <cellStyle name="Normal 7 24" xfId="1821"/>
    <cellStyle name="Normal 7 25" xfId="1822"/>
    <cellStyle name="Normal 7 26" xfId="1823"/>
    <cellStyle name="Normal 7 27" xfId="1824"/>
    <cellStyle name="Normal 7 3" xfId="1825"/>
    <cellStyle name="Normal 7 4" xfId="1826"/>
    <cellStyle name="Normal 7 5" xfId="1827"/>
    <cellStyle name="Normal 7 6" xfId="1828"/>
    <cellStyle name="Normal 7 7" xfId="1829"/>
    <cellStyle name="Normal 7 8" xfId="1830"/>
    <cellStyle name="Normal 7 9" xfId="1831"/>
    <cellStyle name="Normal 7_Draft DPA New" xfId="1832"/>
    <cellStyle name="Normal 8" xfId="1833"/>
    <cellStyle name="Normal 8 2" xfId="1834"/>
    <cellStyle name="Normal 8 2 2" xfId="1835"/>
    <cellStyle name="Normal 8 2 2 2" xfId="1836"/>
    <cellStyle name="Normal 8 2 2 2 2" xfId="1837"/>
    <cellStyle name="Normal 8 2 2 3" xfId="1838"/>
    <cellStyle name="Normal 8 2 3" xfId="1839"/>
    <cellStyle name="Normal 8 2 3 2" xfId="1840"/>
    <cellStyle name="Normal 8 2 4" xfId="1841"/>
    <cellStyle name="Normal 8 3" xfId="1842"/>
    <cellStyle name="Normal 8 3 2" xfId="1843"/>
    <cellStyle name="Normal 8 4" xfId="1844"/>
    <cellStyle name="Normal 8_Draft DPA New" xfId="1845"/>
    <cellStyle name="Normal 9" xfId="1846"/>
    <cellStyle name="Normal 9 10" xfId="1847"/>
    <cellStyle name="Normal 9 10 2" xfId="1848"/>
    <cellStyle name="Normal 9 10 2 2" xfId="1849"/>
    <cellStyle name="Normal 9 10 2 2 2" xfId="1850"/>
    <cellStyle name="Normal 9 10 2 2 2 2" xfId="1851"/>
    <cellStyle name="Normal 9 10 2 2 3" xfId="1852"/>
    <cellStyle name="Normal 9 10 2 3" xfId="1853"/>
    <cellStyle name="Normal 9 10 2 3 2" xfId="1854"/>
    <cellStyle name="Normal 9 10 2 4" xfId="1855"/>
    <cellStyle name="Normal 9 10 3" xfId="1856"/>
    <cellStyle name="Normal 9 10 3 2" xfId="1857"/>
    <cellStyle name="Normal 9 10 4" xfId="1858"/>
    <cellStyle name="Normal 9 11" xfId="1859"/>
    <cellStyle name="Normal 9 11 2" xfId="1860"/>
    <cellStyle name="Normal 9 11 2 2" xfId="1861"/>
    <cellStyle name="Normal 9 11 3" xfId="1862"/>
    <cellStyle name="Normal 9 12" xfId="1863"/>
    <cellStyle name="Normal 9 12 2" xfId="1864"/>
    <cellStyle name="Normal 9 12 2 2" xfId="1865"/>
    <cellStyle name="Normal 9 12 3" xfId="1866"/>
    <cellStyle name="Normal 9 13" xfId="1867"/>
    <cellStyle name="Normal 9 13 2" xfId="1868"/>
    <cellStyle name="Normal 9 13 2 2" xfId="1869"/>
    <cellStyle name="Normal 9 13 3" xfId="1870"/>
    <cellStyle name="Normal 9 14" xfId="1871"/>
    <cellStyle name="Normal 9 14 2" xfId="1872"/>
    <cellStyle name="Normal 9 14 2 2" xfId="1873"/>
    <cellStyle name="Normal 9 14 3" xfId="1874"/>
    <cellStyle name="Normal 9 15" xfId="1875"/>
    <cellStyle name="Normal 9 15 2" xfId="1876"/>
    <cellStyle name="Normal 9 15 2 2" xfId="1877"/>
    <cellStyle name="Normal 9 15 3" xfId="1878"/>
    <cellStyle name="Normal 9 16" xfId="1879"/>
    <cellStyle name="Normal 9 16 2" xfId="1880"/>
    <cellStyle name="Normal 9 16 2 2" xfId="1881"/>
    <cellStyle name="Normal 9 16 3" xfId="1882"/>
    <cellStyle name="Normal 9 17" xfId="1883"/>
    <cellStyle name="Normal 9 17 2" xfId="1884"/>
    <cellStyle name="Normal 9 17 2 2" xfId="1885"/>
    <cellStyle name="Normal 9 17 3" xfId="1886"/>
    <cellStyle name="Normal 9 18" xfId="1887"/>
    <cellStyle name="Normal 9 18 2" xfId="1888"/>
    <cellStyle name="Normal 9 18 2 2" xfId="1889"/>
    <cellStyle name="Normal 9 18 3" xfId="1890"/>
    <cellStyle name="Normal 9 19" xfId="1891"/>
    <cellStyle name="Normal 9 19 2" xfId="1892"/>
    <cellStyle name="Normal 9 19 2 2" xfId="1893"/>
    <cellStyle name="Normal 9 19 3" xfId="1894"/>
    <cellStyle name="Normal 9 2" xfId="1895"/>
    <cellStyle name="Normal 9 2 2" xfId="1896"/>
    <cellStyle name="Normal 9 2 2 2" xfId="1897"/>
    <cellStyle name="Normal 9 2 3" xfId="1898"/>
    <cellStyle name="Normal 9 20" xfId="1899"/>
    <cellStyle name="Normal 9 20 2" xfId="1900"/>
    <cellStyle name="Normal 9 20 2 2" xfId="1901"/>
    <cellStyle name="Normal 9 20 3" xfId="1902"/>
    <cellStyle name="Normal 9 21" xfId="1903"/>
    <cellStyle name="Normal 9 21 2" xfId="1904"/>
    <cellStyle name="Normal 9 21 2 2" xfId="1905"/>
    <cellStyle name="Normal 9 21 3" xfId="1906"/>
    <cellStyle name="Normal 9 22" xfId="1907"/>
    <cellStyle name="Normal 9 22 2" xfId="1908"/>
    <cellStyle name="Normal 9 22 2 2" xfId="1909"/>
    <cellStyle name="Normal 9 22 3" xfId="1910"/>
    <cellStyle name="Normal 9 23" xfId="1911"/>
    <cellStyle name="Normal 9 23 2" xfId="1912"/>
    <cellStyle name="Normal 9 23 2 2" xfId="1913"/>
    <cellStyle name="Normal 9 23 3" xfId="1914"/>
    <cellStyle name="Normal 9 24" xfId="1915"/>
    <cellStyle name="Normal 9 24 2" xfId="1916"/>
    <cellStyle name="Normal 9 24 2 2" xfId="1917"/>
    <cellStyle name="Normal 9 24 3" xfId="1918"/>
    <cellStyle name="Normal 9 25" xfId="1919"/>
    <cellStyle name="Normal 9 25 2" xfId="1920"/>
    <cellStyle name="Normal 9 25 2 2" xfId="1921"/>
    <cellStyle name="Normal 9 25 3" xfId="1922"/>
    <cellStyle name="Normal 9 26" xfId="1923"/>
    <cellStyle name="Normal 9 26 2" xfId="1924"/>
    <cellStyle name="Normal 9 26 2 2" xfId="1925"/>
    <cellStyle name="Normal 9 26 3" xfId="1926"/>
    <cellStyle name="Normal 9 27" xfId="1927"/>
    <cellStyle name="Normal 9 27 2" xfId="1928"/>
    <cellStyle name="Normal 9 28" xfId="1929"/>
    <cellStyle name="Normal 9 3" xfId="1930"/>
    <cellStyle name="Normal 9 3 2" xfId="1931"/>
    <cellStyle name="Normal 9 3 2 2" xfId="1932"/>
    <cellStyle name="Normal 9 3 3" xfId="1933"/>
    <cellStyle name="Normal 9 4" xfId="1934"/>
    <cellStyle name="Normal 9 4 2" xfId="1935"/>
    <cellStyle name="Normal 9 4 2 2" xfId="1936"/>
    <cellStyle name="Normal 9 4 3" xfId="1937"/>
    <cellStyle name="Normal 9 5" xfId="1938"/>
    <cellStyle name="Normal 9 5 2" xfId="1939"/>
    <cellStyle name="Normal 9 5 2 2" xfId="1940"/>
    <cellStyle name="Normal 9 5 3" xfId="1941"/>
    <cellStyle name="Normal 9 6" xfId="1942"/>
    <cellStyle name="Normal 9 6 2" xfId="1943"/>
    <cellStyle name="Normal 9 6 2 2" xfId="1944"/>
    <cellStyle name="Normal 9 6 3" xfId="1945"/>
    <cellStyle name="Normal 9 7" xfId="1946"/>
    <cellStyle name="Normal 9 7 2" xfId="1947"/>
    <cellStyle name="Normal 9 7 2 2" xfId="1948"/>
    <cellStyle name="Normal 9 7 3" xfId="1949"/>
    <cellStyle name="Normal 9 8" xfId="1950"/>
    <cellStyle name="Normal 9 8 2" xfId="1951"/>
    <cellStyle name="Normal 9 8 2 2" xfId="1952"/>
    <cellStyle name="Normal 9 8 3" xfId="1953"/>
    <cellStyle name="Normal 9 9" xfId="1954"/>
    <cellStyle name="Normal 9 9 2" xfId="1955"/>
    <cellStyle name="Normal 9 9 2 2" xfId="1956"/>
    <cellStyle name="Normal 9 9 3" xfId="1957"/>
    <cellStyle name="Normal 9_Draft DPA New" xfId="1958"/>
    <cellStyle name="Note 2" xfId="1959"/>
    <cellStyle name="Note 2 2" xfId="1960"/>
    <cellStyle name="Note 2 2 2" xfId="1961"/>
    <cellStyle name="Note 2 3" xfId="1962"/>
    <cellStyle name="Note 3" xfId="1963"/>
    <cellStyle name="Note 3 2" xfId="1964"/>
    <cellStyle name="Note 3 2 2" xfId="1965"/>
    <cellStyle name="Note 3 3" xfId="1966"/>
    <cellStyle name="Note 4" xfId="1967"/>
    <cellStyle name="Note 4 2" xfId="1968"/>
    <cellStyle name="Note 4 2 2" xfId="1969"/>
    <cellStyle name="Note 4 3" xfId="1970"/>
    <cellStyle name="Output 2" xfId="1971"/>
    <cellStyle name="Output 2 2" xfId="1972"/>
    <cellStyle name="Output 2 2 2" xfId="1973"/>
    <cellStyle name="Output 2 3" xfId="1974"/>
    <cellStyle name="Output 3" xfId="1975"/>
    <cellStyle name="Output 3 2" xfId="1976"/>
    <cellStyle name="Output 3 2 2" xfId="1977"/>
    <cellStyle name="Output 3 3" xfId="1978"/>
    <cellStyle name="Output 4" xfId="1979"/>
    <cellStyle name="Output 4 2" xfId="1980"/>
    <cellStyle name="Output 4 2 2" xfId="1981"/>
    <cellStyle name="Output 4 3" xfId="1982"/>
    <cellStyle name="Percent 10" xfId="1983"/>
    <cellStyle name="Percent 10 2" xfId="1984"/>
    <cellStyle name="Percent 11" xfId="1985"/>
    <cellStyle name="Percent 11 2" xfId="1986"/>
    <cellStyle name="Percent 12" xfId="1987"/>
    <cellStyle name="Percent 13" xfId="1988"/>
    <cellStyle name="Percent 14" xfId="1989"/>
    <cellStyle name="Percent 2" xfId="1990"/>
    <cellStyle name="Percent 2 2" xfId="1991"/>
    <cellStyle name="Percent 2 2 2" xfId="1992"/>
    <cellStyle name="Percent 2 3" xfId="1993"/>
    <cellStyle name="Percent 2 4" xfId="1994"/>
    <cellStyle name="Percent 3" xfId="1995"/>
    <cellStyle name="Percent 3 2" xfId="1996"/>
    <cellStyle name="Percent 3 2 10" xfId="1997"/>
    <cellStyle name="Percent 3 2 11" xfId="1998"/>
    <cellStyle name="Percent 3 2 12" xfId="1999"/>
    <cellStyle name="Percent 3 2 13" xfId="2000"/>
    <cellStyle name="Percent 3 2 14" xfId="2001"/>
    <cellStyle name="Percent 3 2 15" xfId="2002"/>
    <cellStyle name="Percent 3 2 16" xfId="2003"/>
    <cellStyle name="Percent 3 2 17" xfId="2004"/>
    <cellStyle name="Percent 3 2 18" xfId="2005"/>
    <cellStyle name="Percent 3 2 19" xfId="2006"/>
    <cellStyle name="Percent 3 2 2" xfId="2007"/>
    <cellStyle name="Percent 3 2 20" xfId="2008"/>
    <cellStyle name="Percent 3 2 21" xfId="2009"/>
    <cellStyle name="Percent 3 2 22" xfId="2010"/>
    <cellStyle name="Percent 3 2 23" xfId="2011"/>
    <cellStyle name="Percent 3 2 24" xfId="2012"/>
    <cellStyle name="Percent 3 2 25" xfId="2013"/>
    <cellStyle name="Percent 3 2 26" xfId="2014"/>
    <cellStyle name="Percent 3 2 3" xfId="2015"/>
    <cellStyle name="Percent 3 2 4" xfId="2016"/>
    <cellStyle name="Percent 3 2 5" xfId="2017"/>
    <cellStyle name="Percent 3 2 6" xfId="2018"/>
    <cellStyle name="Percent 3 2 7" xfId="2019"/>
    <cellStyle name="Percent 3 2 8" xfId="2020"/>
    <cellStyle name="Percent 3 2 9" xfId="2021"/>
    <cellStyle name="Percent 4" xfId="2022"/>
    <cellStyle name="Percent 4 2" xfId="2023"/>
    <cellStyle name="Percent 4 2 2" xfId="2024"/>
    <cellStyle name="Percent 5" xfId="2025"/>
    <cellStyle name="Percent 6" xfId="2026"/>
    <cellStyle name="Percent 6 2" xfId="2027"/>
    <cellStyle name="Percent 6 3" xfId="2028"/>
    <cellStyle name="Percent 7" xfId="2029"/>
    <cellStyle name="Percent 8" xfId="2030"/>
    <cellStyle name="Percent 9" xfId="2031"/>
    <cellStyle name="S0" xfId="2032"/>
    <cellStyle name="S0 2" xfId="2033"/>
    <cellStyle name="S0 3" xfId="2034"/>
    <cellStyle name="S0 4" xfId="2035"/>
    <cellStyle name="S0 4 2" xfId="2036"/>
    <cellStyle name="S0 4 3" xfId="2037"/>
    <cellStyle name="S0 5" xfId="2038"/>
    <cellStyle name="S0_Draft DPA New" xfId="2039"/>
    <cellStyle name="S1" xfId="2040"/>
    <cellStyle name="S1 2" xfId="2041"/>
    <cellStyle name="S1 3" xfId="2042"/>
    <cellStyle name="S1 4" xfId="2043"/>
    <cellStyle name="S1 5" xfId="2044"/>
    <cellStyle name="S1_Draft DPA New" xfId="2045"/>
    <cellStyle name="S10" xfId="2046"/>
    <cellStyle name="S10 2" xfId="2047"/>
    <cellStyle name="S10 2 2" xfId="2048"/>
    <cellStyle name="S10 2 3" xfId="2049"/>
    <cellStyle name="S10 3" xfId="2050"/>
    <cellStyle name="S10 3 2" xfId="2051"/>
    <cellStyle name="S10 4" xfId="2052"/>
    <cellStyle name="S10 5" xfId="2053"/>
    <cellStyle name="S10 5 2" xfId="2054"/>
    <cellStyle name="S10 5 3" xfId="2055"/>
    <cellStyle name="S10 6" xfId="2056"/>
    <cellStyle name="S10 7" xfId="2057"/>
    <cellStyle name="S10_Draft DPA New" xfId="2058"/>
    <cellStyle name="S11" xfId="2059"/>
    <cellStyle name="S11 2" xfId="2060"/>
    <cellStyle name="S11 2 2" xfId="2061"/>
    <cellStyle name="S11 2 3" xfId="2062"/>
    <cellStyle name="S11 3" xfId="2063"/>
    <cellStyle name="S11 4" xfId="2064"/>
    <cellStyle name="S11 4 2" xfId="2065"/>
    <cellStyle name="S11 4 3" xfId="2066"/>
    <cellStyle name="S11 5" xfId="2067"/>
    <cellStyle name="S11 6" xfId="2068"/>
    <cellStyle name="S12" xfId="2069"/>
    <cellStyle name="S12 2" xfId="2070"/>
    <cellStyle name="S12 2 2" xfId="2071"/>
    <cellStyle name="S12 2_Draft DPA New" xfId="2072"/>
    <cellStyle name="S12 3" xfId="2073"/>
    <cellStyle name="S12 4" xfId="2074"/>
    <cellStyle name="S12 5" xfId="2075"/>
    <cellStyle name="S12 5 2" xfId="2076"/>
    <cellStyle name="S12 5 3" xfId="2077"/>
    <cellStyle name="S12 6" xfId="2078"/>
    <cellStyle name="S12 7" xfId="2079"/>
    <cellStyle name="S13" xfId="2080"/>
    <cellStyle name="S13 2" xfId="2081"/>
    <cellStyle name="S13 2 2" xfId="2082"/>
    <cellStyle name="S13 2_Draft DPA New" xfId="2083"/>
    <cellStyle name="S13 3" xfId="2084"/>
    <cellStyle name="S13 4" xfId="2085"/>
    <cellStyle name="S13 5" xfId="2086"/>
    <cellStyle name="S13 5 2" xfId="2087"/>
    <cellStyle name="S13 5 3" xfId="2088"/>
    <cellStyle name="S13 6" xfId="2089"/>
    <cellStyle name="S13 7" xfId="2090"/>
    <cellStyle name="S13_Draft DPA New" xfId="2091"/>
    <cellStyle name="S14" xfId="2092"/>
    <cellStyle name="S14 2" xfId="2093"/>
    <cellStyle name="S14 2 2" xfId="2094"/>
    <cellStyle name="S14 2_Draft DPA New" xfId="2095"/>
    <cellStyle name="S14 3" xfId="2096"/>
    <cellStyle name="S14 3 2" xfId="2097"/>
    <cellStyle name="S14 4" xfId="2098"/>
    <cellStyle name="S14 5" xfId="2099"/>
    <cellStyle name="S14 6" xfId="2100"/>
    <cellStyle name="S14 6 2" xfId="2101"/>
    <cellStyle name="S14 6 3" xfId="2102"/>
    <cellStyle name="S14 7" xfId="2103"/>
    <cellStyle name="S14 8" xfId="2104"/>
    <cellStyle name="S14_Draft DPA New" xfId="2105"/>
    <cellStyle name="S15" xfId="2106"/>
    <cellStyle name="S15 2" xfId="2107"/>
    <cellStyle name="S15 3" xfId="2108"/>
    <cellStyle name="S15 4" xfId="2109"/>
    <cellStyle name="S15 5" xfId="2110"/>
    <cellStyle name="S15 5 2" xfId="2111"/>
    <cellStyle name="S15 5 3" xfId="2112"/>
    <cellStyle name="S15 6" xfId="2113"/>
    <cellStyle name="S15 7" xfId="2114"/>
    <cellStyle name="S16" xfId="2115"/>
    <cellStyle name="S16 2" xfId="2116"/>
    <cellStyle name="S16 2 2" xfId="2117"/>
    <cellStyle name="S16 3" xfId="2118"/>
    <cellStyle name="S16 3 2" xfId="2119"/>
    <cellStyle name="S16 4" xfId="2120"/>
    <cellStyle name="S16 5" xfId="2121"/>
    <cellStyle name="S16 6" xfId="2122"/>
    <cellStyle name="S16 7" xfId="2123"/>
    <cellStyle name="S16 7 2" xfId="2124"/>
    <cellStyle name="S16 7 3" xfId="2125"/>
    <cellStyle name="S16 8" xfId="2126"/>
    <cellStyle name="S16 9" xfId="2127"/>
    <cellStyle name="S16_Draft DPA New" xfId="2128"/>
    <cellStyle name="S17" xfId="2129"/>
    <cellStyle name="S17 2" xfId="2130"/>
    <cellStyle name="S17 2 2" xfId="2131"/>
    <cellStyle name="S17 3" xfId="2132"/>
    <cellStyle name="S17 3 2" xfId="2133"/>
    <cellStyle name="S17 4" xfId="2134"/>
    <cellStyle name="S17 5" xfId="2135"/>
    <cellStyle name="S17 6" xfId="2136"/>
    <cellStyle name="S17 7" xfId="2137"/>
    <cellStyle name="S17 7 2" xfId="2138"/>
    <cellStyle name="S17 7 3" xfId="2139"/>
    <cellStyle name="S17 8" xfId="2140"/>
    <cellStyle name="S17 9" xfId="2141"/>
    <cellStyle name="S18" xfId="2142"/>
    <cellStyle name="S18 2" xfId="2143"/>
    <cellStyle name="S18 2 2" xfId="2144"/>
    <cellStyle name="S18 3" xfId="2145"/>
    <cellStyle name="S18 4" xfId="2146"/>
    <cellStyle name="S18 5" xfId="2147"/>
    <cellStyle name="S18 5 2" xfId="2148"/>
    <cellStyle name="S18 5 3" xfId="2149"/>
    <cellStyle name="S18 6" xfId="2150"/>
    <cellStyle name="S18 7" xfId="2151"/>
    <cellStyle name="S18_Draft DPA New" xfId="2152"/>
    <cellStyle name="S19" xfId="2153"/>
    <cellStyle name="S19 2" xfId="2154"/>
    <cellStyle name="S19 2 2" xfId="2155"/>
    <cellStyle name="S19 3" xfId="2156"/>
    <cellStyle name="S19 3 2" xfId="2157"/>
    <cellStyle name="S19 4" xfId="2158"/>
    <cellStyle name="S19 5" xfId="2159"/>
    <cellStyle name="S19 6" xfId="2160"/>
    <cellStyle name="S19 6 2" xfId="2161"/>
    <cellStyle name="S19 6 3" xfId="2162"/>
    <cellStyle name="S19 7" xfId="2163"/>
    <cellStyle name="S19 8" xfId="2164"/>
    <cellStyle name="S19_Draft DPA New" xfId="2165"/>
    <cellStyle name="S2" xfId="2166"/>
    <cellStyle name="S2 2" xfId="2167"/>
    <cellStyle name="S2 2 2" xfId="2168"/>
    <cellStyle name="S2 3" xfId="2169"/>
    <cellStyle name="S2 4" xfId="2170"/>
    <cellStyle name="S2 5" xfId="2171"/>
    <cellStyle name="S2 6" xfId="2172"/>
    <cellStyle name="S20" xfId="2173"/>
    <cellStyle name="S20 10" xfId="2174"/>
    <cellStyle name="S20 2" xfId="2175"/>
    <cellStyle name="S20 3" xfId="2176"/>
    <cellStyle name="S20 3 2" xfId="2177"/>
    <cellStyle name="S20 4" xfId="2178"/>
    <cellStyle name="S20 4 2" xfId="2179"/>
    <cellStyle name="S20 5" xfId="2180"/>
    <cellStyle name="S20 6" xfId="2181"/>
    <cellStyle name="S20 7" xfId="2182"/>
    <cellStyle name="S20 8" xfId="2183"/>
    <cellStyle name="S20 8 2" xfId="2184"/>
    <cellStyle name="S20 8 3" xfId="2185"/>
    <cellStyle name="S20 9" xfId="2186"/>
    <cellStyle name="S20_Draft DPA New" xfId="2187"/>
    <cellStyle name="S21" xfId="2188"/>
    <cellStyle name="S21 2" xfId="2189"/>
    <cellStyle name="S21 2 2" xfId="2190"/>
    <cellStyle name="S21 3" xfId="2191"/>
    <cellStyle name="S21 4" xfId="2192"/>
    <cellStyle name="S21 5" xfId="2193"/>
    <cellStyle name="S21_Draft DPA New" xfId="2194"/>
    <cellStyle name="S22" xfId="2195"/>
    <cellStyle name="S22 2" xfId="2196"/>
    <cellStyle name="S22 2 2" xfId="2197"/>
    <cellStyle name="S22 3" xfId="2198"/>
    <cellStyle name="S22 4" xfId="2199"/>
    <cellStyle name="S22 5" xfId="2200"/>
    <cellStyle name="S22 6" xfId="2201"/>
    <cellStyle name="S23" xfId="2202"/>
    <cellStyle name="S23 2" xfId="2203"/>
    <cellStyle name="S23 2 2" xfId="2204"/>
    <cellStyle name="S23 2 3" xfId="2205"/>
    <cellStyle name="S23 3" xfId="2206"/>
    <cellStyle name="S23 3 2" xfId="2207"/>
    <cellStyle name="S23 3 2 2" xfId="2208"/>
    <cellStyle name="S23 4" xfId="2209"/>
    <cellStyle name="S23 4 2" xfId="2210"/>
    <cellStyle name="S23 5" xfId="2211"/>
    <cellStyle name="S23 5 2" xfId="2212"/>
    <cellStyle name="S23 5 3" xfId="2213"/>
    <cellStyle name="S23 6" xfId="2214"/>
    <cellStyle name="S23 7" xfId="2215"/>
    <cellStyle name="S24" xfId="2216"/>
    <cellStyle name="S24 2" xfId="2217"/>
    <cellStyle name="S24 3" xfId="2218"/>
    <cellStyle name="S25" xfId="2219"/>
    <cellStyle name="S25 2" xfId="2220"/>
    <cellStyle name="S25 2 2" xfId="2221"/>
    <cellStyle name="S25 3" xfId="2222"/>
    <cellStyle name="S25 3 2" xfId="2223"/>
    <cellStyle name="S25 4" xfId="2224"/>
    <cellStyle name="S25 5" xfId="2225"/>
    <cellStyle name="S25 6" xfId="2226"/>
    <cellStyle name="S25_Draft DPA New" xfId="2227"/>
    <cellStyle name="S26" xfId="2228"/>
    <cellStyle name="S26 2" xfId="2229"/>
    <cellStyle name="S26 2 2" xfId="2230"/>
    <cellStyle name="S26 2 3" xfId="2231"/>
    <cellStyle name="S26 3" xfId="2232"/>
    <cellStyle name="S26_Draft DPA New" xfId="2233"/>
    <cellStyle name="S27" xfId="2234"/>
    <cellStyle name="S27 2" xfId="2235"/>
    <cellStyle name="S27 2 2" xfId="2236"/>
    <cellStyle name="S27 3" xfId="2237"/>
    <cellStyle name="S27 4" xfId="2238"/>
    <cellStyle name="S27 5" xfId="2239"/>
    <cellStyle name="S27_Draft DPA New" xfId="2240"/>
    <cellStyle name="S28" xfId="2241"/>
    <cellStyle name="S28 2" xfId="2242"/>
    <cellStyle name="S28 3" xfId="2243"/>
    <cellStyle name="S28 4" xfId="2244"/>
    <cellStyle name="S28_Draft DPA New" xfId="2245"/>
    <cellStyle name="S29" xfId="2246"/>
    <cellStyle name="S29 2" xfId="2247"/>
    <cellStyle name="S29 2 2" xfId="2248"/>
    <cellStyle name="S29 3" xfId="2249"/>
    <cellStyle name="S29 4" xfId="2250"/>
    <cellStyle name="S29 5" xfId="2251"/>
    <cellStyle name="S29_Draft DPA New" xfId="2252"/>
    <cellStyle name="S3" xfId="2253"/>
    <cellStyle name="S3 2" xfId="2254"/>
    <cellStyle name="S3 2 2" xfId="2255"/>
    <cellStyle name="S3 2_Draft DPA New" xfId="2256"/>
    <cellStyle name="S3 3" xfId="2257"/>
    <cellStyle name="S3 4" xfId="2258"/>
    <cellStyle name="S3_Draft DPA New" xfId="2259"/>
    <cellStyle name="S30" xfId="2260"/>
    <cellStyle name="S30 2" xfId="2261"/>
    <cellStyle name="S30 2 2" xfId="2262"/>
    <cellStyle name="S30 3" xfId="2263"/>
    <cellStyle name="S30 4" xfId="2264"/>
    <cellStyle name="S30_Draft DPA New" xfId="2265"/>
    <cellStyle name="S31" xfId="2266"/>
    <cellStyle name="S31 2" xfId="2267"/>
    <cellStyle name="S31 2 2" xfId="2268"/>
    <cellStyle name="S31 3" xfId="2269"/>
    <cellStyle name="S31 3 2" xfId="2270"/>
    <cellStyle name="S31 3 3" xfId="2271"/>
    <cellStyle name="S31 4" xfId="2272"/>
    <cellStyle name="S31 4 2" xfId="2273"/>
    <cellStyle name="S31_Draft DPA New" xfId="2274"/>
    <cellStyle name="S32" xfId="2275"/>
    <cellStyle name="S32 2" xfId="2276"/>
    <cellStyle name="S32 2 2" xfId="2277"/>
    <cellStyle name="S32 3" xfId="2278"/>
    <cellStyle name="S32 4" xfId="2279"/>
    <cellStyle name="S32 5" xfId="2280"/>
    <cellStyle name="S32_Draft DPA New" xfId="2281"/>
    <cellStyle name="S33" xfId="2282"/>
    <cellStyle name="S33 2" xfId="2283"/>
    <cellStyle name="S33 2 2" xfId="2284"/>
    <cellStyle name="S33 3" xfId="2285"/>
    <cellStyle name="S33 4" xfId="2286"/>
    <cellStyle name="S34" xfId="2287"/>
    <cellStyle name="S34 2" xfId="2288"/>
    <cellStyle name="S34 3" xfId="2289"/>
    <cellStyle name="S34 4" xfId="2290"/>
    <cellStyle name="S34_Draft DPA New" xfId="2291"/>
    <cellStyle name="S35" xfId="2292"/>
    <cellStyle name="S35 2" xfId="2293"/>
    <cellStyle name="S35 3" xfId="2294"/>
    <cellStyle name="S35_Draft DPA New" xfId="2295"/>
    <cellStyle name="S36" xfId="2296"/>
    <cellStyle name="S36 2" xfId="2297"/>
    <cellStyle name="S36 2 2" xfId="2298"/>
    <cellStyle name="S36 3" xfId="2299"/>
    <cellStyle name="S36 4" xfId="2300"/>
    <cellStyle name="S37" xfId="2301"/>
    <cellStyle name="S37 2" xfId="2302"/>
    <cellStyle name="S37 2 2" xfId="2303"/>
    <cellStyle name="S37 3" xfId="2304"/>
    <cellStyle name="S37 4" xfId="2305"/>
    <cellStyle name="S37_Draft DPA New" xfId="2306"/>
    <cellStyle name="S38" xfId="2307"/>
    <cellStyle name="S38 2" xfId="2308"/>
    <cellStyle name="S38 2 2" xfId="2309"/>
    <cellStyle name="S38 3" xfId="2310"/>
    <cellStyle name="S39" xfId="2311"/>
    <cellStyle name="S39 2" xfId="2312"/>
    <cellStyle name="S39 2 2" xfId="2313"/>
    <cellStyle name="S39 3" xfId="2314"/>
    <cellStyle name="S4" xfId="2315"/>
    <cellStyle name="S4 2" xfId="2316"/>
    <cellStyle name="S4 2 2" xfId="6"/>
    <cellStyle name="S4 2 3" xfId="2317"/>
    <cellStyle name="S4 2_Draft DPA New" xfId="2318"/>
    <cellStyle name="S4 3" xfId="2319"/>
    <cellStyle name="S4 4" xfId="2320"/>
    <cellStyle name="S4 5" xfId="2321"/>
    <cellStyle name="S4 6" xfId="2322"/>
    <cellStyle name="S4_Draft DPA New" xfId="2323"/>
    <cellStyle name="S40" xfId="2324"/>
    <cellStyle name="S40 2" xfId="2325"/>
    <cellStyle name="S40 3" xfId="2326"/>
    <cellStyle name="S40 4" xfId="2327"/>
    <cellStyle name="S41" xfId="2328"/>
    <cellStyle name="S41 2" xfId="2329"/>
    <cellStyle name="S41 2 2" xfId="2330"/>
    <cellStyle name="S41 3" xfId="2331"/>
    <cellStyle name="S41 4" xfId="2332"/>
    <cellStyle name="S41_Draft DPA New" xfId="2333"/>
    <cellStyle name="S42" xfId="2334"/>
    <cellStyle name="S42 2" xfId="2335"/>
    <cellStyle name="S42 3" xfId="2336"/>
    <cellStyle name="S42_Draft DPA New" xfId="2337"/>
    <cellStyle name="S43" xfId="2338"/>
    <cellStyle name="S43 2" xfId="2339"/>
    <cellStyle name="S43 3" xfId="2340"/>
    <cellStyle name="S43_Draft DPA New" xfId="2341"/>
    <cellStyle name="S44" xfId="2342"/>
    <cellStyle name="S44 2" xfId="2343"/>
    <cellStyle name="S44_Draft DPA New" xfId="2344"/>
    <cellStyle name="S45" xfId="2345"/>
    <cellStyle name="S45 2" xfId="2346"/>
    <cellStyle name="S45_Draft DPA New" xfId="2347"/>
    <cellStyle name="S46" xfId="2348"/>
    <cellStyle name="S46 2" xfId="2349"/>
    <cellStyle name="S46 3" xfId="2350"/>
    <cellStyle name="S46 4" xfId="2351"/>
    <cellStyle name="S47" xfId="2352"/>
    <cellStyle name="S47 2" xfId="2353"/>
    <cellStyle name="S47 3" xfId="2354"/>
    <cellStyle name="S47 4" xfId="2355"/>
    <cellStyle name="S48" xfId="2356"/>
    <cellStyle name="S48 2" xfId="2357"/>
    <cellStyle name="S48 3" xfId="2358"/>
    <cellStyle name="S48_Draft DPA New" xfId="2359"/>
    <cellStyle name="S49" xfId="2360"/>
    <cellStyle name="S49 2" xfId="2361"/>
    <cellStyle name="S49 3" xfId="2362"/>
    <cellStyle name="S49 4" xfId="2363"/>
    <cellStyle name="S49 5" xfId="2364"/>
    <cellStyle name="S49_Draft DPA New" xfId="2365"/>
    <cellStyle name="S5" xfId="2366"/>
    <cellStyle name="S5 2" xfId="2367"/>
    <cellStyle name="S5 2 2" xfId="7"/>
    <cellStyle name="S5 2 3" xfId="2368"/>
    <cellStyle name="S5 2_Draft DPA New" xfId="2369"/>
    <cellStyle name="S5 3" xfId="2370"/>
    <cellStyle name="S5 4" xfId="2371"/>
    <cellStyle name="S5 5" xfId="2372"/>
    <cellStyle name="S5 6" xfId="2373"/>
    <cellStyle name="S5 7" xfId="2374"/>
    <cellStyle name="S5_Draft DPA New" xfId="2375"/>
    <cellStyle name="S50" xfId="2376"/>
    <cellStyle name="S50 2" xfId="2377"/>
    <cellStyle name="S51" xfId="2378"/>
    <cellStyle name="S51 2" xfId="2379"/>
    <cellStyle name="S52" xfId="2380"/>
    <cellStyle name="S52 2" xfId="2381"/>
    <cellStyle name="S52 2 2" xfId="2382"/>
    <cellStyle name="S52 2 2 2" xfId="2383"/>
    <cellStyle name="S53" xfId="2384"/>
    <cellStyle name="S53 2" xfId="2385"/>
    <cellStyle name="S54" xfId="2386"/>
    <cellStyle name="S54 2" xfId="2387"/>
    <cellStyle name="S55" xfId="2388"/>
    <cellStyle name="S55 2" xfId="2389"/>
    <cellStyle name="S56" xfId="2390"/>
    <cellStyle name="S56 2" xfId="2391"/>
    <cellStyle name="S56 2 2" xfId="2392"/>
    <cellStyle name="S56 3" xfId="2393"/>
    <cellStyle name="S57" xfId="2394"/>
    <cellStyle name="S57 2" xfId="2395"/>
    <cellStyle name="S58" xfId="2396"/>
    <cellStyle name="S58 2" xfId="2397"/>
    <cellStyle name="S59" xfId="2398"/>
    <cellStyle name="S59 2" xfId="2399"/>
    <cellStyle name="S6" xfId="2400"/>
    <cellStyle name="S6 2" xfId="2401"/>
    <cellStyle name="S6 2 2" xfId="2402"/>
    <cellStyle name="S6 2 3" xfId="2403"/>
    <cellStyle name="S6 2_Draft DPA New" xfId="2404"/>
    <cellStyle name="S6 3" xfId="2405"/>
    <cellStyle name="S6 4" xfId="2406"/>
    <cellStyle name="S6 5" xfId="2407"/>
    <cellStyle name="S6 6" xfId="2408"/>
    <cellStyle name="S6 7" xfId="2409"/>
    <cellStyle name="S6_Draft DPA New" xfId="2410"/>
    <cellStyle name="S60" xfId="2411"/>
    <cellStyle name="S60 2" xfId="2412"/>
    <cellStyle name="S61" xfId="2413"/>
    <cellStyle name="S61 2" xfId="2414"/>
    <cellStyle name="S62" xfId="2415"/>
    <cellStyle name="S62 2" xfId="2416"/>
    <cellStyle name="S63" xfId="2417"/>
    <cellStyle name="S64" xfId="2418"/>
    <cellStyle name="S64 2" xfId="2419"/>
    <cellStyle name="S64 2 2" xfId="2420"/>
    <cellStyle name="S65" xfId="2421"/>
    <cellStyle name="S65 2" xfId="2422"/>
    <cellStyle name="S65 2 2" xfId="2423"/>
    <cellStyle name="S66" xfId="2424"/>
    <cellStyle name="S67" xfId="2425"/>
    <cellStyle name="S68" xfId="2426"/>
    <cellStyle name="S7" xfId="2427"/>
    <cellStyle name="S7 2" xfId="2428"/>
    <cellStyle name="S7 2 2" xfId="2429"/>
    <cellStyle name="S7 2 3" xfId="2430"/>
    <cellStyle name="S7 3" xfId="2431"/>
    <cellStyle name="S7 4" xfId="2432"/>
    <cellStyle name="S7 5" xfId="2433"/>
    <cellStyle name="S7 6" xfId="2434"/>
    <cellStyle name="S7 6 2" xfId="2435"/>
    <cellStyle name="S7 6 3" xfId="2436"/>
    <cellStyle name="S7 7" xfId="2437"/>
    <cellStyle name="S7 8" xfId="2438"/>
    <cellStyle name="S7_Draft DPA New" xfId="2439"/>
    <cellStyle name="S8" xfId="2440"/>
    <cellStyle name="S8 2" xfId="2441"/>
    <cellStyle name="S8 3" xfId="2442"/>
    <cellStyle name="S8 3 2" xfId="2443"/>
    <cellStyle name="S8 3 3" xfId="2444"/>
    <cellStyle name="S8 4" xfId="2445"/>
    <cellStyle name="S8 5" xfId="2446"/>
    <cellStyle name="S8 5 2" xfId="2447"/>
    <cellStyle name="S8 5 3" xfId="2448"/>
    <cellStyle name="S8 6" xfId="2449"/>
    <cellStyle name="S8 7" xfId="2450"/>
    <cellStyle name="S8_Draft DPA New" xfId="2451"/>
    <cellStyle name="S9" xfId="2452"/>
    <cellStyle name="S9 2" xfId="2453"/>
    <cellStyle name="S9 2 2" xfId="2454"/>
    <cellStyle name="S9 2 3" xfId="2455"/>
    <cellStyle name="S9 2_Draft DPA New" xfId="2456"/>
    <cellStyle name="S9 3" xfId="2457"/>
    <cellStyle name="S9 3 2" xfId="2458"/>
    <cellStyle name="S9 4" xfId="2459"/>
    <cellStyle name="S9 5" xfId="2460"/>
    <cellStyle name="S9 5 2" xfId="2461"/>
    <cellStyle name="S9 5 3" xfId="2462"/>
    <cellStyle name="S9 6" xfId="2463"/>
    <cellStyle name="S9 7" xfId="2464"/>
    <cellStyle name="S9_Draft DPA New" xfId="2465"/>
    <cellStyle name="Title 2" xfId="2466"/>
    <cellStyle name="Title 3" xfId="2467"/>
    <cellStyle name="Title 4" xfId="2468"/>
    <cellStyle name="Total 2" xfId="2469"/>
    <cellStyle name="Total 2 2" xfId="2470"/>
    <cellStyle name="Total 2 2 2" xfId="2471"/>
    <cellStyle name="Total 2 3" xfId="2472"/>
    <cellStyle name="Total 3" xfId="2473"/>
    <cellStyle name="Total 3 2" xfId="2474"/>
    <cellStyle name="Total 3 2 2" xfId="2475"/>
    <cellStyle name="Total 3 3" xfId="2476"/>
    <cellStyle name="Total 4" xfId="2477"/>
    <cellStyle name="Total 4 2" xfId="2478"/>
    <cellStyle name="Total 4 2 2" xfId="2479"/>
    <cellStyle name="Total 4 3" xfId="2480"/>
    <cellStyle name="Warning Text 2" xfId="2481"/>
    <cellStyle name="Warning Text 3" xfId="2482"/>
    <cellStyle name="Warning Text 4" xfId="2483"/>
  </cellStyles>
  <dxfs count="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filterMode="1">
    <outlinePr summaryBelow="0" summaryRight="0"/>
    <pageSetUpPr autoPageBreaks="0"/>
  </sheetPr>
  <dimension ref="A1:D216"/>
  <sheetViews>
    <sheetView showGridLines="0" showOutlineSymbols="0" workbookViewId="0">
      <selection activeCell="D216" sqref="D216"/>
    </sheetView>
  </sheetViews>
  <sheetFormatPr defaultColWidth="8" defaultRowHeight="12.75" customHeight="1"/>
  <cols>
    <col min="1" max="1" width="4.44140625" bestFit="1" customWidth="1"/>
    <col min="2" max="2" width="6" bestFit="1" customWidth="1"/>
    <col min="3" max="3" width="62.88671875" bestFit="1" customWidth="1"/>
    <col min="4" max="4" width="16.109375" bestFit="1" customWidth="1"/>
    <col min="5" max="240" width="6.88671875" customWidth="1"/>
  </cols>
  <sheetData>
    <row r="1" spans="1:4" ht="13.2">
      <c r="D1" s="1"/>
    </row>
    <row r="2" spans="1:4" ht="13.2">
      <c r="A2" s="221" t="s">
        <v>68</v>
      </c>
      <c r="B2" s="221"/>
      <c r="C2" s="10" t="s">
        <v>69</v>
      </c>
      <c r="D2" s="11" t="s">
        <v>70</v>
      </c>
    </row>
    <row r="3" spans="1:4" ht="13.2">
      <c r="A3" s="221" t="s">
        <v>3</v>
      </c>
      <c r="B3" s="221"/>
      <c r="C3" s="10" t="s">
        <v>4</v>
      </c>
      <c r="D3" s="10" t="s">
        <v>71</v>
      </c>
    </row>
    <row r="4" spans="1:4" ht="13.2">
      <c r="A4" s="9" t="s">
        <v>3</v>
      </c>
      <c r="B4" s="2"/>
      <c r="C4" s="3" t="s">
        <v>72</v>
      </c>
      <c r="D4" s="4">
        <v>555088350100</v>
      </c>
    </row>
    <row r="5" spans="1:4" ht="13.2">
      <c r="A5" s="9" t="s">
        <v>73</v>
      </c>
      <c r="B5" s="2"/>
      <c r="C5" s="3" t="s">
        <v>74</v>
      </c>
      <c r="D5" s="4">
        <v>52220047000</v>
      </c>
    </row>
    <row r="6" spans="1:4" ht="13.2" hidden="1">
      <c r="A6" s="9" t="s">
        <v>73</v>
      </c>
      <c r="B6" s="9" t="s">
        <v>3656</v>
      </c>
      <c r="C6" s="2" t="s">
        <v>75</v>
      </c>
      <c r="D6" s="4">
        <v>52220047000</v>
      </c>
    </row>
    <row r="7" spans="1:4" ht="13.2" hidden="1">
      <c r="A7" s="9" t="s">
        <v>76</v>
      </c>
      <c r="B7" s="2"/>
      <c r="C7" s="3" t="s">
        <v>77</v>
      </c>
      <c r="D7" s="4">
        <v>221210298000</v>
      </c>
    </row>
    <row r="8" spans="1:4" ht="13.2" hidden="1">
      <c r="A8" s="9" t="s">
        <v>76</v>
      </c>
      <c r="B8" s="9" t="s">
        <v>3657</v>
      </c>
      <c r="C8" s="2" t="s">
        <v>78</v>
      </c>
      <c r="D8" s="4">
        <v>80285939000</v>
      </c>
    </row>
    <row r="9" spans="1:4" ht="13.2" hidden="1">
      <c r="A9" s="9" t="s">
        <v>76</v>
      </c>
      <c r="B9" s="9" t="s">
        <v>3658</v>
      </c>
      <c r="C9" s="2" t="s">
        <v>79</v>
      </c>
      <c r="D9" s="4">
        <v>140753800000</v>
      </c>
    </row>
    <row r="10" spans="1:4" ht="13.2" hidden="1">
      <c r="A10" s="9" t="s">
        <v>76</v>
      </c>
      <c r="B10" s="9" t="s">
        <v>3659</v>
      </c>
      <c r="C10" s="2" t="s">
        <v>80</v>
      </c>
      <c r="D10" s="4">
        <v>71500000</v>
      </c>
    </row>
    <row r="11" spans="1:4" ht="13.2" hidden="1">
      <c r="A11" s="9" t="s">
        <v>76</v>
      </c>
      <c r="B11" s="9" t="s">
        <v>3660</v>
      </c>
      <c r="C11" s="2" t="s">
        <v>81</v>
      </c>
      <c r="D11" s="4">
        <v>5000000</v>
      </c>
    </row>
    <row r="12" spans="1:4" ht="13.2" hidden="1">
      <c r="A12" s="9" t="s">
        <v>76</v>
      </c>
      <c r="B12" s="9" t="s">
        <v>3661</v>
      </c>
      <c r="C12" s="2" t="s">
        <v>82</v>
      </c>
      <c r="D12" s="4">
        <v>94059000</v>
      </c>
    </row>
    <row r="13" spans="1:4" ht="13.2" hidden="1">
      <c r="A13" s="9" t="s">
        <v>83</v>
      </c>
      <c r="B13" s="2"/>
      <c r="C13" s="3" t="s">
        <v>84</v>
      </c>
      <c r="D13" s="4">
        <v>108026729000</v>
      </c>
    </row>
    <row r="14" spans="1:4" ht="13.2" hidden="1">
      <c r="A14" s="9" t="s">
        <v>83</v>
      </c>
      <c r="B14" s="9" t="s">
        <v>3662</v>
      </c>
      <c r="C14" s="2" t="s">
        <v>85</v>
      </c>
      <c r="D14" s="4">
        <v>102903370000</v>
      </c>
    </row>
    <row r="15" spans="1:4" ht="13.2" hidden="1">
      <c r="A15" s="9" t="s">
        <v>83</v>
      </c>
      <c r="B15" s="9" t="s">
        <v>3663</v>
      </c>
      <c r="C15" s="2" t="s">
        <v>86</v>
      </c>
      <c r="D15" s="4">
        <v>5123359000</v>
      </c>
    </row>
    <row r="16" spans="1:4" ht="13.2" hidden="1">
      <c r="A16" s="9" t="s">
        <v>87</v>
      </c>
      <c r="B16" s="2"/>
      <c r="C16" s="3" t="s">
        <v>88</v>
      </c>
      <c r="D16" s="4">
        <v>1102770000</v>
      </c>
    </row>
    <row r="17" spans="1:4" ht="13.2" hidden="1">
      <c r="A17" s="9" t="s">
        <v>87</v>
      </c>
      <c r="B17" s="9" t="s">
        <v>3662</v>
      </c>
      <c r="C17" s="2" t="s">
        <v>85</v>
      </c>
      <c r="D17" s="4">
        <v>225000000</v>
      </c>
    </row>
    <row r="18" spans="1:4" ht="13.2" hidden="1">
      <c r="A18" s="9" t="s">
        <v>87</v>
      </c>
      <c r="B18" s="9" t="s">
        <v>3664</v>
      </c>
      <c r="C18" s="2" t="s">
        <v>89</v>
      </c>
      <c r="D18" s="4">
        <v>877770000</v>
      </c>
    </row>
    <row r="19" spans="1:4" ht="13.2" hidden="1">
      <c r="A19" s="9" t="s">
        <v>90</v>
      </c>
      <c r="B19" s="2"/>
      <c r="C19" s="3" t="s">
        <v>91</v>
      </c>
      <c r="D19" s="4">
        <v>949000000</v>
      </c>
    </row>
    <row r="20" spans="1:4" ht="13.2" hidden="1">
      <c r="A20" s="9" t="s">
        <v>90</v>
      </c>
      <c r="B20" s="9" t="s">
        <v>3662</v>
      </c>
      <c r="C20" s="2" t="s">
        <v>85</v>
      </c>
      <c r="D20" s="4">
        <v>250000000</v>
      </c>
    </row>
    <row r="21" spans="1:4" ht="13.2" hidden="1">
      <c r="A21" s="9" t="s">
        <v>90</v>
      </c>
      <c r="B21" s="9" t="s">
        <v>3665</v>
      </c>
      <c r="C21" s="2" t="s">
        <v>92</v>
      </c>
      <c r="D21" s="4">
        <v>600000000</v>
      </c>
    </row>
    <row r="22" spans="1:4" ht="13.2" hidden="1">
      <c r="A22" s="9" t="s">
        <v>90</v>
      </c>
      <c r="B22" s="9" t="s">
        <v>3666</v>
      </c>
      <c r="C22" s="2" t="s">
        <v>93</v>
      </c>
      <c r="D22" s="4">
        <v>49000000</v>
      </c>
    </row>
    <row r="23" spans="1:4" ht="13.2" hidden="1">
      <c r="A23" s="9" t="s">
        <v>90</v>
      </c>
      <c r="B23" s="9" t="s">
        <v>3667</v>
      </c>
      <c r="C23" s="2" t="s">
        <v>94</v>
      </c>
      <c r="D23" s="4">
        <v>50000000</v>
      </c>
    </row>
    <row r="24" spans="1:4" ht="13.2" hidden="1">
      <c r="A24" s="9" t="s">
        <v>95</v>
      </c>
      <c r="B24" s="2"/>
      <c r="C24" s="3" t="s">
        <v>96</v>
      </c>
      <c r="D24" s="4">
        <v>3562112500</v>
      </c>
    </row>
    <row r="25" spans="1:4" ht="13.2" hidden="1">
      <c r="A25" s="9" t="s">
        <v>95</v>
      </c>
      <c r="B25" s="9" t="s">
        <v>3662</v>
      </c>
      <c r="C25" s="2" t="s">
        <v>85</v>
      </c>
      <c r="D25" s="4">
        <v>240000000</v>
      </c>
    </row>
    <row r="26" spans="1:4" ht="13.2" hidden="1">
      <c r="A26" s="9" t="s">
        <v>95</v>
      </c>
      <c r="B26" s="9" t="s">
        <v>3665</v>
      </c>
      <c r="C26" s="2" t="s">
        <v>92</v>
      </c>
      <c r="D26" s="4">
        <v>2990500000</v>
      </c>
    </row>
    <row r="27" spans="1:4" ht="13.2" hidden="1">
      <c r="A27" s="9" t="s">
        <v>95</v>
      </c>
      <c r="B27" s="9" t="s">
        <v>3664</v>
      </c>
      <c r="C27" s="2" t="s">
        <v>89</v>
      </c>
      <c r="D27" s="4">
        <v>85000000</v>
      </c>
    </row>
    <row r="28" spans="1:4" ht="13.2" hidden="1">
      <c r="A28" s="9" t="s">
        <v>95</v>
      </c>
      <c r="B28" s="9" t="s">
        <v>3668</v>
      </c>
      <c r="C28" s="2" t="s">
        <v>97</v>
      </c>
      <c r="D28" s="4">
        <v>197353000</v>
      </c>
    </row>
    <row r="29" spans="1:4" ht="13.2" hidden="1">
      <c r="A29" s="9" t="s">
        <v>95</v>
      </c>
      <c r="B29" s="9" t="s">
        <v>3669</v>
      </c>
      <c r="C29" s="2" t="s">
        <v>98</v>
      </c>
      <c r="D29" s="4">
        <v>49259500</v>
      </c>
    </row>
    <row r="30" spans="1:4" ht="13.2" hidden="1">
      <c r="A30" s="9" t="s">
        <v>99</v>
      </c>
      <c r="B30" s="2"/>
      <c r="C30" s="3" t="s">
        <v>100</v>
      </c>
      <c r="D30" s="4">
        <v>2629050000</v>
      </c>
    </row>
    <row r="31" spans="1:4" ht="13.2" hidden="1">
      <c r="A31" s="9" t="s">
        <v>99</v>
      </c>
      <c r="B31" s="9" t="s">
        <v>3670</v>
      </c>
      <c r="C31" s="2" t="s">
        <v>101</v>
      </c>
      <c r="D31" s="4">
        <v>2629050000</v>
      </c>
    </row>
    <row r="32" spans="1:4" ht="13.2" hidden="1">
      <c r="A32" s="9" t="s">
        <v>102</v>
      </c>
      <c r="B32" s="2"/>
      <c r="C32" s="3" t="s">
        <v>103</v>
      </c>
      <c r="D32" s="4">
        <v>15781175600</v>
      </c>
    </row>
    <row r="33" spans="1:4" ht="13.2" hidden="1">
      <c r="A33" s="9" t="s">
        <v>102</v>
      </c>
      <c r="B33" s="9" t="s">
        <v>3657</v>
      </c>
      <c r="C33" s="2" t="s">
        <v>78</v>
      </c>
      <c r="D33" s="4">
        <v>160000000</v>
      </c>
    </row>
    <row r="34" spans="1:4" ht="13.2" hidden="1">
      <c r="A34" s="9" t="s">
        <v>102</v>
      </c>
      <c r="B34" s="9" t="s">
        <v>3662</v>
      </c>
      <c r="C34" s="2" t="s">
        <v>85</v>
      </c>
      <c r="D34" s="4">
        <v>100000000</v>
      </c>
    </row>
    <row r="35" spans="1:4" ht="13.2" hidden="1">
      <c r="A35" s="9" t="s">
        <v>102</v>
      </c>
      <c r="B35" s="9" t="s">
        <v>3671</v>
      </c>
      <c r="C35" s="2" t="s">
        <v>104</v>
      </c>
      <c r="D35" s="4">
        <v>3556610000</v>
      </c>
    </row>
    <row r="36" spans="1:4" ht="13.2" hidden="1">
      <c r="A36" s="9" t="s">
        <v>102</v>
      </c>
      <c r="B36" s="9" t="s">
        <v>3664</v>
      </c>
      <c r="C36" s="2" t="s">
        <v>89</v>
      </c>
      <c r="D36" s="4">
        <v>10195030000</v>
      </c>
    </row>
    <row r="37" spans="1:4" ht="13.2" hidden="1">
      <c r="A37" s="9" t="s">
        <v>102</v>
      </c>
      <c r="B37" s="9" t="s">
        <v>3659</v>
      </c>
      <c r="C37" s="2" t="s">
        <v>80</v>
      </c>
      <c r="D37" s="4">
        <v>144000000</v>
      </c>
    </row>
    <row r="38" spans="1:4" ht="13.2" hidden="1">
      <c r="A38" s="9" t="s">
        <v>102</v>
      </c>
      <c r="B38" s="9" t="s">
        <v>3672</v>
      </c>
      <c r="C38" s="2" t="s">
        <v>105</v>
      </c>
      <c r="D38" s="4">
        <v>1625535600</v>
      </c>
    </row>
    <row r="39" spans="1:4" ht="13.2" hidden="1">
      <c r="A39" s="9" t="s">
        <v>106</v>
      </c>
      <c r="B39" s="2"/>
      <c r="C39" s="3" t="s">
        <v>107</v>
      </c>
      <c r="D39" s="4">
        <v>978000000</v>
      </c>
    </row>
    <row r="40" spans="1:4" ht="13.2" hidden="1">
      <c r="A40" s="9" t="s">
        <v>106</v>
      </c>
      <c r="B40" s="9" t="s">
        <v>3656</v>
      </c>
      <c r="C40" s="2" t="s">
        <v>75</v>
      </c>
      <c r="D40" s="4">
        <v>20000000</v>
      </c>
    </row>
    <row r="41" spans="1:4" ht="13.2" hidden="1">
      <c r="A41" s="9" t="s">
        <v>106</v>
      </c>
      <c r="B41" s="9" t="s">
        <v>3670</v>
      </c>
      <c r="C41" s="2" t="s">
        <v>101</v>
      </c>
      <c r="D41" s="4">
        <v>22000000</v>
      </c>
    </row>
    <row r="42" spans="1:4" ht="13.2" hidden="1">
      <c r="A42" s="9" t="s">
        <v>106</v>
      </c>
      <c r="B42" s="9" t="s">
        <v>3659</v>
      </c>
      <c r="C42" s="2" t="s">
        <v>80</v>
      </c>
      <c r="D42" s="4">
        <v>918000000</v>
      </c>
    </row>
    <row r="43" spans="1:4" ht="13.2" hidden="1">
      <c r="A43" s="9" t="s">
        <v>106</v>
      </c>
      <c r="B43" s="9" t="s">
        <v>3673</v>
      </c>
      <c r="C43" s="2" t="s">
        <v>108</v>
      </c>
      <c r="D43" s="4">
        <v>18000000</v>
      </c>
    </row>
    <row r="44" spans="1:4" ht="13.2" hidden="1">
      <c r="A44" s="9" t="s">
        <v>109</v>
      </c>
      <c r="B44" s="2"/>
      <c r="C44" s="3" t="s">
        <v>110</v>
      </c>
      <c r="D44" s="4">
        <v>2157876000</v>
      </c>
    </row>
    <row r="45" spans="1:4" ht="13.2" hidden="1">
      <c r="A45" s="9" t="s">
        <v>109</v>
      </c>
      <c r="B45" s="9" t="s">
        <v>3674</v>
      </c>
      <c r="C45" s="2" t="s">
        <v>111</v>
      </c>
      <c r="D45" s="4">
        <v>2149176000</v>
      </c>
    </row>
    <row r="46" spans="1:4" ht="13.2" hidden="1">
      <c r="A46" s="9" t="s">
        <v>109</v>
      </c>
      <c r="B46" s="9" t="s">
        <v>3661</v>
      </c>
      <c r="C46" s="2" t="s">
        <v>82</v>
      </c>
      <c r="D46" s="4">
        <v>8700000</v>
      </c>
    </row>
    <row r="47" spans="1:4" ht="13.2" hidden="1">
      <c r="A47" s="9" t="s">
        <v>112</v>
      </c>
      <c r="B47" s="2"/>
      <c r="C47" s="3" t="s">
        <v>113</v>
      </c>
      <c r="D47" s="4">
        <v>1711478000</v>
      </c>
    </row>
    <row r="48" spans="1:4" ht="13.2" hidden="1">
      <c r="A48" s="9" t="s">
        <v>112</v>
      </c>
      <c r="B48" s="9" t="s">
        <v>3675</v>
      </c>
      <c r="C48" s="2" t="s">
        <v>114</v>
      </c>
      <c r="D48" s="4">
        <v>1513160000</v>
      </c>
    </row>
    <row r="49" spans="1:4" ht="13.2" hidden="1">
      <c r="A49" s="9" t="s">
        <v>112</v>
      </c>
      <c r="B49" s="9" t="s">
        <v>3676</v>
      </c>
      <c r="C49" s="2" t="s">
        <v>115</v>
      </c>
      <c r="D49" s="4">
        <v>5880000</v>
      </c>
    </row>
    <row r="50" spans="1:4" ht="13.2" hidden="1">
      <c r="A50" s="9" t="s">
        <v>112</v>
      </c>
      <c r="B50" s="9" t="s">
        <v>3677</v>
      </c>
      <c r="C50" s="2" t="s">
        <v>116</v>
      </c>
      <c r="D50" s="4">
        <v>13000000</v>
      </c>
    </row>
    <row r="51" spans="1:4" ht="13.2" hidden="1">
      <c r="A51" s="9" t="s">
        <v>112</v>
      </c>
      <c r="B51" s="9" t="s">
        <v>3678</v>
      </c>
      <c r="C51" s="2" t="s">
        <v>117</v>
      </c>
      <c r="D51" s="4">
        <v>10000000</v>
      </c>
    </row>
    <row r="52" spans="1:4" ht="13.2" hidden="1">
      <c r="A52" s="9" t="s">
        <v>112</v>
      </c>
      <c r="B52" s="9" t="s">
        <v>3679</v>
      </c>
      <c r="C52" s="2" t="s">
        <v>118</v>
      </c>
      <c r="D52" s="4">
        <v>7000000</v>
      </c>
    </row>
    <row r="53" spans="1:4" ht="13.2" hidden="1">
      <c r="A53" s="9" t="s">
        <v>112</v>
      </c>
      <c r="B53" s="9" t="s">
        <v>3660</v>
      </c>
      <c r="C53" s="2" t="s">
        <v>81</v>
      </c>
      <c r="D53" s="4">
        <v>12960000</v>
      </c>
    </row>
    <row r="54" spans="1:4" ht="13.2" hidden="1">
      <c r="A54" s="9" t="s">
        <v>112</v>
      </c>
      <c r="B54" s="9" t="s">
        <v>3673</v>
      </c>
      <c r="C54" s="2" t="s">
        <v>108</v>
      </c>
      <c r="D54" s="4">
        <v>10000000</v>
      </c>
    </row>
    <row r="55" spans="1:4" ht="13.2" hidden="1">
      <c r="A55" s="9" t="s">
        <v>112</v>
      </c>
      <c r="B55" s="9" t="s">
        <v>3661</v>
      </c>
      <c r="C55" s="2" t="s">
        <v>82</v>
      </c>
      <c r="D55" s="4">
        <v>60082500</v>
      </c>
    </row>
    <row r="56" spans="1:4" ht="13.2" hidden="1">
      <c r="A56" s="9" t="s">
        <v>112</v>
      </c>
      <c r="B56" s="9" t="s">
        <v>3680</v>
      </c>
      <c r="C56" s="2" t="s">
        <v>119</v>
      </c>
      <c r="D56" s="4">
        <v>14000000</v>
      </c>
    </row>
    <row r="57" spans="1:4" ht="13.2" hidden="1">
      <c r="A57" s="9" t="s">
        <v>112</v>
      </c>
      <c r="B57" s="9" t="s">
        <v>3681</v>
      </c>
      <c r="C57" s="2" t="s">
        <v>120</v>
      </c>
      <c r="D57" s="4">
        <v>12145000</v>
      </c>
    </row>
    <row r="58" spans="1:4" ht="13.2" hidden="1">
      <c r="A58" s="9" t="s">
        <v>112</v>
      </c>
      <c r="B58" s="9" t="s">
        <v>3682</v>
      </c>
      <c r="C58" s="2" t="s">
        <v>121</v>
      </c>
      <c r="D58" s="4">
        <v>7000000</v>
      </c>
    </row>
    <row r="59" spans="1:4" ht="13.2" hidden="1">
      <c r="A59" s="9" t="s">
        <v>112</v>
      </c>
      <c r="B59" s="9" t="s">
        <v>3683</v>
      </c>
      <c r="C59" s="2" t="s">
        <v>122</v>
      </c>
      <c r="D59" s="4">
        <v>19250500</v>
      </c>
    </row>
    <row r="60" spans="1:4" ht="13.2" hidden="1">
      <c r="A60" s="9" t="s">
        <v>112</v>
      </c>
      <c r="B60" s="9" t="s">
        <v>3684</v>
      </c>
      <c r="C60" s="2" t="s">
        <v>123</v>
      </c>
      <c r="D60" s="4">
        <v>27000000</v>
      </c>
    </row>
    <row r="61" spans="1:4" ht="13.2" hidden="1">
      <c r="A61" s="9" t="s">
        <v>124</v>
      </c>
      <c r="B61" s="2"/>
      <c r="C61" s="3" t="s">
        <v>125</v>
      </c>
      <c r="D61" s="4">
        <v>2884697000</v>
      </c>
    </row>
    <row r="62" spans="1:4" ht="13.2" hidden="1">
      <c r="A62" s="9" t="s">
        <v>124</v>
      </c>
      <c r="B62" s="9" t="s">
        <v>3675</v>
      </c>
      <c r="C62" s="2" t="s">
        <v>114</v>
      </c>
      <c r="D62" s="4">
        <v>2807666000</v>
      </c>
    </row>
    <row r="63" spans="1:4" ht="13.2" hidden="1">
      <c r="A63" s="9" t="s">
        <v>124</v>
      </c>
      <c r="B63" s="9" t="s">
        <v>3660</v>
      </c>
      <c r="C63" s="2" t="s">
        <v>81</v>
      </c>
      <c r="D63" s="4">
        <v>6975000</v>
      </c>
    </row>
    <row r="64" spans="1:4" ht="13.2" hidden="1">
      <c r="A64" s="9" t="s">
        <v>124</v>
      </c>
      <c r="B64" s="9" t="s">
        <v>3661</v>
      </c>
      <c r="C64" s="2" t="s">
        <v>82</v>
      </c>
      <c r="D64" s="4">
        <v>70056000</v>
      </c>
    </row>
    <row r="65" spans="1:4" ht="13.2" hidden="1">
      <c r="A65" s="9" t="s">
        <v>126</v>
      </c>
      <c r="B65" s="2"/>
      <c r="C65" s="3" t="s">
        <v>127</v>
      </c>
      <c r="D65" s="4">
        <v>2142176000</v>
      </c>
    </row>
    <row r="66" spans="1:4" ht="13.2" hidden="1">
      <c r="A66" s="9" t="s">
        <v>126</v>
      </c>
      <c r="B66" s="9" t="s">
        <v>3685</v>
      </c>
      <c r="C66" s="2" t="s">
        <v>128</v>
      </c>
      <c r="D66" s="4">
        <v>660600000</v>
      </c>
    </row>
    <row r="67" spans="1:4" ht="13.2" hidden="1">
      <c r="A67" s="9" t="s">
        <v>126</v>
      </c>
      <c r="B67" s="9" t="s">
        <v>3659</v>
      </c>
      <c r="C67" s="2" t="s">
        <v>80</v>
      </c>
      <c r="D67" s="4">
        <v>1472056000</v>
      </c>
    </row>
    <row r="68" spans="1:4" ht="13.2" hidden="1">
      <c r="A68" s="9" t="s">
        <v>126</v>
      </c>
      <c r="B68" s="9" t="s">
        <v>3661</v>
      </c>
      <c r="C68" s="2" t="s">
        <v>82</v>
      </c>
      <c r="D68" s="4">
        <v>4520000</v>
      </c>
    </row>
    <row r="69" spans="1:4" ht="13.2" hidden="1">
      <c r="A69" s="9" t="s">
        <v>126</v>
      </c>
      <c r="B69" s="9" t="s">
        <v>3680</v>
      </c>
      <c r="C69" s="2" t="s">
        <v>119</v>
      </c>
      <c r="D69" s="4">
        <v>5000000</v>
      </c>
    </row>
    <row r="70" spans="1:4" ht="13.2" hidden="1">
      <c r="A70" s="9" t="s">
        <v>129</v>
      </c>
      <c r="B70" s="2"/>
      <c r="C70" s="3" t="s">
        <v>130</v>
      </c>
      <c r="D70" s="4">
        <v>4431440000</v>
      </c>
    </row>
    <row r="71" spans="1:4" ht="13.2" hidden="1">
      <c r="A71" s="9" t="s">
        <v>129</v>
      </c>
      <c r="B71" s="9" t="s">
        <v>3685</v>
      </c>
      <c r="C71" s="2" t="s">
        <v>128</v>
      </c>
      <c r="D71" s="4">
        <v>4431440000</v>
      </c>
    </row>
    <row r="72" spans="1:4" ht="13.2" hidden="1">
      <c r="A72" s="9" t="s">
        <v>131</v>
      </c>
      <c r="B72" s="2"/>
      <c r="C72" s="3" t="s">
        <v>132</v>
      </c>
      <c r="D72" s="4">
        <v>834262000</v>
      </c>
    </row>
    <row r="73" spans="1:4" ht="13.2" hidden="1">
      <c r="A73" s="9" t="s">
        <v>131</v>
      </c>
      <c r="B73" s="9" t="s">
        <v>3659</v>
      </c>
      <c r="C73" s="2" t="s">
        <v>80</v>
      </c>
      <c r="D73" s="4">
        <v>325000000</v>
      </c>
    </row>
    <row r="74" spans="1:4" ht="13.2" hidden="1">
      <c r="A74" s="9" t="s">
        <v>131</v>
      </c>
      <c r="B74" s="9" t="s">
        <v>3661</v>
      </c>
      <c r="C74" s="2" t="s">
        <v>82</v>
      </c>
      <c r="D74" s="4">
        <v>39262000</v>
      </c>
    </row>
    <row r="75" spans="1:4" ht="13.2" hidden="1">
      <c r="A75" s="9" t="s">
        <v>131</v>
      </c>
      <c r="B75" s="9" t="s">
        <v>3672</v>
      </c>
      <c r="C75" s="2" t="s">
        <v>105</v>
      </c>
      <c r="D75" s="4">
        <v>470000000</v>
      </c>
    </row>
    <row r="76" spans="1:4" ht="13.2" hidden="1">
      <c r="A76" s="9" t="s">
        <v>133</v>
      </c>
      <c r="B76" s="2"/>
      <c r="C76" s="3" t="s">
        <v>134</v>
      </c>
      <c r="D76" s="4">
        <v>2033102000</v>
      </c>
    </row>
    <row r="77" spans="1:4" ht="13.2" hidden="1">
      <c r="A77" s="9" t="s">
        <v>133</v>
      </c>
      <c r="B77" s="9" t="s">
        <v>3686</v>
      </c>
      <c r="C77" s="2" t="s">
        <v>135</v>
      </c>
      <c r="D77" s="4">
        <v>1505121000</v>
      </c>
    </row>
    <row r="78" spans="1:4" ht="13.2" hidden="1">
      <c r="A78" s="9" t="s">
        <v>133</v>
      </c>
      <c r="B78" s="9" t="s">
        <v>3659</v>
      </c>
      <c r="C78" s="2" t="s">
        <v>80</v>
      </c>
      <c r="D78" s="4">
        <v>375000000</v>
      </c>
    </row>
    <row r="79" spans="1:4" ht="13.2" hidden="1">
      <c r="A79" s="9" t="s">
        <v>133</v>
      </c>
      <c r="B79" s="9" t="s">
        <v>3687</v>
      </c>
      <c r="C79" s="2" t="s">
        <v>136</v>
      </c>
      <c r="D79" s="4">
        <v>10700000</v>
      </c>
    </row>
    <row r="80" spans="1:4" ht="13.2" hidden="1">
      <c r="A80" s="9" t="s">
        <v>133</v>
      </c>
      <c r="B80" s="9" t="s">
        <v>3676</v>
      </c>
      <c r="C80" s="2" t="s">
        <v>115</v>
      </c>
      <c r="D80" s="4">
        <v>7220000</v>
      </c>
    </row>
    <row r="81" spans="1:4" ht="13.2" hidden="1">
      <c r="A81" s="9" t="s">
        <v>133</v>
      </c>
      <c r="B81" s="9" t="s">
        <v>3677</v>
      </c>
      <c r="C81" s="2" t="s">
        <v>116</v>
      </c>
      <c r="D81" s="4">
        <v>2260000</v>
      </c>
    </row>
    <row r="82" spans="1:4" ht="13.2" hidden="1">
      <c r="A82" s="9" t="s">
        <v>133</v>
      </c>
      <c r="B82" s="9" t="s">
        <v>3678</v>
      </c>
      <c r="C82" s="2" t="s">
        <v>117</v>
      </c>
      <c r="D82" s="4">
        <v>7985000</v>
      </c>
    </row>
    <row r="83" spans="1:4" ht="13.2" hidden="1">
      <c r="A83" s="9" t="s">
        <v>133</v>
      </c>
      <c r="B83" s="9" t="s">
        <v>3679</v>
      </c>
      <c r="C83" s="2" t="s">
        <v>118</v>
      </c>
      <c r="D83" s="4">
        <v>6600000</v>
      </c>
    </row>
    <row r="84" spans="1:4" ht="13.2" hidden="1">
      <c r="A84" s="9" t="s">
        <v>133</v>
      </c>
      <c r="B84" s="9" t="s">
        <v>3660</v>
      </c>
      <c r="C84" s="2" t="s">
        <v>81</v>
      </c>
      <c r="D84" s="4">
        <v>12000000</v>
      </c>
    </row>
    <row r="85" spans="1:4" ht="13.2" hidden="1">
      <c r="A85" s="9" t="s">
        <v>133</v>
      </c>
      <c r="B85" s="9" t="s">
        <v>3688</v>
      </c>
      <c r="C85" s="2" t="s">
        <v>137</v>
      </c>
      <c r="D85" s="4">
        <v>3432000</v>
      </c>
    </row>
    <row r="86" spans="1:4" ht="13.2" hidden="1">
      <c r="A86" s="9" t="s">
        <v>133</v>
      </c>
      <c r="B86" s="9" t="s">
        <v>3661</v>
      </c>
      <c r="C86" s="2" t="s">
        <v>82</v>
      </c>
      <c r="D86" s="4">
        <v>11605000</v>
      </c>
    </row>
    <row r="87" spans="1:4" ht="13.2" hidden="1">
      <c r="A87" s="9" t="s">
        <v>133</v>
      </c>
      <c r="B87" s="9" t="s">
        <v>3680</v>
      </c>
      <c r="C87" s="2" t="s">
        <v>119</v>
      </c>
      <c r="D87" s="4">
        <v>11600000</v>
      </c>
    </row>
    <row r="88" spans="1:4" ht="13.2" hidden="1">
      <c r="A88" s="9" t="s">
        <v>133</v>
      </c>
      <c r="B88" s="9" t="s">
        <v>3689</v>
      </c>
      <c r="C88" s="2" t="s">
        <v>138</v>
      </c>
      <c r="D88" s="4">
        <v>11284000</v>
      </c>
    </row>
    <row r="89" spans="1:4" ht="13.2" hidden="1">
      <c r="A89" s="9" t="s">
        <v>133</v>
      </c>
      <c r="B89" s="9" t="s">
        <v>3681</v>
      </c>
      <c r="C89" s="2" t="s">
        <v>120</v>
      </c>
      <c r="D89" s="4">
        <v>15560000</v>
      </c>
    </row>
    <row r="90" spans="1:4" ht="13.2" hidden="1">
      <c r="A90" s="9" t="s">
        <v>133</v>
      </c>
      <c r="B90" s="9" t="s">
        <v>3682</v>
      </c>
      <c r="C90" s="2" t="s">
        <v>121</v>
      </c>
      <c r="D90" s="4">
        <v>2200000</v>
      </c>
    </row>
    <row r="91" spans="1:4" ht="13.2" hidden="1">
      <c r="A91" s="9" t="s">
        <v>133</v>
      </c>
      <c r="B91" s="9" t="s">
        <v>3683</v>
      </c>
      <c r="C91" s="2" t="s">
        <v>122</v>
      </c>
      <c r="D91" s="4">
        <v>17727000</v>
      </c>
    </row>
    <row r="92" spans="1:4" ht="13.2" hidden="1">
      <c r="A92" s="9" t="s">
        <v>133</v>
      </c>
      <c r="B92" s="9" t="s">
        <v>3690</v>
      </c>
      <c r="C92" s="2" t="s">
        <v>139</v>
      </c>
      <c r="D92" s="4">
        <v>17808000</v>
      </c>
    </row>
    <row r="93" spans="1:4" ht="13.2" hidden="1">
      <c r="A93" s="9" t="s">
        <v>133</v>
      </c>
      <c r="B93" s="9" t="s">
        <v>3691</v>
      </c>
      <c r="C93" s="2" t="s">
        <v>140</v>
      </c>
      <c r="D93" s="4">
        <v>3000000</v>
      </c>
    </row>
    <row r="94" spans="1:4" ht="13.2" hidden="1">
      <c r="A94" s="9" t="s">
        <v>133</v>
      </c>
      <c r="B94" s="9" t="s">
        <v>3684</v>
      </c>
      <c r="C94" s="2" t="s">
        <v>123</v>
      </c>
      <c r="D94" s="4">
        <v>12000000</v>
      </c>
    </row>
    <row r="95" spans="1:4" ht="13.2" hidden="1">
      <c r="A95" s="9" t="s">
        <v>141</v>
      </c>
      <c r="B95" s="2"/>
      <c r="C95" s="3" t="s">
        <v>142</v>
      </c>
      <c r="D95" s="4">
        <v>2087395000</v>
      </c>
    </row>
    <row r="96" spans="1:4" ht="13.2" hidden="1">
      <c r="A96" s="9" t="s">
        <v>141</v>
      </c>
      <c r="B96" s="9" t="s">
        <v>3656</v>
      </c>
      <c r="C96" s="2" t="s">
        <v>75</v>
      </c>
      <c r="D96" s="4">
        <v>130000000</v>
      </c>
    </row>
    <row r="97" spans="1:4" ht="13.2" hidden="1">
      <c r="A97" s="9" t="s">
        <v>141</v>
      </c>
      <c r="B97" s="9" t="s">
        <v>3660</v>
      </c>
      <c r="C97" s="2" t="s">
        <v>81</v>
      </c>
      <c r="D97" s="4">
        <v>15000000</v>
      </c>
    </row>
    <row r="98" spans="1:4" ht="13.2" hidden="1">
      <c r="A98" s="9" t="s">
        <v>141</v>
      </c>
      <c r="B98" s="9" t="s">
        <v>3669</v>
      </c>
      <c r="C98" s="2" t="s">
        <v>98</v>
      </c>
      <c r="D98" s="4">
        <v>1942395000</v>
      </c>
    </row>
    <row r="99" spans="1:4" ht="13.2" hidden="1">
      <c r="A99" s="9" t="s">
        <v>143</v>
      </c>
      <c r="B99" s="2"/>
      <c r="C99" s="3" t="s">
        <v>144</v>
      </c>
      <c r="D99" s="4">
        <v>2668185500</v>
      </c>
    </row>
    <row r="100" spans="1:4" ht="13.2" hidden="1">
      <c r="A100" s="9" t="s">
        <v>143</v>
      </c>
      <c r="B100" s="9" t="s">
        <v>3656</v>
      </c>
      <c r="C100" s="2" t="s">
        <v>75</v>
      </c>
      <c r="D100" s="4">
        <v>2176658000</v>
      </c>
    </row>
    <row r="101" spans="1:4" ht="13.2" hidden="1">
      <c r="A101" s="9" t="s">
        <v>143</v>
      </c>
      <c r="B101" s="9" t="s">
        <v>3662</v>
      </c>
      <c r="C101" s="2" t="s">
        <v>85</v>
      </c>
      <c r="D101" s="4">
        <v>75000000</v>
      </c>
    </row>
    <row r="102" spans="1:4" ht="13.2" hidden="1">
      <c r="A102" s="9" t="s">
        <v>143</v>
      </c>
      <c r="B102" s="9" t="s">
        <v>3659</v>
      </c>
      <c r="C102" s="2" t="s">
        <v>80</v>
      </c>
      <c r="D102" s="4">
        <v>349262500</v>
      </c>
    </row>
    <row r="103" spans="1:4" ht="13.2" hidden="1">
      <c r="A103" s="9" t="s">
        <v>143</v>
      </c>
      <c r="B103" s="9" t="s">
        <v>3660</v>
      </c>
      <c r="C103" s="2" t="s">
        <v>81</v>
      </c>
      <c r="D103" s="4">
        <v>5000000</v>
      </c>
    </row>
    <row r="104" spans="1:4" ht="13.2" hidden="1">
      <c r="A104" s="9" t="s">
        <v>143</v>
      </c>
      <c r="B104" s="9" t="s">
        <v>3661</v>
      </c>
      <c r="C104" s="2" t="s">
        <v>82</v>
      </c>
      <c r="D104" s="4">
        <v>59775000</v>
      </c>
    </row>
    <row r="105" spans="1:4" ht="13.2" hidden="1">
      <c r="A105" s="9" t="s">
        <v>143</v>
      </c>
      <c r="B105" s="9" t="s">
        <v>3690</v>
      </c>
      <c r="C105" s="2" t="s">
        <v>139</v>
      </c>
      <c r="D105" s="4">
        <v>2490000</v>
      </c>
    </row>
    <row r="106" spans="1:4" ht="13.2" hidden="1">
      <c r="A106" s="9" t="s">
        <v>145</v>
      </c>
      <c r="B106" s="2"/>
      <c r="C106" s="3" t="s">
        <v>146</v>
      </c>
      <c r="D106" s="4">
        <v>14980890700</v>
      </c>
    </row>
    <row r="107" spans="1:4" ht="13.2" hidden="1">
      <c r="A107" s="9" t="s">
        <v>145</v>
      </c>
      <c r="B107" s="9" t="s">
        <v>3692</v>
      </c>
      <c r="C107" s="2" t="s">
        <v>147</v>
      </c>
      <c r="D107" s="4">
        <v>2138263000</v>
      </c>
    </row>
    <row r="108" spans="1:4" ht="13.2" hidden="1">
      <c r="A108" s="9" t="s">
        <v>145</v>
      </c>
      <c r="B108" s="9" t="s">
        <v>3663</v>
      </c>
      <c r="C108" s="2" t="s">
        <v>86</v>
      </c>
      <c r="D108" s="4">
        <v>2824468000</v>
      </c>
    </row>
    <row r="109" spans="1:4" ht="13.2" hidden="1">
      <c r="A109" s="9" t="s">
        <v>145</v>
      </c>
      <c r="B109" s="9" t="s">
        <v>3666</v>
      </c>
      <c r="C109" s="2" t="s">
        <v>93</v>
      </c>
      <c r="D109" s="4">
        <v>4211072000</v>
      </c>
    </row>
    <row r="110" spans="1:4" ht="13.2" hidden="1">
      <c r="A110" s="9" t="s">
        <v>145</v>
      </c>
      <c r="B110" s="9" t="s">
        <v>3659</v>
      </c>
      <c r="C110" s="2" t="s">
        <v>80</v>
      </c>
      <c r="D110" s="4">
        <v>4600202500</v>
      </c>
    </row>
    <row r="111" spans="1:4" ht="13.2" hidden="1">
      <c r="A111" s="9" t="s">
        <v>145</v>
      </c>
      <c r="B111" s="9" t="s">
        <v>3687</v>
      </c>
      <c r="C111" s="2" t="s">
        <v>136</v>
      </c>
      <c r="D111" s="4">
        <v>72040000</v>
      </c>
    </row>
    <row r="112" spans="1:4" ht="13.2" hidden="1">
      <c r="A112" s="9" t="s">
        <v>145</v>
      </c>
      <c r="B112" s="9" t="s">
        <v>3676</v>
      </c>
      <c r="C112" s="2" t="s">
        <v>115</v>
      </c>
      <c r="D112" s="4">
        <v>37875000</v>
      </c>
    </row>
    <row r="113" spans="1:4" ht="13.2" hidden="1">
      <c r="A113" s="9" t="s">
        <v>145</v>
      </c>
      <c r="B113" s="9" t="s">
        <v>3677</v>
      </c>
      <c r="C113" s="2" t="s">
        <v>116</v>
      </c>
      <c r="D113" s="4">
        <v>56595000</v>
      </c>
    </row>
    <row r="114" spans="1:4" ht="13.2" hidden="1">
      <c r="A114" s="9" t="s">
        <v>145</v>
      </c>
      <c r="B114" s="9" t="s">
        <v>3678</v>
      </c>
      <c r="C114" s="2" t="s">
        <v>117</v>
      </c>
      <c r="D114" s="4">
        <v>45580000</v>
      </c>
    </row>
    <row r="115" spans="1:4" ht="13.2" hidden="1">
      <c r="A115" s="9" t="s">
        <v>145</v>
      </c>
      <c r="B115" s="9" t="s">
        <v>3679</v>
      </c>
      <c r="C115" s="2" t="s">
        <v>118</v>
      </c>
      <c r="D115" s="4">
        <v>72000000</v>
      </c>
    </row>
    <row r="116" spans="1:4" ht="13.2" hidden="1">
      <c r="A116" s="9" t="s">
        <v>145</v>
      </c>
      <c r="B116" s="9" t="s">
        <v>3660</v>
      </c>
      <c r="C116" s="2" t="s">
        <v>81</v>
      </c>
      <c r="D116" s="4">
        <v>95685000</v>
      </c>
    </row>
    <row r="117" spans="1:4" ht="13.2" hidden="1">
      <c r="A117" s="9" t="s">
        <v>145</v>
      </c>
      <c r="B117" s="9" t="s">
        <v>3673</v>
      </c>
      <c r="C117" s="2" t="s">
        <v>108</v>
      </c>
      <c r="D117" s="4">
        <v>17980000</v>
      </c>
    </row>
    <row r="118" spans="1:4" ht="13.2" hidden="1">
      <c r="A118" s="9" t="s">
        <v>145</v>
      </c>
      <c r="B118" s="9" t="s">
        <v>3688</v>
      </c>
      <c r="C118" s="2" t="s">
        <v>137</v>
      </c>
      <c r="D118" s="4">
        <v>70716000</v>
      </c>
    </row>
    <row r="119" spans="1:4" ht="13.2" hidden="1">
      <c r="A119" s="9" t="s">
        <v>145</v>
      </c>
      <c r="B119" s="9" t="s">
        <v>3661</v>
      </c>
      <c r="C119" s="2" t="s">
        <v>82</v>
      </c>
      <c r="D119" s="4">
        <v>349437700</v>
      </c>
    </row>
    <row r="120" spans="1:4" ht="13.2" hidden="1">
      <c r="A120" s="9" t="s">
        <v>145</v>
      </c>
      <c r="B120" s="9" t="s">
        <v>3680</v>
      </c>
      <c r="C120" s="2" t="s">
        <v>119</v>
      </c>
      <c r="D120" s="4">
        <v>45400000</v>
      </c>
    </row>
    <row r="121" spans="1:4" ht="13.2" hidden="1">
      <c r="A121" s="9" t="s">
        <v>145</v>
      </c>
      <c r="B121" s="9" t="s">
        <v>3689</v>
      </c>
      <c r="C121" s="2" t="s">
        <v>138</v>
      </c>
      <c r="D121" s="4">
        <v>40976000</v>
      </c>
    </row>
    <row r="122" spans="1:4" ht="13.2" hidden="1">
      <c r="A122" s="9" t="s">
        <v>145</v>
      </c>
      <c r="B122" s="9" t="s">
        <v>3681</v>
      </c>
      <c r="C122" s="2" t="s">
        <v>120</v>
      </c>
      <c r="D122" s="4">
        <v>55055000</v>
      </c>
    </row>
    <row r="123" spans="1:4" ht="13.2" hidden="1">
      <c r="A123" s="9" t="s">
        <v>145</v>
      </c>
      <c r="B123" s="9" t="s">
        <v>3682</v>
      </c>
      <c r="C123" s="2" t="s">
        <v>121</v>
      </c>
      <c r="D123" s="4">
        <v>36950000</v>
      </c>
    </row>
    <row r="124" spans="1:4" ht="13.2" hidden="1">
      <c r="A124" s="9" t="s">
        <v>145</v>
      </c>
      <c r="B124" s="9" t="s">
        <v>3683</v>
      </c>
      <c r="C124" s="2" t="s">
        <v>122</v>
      </c>
      <c r="D124" s="4">
        <v>70099000</v>
      </c>
    </row>
    <row r="125" spans="1:4" ht="13.2" hidden="1">
      <c r="A125" s="9" t="s">
        <v>145</v>
      </c>
      <c r="B125" s="9" t="s">
        <v>3690</v>
      </c>
      <c r="C125" s="2" t="s">
        <v>139</v>
      </c>
      <c r="D125" s="4">
        <v>47545500</v>
      </c>
    </row>
    <row r="126" spans="1:4" ht="13.2" hidden="1">
      <c r="A126" s="9" t="s">
        <v>145</v>
      </c>
      <c r="B126" s="9" t="s">
        <v>3691</v>
      </c>
      <c r="C126" s="2" t="s">
        <v>140</v>
      </c>
      <c r="D126" s="4">
        <v>27100000</v>
      </c>
    </row>
    <row r="127" spans="1:4" ht="13.2" hidden="1">
      <c r="A127" s="9" t="s">
        <v>145</v>
      </c>
      <c r="B127" s="9" t="s">
        <v>3684</v>
      </c>
      <c r="C127" s="2" t="s">
        <v>123</v>
      </c>
      <c r="D127" s="4">
        <v>65851000</v>
      </c>
    </row>
    <row r="128" spans="1:4" ht="20.399999999999999" hidden="1">
      <c r="A128" s="9" t="s">
        <v>148</v>
      </c>
      <c r="B128" s="2"/>
      <c r="C128" s="3" t="s">
        <v>149</v>
      </c>
      <c r="D128" s="4">
        <v>92828627300</v>
      </c>
    </row>
    <row r="129" spans="1:4" ht="13.2" hidden="1">
      <c r="A129" s="9" t="s">
        <v>148</v>
      </c>
      <c r="B129" s="9" t="s">
        <v>3656</v>
      </c>
      <c r="C129" s="2" t="s">
        <v>75</v>
      </c>
      <c r="D129" s="4">
        <v>181304000</v>
      </c>
    </row>
    <row r="130" spans="1:4" ht="13.2" hidden="1">
      <c r="A130" s="9" t="s">
        <v>148</v>
      </c>
      <c r="B130" s="9" t="s">
        <v>3662</v>
      </c>
      <c r="C130" s="2" t="s">
        <v>85</v>
      </c>
      <c r="D130" s="4">
        <v>131400000</v>
      </c>
    </row>
    <row r="131" spans="1:4" ht="13.2" hidden="1">
      <c r="A131" s="9" t="s">
        <v>148</v>
      </c>
      <c r="B131" s="9" t="s">
        <v>3663</v>
      </c>
      <c r="C131" s="2" t="s">
        <v>86</v>
      </c>
      <c r="D131" s="4">
        <v>60000000</v>
      </c>
    </row>
    <row r="132" spans="1:4" ht="13.2" hidden="1">
      <c r="A132" s="9" t="s">
        <v>148</v>
      </c>
      <c r="B132" s="9" t="s">
        <v>3693</v>
      </c>
      <c r="C132" s="2" t="s">
        <v>150</v>
      </c>
      <c r="D132" s="4">
        <v>0</v>
      </c>
    </row>
    <row r="133" spans="1:4" ht="13.2" hidden="1">
      <c r="A133" s="9" t="s">
        <v>148</v>
      </c>
      <c r="B133" s="9" t="s">
        <v>3694</v>
      </c>
      <c r="C133" s="2" t="s">
        <v>151</v>
      </c>
      <c r="D133" s="4">
        <v>0</v>
      </c>
    </row>
    <row r="134" spans="1:4" ht="13.2" hidden="1">
      <c r="A134" s="9" t="s">
        <v>148</v>
      </c>
      <c r="B134" s="9" t="s">
        <v>3659</v>
      </c>
      <c r="C134" s="2" t="s">
        <v>80</v>
      </c>
      <c r="D134" s="4">
        <v>23953174000</v>
      </c>
    </row>
    <row r="135" spans="1:4" ht="13.2" hidden="1">
      <c r="A135" s="9" t="s">
        <v>148</v>
      </c>
      <c r="B135" s="9" t="s">
        <v>3667</v>
      </c>
      <c r="C135" s="2" t="s">
        <v>94</v>
      </c>
      <c r="D135" s="4">
        <v>16996664000</v>
      </c>
    </row>
    <row r="136" spans="1:4" ht="13.2" hidden="1">
      <c r="A136" s="9" t="s">
        <v>148</v>
      </c>
      <c r="B136" s="9" t="s">
        <v>3668</v>
      </c>
      <c r="C136" s="2" t="s">
        <v>97</v>
      </c>
      <c r="D136" s="4">
        <v>37226646000</v>
      </c>
    </row>
    <row r="137" spans="1:4" ht="13.2" hidden="1">
      <c r="A137" s="9" t="s">
        <v>148</v>
      </c>
      <c r="B137" s="9" t="s">
        <v>3695</v>
      </c>
      <c r="C137" s="2" t="s">
        <v>152</v>
      </c>
      <c r="D137" s="4">
        <v>2696934000</v>
      </c>
    </row>
    <row r="138" spans="1:4" ht="13.2" hidden="1">
      <c r="A138" s="9" t="s">
        <v>148</v>
      </c>
      <c r="B138" s="9" t="s">
        <v>3696</v>
      </c>
      <c r="C138" s="2" t="s">
        <v>153</v>
      </c>
      <c r="D138" s="4">
        <v>4036120000</v>
      </c>
    </row>
    <row r="139" spans="1:4" ht="13.2" hidden="1">
      <c r="A139" s="9" t="s">
        <v>148</v>
      </c>
      <c r="B139" s="9" t="s">
        <v>3687</v>
      </c>
      <c r="C139" s="2" t="s">
        <v>136</v>
      </c>
      <c r="D139" s="4">
        <v>237053000</v>
      </c>
    </row>
    <row r="140" spans="1:4" ht="13.2" hidden="1">
      <c r="A140" s="9" t="s">
        <v>148</v>
      </c>
      <c r="B140" s="9" t="s">
        <v>3676</v>
      </c>
      <c r="C140" s="2" t="s">
        <v>115</v>
      </c>
      <c r="D140" s="4">
        <v>333117000</v>
      </c>
    </row>
    <row r="141" spans="1:4" ht="13.2" hidden="1">
      <c r="A141" s="9" t="s">
        <v>148</v>
      </c>
      <c r="B141" s="9" t="s">
        <v>3677</v>
      </c>
      <c r="C141" s="2" t="s">
        <v>116</v>
      </c>
      <c r="D141" s="4">
        <v>257676000</v>
      </c>
    </row>
    <row r="142" spans="1:4" ht="13.2" hidden="1">
      <c r="A142" s="9" t="s">
        <v>148</v>
      </c>
      <c r="B142" s="9" t="s">
        <v>3678</v>
      </c>
      <c r="C142" s="2" t="s">
        <v>117</v>
      </c>
      <c r="D142" s="4">
        <v>319848000</v>
      </c>
    </row>
    <row r="143" spans="1:4" ht="13.2" hidden="1">
      <c r="A143" s="9" t="s">
        <v>148</v>
      </c>
      <c r="B143" s="9" t="s">
        <v>3679</v>
      </c>
      <c r="C143" s="2" t="s">
        <v>118</v>
      </c>
      <c r="D143" s="4">
        <v>290730000</v>
      </c>
    </row>
    <row r="144" spans="1:4" ht="13.2" hidden="1">
      <c r="A144" s="9" t="s">
        <v>148</v>
      </c>
      <c r="B144" s="9" t="s">
        <v>3660</v>
      </c>
      <c r="C144" s="2" t="s">
        <v>81</v>
      </c>
      <c r="D144" s="4">
        <v>724801000</v>
      </c>
    </row>
    <row r="145" spans="1:4" ht="13.2" hidden="1">
      <c r="A145" s="9" t="s">
        <v>148</v>
      </c>
      <c r="B145" s="9" t="s">
        <v>3673</v>
      </c>
      <c r="C145" s="2" t="s">
        <v>108</v>
      </c>
      <c r="D145" s="4">
        <v>261390000</v>
      </c>
    </row>
    <row r="146" spans="1:4" ht="13.2" hidden="1">
      <c r="A146" s="9" t="s">
        <v>148</v>
      </c>
      <c r="B146" s="9" t="s">
        <v>3688</v>
      </c>
      <c r="C146" s="2" t="s">
        <v>137</v>
      </c>
      <c r="D146" s="4">
        <v>201562500</v>
      </c>
    </row>
    <row r="147" spans="1:4" ht="13.2" hidden="1">
      <c r="A147" s="9" t="s">
        <v>148</v>
      </c>
      <c r="B147" s="9" t="s">
        <v>3661</v>
      </c>
      <c r="C147" s="2" t="s">
        <v>82</v>
      </c>
      <c r="D147" s="4">
        <v>2753970300</v>
      </c>
    </row>
    <row r="148" spans="1:4" ht="13.2" hidden="1">
      <c r="A148" s="9" t="s">
        <v>148</v>
      </c>
      <c r="B148" s="9" t="s">
        <v>3680</v>
      </c>
      <c r="C148" s="2" t="s">
        <v>119</v>
      </c>
      <c r="D148" s="4">
        <v>264200000</v>
      </c>
    </row>
    <row r="149" spans="1:4" ht="13.2" hidden="1">
      <c r="A149" s="9" t="s">
        <v>148</v>
      </c>
      <c r="B149" s="9" t="s">
        <v>3689</v>
      </c>
      <c r="C149" s="2" t="s">
        <v>138</v>
      </c>
      <c r="D149" s="4">
        <v>297280000</v>
      </c>
    </row>
    <row r="150" spans="1:4" ht="13.2" hidden="1">
      <c r="A150" s="9" t="s">
        <v>148</v>
      </c>
      <c r="B150" s="9" t="s">
        <v>3681</v>
      </c>
      <c r="C150" s="2" t="s">
        <v>120</v>
      </c>
      <c r="D150" s="4">
        <v>330493000</v>
      </c>
    </row>
    <row r="151" spans="1:4" ht="13.2" hidden="1">
      <c r="A151" s="9" t="s">
        <v>148</v>
      </c>
      <c r="B151" s="9" t="s">
        <v>3682</v>
      </c>
      <c r="C151" s="2" t="s">
        <v>121</v>
      </c>
      <c r="D151" s="4">
        <v>265980000</v>
      </c>
    </row>
    <row r="152" spans="1:4" ht="13.2" hidden="1">
      <c r="A152" s="9" t="s">
        <v>148</v>
      </c>
      <c r="B152" s="9" t="s">
        <v>3683</v>
      </c>
      <c r="C152" s="2" t="s">
        <v>122</v>
      </c>
      <c r="D152" s="4">
        <v>289324000</v>
      </c>
    </row>
    <row r="153" spans="1:4" ht="13.2" hidden="1">
      <c r="A153" s="9" t="s">
        <v>148</v>
      </c>
      <c r="B153" s="9" t="s">
        <v>3690</v>
      </c>
      <c r="C153" s="2" t="s">
        <v>139</v>
      </c>
      <c r="D153" s="4">
        <v>229186500</v>
      </c>
    </row>
    <row r="154" spans="1:4" ht="13.2" hidden="1">
      <c r="A154" s="9" t="s">
        <v>148</v>
      </c>
      <c r="B154" s="9" t="s">
        <v>3691</v>
      </c>
      <c r="C154" s="2" t="s">
        <v>140</v>
      </c>
      <c r="D154" s="4">
        <v>234353000</v>
      </c>
    </row>
    <row r="155" spans="1:4" ht="13.2" hidden="1">
      <c r="A155" s="9" t="s">
        <v>148</v>
      </c>
      <c r="B155" s="9" t="s">
        <v>3684</v>
      </c>
      <c r="C155" s="2" t="s">
        <v>123</v>
      </c>
      <c r="D155" s="4">
        <v>255421000</v>
      </c>
    </row>
    <row r="156" spans="1:4" ht="13.2" hidden="1">
      <c r="A156" s="9" t="s">
        <v>154</v>
      </c>
      <c r="B156" s="2"/>
      <c r="C156" s="3" t="s">
        <v>155</v>
      </c>
      <c r="D156" s="4">
        <v>300556000</v>
      </c>
    </row>
    <row r="157" spans="1:4" ht="13.2" hidden="1">
      <c r="A157" s="9" t="s">
        <v>154</v>
      </c>
      <c r="B157" s="9" t="s">
        <v>3697</v>
      </c>
      <c r="C157" s="2" t="s">
        <v>156</v>
      </c>
      <c r="D157" s="4">
        <v>300556000</v>
      </c>
    </row>
    <row r="158" spans="1:4" ht="13.2" hidden="1">
      <c r="A158" s="9" t="s">
        <v>157</v>
      </c>
      <c r="B158" s="2"/>
      <c r="C158" s="3" t="s">
        <v>158</v>
      </c>
      <c r="D158" s="4">
        <v>12009736500</v>
      </c>
    </row>
    <row r="159" spans="1:4" ht="13.2" hidden="1">
      <c r="A159" s="9" t="s">
        <v>157</v>
      </c>
      <c r="B159" s="9" t="s">
        <v>3659</v>
      </c>
      <c r="C159" s="2" t="s">
        <v>80</v>
      </c>
      <c r="D159" s="4">
        <v>2387945000</v>
      </c>
    </row>
    <row r="160" spans="1:4" ht="13.2" hidden="1">
      <c r="A160" s="9" t="s">
        <v>157</v>
      </c>
      <c r="B160" s="9" t="s">
        <v>3687</v>
      </c>
      <c r="C160" s="2" t="s">
        <v>136</v>
      </c>
      <c r="D160" s="4">
        <v>45360000</v>
      </c>
    </row>
    <row r="161" spans="1:4" ht="13.2" hidden="1">
      <c r="A161" s="9" t="s">
        <v>157</v>
      </c>
      <c r="B161" s="9" t="s">
        <v>3676</v>
      </c>
      <c r="C161" s="2" t="s">
        <v>115</v>
      </c>
      <c r="D161" s="4">
        <v>44118000</v>
      </c>
    </row>
    <row r="162" spans="1:4" ht="13.2" hidden="1">
      <c r="A162" s="9" t="s">
        <v>157</v>
      </c>
      <c r="B162" s="9" t="s">
        <v>3677</v>
      </c>
      <c r="C162" s="2" t="s">
        <v>116</v>
      </c>
      <c r="D162" s="4">
        <v>31814000</v>
      </c>
    </row>
    <row r="163" spans="1:4" ht="13.2" hidden="1">
      <c r="A163" s="9" t="s">
        <v>157</v>
      </c>
      <c r="B163" s="9" t="s">
        <v>3678</v>
      </c>
      <c r="C163" s="2" t="s">
        <v>117</v>
      </c>
      <c r="D163" s="4">
        <v>33137000</v>
      </c>
    </row>
    <row r="164" spans="1:4" ht="13.2" hidden="1">
      <c r="A164" s="9" t="s">
        <v>157</v>
      </c>
      <c r="B164" s="9" t="s">
        <v>3679</v>
      </c>
      <c r="C164" s="2" t="s">
        <v>118</v>
      </c>
      <c r="D164" s="4">
        <v>35000000</v>
      </c>
    </row>
    <row r="165" spans="1:4" ht="13.2" hidden="1">
      <c r="A165" s="9" t="s">
        <v>157</v>
      </c>
      <c r="B165" s="9" t="s">
        <v>3660</v>
      </c>
      <c r="C165" s="2" t="s">
        <v>81</v>
      </c>
      <c r="D165" s="4">
        <v>1641335000</v>
      </c>
    </row>
    <row r="166" spans="1:4" ht="13.2" hidden="1">
      <c r="A166" s="9" t="s">
        <v>157</v>
      </c>
      <c r="B166" s="9" t="s">
        <v>3673</v>
      </c>
      <c r="C166" s="2" t="s">
        <v>108</v>
      </c>
      <c r="D166" s="4">
        <v>36000000</v>
      </c>
    </row>
    <row r="167" spans="1:4" ht="13.2" hidden="1">
      <c r="A167" s="9" t="s">
        <v>157</v>
      </c>
      <c r="B167" s="9" t="s">
        <v>3688</v>
      </c>
      <c r="C167" s="2" t="s">
        <v>137</v>
      </c>
      <c r="D167" s="4">
        <v>58122500</v>
      </c>
    </row>
    <row r="168" spans="1:4" ht="13.2" hidden="1">
      <c r="A168" s="9" t="s">
        <v>157</v>
      </c>
      <c r="B168" s="9" t="s">
        <v>3661</v>
      </c>
      <c r="C168" s="2" t="s">
        <v>82</v>
      </c>
      <c r="D168" s="4">
        <v>4861206500</v>
      </c>
    </row>
    <row r="169" spans="1:4" ht="13.2" hidden="1">
      <c r="A169" s="9" t="s">
        <v>157</v>
      </c>
      <c r="B169" s="9" t="s">
        <v>3680</v>
      </c>
      <c r="C169" s="2" t="s">
        <v>119</v>
      </c>
      <c r="D169" s="4">
        <v>56000000</v>
      </c>
    </row>
    <row r="170" spans="1:4" ht="13.2" hidden="1">
      <c r="A170" s="9" t="s">
        <v>157</v>
      </c>
      <c r="B170" s="9" t="s">
        <v>3689</v>
      </c>
      <c r="C170" s="2" t="s">
        <v>138</v>
      </c>
      <c r="D170" s="4">
        <v>52522000</v>
      </c>
    </row>
    <row r="171" spans="1:4" ht="13.2" hidden="1">
      <c r="A171" s="9" t="s">
        <v>157</v>
      </c>
      <c r="B171" s="9" t="s">
        <v>3681</v>
      </c>
      <c r="C171" s="2" t="s">
        <v>120</v>
      </c>
      <c r="D171" s="4">
        <v>108215000</v>
      </c>
    </row>
    <row r="172" spans="1:4" ht="13.2" hidden="1">
      <c r="A172" s="9" t="s">
        <v>157</v>
      </c>
      <c r="B172" s="9" t="s">
        <v>3682</v>
      </c>
      <c r="C172" s="2" t="s">
        <v>121</v>
      </c>
      <c r="D172" s="4">
        <v>21900000</v>
      </c>
    </row>
    <row r="173" spans="1:4" ht="13.2" hidden="1">
      <c r="A173" s="9" t="s">
        <v>157</v>
      </c>
      <c r="B173" s="9" t="s">
        <v>3683</v>
      </c>
      <c r="C173" s="2" t="s">
        <v>122</v>
      </c>
      <c r="D173" s="4">
        <v>39591500</v>
      </c>
    </row>
    <row r="174" spans="1:4" ht="13.2" hidden="1">
      <c r="A174" s="9" t="s">
        <v>157</v>
      </c>
      <c r="B174" s="9" t="s">
        <v>3690</v>
      </c>
      <c r="C174" s="2" t="s">
        <v>139</v>
      </c>
      <c r="D174" s="4">
        <v>52870000</v>
      </c>
    </row>
    <row r="175" spans="1:4" ht="13.2" hidden="1">
      <c r="A175" s="9" t="s">
        <v>157</v>
      </c>
      <c r="B175" s="9" t="s">
        <v>3691</v>
      </c>
      <c r="C175" s="2" t="s">
        <v>140</v>
      </c>
      <c r="D175" s="4">
        <v>29000000</v>
      </c>
    </row>
    <row r="176" spans="1:4" ht="13.2" hidden="1">
      <c r="A176" s="9" t="s">
        <v>157</v>
      </c>
      <c r="B176" s="9" t="s">
        <v>3684</v>
      </c>
      <c r="C176" s="2" t="s">
        <v>123</v>
      </c>
      <c r="D176" s="4">
        <v>22000000</v>
      </c>
    </row>
    <row r="177" spans="1:4" ht="13.2" hidden="1">
      <c r="A177" s="9" t="s">
        <v>157</v>
      </c>
      <c r="B177" s="9" t="s">
        <v>3698</v>
      </c>
      <c r="C177" s="2" t="s">
        <v>159</v>
      </c>
      <c r="D177" s="4">
        <v>2453600000</v>
      </c>
    </row>
    <row r="178" spans="1:4" ht="13.2" hidden="1">
      <c r="A178" s="9" t="s">
        <v>160</v>
      </c>
      <c r="B178" s="2"/>
      <c r="C178" s="3" t="s">
        <v>161</v>
      </c>
      <c r="D178" s="4">
        <v>381000000</v>
      </c>
    </row>
    <row r="179" spans="1:4" ht="13.2" hidden="1">
      <c r="A179" s="9" t="s">
        <v>160</v>
      </c>
      <c r="B179" s="9" t="s">
        <v>3674</v>
      </c>
      <c r="C179" s="2" t="s">
        <v>111</v>
      </c>
      <c r="D179" s="4">
        <v>27000000</v>
      </c>
    </row>
    <row r="180" spans="1:4" ht="13.2" hidden="1">
      <c r="A180" s="9" t="s">
        <v>160</v>
      </c>
      <c r="B180" s="9" t="s">
        <v>3686</v>
      </c>
      <c r="C180" s="2" t="s">
        <v>135</v>
      </c>
      <c r="D180" s="4">
        <v>35000000</v>
      </c>
    </row>
    <row r="181" spans="1:4" ht="13.2" hidden="1">
      <c r="A181" s="9" t="s">
        <v>160</v>
      </c>
      <c r="B181" s="9" t="s">
        <v>3692</v>
      </c>
      <c r="C181" s="2" t="s">
        <v>147</v>
      </c>
      <c r="D181" s="4">
        <v>5000000</v>
      </c>
    </row>
    <row r="182" spans="1:4" ht="13.2" hidden="1">
      <c r="A182" s="9" t="s">
        <v>160</v>
      </c>
      <c r="B182" s="9" t="s">
        <v>3659</v>
      </c>
      <c r="C182" s="2" t="s">
        <v>80</v>
      </c>
      <c r="D182" s="4">
        <v>189000000</v>
      </c>
    </row>
    <row r="183" spans="1:4" ht="13.2" hidden="1">
      <c r="A183" s="9" t="s">
        <v>160</v>
      </c>
      <c r="B183" s="9" t="s">
        <v>3699</v>
      </c>
      <c r="C183" s="2" t="s">
        <v>162</v>
      </c>
      <c r="D183" s="4">
        <v>125000000</v>
      </c>
    </row>
    <row r="184" spans="1:4" ht="13.2" hidden="1">
      <c r="A184" s="9" t="s">
        <v>163</v>
      </c>
      <c r="B184" s="2"/>
      <c r="C184" s="3" t="s">
        <v>164</v>
      </c>
      <c r="D184" s="4">
        <v>905000000</v>
      </c>
    </row>
    <row r="185" spans="1:4" ht="13.2" hidden="1">
      <c r="A185" s="9" t="s">
        <v>163</v>
      </c>
      <c r="B185" s="9" t="s">
        <v>3670</v>
      </c>
      <c r="C185" s="2" t="s">
        <v>101</v>
      </c>
      <c r="D185" s="4">
        <v>905000000</v>
      </c>
    </row>
    <row r="186" spans="1:4" ht="13.2" hidden="1">
      <c r="A186" s="9" t="s">
        <v>165</v>
      </c>
      <c r="B186" s="2"/>
      <c r="C186" s="3" t="s">
        <v>166</v>
      </c>
      <c r="D186" s="4">
        <v>6272746000</v>
      </c>
    </row>
    <row r="187" spans="1:4" ht="13.2" hidden="1">
      <c r="A187" s="9" t="s">
        <v>165</v>
      </c>
      <c r="B187" s="9" t="s">
        <v>3661</v>
      </c>
      <c r="C187" s="2" t="s">
        <v>82</v>
      </c>
      <c r="D187" s="4">
        <v>10800000</v>
      </c>
    </row>
    <row r="188" spans="1:4" ht="13.2" hidden="1">
      <c r="A188" s="9" t="s">
        <v>165</v>
      </c>
      <c r="B188" s="9" t="s">
        <v>3699</v>
      </c>
      <c r="C188" s="2" t="s">
        <v>162</v>
      </c>
      <c r="D188" s="4">
        <v>6261946000</v>
      </c>
    </row>
    <row r="189" spans="1:4" ht="13.2" hidden="1">
      <c r="A189" s="9" t="s">
        <v>4</v>
      </c>
      <c r="B189" s="2"/>
      <c r="C189" s="3" t="s">
        <v>167</v>
      </c>
      <c r="D189" s="4">
        <v>18287372900</v>
      </c>
    </row>
    <row r="190" spans="1:4" ht="13.2" hidden="1">
      <c r="A190" s="9" t="s">
        <v>168</v>
      </c>
      <c r="B190" s="2"/>
      <c r="C190" s="3" t="s">
        <v>169</v>
      </c>
      <c r="D190" s="4">
        <v>7063218000</v>
      </c>
    </row>
    <row r="191" spans="1:4" ht="13.2" hidden="1">
      <c r="A191" s="9" t="s">
        <v>168</v>
      </c>
      <c r="B191" s="9" t="s">
        <v>3659</v>
      </c>
      <c r="C191" s="2" t="s">
        <v>80</v>
      </c>
      <c r="D191" s="4">
        <v>220000000</v>
      </c>
    </row>
    <row r="192" spans="1:4" ht="13.2" hidden="1">
      <c r="A192" s="9" t="s">
        <v>168</v>
      </c>
      <c r="B192" s="9" t="s">
        <v>3661</v>
      </c>
      <c r="C192" s="2" t="s">
        <v>82</v>
      </c>
      <c r="D192" s="4">
        <v>3050000</v>
      </c>
    </row>
    <row r="193" spans="1:4" ht="13.2" hidden="1">
      <c r="A193" s="9" t="s">
        <v>168</v>
      </c>
      <c r="B193" s="9" t="s">
        <v>3697</v>
      </c>
      <c r="C193" s="2" t="s">
        <v>156</v>
      </c>
      <c r="D193" s="4">
        <v>548000000</v>
      </c>
    </row>
    <row r="194" spans="1:4" ht="13.2" hidden="1">
      <c r="A194" s="9" t="s">
        <v>168</v>
      </c>
      <c r="B194" s="9" t="s">
        <v>3700</v>
      </c>
      <c r="C194" s="2" t="s">
        <v>170</v>
      </c>
      <c r="D194" s="4">
        <v>2844840000</v>
      </c>
    </row>
    <row r="195" spans="1:4" ht="13.2">
      <c r="A195" s="9" t="s">
        <v>168</v>
      </c>
      <c r="B195" s="9" t="s">
        <v>3701</v>
      </c>
      <c r="C195" s="2" t="s">
        <v>171</v>
      </c>
      <c r="D195" s="4">
        <v>2178350000</v>
      </c>
    </row>
    <row r="196" spans="1:4" ht="13.2" hidden="1">
      <c r="A196" s="9" t="s">
        <v>168</v>
      </c>
      <c r="B196" s="9" t="s">
        <v>3702</v>
      </c>
      <c r="C196" s="2" t="s">
        <v>172</v>
      </c>
      <c r="D196" s="4">
        <v>1268978000</v>
      </c>
    </row>
    <row r="197" spans="1:4" ht="13.2" hidden="1">
      <c r="A197" s="9" t="s">
        <v>173</v>
      </c>
      <c r="B197" s="2"/>
      <c r="C197" s="3" t="s">
        <v>174</v>
      </c>
      <c r="D197" s="4">
        <v>311490000</v>
      </c>
    </row>
    <row r="198" spans="1:4" ht="13.2" hidden="1">
      <c r="A198" s="9" t="s">
        <v>173</v>
      </c>
      <c r="B198" s="9" t="s">
        <v>3700</v>
      </c>
      <c r="C198" s="2" t="s">
        <v>170</v>
      </c>
      <c r="D198" s="4">
        <v>311490000</v>
      </c>
    </row>
    <row r="199" spans="1:4" ht="13.2" hidden="1">
      <c r="A199" s="9" t="s">
        <v>175</v>
      </c>
      <c r="B199" s="2"/>
      <c r="C199" s="3" t="s">
        <v>176</v>
      </c>
      <c r="D199" s="4">
        <v>471000000</v>
      </c>
    </row>
    <row r="200" spans="1:4" ht="13.2" hidden="1">
      <c r="A200" s="9" t="s">
        <v>175</v>
      </c>
      <c r="B200" s="9" t="s">
        <v>3662</v>
      </c>
      <c r="C200" s="2" t="s">
        <v>85</v>
      </c>
      <c r="D200" s="4">
        <v>70000000</v>
      </c>
    </row>
    <row r="201" spans="1:4" ht="13.2" hidden="1">
      <c r="A201" s="9" t="s">
        <v>175</v>
      </c>
      <c r="B201" s="9" t="s">
        <v>3659</v>
      </c>
      <c r="C201" s="2" t="s">
        <v>80</v>
      </c>
      <c r="D201" s="4">
        <v>401000000</v>
      </c>
    </row>
    <row r="202" spans="1:4" ht="13.2" hidden="1">
      <c r="A202" s="9" t="s">
        <v>177</v>
      </c>
      <c r="B202" s="2"/>
      <c r="C202" s="3" t="s">
        <v>178</v>
      </c>
      <c r="D202" s="4">
        <v>3536545500</v>
      </c>
    </row>
    <row r="203" spans="1:4" ht="13.2" hidden="1">
      <c r="A203" s="9" t="s">
        <v>177</v>
      </c>
      <c r="B203" s="9" t="s">
        <v>3662</v>
      </c>
      <c r="C203" s="2" t="s">
        <v>85</v>
      </c>
      <c r="D203" s="4">
        <v>2000000000</v>
      </c>
    </row>
    <row r="204" spans="1:4" ht="13.2" hidden="1">
      <c r="A204" s="9" t="s">
        <v>177</v>
      </c>
      <c r="B204" s="9" t="s">
        <v>3669</v>
      </c>
      <c r="C204" s="2" t="s">
        <v>98</v>
      </c>
      <c r="D204" s="4">
        <v>1536545500</v>
      </c>
    </row>
    <row r="205" spans="1:4" ht="13.2" hidden="1">
      <c r="A205" s="9" t="s">
        <v>179</v>
      </c>
      <c r="B205" s="2"/>
      <c r="C205" s="3" t="s">
        <v>180</v>
      </c>
      <c r="D205" s="4">
        <v>573450000</v>
      </c>
    </row>
    <row r="206" spans="1:4" ht="13.2">
      <c r="A206" s="9" t="s">
        <v>179</v>
      </c>
      <c r="B206" s="9" t="s">
        <v>3701</v>
      </c>
      <c r="C206" s="2" t="s">
        <v>171</v>
      </c>
      <c r="D206" s="4">
        <v>573450000</v>
      </c>
    </row>
    <row r="207" spans="1:4" ht="13.2" hidden="1">
      <c r="A207" s="9" t="s">
        <v>181</v>
      </c>
      <c r="B207" s="2"/>
      <c r="C207" s="3" t="s">
        <v>182</v>
      </c>
      <c r="D207" s="4">
        <v>3760169400</v>
      </c>
    </row>
    <row r="208" spans="1:4" ht="13.2" hidden="1">
      <c r="A208" s="9" t="s">
        <v>181</v>
      </c>
      <c r="B208" s="9" t="s">
        <v>3672</v>
      </c>
      <c r="C208" s="2" t="s">
        <v>105</v>
      </c>
      <c r="D208" s="4">
        <v>3760169400</v>
      </c>
    </row>
    <row r="209" spans="1:4" ht="13.2" hidden="1">
      <c r="A209" s="9" t="s">
        <v>183</v>
      </c>
      <c r="B209" s="2"/>
      <c r="C209" s="3" t="s">
        <v>184</v>
      </c>
      <c r="D209" s="4">
        <v>2515000000</v>
      </c>
    </row>
    <row r="210" spans="1:4" ht="13.2" hidden="1">
      <c r="A210" s="9" t="s">
        <v>183</v>
      </c>
      <c r="B210" s="9" t="s">
        <v>3672</v>
      </c>
      <c r="C210" s="2" t="s">
        <v>105</v>
      </c>
      <c r="D210" s="4">
        <v>2515000000</v>
      </c>
    </row>
    <row r="211" spans="1:4" ht="13.2" hidden="1">
      <c r="A211" s="9" t="s">
        <v>185</v>
      </c>
      <c r="B211" s="2"/>
      <c r="C211" s="3" t="s">
        <v>186</v>
      </c>
      <c r="D211" s="4">
        <v>56500000</v>
      </c>
    </row>
    <row r="212" spans="1:4" ht="13.2" hidden="1">
      <c r="A212" s="9" t="s">
        <v>185</v>
      </c>
      <c r="B212" s="9" t="s">
        <v>3685</v>
      </c>
      <c r="C212" s="2" t="s">
        <v>128</v>
      </c>
      <c r="D212" s="4">
        <v>56500000</v>
      </c>
    </row>
    <row r="213" spans="1:4" ht="13.2" hidden="1">
      <c r="C213" s="1" t="s">
        <v>2</v>
      </c>
      <c r="D213" s="4">
        <v>573375723000</v>
      </c>
    </row>
    <row r="216" spans="1:4" ht="12.75" customHeight="1">
      <c r="D216" s="5">
        <f>SUBTOTAL(9,D6:D213)</f>
        <v>2751800000</v>
      </c>
    </row>
  </sheetData>
  <autoFilter ref="B5:B213">
    <filterColumn colId="0">
      <filters>
        <filter val=".2.01.03"/>
      </filters>
    </filterColumn>
  </autoFilter>
  <mergeCells count="2">
    <mergeCell ref="A2:B2"/>
    <mergeCell ref="A3:B3"/>
  </mergeCells>
  <pageMargins left="0.16597222222222222" right="0.16597222222222222" top="0.23541666666666666" bottom="0.23541666666666666" header="0" footer="0"/>
  <pageSetup paperSize="14" fitToWidth="0" fitToHeight="0" orientation="landscape" horizontalDpi="200" verticalDpi="200" r:id="rId1"/>
  <headerFooter alignWithMargins="0"/>
</worksheet>
</file>

<file path=xl/worksheets/sheet10.xml><?xml version="1.0" encoding="utf-8"?>
<worksheet xmlns="http://schemas.openxmlformats.org/spreadsheetml/2006/main" xmlns:r="http://schemas.openxmlformats.org/officeDocument/2006/relationships">
  <sheetPr>
    <tabColor rgb="FFFFFF00"/>
    <pageSetUpPr fitToPage="1"/>
  </sheetPr>
  <dimension ref="A1:G89"/>
  <sheetViews>
    <sheetView view="pageBreakPreview" topLeftCell="A67" zoomScale="60" workbookViewId="0">
      <selection activeCell="G80" sqref="G80"/>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7" width="11.21875" style="148" bestFit="1" customWidth="1"/>
    <col min="8" max="236" width="6.88671875" style="148" customWidth="1"/>
    <col min="237" max="16384" width="8" style="148"/>
  </cols>
  <sheetData>
    <row r="1" spans="1:6" s="144" customFormat="1" ht="12.75" customHeight="1">
      <c r="A1" s="144" t="s">
        <v>3909</v>
      </c>
      <c r="B1" s="302" t="s">
        <v>92</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92</v>
      </c>
      <c r="C6" s="154">
        <f>SUM(C8,C77)</f>
        <v>3590500000</v>
      </c>
      <c r="D6" s="155"/>
      <c r="E6" s="155"/>
      <c r="F6" s="155"/>
    </row>
    <row r="7" spans="1:6" s="156" customFormat="1">
      <c r="A7" s="157"/>
      <c r="B7" s="153"/>
      <c r="C7" s="154"/>
      <c r="D7" s="155"/>
      <c r="E7" s="155"/>
      <c r="F7" s="155"/>
    </row>
    <row r="8" spans="1:6" s="156" customFormat="1">
      <c r="A8" s="157" t="s">
        <v>8798</v>
      </c>
      <c r="B8" s="153" t="s">
        <v>96</v>
      </c>
      <c r="C8" s="154">
        <f>SUM(C9,C21,C31,C36,C39,C48,C52,C58,C63,C72)</f>
        <v>2990500000</v>
      </c>
      <c r="D8" s="155"/>
      <c r="E8" s="155"/>
      <c r="F8" s="155"/>
    </row>
    <row r="9" spans="1:6" s="156" customFormat="1" ht="27.6">
      <c r="A9" s="290" t="s">
        <v>8799</v>
      </c>
      <c r="B9" s="174" t="s">
        <v>187</v>
      </c>
      <c r="C9" s="154">
        <f>SUM(C10:C19)</f>
        <v>334800000</v>
      </c>
      <c r="D9" s="155"/>
      <c r="E9" s="155"/>
      <c r="F9" s="155"/>
    </row>
    <row r="10" spans="1:6" ht="27.6">
      <c r="A10" s="291" t="s">
        <v>3</v>
      </c>
      <c r="B10" s="171" t="s">
        <v>188</v>
      </c>
      <c r="C10" s="172">
        <v>4000000</v>
      </c>
      <c r="D10" s="171" t="s">
        <v>5271</v>
      </c>
      <c r="E10" s="171" t="s">
        <v>5273</v>
      </c>
      <c r="F10" s="171" t="s">
        <v>5272</v>
      </c>
    </row>
    <row r="11" spans="1:6" ht="41.4">
      <c r="A11" s="291" t="s">
        <v>4</v>
      </c>
      <c r="B11" s="171" t="s">
        <v>189</v>
      </c>
      <c r="C11" s="172">
        <v>67500000</v>
      </c>
      <c r="D11" s="171" t="s">
        <v>5274</v>
      </c>
      <c r="E11" s="171" t="s">
        <v>5192</v>
      </c>
      <c r="F11" s="171" t="s">
        <v>5272</v>
      </c>
    </row>
    <row r="12" spans="1:6" ht="55.2">
      <c r="A12" s="291" t="s">
        <v>5</v>
      </c>
      <c r="B12" s="171" t="s">
        <v>362</v>
      </c>
      <c r="C12" s="172">
        <v>39800000</v>
      </c>
      <c r="D12" s="171" t="s">
        <v>5275</v>
      </c>
      <c r="E12" s="171" t="s">
        <v>5276</v>
      </c>
      <c r="F12" s="171" t="s">
        <v>5272</v>
      </c>
    </row>
    <row r="13" spans="1:6" ht="27.6">
      <c r="A13" s="291" t="s">
        <v>8800</v>
      </c>
      <c r="B13" s="171" t="s">
        <v>191</v>
      </c>
      <c r="C13" s="172">
        <v>20000000</v>
      </c>
      <c r="D13" s="171" t="s">
        <v>5195</v>
      </c>
      <c r="E13" s="171" t="s">
        <v>5277</v>
      </c>
      <c r="F13" s="171" t="s">
        <v>5272</v>
      </c>
    </row>
    <row r="14" spans="1:6" ht="27.6">
      <c r="A14" s="291" t="s">
        <v>71</v>
      </c>
      <c r="B14" s="171" t="s">
        <v>192</v>
      </c>
      <c r="C14" s="172">
        <v>10000000</v>
      </c>
      <c r="D14" s="171" t="s">
        <v>5278</v>
      </c>
      <c r="E14" s="171" t="s">
        <v>5279</v>
      </c>
      <c r="F14" s="171" t="s">
        <v>5272</v>
      </c>
    </row>
    <row r="15" spans="1:6" ht="41.4">
      <c r="A15" s="291" t="s">
        <v>8801</v>
      </c>
      <c r="B15" s="171" t="s">
        <v>193</v>
      </c>
      <c r="C15" s="172">
        <v>3000000</v>
      </c>
      <c r="D15" s="171" t="s">
        <v>5280</v>
      </c>
      <c r="E15" s="171" t="s">
        <v>5281</v>
      </c>
      <c r="F15" s="171" t="s">
        <v>5272</v>
      </c>
    </row>
    <row r="16" spans="1:6" ht="27.6">
      <c r="A16" s="291" t="s">
        <v>8802</v>
      </c>
      <c r="B16" s="171" t="s">
        <v>194</v>
      </c>
      <c r="C16" s="172">
        <v>5000000</v>
      </c>
      <c r="D16" s="171" t="s">
        <v>5282</v>
      </c>
      <c r="E16" s="171" t="s">
        <v>5283</v>
      </c>
      <c r="F16" s="171" t="s">
        <v>5272</v>
      </c>
    </row>
    <row r="17" spans="1:6" ht="69">
      <c r="A17" s="291" t="s">
        <v>8803</v>
      </c>
      <c r="B17" s="171" t="s">
        <v>363</v>
      </c>
      <c r="C17" s="172">
        <v>6000000</v>
      </c>
      <c r="D17" s="171" t="s">
        <v>5284</v>
      </c>
      <c r="E17" s="171" t="s">
        <v>5285</v>
      </c>
      <c r="F17" s="171" t="s">
        <v>5272</v>
      </c>
    </row>
    <row r="18" spans="1:6" ht="27.6">
      <c r="A18" s="291" t="s">
        <v>8804</v>
      </c>
      <c r="B18" s="171" t="s">
        <v>195</v>
      </c>
      <c r="C18" s="172">
        <v>49500000</v>
      </c>
      <c r="D18" s="171" t="s">
        <v>5286</v>
      </c>
      <c r="E18" s="171" t="s">
        <v>5287</v>
      </c>
      <c r="F18" s="171" t="s">
        <v>5272</v>
      </c>
    </row>
    <row r="19" spans="1:6" ht="41.4">
      <c r="A19" s="291" t="s">
        <v>3729</v>
      </c>
      <c r="B19" s="171" t="s">
        <v>196</v>
      </c>
      <c r="C19" s="172">
        <v>130000000</v>
      </c>
      <c r="D19" s="171" t="s">
        <v>5288</v>
      </c>
      <c r="E19" s="171" t="s">
        <v>5254</v>
      </c>
      <c r="F19" s="171" t="s">
        <v>5272</v>
      </c>
    </row>
    <row r="20" spans="1:6">
      <c r="A20" s="170"/>
      <c r="B20" s="171"/>
      <c r="C20" s="172"/>
      <c r="D20" s="173"/>
      <c r="E20" s="173"/>
      <c r="F20" s="173"/>
    </row>
    <row r="21" spans="1:6" s="156" customFormat="1" ht="27.6">
      <c r="A21" s="290" t="s">
        <v>8805</v>
      </c>
      <c r="B21" s="174" t="s">
        <v>198</v>
      </c>
      <c r="C21" s="154">
        <f>SUM(C22:C29)</f>
        <v>289000000</v>
      </c>
      <c r="D21" s="155"/>
      <c r="E21" s="155"/>
      <c r="F21" s="155"/>
    </row>
    <row r="22" spans="1:6" ht="27.6">
      <c r="A22" s="291" t="s">
        <v>3</v>
      </c>
      <c r="B22" s="171" t="s">
        <v>199</v>
      </c>
      <c r="C22" s="172">
        <v>24000000</v>
      </c>
      <c r="D22" s="171" t="s">
        <v>5300</v>
      </c>
      <c r="E22" s="171" t="s">
        <v>5303</v>
      </c>
      <c r="F22" s="171" t="s">
        <v>5272</v>
      </c>
    </row>
    <row r="23" spans="1:6" ht="27.6">
      <c r="A23" s="291" t="s">
        <v>4</v>
      </c>
      <c r="B23" s="171" t="s">
        <v>200</v>
      </c>
      <c r="C23" s="172">
        <v>30000000</v>
      </c>
      <c r="D23" s="171" t="s">
        <v>5302</v>
      </c>
      <c r="E23" s="171" t="s">
        <v>5305</v>
      </c>
      <c r="F23" s="171" t="s">
        <v>5272</v>
      </c>
    </row>
    <row r="24" spans="1:6" ht="27.6">
      <c r="A24" s="291" t="s">
        <v>5</v>
      </c>
      <c r="B24" s="171" t="s">
        <v>201</v>
      </c>
      <c r="C24" s="172">
        <v>35000000</v>
      </c>
      <c r="D24" s="171" t="s">
        <v>5289</v>
      </c>
      <c r="E24" s="171" t="s">
        <v>5290</v>
      </c>
      <c r="F24" s="171" t="s">
        <v>5272</v>
      </c>
    </row>
    <row r="25" spans="1:6" ht="41.4">
      <c r="A25" s="291" t="s">
        <v>8800</v>
      </c>
      <c r="B25" s="171" t="s">
        <v>202</v>
      </c>
      <c r="C25" s="172">
        <v>150000000</v>
      </c>
      <c r="D25" s="171" t="s">
        <v>5291</v>
      </c>
      <c r="E25" s="171" t="s">
        <v>5292</v>
      </c>
      <c r="F25" s="171" t="s">
        <v>5272</v>
      </c>
    </row>
    <row r="26" spans="1:6" ht="69">
      <c r="A26" s="291" t="s">
        <v>71</v>
      </c>
      <c r="B26" s="171" t="s">
        <v>203</v>
      </c>
      <c r="C26" s="172">
        <v>10000000</v>
      </c>
      <c r="D26" s="171" t="s">
        <v>5293</v>
      </c>
      <c r="E26" s="171" t="s">
        <v>5294</v>
      </c>
      <c r="F26" s="171" t="s">
        <v>5272</v>
      </c>
    </row>
    <row r="27" spans="1:6" ht="27.6">
      <c r="A27" s="291" t="s">
        <v>8801</v>
      </c>
      <c r="B27" s="171" t="s">
        <v>204</v>
      </c>
      <c r="C27" s="172">
        <v>15000000</v>
      </c>
      <c r="D27" s="171" t="s">
        <v>5295</v>
      </c>
      <c r="E27" s="171" t="s">
        <v>5296</v>
      </c>
      <c r="F27" s="171" t="s">
        <v>5272</v>
      </c>
    </row>
    <row r="28" spans="1:6" ht="27.6">
      <c r="A28" s="291" t="s">
        <v>8802</v>
      </c>
      <c r="B28" s="171" t="s">
        <v>707</v>
      </c>
      <c r="C28" s="172">
        <v>10000000</v>
      </c>
      <c r="D28" s="171" t="s">
        <v>5297</v>
      </c>
      <c r="E28" s="171" t="s">
        <v>5298</v>
      </c>
      <c r="F28" s="171" t="s">
        <v>5272</v>
      </c>
    </row>
    <row r="29" spans="1:6" ht="41.4">
      <c r="A29" s="291" t="s">
        <v>8803</v>
      </c>
      <c r="B29" s="171" t="s">
        <v>479</v>
      </c>
      <c r="C29" s="172">
        <v>15000000</v>
      </c>
      <c r="D29" s="171" t="s">
        <v>5299</v>
      </c>
      <c r="E29" s="171" t="s">
        <v>5260</v>
      </c>
      <c r="F29" s="171" t="s">
        <v>5272</v>
      </c>
    </row>
    <row r="30" spans="1:6">
      <c r="A30" s="170"/>
      <c r="B30" s="171"/>
      <c r="C30" s="172"/>
      <c r="D30" s="171"/>
      <c r="E30" s="171"/>
      <c r="F30" s="171"/>
    </row>
    <row r="31" spans="1:6" s="156" customFormat="1" ht="27.6">
      <c r="A31" s="290" t="s">
        <v>8806</v>
      </c>
      <c r="B31" s="174" t="s">
        <v>207</v>
      </c>
      <c r="C31" s="154">
        <f>SUM(C32:C34)</f>
        <v>307500000</v>
      </c>
      <c r="D31" s="153"/>
      <c r="E31" s="153"/>
      <c r="F31" s="153"/>
    </row>
    <row r="32" spans="1:6" ht="41.4">
      <c r="A32" s="291" t="s">
        <v>3</v>
      </c>
      <c r="B32" s="171" t="s">
        <v>369</v>
      </c>
      <c r="C32" s="172">
        <v>25000000</v>
      </c>
      <c r="D32" s="171" t="s">
        <v>5304</v>
      </c>
      <c r="E32" s="171" t="s">
        <v>5254</v>
      </c>
      <c r="F32" s="171" t="s">
        <v>5272</v>
      </c>
    </row>
    <row r="33" spans="1:7" ht="41.4">
      <c r="A33" s="291" t="s">
        <v>4</v>
      </c>
      <c r="B33" s="171" t="s">
        <v>708</v>
      </c>
      <c r="C33" s="172">
        <v>82500000</v>
      </c>
      <c r="D33" s="171" t="s">
        <v>5306</v>
      </c>
      <c r="E33" s="171" t="s">
        <v>5307</v>
      </c>
      <c r="F33" s="171" t="s">
        <v>5308</v>
      </c>
      <c r="G33" s="269"/>
    </row>
    <row r="34" spans="1:7">
      <c r="A34" s="291" t="s">
        <v>5</v>
      </c>
      <c r="B34" s="171" t="s">
        <v>709</v>
      </c>
      <c r="C34" s="172">
        <v>200000000</v>
      </c>
      <c r="D34" s="171" t="s">
        <v>709</v>
      </c>
      <c r="E34" s="171" t="s">
        <v>5307</v>
      </c>
      <c r="F34" s="171" t="s">
        <v>5308</v>
      </c>
    </row>
    <row r="35" spans="1:7">
      <c r="A35" s="170"/>
      <c r="B35" s="171"/>
      <c r="C35" s="172"/>
      <c r="D35" s="171"/>
      <c r="E35" s="171"/>
      <c r="F35" s="171"/>
    </row>
    <row r="36" spans="1:7" s="156" customFormat="1" ht="27.6">
      <c r="A36" s="290" t="s">
        <v>8807</v>
      </c>
      <c r="B36" s="176" t="s">
        <v>209</v>
      </c>
      <c r="C36" s="154">
        <f>SUM(C37)</f>
        <v>122600000</v>
      </c>
      <c r="D36" s="153"/>
      <c r="E36" s="153"/>
      <c r="F36" s="153"/>
    </row>
    <row r="37" spans="1:7" ht="55.2">
      <c r="A37" s="291" t="s">
        <v>3</v>
      </c>
      <c r="B37" s="171" t="s">
        <v>210</v>
      </c>
      <c r="C37" s="172">
        <v>122600000</v>
      </c>
      <c r="D37" s="171" t="s">
        <v>5309</v>
      </c>
      <c r="E37" s="171" t="s">
        <v>5310</v>
      </c>
      <c r="F37" s="171" t="s">
        <v>5272</v>
      </c>
    </row>
    <row r="38" spans="1:7">
      <c r="A38" s="170"/>
      <c r="B38" s="171"/>
      <c r="C38" s="172"/>
      <c r="D38" s="171"/>
      <c r="E38" s="171"/>
      <c r="F38" s="171"/>
    </row>
    <row r="39" spans="1:7" s="156" customFormat="1">
      <c r="A39" s="290" t="s">
        <v>8808</v>
      </c>
      <c r="B39" s="174" t="s">
        <v>703</v>
      </c>
      <c r="C39" s="154">
        <f>SUM(C40:C46)</f>
        <v>230234000</v>
      </c>
      <c r="D39" s="153"/>
      <c r="E39" s="153"/>
      <c r="F39" s="153"/>
    </row>
    <row r="40" spans="1:7" ht="69">
      <c r="A40" s="291" t="s">
        <v>3</v>
      </c>
      <c r="B40" s="171" t="s">
        <v>710</v>
      </c>
      <c r="C40" s="172">
        <v>40234000</v>
      </c>
      <c r="D40" s="171" t="s">
        <v>5311</v>
      </c>
      <c r="E40" s="171" t="s">
        <v>5312</v>
      </c>
      <c r="F40" s="171" t="s">
        <v>5272</v>
      </c>
    </row>
    <row r="41" spans="1:7" ht="27.6">
      <c r="A41" s="291" t="s">
        <v>4</v>
      </c>
      <c r="B41" s="171" t="s">
        <v>711</v>
      </c>
      <c r="C41" s="172">
        <v>30000000</v>
      </c>
      <c r="D41" s="171" t="s">
        <v>5313</v>
      </c>
      <c r="E41" s="171" t="s">
        <v>5314</v>
      </c>
      <c r="F41" s="171" t="s">
        <v>5272</v>
      </c>
    </row>
    <row r="42" spans="1:7" ht="41.4">
      <c r="A42" s="291" t="s">
        <v>5</v>
      </c>
      <c r="B42" s="171" t="s">
        <v>712</v>
      </c>
      <c r="C42" s="172">
        <v>20000000</v>
      </c>
      <c r="D42" s="171" t="s">
        <v>5315</v>
      </c>
      <c r="E42" s="171" t="s">
        <v>5316</v>
      </c>
      <c r="F42" s="171" t="s">
        <v>5272</v>
      </c>
    </row>
    <row r="43" spans="1:7" ht="55.2">
      <c r="A43" s="291" t="s">
        <v>8800</v>
      </c>
      <c r="B43" s="171" t="s">
        <v>713</v>
      </c>
      <c r="C43" s="172">
        <v>20000000</v>
      </c>
      <c r="D43" s="171" t="s">
        <v>5317</v>
      </c>
      <c r="E43" s="171" t="s">
        <v>5318</v>
      </c>
      <c r="F43" s="171" t="s">
        <v>5272</v>
      </c>
    </row>
    <row r="44" spans="1:7" ht="27.6">
      <c r="A44" s="291" t="s">
        <v>71</v>
      </c>
      <c r="B44" s="171" t="s">
        <v>714</v>
      </c>
      <c r="C44" s="172">
        <v>40000000</v>
      </c>
      <c r="D44" s="171" t="s">
        <v>5319</v>
      </c>
      <c r="E44" s="171" t="s">
        <v>5320</v>
      </c>
      <c r="F44" s="171" t="s">
        <v>5272</v>
      </c>
    </row>
    <row r="45" spans="1:7" ht="27.6">
      <c r="A45" s="291" t="s">
        <v>8801</v>
      </c>
      <c r="B45" s="171" t="s">
        <v>715</v>
      </c>
      <c r="C45" s="172">
        <v>35000000</v>
      </c>
      <c r="D45" s="171" t="s">
        <v>5321</v>
      </c>
      <c r="E45" s="171" t="s">
        <v>5322</v>
      </c>
      <c r="F45" s="171" t="s">
        <v>5272</v>
      </c>
    </row>
    <row r="46" spans="1:7" ht="55.2">
      <c r="A46" s="291" t="s">
        <v>8802</v>
      </c>
      <c r="B46" s="171" t="s">
        <v>716</v>
      </c>
      <c r="C46" s="172">
        <v>45000000</v>
      </c>
      <c r="D46" s="171" t="s">
        <v>5323</v>
      </c>
      <c r="E46" s="171" t="s">
        <v>5324</v>
      </c>
      <c r="F46" s="171" t="s">
        <v>5272</v>
      </c>
    </row>
    <row r="47" spans="1:7">
      <c r="A47" s="170"/>
      <c r="B47" s="171"/>
      <c r="C47" s="172"/>
      <c r="D47" s="153"/>
      <c r="E47" s="153"/>
      <c r="F47" s="153"/>
    </row>
    <row r="48" spans="1:7" s="156" customFormat="1">
      <c r="A48" s="290" t="s">
        <v>8809</v>
      </c>
      <c r="B48" s="174" t="s">
        <v>717</v>
      </c>
      <c r="C48" s="154">
        <f>SUM(C49:C50)</f>
        <v>185000000</v>
      </c>
      <c r="D48" s="171"/>
      <c r="E48" s="171"/>
      <c r="F48" s="171"/>
    </row>
    <row r="49" spans="1:6" ht="27.6">
      <c r="A49" s="291" t="s">
        <v>3</v>
      </c>
      <c r="B49" s="171" t="s">
        <v>718</v>
      </c>
      <c r="C49" s="172">
        <v>100000000</v>
      </c>
      <c r="D49" s="171" t="s">
        <v>5325</v>
      </c>
      <c r="E49" s="189" t="s">
        <v>5341</v>
      </c>
      <c r="F49" s="171" t="s">
        <v>5272</v>
      </c>
    </row>
    <row r="50" spans="1:6" ht="41.4">
      <c r="A50" s="291" t="s">
        <v>4</v>
      </c>
      <c r="B50" s="171" t="s">
        <v>719</v>
      </c>
      <c r="C50" s="172">
        <v>85000000</v>
      </c>
      <c r="D50" s="171" t="s">
        <v>5326</v>
      </c>
      <c r="E50" s="189" t="s">
        <v>5341</v>
      </c>
      <c r="F50" s="171" t="s">
        <v>5272</v>
      </c>
    </row>
    <row r="51" spans="1:6">
      <c r="A51" s="170"/>
      <c r="B51" s="171"/>
      <c r="C51" s="172"/>
      <c r="D51" s="153"/>
      <c r="E51" s="153"/>
      <c r="F51" s="153"/>
    </row>
    <row r="52" spans="1:6" s="156" customFormat="1">
      <c r="A52" s="290" t="s">
        <v>8810</v>
      </c>
      <c r="B52" s="174" t="s">
        <v>720</v>
      </c>
      <c r="C52" s="154">
        <f>SUM(C53:C56)</f>
        <v>801366000</v>
      </c>
      <c r="D52" s="171"/>
      <c r="E52" s="171"/>
      <c r="F52" s="171"/>
    </row>
    <row r="53" spans="1:6" ht="55.2">
      <c r="A53" s="291" t="s">
        <v>3</v>
      </c>
      <c r="B53" s="171" t="s">
        <v>721</v>
      </c>
      <c r="C53" s="172">
        <v>325000000</v>
      </c>
      <c r="D53" s="171" t="s">
        <v>5333</v>
      </c>
      <c r="E53" s="171" t="s">
        <v>5334</v>
      </c>
      <c r="F53" s="171" t="s">
        <v>5335</v>
      </c>
    </row>
    <row r="54" spans="1:6" ht="27.6">
      <c r="A54" s="291" t="s">
        <v>4</v>
      </c>
      <c r="B54" s="171" t="s">
        <v>722</v>
      </c>
      <c r="C54" s="172">
        <v>97900000</v>
      </c>
      <c r="D54" s="171" t="s">
        <v>5336</v>
      </c>
      <c r="E54" s="171" t="s">
        <v>5328</v>
      </c>
      <c r="F54" s="171" t="s">
        <v>5272</v>
      </c>
    </row>
    <row r="55" spans="1:6" ht="41.4">
      <c r="A55" s="291" t="s">
        <v>5</v>
      </c>
      <c r="B55" s="175" t="s">
        <v>723</v>
      </c>
      <c r="C55" s="172">
        <v>273466000</v>
      </c>
      <c r="D55" s="171" t="s">
        <v>5337</v>
      </c>
      <c r="E55" s="171" t="s">
        <v>5338</v>
      </c>
      <c r="F55" s="171" t="s">
        <v>5339</v>
      </c>
    </row>
    <row r="56" spans="1:6" ht="41.4">
      <c r="A56" s="291" t="s">
        <v>8800</v>
      </c>
      <c r="B56" s="171" t="s">
        <v>724</v>
      </c>
      <c r="C56" s="172">
        <v>105000000</v>
      </c>
      <c r="D56" s="171" t="s">
        <v>5340</v>
      </c>
      <c r="E56" s="171" t="s">
        <v>5331</v>
      </c>
      <c r="F56" s="171" t="s">
        <v>5335</v>
      </c>
    </row>
    <row r="57" spans="1:6">
      <c r="A57" s="170"/>
      <c r="B57" s="171"/>
      <c r="C57" s="172"/>
      <c r="D57" s="153"/>
      <c r="E57" s="153"/>
      <c r="F57" s="173"/>
    </row>
    <row r="58" spans="1:6" s="156" customFormat="1" ht="27.6">
      <c r="A58" s="290" t="s">
        <v>8811</v>
      </c>
      <c r="B58" s="174" t="s">
        <v>725</v>
      </c>
      <c r="C58" s="154">
        <f>SUM(C59:C61)</f>
        <v>330000000</v>
      </c>
      <c r="D58" s="171"/>
      <c r="E58" s="171"/>
      <c r="F58" s="155"/>
    </row>
    <row r="59" spans="1:6" ht="41.4">
      <c r="A59" s="291" t="s">
        <v>3</v>
      </c>
      <c r="B59" s="171" t="s">
        <v>726</v>
      </c>
      <c r="C59" s="172">
        <v>90000000</v>
      </c>
      <c r="D59" s="171" t="s">
        <v>5327</v>
      </c>
      <c r="E59" s="171" t="s">
        <v>5328</v>
      </c>
      <c r="F59" s="171" t="s">
        <v>5329</v>
      </c>
    </row>
    <row r="60" spans="1:6" ht="55.2">
      <c r="A60" s="291" t="s">
        <v>4</v>
      </c>
      <c r="B60" s="171" t="s">
        <v>727</v>
      </c>
      <c r="C60" s="172">
        <v>190000000</v>
      </c>
      <c r="D60" s="171" t="s">
        <v>5330</v>
      </c>
      <c r="E60" s="171" t="s">
        <v>5331</v>
      </c>
      <c r="F60" s="171" t="s">
        <v>5329</v>
      </c>
    </row>
    <row r="61" spans="1:6" ht="27.6">
      <c r="A61" s="291" t="s">
        <v>5</v>
      </c>
      <c r="B61" s="171" t="s">
        <v>728</v>
      </c>
      <c r="C61" s="172">
        <v>50000000</v>
      </c>
      <c r="D61" s="171" t="s">
        <v>5332</v>
      </c>
      <c r="E61" s="171" t="s">
        <v>5331</v>
      </c>
      <c r="F61" s="171" t="s">
        <v>5329</v>
      </c>
    </row>
    <row r="62" spans="1:6">
      <c r="A62" s="170"/>
      <c r="B62" s="171"/>
      <c r="C62" s="172"/>
      <c r="D62" s="153"/>
      <c r="E62" s="153"/>
      <c r="F62" s="153"/>
    </row>
    <row r="63" spans="1:6" s="156" customFormat="1">
      <c r="A63" s="290" t="s">
        <v>8798</v>
      </c>
      <c r="B63" s="174" t="s">
        <v>729</v>
      </c>
      <c r="C63" s="154">
        <f>SUM(C64:C70)</f>
        <v>225000000</v>
      </c>
      <c r="D63" s="171"/>
      <c r="E63" s="171"/>
      <c r="F63" s="171"/>
    </row>
    <row r="64" spans="1:6" ht="27.6">
      <c r="A64" s="291" t="s">
        <v>3</v>
      </c>
      <c r="B64" s="171" t="s">
        <v>730</v>
      </c>
      <c r="C64" s="172">
        <v>30000000</v>
      </c>
      <c r="D64" s="171" t="s">
        <v>5342</v>
      </c>
      <c r="E64" s="171" t="s">
        <v>5341</v>
      </c>
      <c r="F64" s="171" t="s">
        <v>5335</v>
      </c>
    </row>
    <row r="65" spans="1:6" ht="27.6">
      <c r="A65" s="291" t="s">
        <v>4</v>
      </c>
      <c r="B65" s="171" t="s">
        <v>731</v>
      </c>
      <c r="C65" s="172">
        <v>60000000</v>
      </c>
      <c r="D65" s="171" t="s">
        <v>5343</v>
      </c>
      <c r="E65" s="171" t="s">
        <v>5341</v>
      </c>
      <c r="F65" s="171" t="s">
        <v>5335</v>
      </c>
    </row>
    <row r="66" spans="1:6" ht="27.6">
      <c r="A66" s="291" t="s">
        <v>5</v>
      </c>
      <c r="B66" s="171" t="s">
        <v>732</v>
      </c>
      <c r="C66" s="172">
        <v>30000000</v>
      </c>
      <c r="D66" s="171" t="s">
        <v>5345</v>
      </c>
      <c r="E66" s="171" t="s">
        <v>5331</v>
      </c>
      <c r="F66" s="171" t="s">
        <v>5346</v>
      </c>
    </row>
    <row r="67" spans="1:6" ht="27.6">
      <c r="A67" s="291" t="s">
        <v>8800</v>
      </c>
      <c r="B67" s="171" t="s">
        <v>733</v>
      </c>
      <c r="C67" s="172">
        <v>20000000</v>
      </c>
      <c r="D67" s="171" t="s">
        <v>5347</v>
      </c>
      <c r="E67" s="171" t="s">
        <v>5341</v>
      </c>
      <c r="F67" s="171" t="s">
        <v>5335</v>
      </c>
    </row>
    <row r="68" spans="1:6" ht="27.6">
      <c r="A68" s="291" t="s">
        <v>71</v>
      </c>
      <c r="B68" s="171" t="s">
        <v>734</v>
      </c>
      <c r="C68" s="172">
        <v>40000000</v>
      </c>
      <c r="D68" s="171" t="s">
        <v>5344</v>
      </c>
      <c r="E68" s="171" t="s">
        <v>5341</v>
      </c>
      <c r="F68" s="171" t="s">
        <v>5335</v>
      </c>
    </row>
    <row r="69" spans="1:6" ht="41.4">
      <c r="A69" s="291" t="s">
        <v>8801</v>
      </c>
      <c r="B69" s="171" t="s">
        <v>735</v>
      </c>
      <c r="C69" s="172">
        <v>15000000</v>
      </c>
      <c r="D69" s="171" t="s">
        <v>5348</v>
      </c>
      <c r="E69" s="171" t="s">
        <v>5331</v>
      </c>
      <c r="F69" s="171" t="s">
        <v>5335</v>
      </c>
    </row>
    <row r="70" spans="1:6" ht="41.4">
      <c r="A70" s="291" t="s">
        <v>8802</v>
      </c>
      <c r="B70" s="171" t="s">
        <v>736</v>
      </c>
      <c r="C70" s="172">
        <v>30000000</v>
      </c>
      <c r="D70" s="171" t="s">
        <v>5349</v>
      </c>
      <c r="E70" s="171" t="s">
        <v>5350</v>
      </c>
      <c r="F70" s="171" t="s">
        <v>5272</v>
      </c>
    </row>
    <row r="71" spans="1:6">
      <c r="A71" s="170"/>
      <c r="B71" s="171"/>
      <c r="C71" s="172"/>
      <c r="D71" s="153"/>
      <c r="E71" s="153"/>
      <c r="F71" s="153"/>
    </row>
    <row r="72" spans="1:6" s="156" customFormat="1" ht="27.6">
      <c r="A72" s="290" t="s">
        <v>8812</v>
      </c>
      <c r="B72" s="174" t="s">
        <v>737</v>
      </c>
      <c r="C72" s="154">
        <f>SUM(C73:C75)</f>
        <v>165000000</v>
      </c>
      <c r="D72" s="171"/>
      <c r="E72" s="171"/>
      <c r="F72" s="171"/>
    </row>
    <row r="73" spans="1:6" ht="41.4">
      <c r="A73" s="291" t="s">
        <v>3</v>
      </c>
      <c r="B73" s="171" t="s">
        <v>738</v>
      </c>
      <c r="C73" s="172">
        <v>50000000</v>
      </c>
      <c r="D73" s="171" t="s">
        <v>5351</v>
      </c>
      <c r="E73" s="171" t="s">
        <v>5341</v>
      </c>
      <c r="F73" s="171" t="s">
        <v>5329</v>
      </c>
    </row>
    <row r="74" spans="1:6" ht="27.6">
      <c r="A74" s="291" t="s">
        <v>4</v>
      </c>
      <c r="B74" s="171" t="s">
        <v>739</v>
      </c>
      <c r="C74" s="172">
        <v>50000000</v>
      </c>
      <c r="D74" s="171" t="s">
        <v>5352</v>
      </c>
      <c r="E74" s="171" t="s">
        <v>5341</v>
      </c>
      <c r="F74" s="171" t="s">
        <v>5329</v>
      </c>
    </row>
    <row r="75" spans="1:6" ht="27.6">
      <c r="A75" s="291" t="s">
        <v>5</v>
      </c>
      <c r="B75" s="171" t="s">
        <v>740</v>
      </c>
      <c r="C75" s="172">
        <v>65000000</v>
      </c>
      <c r="D75" s="171" t="s">
        <v>5353</v>
      </c>
      <c r="E75" s="171" t="s">
        <v>5341</v>
      </c>
      <c r="F75" s="171" t="s">
        <v>5329</v>
      </c>
    </row>
    <row r="76" spans="1:6">
      <c r="A76" s="170"/>
      <c r="B76" s="171"/>
      <c r="C76" s="172"/>
      <c r="D76" s="153"/>
      <c r="E76" s="153"/>
      <c r="F76" s="153"/>
    </row>
    <row r="77" spans="1:6" s="156" customFormat="1">
      <c r="A77" s="157" t="s">
        <v>8813</v>
      </c>
      <c r="B77" s="153" t="s">
        <v>91</v>
      </c>
      <c r="C77" s="154">
        <f>SUM(C78)</f>
        <v>600000000</v>
      </c>
      <c r="D77" s="153"/>
      <c r="E77" s="153"/>
      <c r="F77" s="153"/>
    </row>
    <row r="78" spans="1:6" s="156" customFormat="1">
      <c r="A78" s="290" t="s">
        <v>8799</v>
      </c>
      <c r="B78" s="174" t="s">
        <v>695</v>
      </c>
      <c r="C78" s="154">
        <f>SUM(C79:C81)</f>
        <v>600000000</v>
      </c>
      <c r="D78" s="171"/>
      <c r="E78" s="171"/>
      <c r="F78" s="171"/>
    </row>
    <row r="79" spans="1:6" ht="55.2">
      <c r="A79" s="291" t="s">
        <v>3</v>
      </c>
      <c r="B79" s="171" t="s">
        <v>698</v>
      </c>
      <c r="C79" s="172">
        <v>100000000</v>
      </c>
      <c r="D79" s="171" t="s">
        <v>5355</v>
      </c>
      <c r="E79" s="171" t="s">
        <v>5341</v>
      </c>
      <c r="F79" s="171" t="s">
        <v>5329</v>
      </c>
    </row>
    <row r="80" spans="1:6" ht="27.6">
      <c r="A80" s="291" t="s">
        <v>4</v>
      </c>
      <c r="B80" s="171" t="s">
        <v>699</v>
      </c>
      <c r="C80" s="172">
        <v>100000000</v>
      </c>
      <c r="D80" s="171" t="s">
        <v>5354</v>
      </c>
      <c r="E80" s="171" t="s">
        <v>5341</v>
      </c>
      <c r="F80" s="171" t="s">
        <v>5329</v>
      </c>
    </row>
    <row r="81" spans="1:6" ht="27.6">
      <c r="A81" s="291" t="s">
        <v>5</v>
      </c>
      <c r="B81" s="171" t="s">
        <v>700</v>
      </c>
      <c r="C81" s="172">
        <v>400000000</v>
      </c>
      <c r="D81" s="171" t="s">
        <v>5356</v>
      </c>
      <c r="E81" s="171" t="s">
        <v>5341</v>
      </c>
      <c r="F81" s="171" t="s">
        <v>5329</v>
      </c>
    </row>
    <row r="82" spans="1:6" s="156" customFormat="1">
      <c r="A82" s="157"/>
      <c r="B82" s="153"/>
      <c r="C82" s="154"/>
      <c r="D82" s="151"/>
      <c r="E82" s="151"/>
      <c r="F82" s="151"/>
    </row>
    <row r="83" spans="1:6" s="152" customFormat="1">
      <c r="A83" s="207"/>
      <c r="B83" s="149" t="s">
        <v>35</v>
      </c>
      <c r="C83" s="150">
        <f>SUM(C84,C1253)</f>
        <v>30000000</v>
      </c>
      <c r="D83" s="151"/>
      <c r="E83" s="151"/>
      <c r="F83" s="151"/>
    </row>
    <row r="84" spans="1:6" s="152" customFormat="1">
      <c r="A84" s="207" t="s">
        <v>8798</v>
      </c>
      <c r="B84" s="149" t="s">
        <v>39</v>
      </c>
      <c r="C84" s="150">
        <f>SUM(C87,C95)</f>
        <v>30000000</v>
      </c>
      <c r="D84" s="151"/>
      <c r="E84" s="151"/>
      <c r="F84" s="151"/>
    </row>
    <row r="85" spans="1:6" s="152" customFormat="1">
      <c r="A85" s="292"/>
      <c r="B85" s="149" t="s">
        <v>1825</v>
      </c>
      <c r="C85" s="150">
        <f>SUM(C86)</f>
        <v>30000000</v>
      </c>
      <c r="D85" s="190"/>
      <c r="E85" s="191"/>
      <c r="F85" s="151"/>
    </row>
    <row r="86" spans="1:6" s="152" customFormat="1">
      <c r="A86" s="292" t="s">
        <v>8799</v>
      </c>
      <c r="B86" s="149" t="s">
        <v>1825</v>
      </c>
      <c r="C86" s="150">
        <f>SUM(C87,C282,C1207,C1221,C1238)</f>
        <v>30000000</v>
      </c>
      <c r="D86" s="192"/>
      <c r="E86" s="192"/>
      <c r="F86" s="192"/>
    </row>
    <row r="87" spans="1:6" s="278" customFormat="1">
      <c r="A87" s="212"/>
      <c r="B87" s="193" t="s">
        <v>5066</v>
      </c>
      <c r="C87" s="194">
        <f>SUM(C88:C90)</f>
        <v>30000000</v>
      </c>
      <c r="D87" s="164" t="s">
        <v>5087</v>
      </c>
      <c r="E87" s="164"/>
      <c r="F87" s="164"/>
    </row>
    <row r="88" spans="1:6" s="181" customFormat="1" ht="27.6">
      <c r="A88" s="213">
        <v>1</v>
      </c>
      <c r="B88" s="163" t="s">
        <v>5067</v>
      </c>
      <c r="C88" s="182">
        <v>15000000</v>
      </c>
      <c r="D88" s="164" t="s">
        <v>5342</v>
      </c>
      <c r="E88" s="164" t="s">
        <v>5357</v>
      </c>
      <c r="F88" s="164" t="s">
        <v>5335</v>
      </c>
    </row>
    <row r="89" spans="1:6" s="181" customFormat="1" ht="27.6">
      <c r="A89" s="210">
        <v>2</v>
      </c>
      <c r="B89" s="162" t="s">
        <v>5068</v>
      </c>
      <c r="C89" s="182">
        <v>15000000</v>
      </c>
      <c r="D89" s="164" t="s">
        <v>5342</v>
      </c>
      <c r="E89" s="164" t="s">
        <v>5357</v>
      </c>
      <c r="F89" s="164" t="s">
        <v>5335</v>
      </c>
    </row>
  </sheetData>
  <pageMargins left="0.39370078740157483" right="0.39370078740157483" top="0.39370078740157483" bottom="0.47244094488188981" header="0.31496062992125984" footer="0.31496062992125984"/>
  <pageSetup paperSize="403" scale="68" firstPageNumber="96" fitToHeight="0" orientation="landscape" useFirstPageNumber="1" horizontalDpi="4294967292" verticalDpi="0" r:id="rId1"/>
  <headerFooter>
    <oddFooter>&amp;CInformasi APBD Tahun 2016&amp;R&amp;P</oddFooter>
  </headerFooter>
  <rowBreaks count="3" manualBreakCount="3">
    <brk id="20" max="5" man="1"/>
    <brk id="35" max="5" man="1"/>
    <brk id="51" max="5" man="1"/>
  </rowBreaks>
</worksheet>
</file>

<file path=xl/worksheets/sheet11.xml><?xml version="1.0" encoding="utf-8"?>
<worksheet xmlns="http://schemas.openxmlformats.org/spreadsheetml/2006/main" xmlns:r="http://schemas.openxmlformats.org/officeDocument/2006/relationships">
  <sheetPr>
    <tabColor rgb="FFFFFF00"/>
    <pageSetUpPr fitToPage="1"/>
  </sheetPr>
  <dimension ref="A1:F118"/>
  <sheetViews>
    <sheetView view="pageBreakPreview" topLeftCell="A103" zoomScale="60" workbookViewId="0">
      <selection activeCell="B116" sqref="B116"/>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101</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ht="27.6">
      <c r="A6" s="157"/>
      <c r="B6" s="153" t="s">
        <v>101</v>
      </c>
      <c r="C6" s="154">
        <f>SUM(C8,C93,C97)</f>
        <v>3556050000</v>
      </c>
      <c r="D6" s="155"/>
      <c r="E6" s="155"/>
      <c r="F6" s="155"/>
    </row>
    <row r="7" spans="1:6" s="156" customFormat="1">
      <c r="A7" s="157"/>
      <c r="B7" s="153"/>
      <c r="C7" s="154"/>
      <c r="D7" s="155"/>
      <c r="E7" s="155"/>
      <c r="F7" s="155"/>
    </row>
    <row r="8" spans="1:6" s="156" customFormat="1">
      <c r="A8" s="157" t="s">
        <v>8798</v>
      </c>
      <c r="B8" s="153" t="s">
        <v>100</v>
      </c>
      <c r="C8" s="154">
        <f>SUM(C9,C24,C32,C37,C42,C47,C57,C66,C76,C79,C88)</f>
        <v>2629050000</v>
      </c>
      <c r="D8" s="155"/>
      <c r="E8" s="155"/>
      <c r="F8" s="155"/>
    </row>
    <row r="9" spans="1:6" s="156" customFormat="1" ht="27.6">
      <c r="A9" s="290" t="s">
        <v>8799</v>
      </c>
      <c r="B9" s="174" t="s">
        <v>187</v>
      </c>
      <c r="C9" s="154">
        <f>SUM(C10:C22)</f>
        <v>479950000</v>
      </c>
      <c r="D9" s="155"/>
      <c r="E9" s="155"/>
      <c r="F9" s="155"/>
    </row>
    <row r="10" spans="1:6" ht="27.6">
      <c r="A10" s="291" t="s">
        <v>3</v>
      </c>
      <c r="B10" s="171" t="s">
        <v>188</v>
      </c>
      <c r="C10" s="172">
        <v>750000</v>
      </c>
      <c r="D10" s="171" t="s">
        <v>5971</v>
      </c>
      <c r="E10" s="171" t="s">
        <v>5972</v>
      </c>
      <c r="F10" s="171" t="s">
        <v>5973</v>
      </c>
    </row>
    <row r="11" spans="1:6" ht="27.6">
      <c r="A11" s="291" t="s">
        <v>4</v>
      </c>
      <c r="B11" s="171" t="s">
        <v>189</v>
      </c>
      <c r="C11" s="172">
        <v>152800000</v>
      </c>
      <c r="D11" s="171" t="s">
        <v>5974</v>
      </c>
      <c r="E11" s="171" t="s">
        <v>5192</v>
      </c>
      <c r="F11" s="171" t="s">
        <v>5973</v>
      </c>
    </row>
    <row r="12" spans="1:6" ht="27.6">
      <c r="A12" s="291" t="s">
        <v>5</v>
      </c>
      <c r="B12" s="171" t="s">
        <v>190</v>
      </c>
      <c r="C12" s="172">
        <v>14600000</v>
      </c>
      <c r="D12" s="171" t="s">
        <v>5975</v>
      </c>
      <c r="E12" s="171" t="s">
        <v>5976</v>
      </c>
      <c r="F12" s="171" t="s">
        <v>5973</v>
      </c>
    </row>
    <row r="13" spans="1:6" ht="27.6">
      <c r="A13" s="291" t="s">
        <v>8800</v>
      </c>
      <c r="B13" s="171" t="s">
        <v>362</v>
      </c>
      <c r="C13" s="172">
        <v>600000</v>
      </c>
      <c r="D13" s="171" t="s">
        <v>5977</v>
      </c>
      <c r="E13" s="171" t="s">
        <v>5192</v>
      </c>
      <c r="F13" s="171" t="s">
        <v>5973</v>
      </c>
    </row>
    <row r="14" spans="1:6" ht="55.2">
      <c r="A14" s="291" t="s">
        <v>71</v>
      </c>
      <c r="B14" s="171" t="s">
        <v>747</v>
      </c>
      <c r="C14" s="172">
        <v>5000000</v>
      </c>
      <c r="D14" s="171" t="s">
        <v>5978</v>
      </c>
      <c r="E14" s="171" t="s">
        <v>5979</v>
      </c>
      <c r="F14" s="171" t="s">
        <v>5973</v>
      </c>
    </row>
    <row r="15" spans="1:6">
      <c r="A15" s="291" t="s">
        <v>8801</v>
      </c>
      <c r="B15" s="171" t="s">
        <v>191</v>
      </c>
      <c r="C15" s="172">
        <v>22500000</v>
      </c>
      <c r="D15" s="171" t="s">
        <v>5980</v>
      </c>
      <c r="E15" s="171" t="s">
        <v>5192</v>
      </c>
      <c r="F15" s="171" t="s">
        <v>5973</v>
      </c>
    </row>
    <row r="16" spans="1:6" ht="69">
      <c r="A16" s="291" t="s">
        <v>8802</v>
      </c>
      <c r="B16" s="171" t="s">
        <v>192</v>
      </c>
      <c r="C16" s="172">
        <v>15000000</v>
      </c>
      <c r="D16" s="171" t="s">
        <v>5981</v>
      </c>
      <c r="E16" s="171" t="s">
        <v>5982</v>
      </c>
      <c r="F16" s="171" t="s">
        <v>5973</v>
      </c>
    </row>
    <row r="17" spans="1:6" ht="27.6">
      <c r="A17" s="291" t="s">
        <v>8803</v>
      </c>
      <c r="B17" s="171" t="s">
        <v>193</v>
      </c>
      <c r="C17" s="172">
        <v>5000000</v>
      </c>
      <c r="D17" s="171" t="s">
        <v>5983</v>
      </c>
      <c r="E17" s="171" t="s">
        <v>5192</v>
      </c>
      <c r="F17" s="171" t="s">
        <v>5973</v>
      </c>
    </row>
    <row r="18" spans="1:6" ht="96.6">
      <c r="A18" s="291" t="s">
        <v>8804</v>
      </c>
      <c r="B18" s="171" t="s">
        <v>475</v>
      </c>
      <c r="C18" s="172">
        <v>42300000</v>
      </c>
      <c r="D18" s="171" t="s">
        <v>5984</v>
      </c>
      <c r="E18" s="171" t="s">
        <v>5985</v>
      </c>
      <c r="F18" s="171" t="s">
        <v>5973</v>
      </c>
    </row>
    <row r="19" spans="1:6" ht="41.4">
      <c r="A19" s="291" t="s">
        <v>3729</v>
      </c>
      <c r="B19" s="171" t="s">
        <v>194</v>
      </c>
      <c r="C19" s="172">
        <v>55400000</v>
      </c>
      <c r="D19" s="171" t="s">
        <v>5986</v>
      </c>
      <c r="E19" s="171" t="s">
        <v>5987</v>
      </c>
      <c r="F19" s="171" t="s">
        <v>5973</v>
      </c>
    </row>
    <row r="20" spans="1:6" ht="55.2">
      <c r="A20" s="291" t="s">
        <v>3730</v>
      </c>
      <c r="B20" s="171" t="s">
        <v>363</v>
      </c>
      <c r="C20" s="172">
        <v>22000000</v>
      </c>
      <c r="D20" s="171" t="s">
        <v>5988</v>
      </c>
      <c r="E20" s="171" t="s">
        <v>5989</v>
      </c>
      <c r="F20" s="171" t="s">
        <v>5973</v>
      </c>
    </row>
    <row r="21" spans="1:6" ht="82.8">
      <c r="A21" s="291" t="s">
        <v>3731</v>
      </c>
      <c r="B21" s="171" t="s">
        <v>195</v>
      </c>
      <c r="C21" s="172">
        <v>64000000</v>
      </c>
      <c r="D21" s="171" t="s">
        <v>5990</v>
      </c>
      <c r="E21" s="171" t="s">
        <v>5991</v>
      </c>
      <c r="F21" s="171" t="s">
        <v>5973</v>
      </c>
    </row>
    <row r="22" spans="1:6" ht="41.4">
      <c r="A22" s="291" t="s">
        <v>3753</v>
      </c>
      <c r="B22" s="171" t="s">
        <v>197</v>
      </c>
      <c r="C22" s="172">
        <v>80000000</v>
      </c>
      <c r="D22" s="171" t="s">
        <v>5992</v>
      </c>
      <c r="E22" s="171" t="s">
        <v>5993</v>
      </c>
      <c r="F22" s="171" t="s">
        <v>5994</v>
      </c>
    </row>
    <row r="23" spans="1:6">
      <c r="A23" s="170"/>
      <c r="B23" s="171"/>
      <c r="C23" s="172"/>
      <c r="D23" s="171"/>
      <c r="E23" s="171"/>
      <c r="F23" s="171"/>
    </row>
    <row r="24" spans="1:6" s="156" customFormat="1" ht="27.6">
      <c r="A24" s="290" t="s">
        <v>8805</v>
      </c>
      <c r="B24" s="174" t="s">
        <v>198</v>
      </c>
      <c r="C24" s="154">
        <f>SUM(C25:C30)</f>
        <v>124100000</v>
      </c>
      <c r="D24" s="153"/>
      <c r="E24" s="153"/>
      <c r="F24" s="153"/>
    </row>
    <row r="25" spans="1:6" ht="41.4">
      <c r="A25" s="291" t="s">
        <v>3</v>
      </c>
      <c r="B25" s="171" t="s">
        <v>200</v>
      </c>
      <c r="C25" s="172">
        <v>35000000</v>
      </c>
      <c r="D25" s="171" t="s">
        <v>5995</v>
      </c>
      <c r="E25" s="171" t="s">
        <v>5996</v>
      </c>
      <c r="F25" s="171" t="s">
        <v>5973</v>
      </c>
    </row>
    <row r="26" spans="1:6" ht="41.4">
      <c r="A26" s="291" t="s">
        <v>4</v>
      </c>
      <c r="B26" s="171" t="s">
        <v>201</v>
      </c>
      <c r="C26" s="172">
        <v>17500000</v>
      </c>
      <c r="D26" s="171" t="s">
        <v>5997</v>
      </c>
      <c r="E26" s="171" t="s">
        <v>5996</v>
      </c>
      <c r="F26" s="171" t="s">
        <v>5973</v>
      </c>
    </row>
    <row r="27" spans="1:6" ht="55.2">
      <c r="A27" s="291" t="s">
        <v>5</v>
      </c>
      <c r="B27" s="171" t="s">
        <v>202</v>
      </c>
      <c r="C27" s="172">
        <v>53600000</v>
      </c>
      <c r="D27" s="171" t="s">
        <v>5998</v>
      </c>
      <c r="E27" s="171" t="s">
        <v>5999</v>
      </c>
      <c r="F27" s="171" t="s">
        <v>5973</v>
      </c>
    </row>
    <row r="28" spans="1:6" ht="27.6">
      <c r="A28" s="291" t="s">
        <v>8800</v>
      </c>
      <c r="B28" s="171" t="s">
        <v>204</v>
      </c>
      <c r="C28" s="172">
        <v>3000000</v>
      </c>
      <c r="D28" s="171" t="s">
        <v>6000</v>
      </c>
      <c r="E28" s="171" t="s">
        <v>6001</v>
      </c>
      <c r="F28" s="171" t="s">
        <v>5973</v>
      </c>
    </row>
    <row r="29" spans="1:6" ht="41.4">
      <c r="A29" s="291" t="s">
        <v>71</v>
      </c>
      <c r="B29" s="171" t="s">
        <v>748</v>
      </c>
      <c r="C29" s="172">
        <v>10000000</v>
      </c>
      <c r="D29" s="171" t="s">
        <v>6002</v>
      </c>
      <c r="E29" s="171" t="s">
        <v>6003</v>
      </c>
      <c r="F29" s="171" t="s">
        <v>5973</v>
      </c>
    </row>
    <row r="30" spans="1:6" ht="55.2">
      <c r="A30" s="291" t="s">
        <v>8801</v>
      </c>
      <c r="B30" s="171" t="s">
        <v>749</v>
      </c>
      <c r="C30" s="172">
        <v>5000000</v>
      </c>
      <c r="D30" s="171" t="s">
        <v>6004</v>
      </c>
      <c r="E30" s="171" t="s">
        <v>6005</v>
      </c>
      <c r="F30" s="171" t="s">
        <v>5973</v>
      </c>
    </row>
    <row r="31" spans="1:6">
      <c r="A31" s="170"/>
      <c r="B31" s="171"/>
      <c r="C31" s="172"/>
      <c r="D31" s="171"/>
      <c r="E31" s="171"/>
      <c r="F31" s="171"/>
    </row>
    <row r="32" spans="1:6" s="156" customFormat="1" ht="27.6">
      <c r="A32" s="290" t="s">
        <v>8806</v>
      </c>
      <c r="B32" s="174" t="s">
        <v>207</v>
      </c>
      <c r="C32" s="154">
        <f>SUM(C33:C35)</f>
        <v>76296000</v>
      </c>
      <c r="D32" s="153"/>
      <c r="E32" s="153"/>
      <c r="F32" s="153"/>
    </row>
    <row r="33" spans="1:6" ht="27.6">
      <c r="A33" s="291" t="s">
        <v>3</v>
      </c>
      <c r="B33" s="171" t="s">
        <v>369</v>
      </c>
      <c r="C33" s="172">
        <v>45000000</v>
      </c>
      <c r="D33" s="171" t="s">
        <v>6006</v>
      </c>
      <c r="E33" s="171" t="s">
        <v>5260</v>
      </c>
      <c r="F33" s="171" t="s">
        <v>6007</v>
      </c>
    </row>
    <row r="34" spans="1:6" ht="41.4">
      <c r="A34" s="291" t="s">
        <v>4</v>
      </c>
      <c r="B34" s="171" t="s">
        <v>208</v>
      </c>
      <c r="C34" s="172">
        <v>16296000</v>
      </c>
      <c r="D34" s="171" t="s">
        <v>6008</v>
      </c>
      <c r="E34" s="171" t="s">
        <v>6009</v>
      </c>
      <c r="F34" s="171" t="s">
        <v>5973</v>
      </c>
    </row>
    <row r="35" spans="1:6" ht="41.4">
      <c r="A35" s="291" t="s">
        <v>5</v>
      </c>
      <c r="B35" s="171" t="s">
        <v>750</v>
      </c>
      <c r="C35" s="172">
        <v>15000000</v>
      </c>
      <c r="D35" s="171" t="s">
        <v>6010</v>
      </c>
      <c r="E35" s="171" t="s">
        <v>6009</v>
      </c>
      <c r="F35" s="171" t="s">
        <v>81</v>
      </c>
    </row>
    <row r="36" spans="1:6">
      <c r="A36" s="170"/>
      <c r="B36" s="171"/>
      <c r="C36" s="172"/>
      <c r="D36" s="171"/>
      <c r="E36" s="171"/>
      <c r="F36" s="171"/>
    </row>
    <row r="37" spans="1:6" s="156" customFormat="1" ht="27.6">
      <c r="A37" s="290" t="s">
        <v>8807</v>
      </c>
      <c r="B37" s="176" t="s">
        <v>209</v>
      </c>
      <c r="C37" s="154">
        <f>SUM(C38:C40)</f>
        <v>143704000</v>
      </c>
      <c r="D37" s="153"/>
      <c r="E37" s="153"/>
      <c r="F37" s="153"/>
    </row>
    <row r="38" spans="1:6" ht="55.2">
      <c r="A38" s="291" t="s">
        <v>3</v>
      </c>
      <c r="B38" s="171" t="s">
        <v>210</v>
      </c>
      <c r="C38" s="172">
        <v>22051000</v>
      </c>
      <c r="D38" s="171" t="s">
        <v>6011</v>
      </c>
      <c r="E38" s="171" t="s">
        <v>6012</v>
      </c>
      <c r="F38" s="171" t="s">
        <v>5973</v>
      </c>
    </row>
    <row r="39" spans="1:6" ht="41.4">
      <c r="A39" s="291" t="s">
        <v>4</v>
      </c>
      <c r="B39" s="171" t="s">
        <v>211</v>
      </c>
      <c r="C39" s="172">
        <v>105000000</v>
      </c>
      <c r="D39" s="171" t="s">
        <v>6013</v>
      </c>
      <c r="E39" s="171" t="s">
        <v>6014</v>
      </c>
      <c r="F39" s="171" t="s">
        <v>5973</v>
      </c>
    </row>
    <row r="40" spans="1:6" ht="27.6">
      <c r="A40" s="291" t="s">
        <v>5</v>
      </c>
      <c r="B40" s="171" t="s">
        <v>751</v>
      </c>
      <c r="C40" s="172">
        <v>16653000</v>
      </c>
      <c r="D40" s="171" t="s">
        <v>6015</v>
      </c>
      <c r="E40" s="171" t="s">
        <v>6016</v>
      </c>
      <c r="F40" s="171" t="s">
        <v>5973</v>
      </c>
    </row>
    <row r="41" spans="1:6">
      <c r="A41" s="170"/>
      <c r="B41" s="171"/>
      <c r="C41" s="172"/>
      <c r="D41" s="171"/>
      <c r="E41" s="171"/>
      <c r="F41" s="171"/>
    </row>
    <row r="42" spans="1:6" s="156" customFormat="1" ht="27.6">
      <c r="A42" s="290" t="s">
        <v>8808</v>
      </c>
      <c r="B42" s="174" t="s">
        <v>752</v>
      </c>
      <c r="C42" s="154">
        <f>SUM(C43:C45)</f>
        <v>341800000</v>
      </c>
      <c r="D42" s="153"/>
      <c r="E42" s="153"/>
      <c r="F42" s="153"/>
    </row>
    <row r="43" spans="1:6" ht="82.8">
      <c r="A43" s="291" t="s">
        <v>3</v>
      </c>
      <c r="B43" s="171" t="s">
        <v>753</v>
      </c>
      <c r="C43" s="172">
        <v>15000000</v>
      </c>
      <c r="D43" s="171" t="s">
        <v>6017</v>
      </c>
      <c r="E43" s="171" t="s">
        <v>6018</v>
      </c>
      <c r="F43" s="171" t="s">
        <v>5329</v>
      </c>
    </row>
    <row r="44" spans="1:6" ht="41.4">
      <c r="A44" s="291" t="s">
        <v>4</v>
      </c>
      <c r="B44" s="171" t="s">
        <v>754</v>
      </c>
      <c r="C44" s="172">
        <v>12000000</v>
      </c>
      <c r="D44" s="171" t="s">
        <v>6019</v>
      </c>
      <c r="E44" s="171" t="s">
        <v>5966</v>
      </c>
      <c r="F44" s="171" t="s">
        <v>5329</v>
      </c>
    </row>
    <row r="45" spans="1:6" ht="27.6">
      <c r="A45" s="291" t="s">
        <v>5</v>
      </c>
      <c r="B45" s="171" t="s">
        <v>755</v>
      </c>
      <c r="C45" s="172">
        <v>314800000</v>
      </c>
      <c r="D45" s="171" t="s">
        <v>6020</v>
      </c>
      <c r="E45" s="171" t="s">
        <v>6021</v>
      </c>
      <c r="F45" s="171" t="s">
        <v>6022</v>
      </c>
    </row>
    <row r="46" spans="1:6">
      <c r="A46" s="170"/>
      <c r="B46" s="171"/>
      <c r="C46" s="172"/>
      <c r="D46" s="171"/>
      <c r="E46" s="171"/>
      <c r="F46" s="171"/>
    </row>
    <row r="47" spans="1:6" s="156" customFormat="1" ht="27.6">
      <c r="A47" s="290" t="s">
        <v>8809</v>
      </c>
      <c r="B47" s="174" t="s">
        <v>756</v>
      </c>
      <c r="C47" s="154">
        <f>SUM(C48:C55)</f>
        <v>316700000</v>
      </c>
      <c r="D47" s="153"/>
      <c r="E47" s="153"/>
      <c r="F47" s="153"/>
    </row>
    <row r="48" spans="1:6" ht="82.8">
      <c r="A48" s="291" t="s">
        <v>3</v>
      </c>
      <c r="B48" s="171" t="s">
        <v>757</v>
      </c>
      <c r="C48" s="172">
        <v>84100000</v>
      </c>
      <c r="D48" s="171" t="s">
        <v>6023</v>
      </c>
      <c r="E48" s="171" t="s">
        <v>6024</v>
      </c>
      <c r="F48" s="171" t="s">
        <v>5973</v>
      </c>
    </row>
    <row r="49" spans="1:6" ht="41.4">
      <c r="A49" s="291" t="s">
        <v>4</v>
      </c>
      <c r="B49" s="171" t="s">
        <v>758</v>
      </c>
      <c r="C49" s="172">
        <v>15000000</v>
      </c>
      <c r="D49" s="171" t="s">
        <v>6025</v>
      </c>
      <c r="E49" s="171" t="s">
        <v>5111</v>
      </c>
      <c r="F49" s="171" t="s">
        <v>5973</v>
      </c>
    </row>
    <row r="50" spans="1:6" ht="27.6">
      <c r="A50" s="291" t="s">
        <v>5</v>
      </c>
      <c r="B50" s="171" t="s">
        <v>759</v>
      </c>
      <c r="C50" s="172">
        <v>15000000</v>
      </c>
      <c r="D50" s="171" t="s">
        <v>6026</v>
      </c>
      <c r="E50" s="171" t="s">
        <v>6027</v>
      </c>
      <c r="F50" s="171" t="s">
        <v>6028</v>
      </c>
    </row>
    <row r="51" spans="1:6" ht="27.6">
      <c r="A51" s="291" t="s">
        <v>8800</v>
      </c>
      <c r="B51" s="171" t="s">
        <v>760</v>
      </c>
      <c r="C51" s="172">
        <v>121000000</v>
      </c>
      <c r="D51" s="171" t="s">
        <v>6029</v>
      </c>
      <c r="E51" s="171" t="s">
        <v>6030</v>
      </c>
      <c r="F51" s="171" t="s">
        <v>5329</v>
      </c>
    </row>
    <row r="52" spans="1:6" ht="27.6">
      <c r="A52" s="291" t="s">
        <v>71</v>
      </c>
      <c r="B52" s="171" t="s">
        <v>761</v>
      </c>
      <c r="C52" s="172">
        <v>20000000</v>
      </c>
      <c r="D52" s="171" t="s">
        <v>6031</v>
      </c>
      <c r="E52" s="171" t="s">
        <v>6032</v>
      </c>
      <c r="F52" s="171" t="s">
        <v>5329</v>
      </c>
    </row>
    <row r="53" spans="1:6" ht="69">
      <c r="A53" s="291" t="s">
        <v>8801</v>
      </c>
      <c r="B53" s="175" t="s">
        <v>762</v>
      </c>
      <c r="C53" s="172">
        <v>20000000</v>
      </c>
      <c r="D53" s="171" t="s">
        <v>6033</v>
      </c>
      <c r="E53" s="171" t="s">
        <v>6034</v>
      </c>
      <c r="F53" s="171" t="s">
        <v>5329</v>
      </c>
    </row>
    <row r="54" spans="1:6" ht="27.6">
      <c r="A54" s="291" t="s">
        <v>8802</v>
      </c>
      <c r="B54" s="171" t="s">
        <v>763</v>
      </c>
      <c r="C54" s="172">
        <v>33600000</v>
      </c>
      <c r="D54" s="171" t="s">
        <v>6035</v>
      </c>
      <c r="E54" s="171" t="s">
        <v>6036</v>
      </c>
      <c r="F54" s="171" t="s">
        <v>5329</v>
      </c>
    </row>
    <row r="55" spans="1:6">
      <c r="A55" s="291" t="s">
        <v>8803</v>
      </c>
      <c r="B55" s="171" t="s">
        <v>764</v>
      </c>
      <c r="C55" s="172">
        <v>8000000</v>
      </c>
      <c r="D55" s="171" t="s">
        <v>6037</v>
      </c>
      <c r="E55" s="171" t="s">
        <v>5426</v>
      </c>
      <c r="F55" s="171" t="s">
        <v>5329</v>
      </c>
    </row>
    <row r="56" spans="1:6">
      <c r="A56" s="170"/>
      <c r="B56" s="171"/>
      <c r="C56" s="172"/>
      <c r="D56" s="171"/>
      <c r="E56" s="171"/>
      <c r="F56" s="171"/>
    </row>
    <row r="57" spans="1:6" s="156" customFormat="1">
      <c r="A57" s="290" t="s">
        <v>8810</v>
      </c>
      <c r="B57" s="174" t="s">
        <v>765</v>
      </c>
      <c r="C57" s="154">
        <f>SUM(C58:C64)</f>
        <v>360400000</v>
      </c>
      <c r="D57" s="153"/>
      <c r="E57" s="153"/>
      <c r="F57" s="153"/>
    </row>
    <row r="58" spans="1:6" ht="27.6">
      <c r="A58" s="291" t="s">
        <v>3</v>
      </c>
      <c r="B58" s="175" t="s">
        <v>766</v>
      </c>
      <c r="C58" s="172">
        <v>10500000</v>
      </c>
      <c r="D58" s="171" t="s">
        <v>6038</v>
      </c>
      <c r="E58" s="171" t="s">
        <v>5966</v>
      </c>
      <c r="F58" s="171" t="s">
        <v>5973</v>
      </c>
    </row>
    <row r="59" spans="1:6" ht="27.6">
      <c r="A59" s="291" t="s">
        <v>4</v>
      </c>
      <c r="B59" s="171" t="s">
        <v>767</v>
      </c>
      <c r="C59" s="172">
        <v>41900000</v>
      </c>
      <c r="D59" s="171" t="s">
        <v>6039</v>
      </c>
      <c r="E59" s="171" t="s">
        <v>6040</v>
      </c>
      <c r="F59" s="171" t="s">
        <v>5973</v>
      </c>
    </row>
    <row r="60" spans="1:6" ht="27.6">
      <c r="A60" s="291" t="s">
        <v>5</v>
      </c>
      <c r="B60" s="171" t="s">
        <v>768</v>
      </c>
      <c r="C60" s="172">
        <v>115000000</v>
      </c>
      <c r="D60" s="171" t="s">
        <v>6041</v>
      </c>
      <c r="E60" s="171" t="s">
        <v>5260</v>
      </c>
      <c r="F60" s="171" t="s">
        <v>6042</v>
      </c>
    </row>
    <row r="61" spans="1:6" ht="41.4">
      <c r="A61" s="291" t="s">
        <v>8800</v>
      </c>
      <c r="B61" s="175" t="s">
        <v>769</v>
      </c>
      <c r="C61" s="172">
        <v>18000000</v>
      </c>
      <c r="D61" s="171" t="s">
        <v>6043</v>
      </c>
      <c r="E61" s="171" t="s">
        <v>5400</v>
      </c>
      <c r="F61" s="171" t="s">
        <v>5973</v>
      </c>
    </row>
    <row r="62" spans="1:6" ht="27.6">
      <c r="A62" s="291" t="s">
        <v>71</v>
      </c>
      <c r="B62" s="171" t="s">
        <v>770</v>
      </c>
      <c r="C62" s="172">
        <v>20000000</v>
      </c>
      <c r="D62" s="171" t="s">
        <v>6044</v>
      </c>
      <c r="E62" s="171" t="s">
        <v>6045</v>
      </c>
      <c r="F62" s="171" t="s">
        <v>6046</v>
      </c>
    </row>
    <row r="63" spans="1:6" ht="27.6">
      <c r="A63" s="291" t="s">
        <v>8801</v>
      </c>
      <c r="B63" s="171" t="s">
        <v>771</v>
      </c>
      <c r="C63" s="172">
        <v>125000000</v>
      </c>
      <c r="D63" s="171" t="s">
        <v>6047</v>
      </c>
      <c r="E63" s="171" t="s">
        <v>6048</v>
      </c>
      <c r="F63" s="171" t="s">
        <v>6049</v>
      </c>
    </row>
    <row r="64" spans="1:6" ht="27.6">
      <c r="A64" s="291" t="s">
        <v>8802</v>
      </c>
      <c r="B64" s="171" t="s">
        <v>772</v>
      </c>
      <c r="C64" s="172">
        <v>30000000</v>
      </c>
      <c r="D64" s="171" t="s">
        <v>6050</v>
      </c>
      <c r="E64" s="171" t="s">
        <v>6051</v>
      </c>
      <c r="F64" s="171" t="s">
        <v>6052</v>
      </c>
    </row>
    <row r="65" spans="1:6">
      <c r="A65" s="170"/>
      <c r="B65" s="171"/>
      <c r="C65" s="172"/>
      <c r="D65" s="171"/>
      <c r="E65" s="171"/>
      <c r="F65" s="171"/>
    </row>
    <row r="66" spans="1:6" s="156" customFormat="1" ht="27.6">
      <c r="A66" s="290" t="s">
        <v>8811</v>
      </c>
      <c r="B66" s="174" t="s">
        <v>773</v>
      </c>
      <c r="C66" s="154">
        <f>SUM(C67:C74)</f>
        <v>325700000</v>
      </c>
      <c r="D66" s="153"/>
      <c r="E66" s="153"/>
      <c r="F66" s="153"/>
    </row>
    <row r="67" spans="1:6" ht="41.4">
      <c r="A67" s="291" t="s">
        <v>3</v>
      </c>
      <c r="B67" s="171" t="s">
        <v>774</v>
      </c>
      <c r="C67" s="172">
        <v>40000000</v>
      </c>
      <c r="D67" s="171" t="s">
        <v>6053</v>
      </c>
      <c r="E67" s="171" t="s">
        <v>6054</v>
      </c>
      <c r="F67" s="171" t="s">
        <v>5329</v>
      </c>
    </row>
    <row r="68" spans="1:6" ht="27.6">
      <c r="A68" s="291" t="s">
        <v>4</v>
      </c>
      <c r="B68" s="171" t="s">
        <v>775</v>
      </c>
      <c r="C68" s="172">
        <v>57000000</v>
      </c>
      <c r="D68" s="171" t="s">
        <v>6055</v>
      </c>
      <c r="E68" s="171" t="s">
        <v>6056</v>
      </c>
      <c r="F68" s="171" t="s">
        <v>6057</v>
      </c>
    </row>
    <row r="69" spans="1:6">
      <c r="A69" s="291" t="s">
        <v>5</v>
      </c>
      <c r="B69" s="171" t="s">
        <v>776</v>
      </c>
      <c r="C69" s="172">
        <v>60000000</v>
      </c>
      <c r="D69" s="171" t="s">
        <v>6058</v>
      </c>
      <c r="E69" s="171" t="s">
        <v>5208</v>
      </c>
      <c r="F69" s="171" t="s">
        <v>5329</v>
      </c>
    </row>
    <row r="70" spans="1:6" ht="55.2">
      <c r="A70" s="291" t="s">
        <v>8800</v>
      </c>
      <c r="B70" s="171" t="s">
        <v>777</v>
      </c>
      <c r="C70" s="172">
        <v>9500000</v>
      </c>
      <c r="D70" s="171" t="s">
        <v>6059</v>
      </c>
      <c r="E70" s="171" t="s">
        <v>6060</v>
      </c>
      <c r="F70" s="171" t="s">
        <v>5973</v>
      </c>
    </row>
    <row r="71" spans="1:6" ht="41.4">
      <c r="A71" s="291" t="s">
        <v>71</v>
      </c>
      <c r="B71" s="171" t="s">
        <v>778</v>
      </c>
      <c r="C71" s="172">
        <v>4200000</v>
      </c>
      <c r="D71" s="171" t="s">
        <v>6061</v>
      </c>
      <c r="E71" s="171" t="s">
        <v>6062</v>
      </c>
      <c r="F71" s="171" t="s">
        <v>6028</v>
      </c>
    </row>
    <row r="72" spans="1:6" ht="41.4">
      <c r="A72" s="291" t="s">
        <v>8801</v>
      </c>
      <c r="B72" s="171" t="s">
        <v>779</v>
      </c>
      <c r="C72" s="172">
        <v>40000000</v>
      </c>
      <c r="D72" s="171" t="s">
        <v>6063</v>
      </c>
      <c r="E72" s="171" t="s">
        <v>5260</v>
      </c>
      <c r="F72" s="171" t="s">
        <v>6064</v>
      </c>
    </row>
    <row r="73" spans="1:6" ht="27.6">
      <c r="A73" s="291" t="s">
        <v>8802</v>
      </c>
      <c r="B73" s="171" t="s">
        <v>780</v>
      </c>
      <c r="C73" s="172">
        <v>15000000</v>
      </c>
      <c r="D73" s="171" t="s">
        <v>6065</v>
      </c>
      <c r="E73" s="171" t="s">
        <v>6066</v>
      </c>
      <c r="F73" s="171" t="s">
        <v>6067</v>
      </c>
    </row>
    <row r="74" spans="1:6" ht="27.6">
      <c r="A74" s="291" t="s">
        <v>8803</v>
      </c>
      <c r="B74" s="171" t="s">
        <v>781</v>
      </c>
      <c r="C74" s="172">
        <v>100000000</v>
      </c>
      <c r="D74" s="171" t="s">
        <v>6055</v>
      </c>
      <c r="E74" s="171" t="s">
        <v>6068</v>
      </c>
      <c r="F74" s="171" t="s">
        <v>6069</v>
      </c>
    </row>
    <row r="75" spans="1:6">
      <c r="A75" s="170"/>
      <c r="B75" s="171"/>
      <c r="C75" s="172"/>
      <c r="D75" s="171"/>
      <c r="E75" s="171"/>
      <c r="F75" s="171"/>
    </row>
    <row r="76" spans="1:6" s="156" customFormat="1" ht="27.6">
      <c r="A76" s="290" t="s">
        <v>8798</v>
      </c>
      <c r="B76" s="174" t="s">
        <v>782</v>
      </c>
      <c r="C76" s="154">
        <f>SUM(C77)</f>
        <v>145400000</v>
      </c>
      <c r="D76" s="153"/>
      <c r="E76" s="153"/>
      <c r="F76" s="153"/>
    </row>
    <row r="77" spans="1:6" ht="27.6">
      <c r="A77" s="291" t="s">
        <v>3</v>
      </c>
      <c r="B77" s="171" t="s">
        <v>783</v>
      </c>
      <c r="C77" s="172">
        <v>145400000</v>
      </c>
      <c r="D77" s="171" t="s">
        <v>6070</v>
      </c>
      <c r="E77" s="171" t="s">
        <v>6071</v>
      </c>
      <c r="F77" s="171" t="s">
        <v>5973</v>
      </c>
    </row>
    <row r="78" spans="1:6">
      <c r="A78" s="170"/>
      <c r="B78" s="171"/>
      <c r="C78" s="172"/>
      <c r="D78" s="171"/>
      <c r="E78" s="171"/>
      <c r="F78" s="171"/>
    </row>
    <row r="79" spans="1:6" s="156" customFormat="1" ht="27.6">
      <c r="A79" s="290" t="s">
        <v>8812</v>
      </c>
      <c r="B79" s="174" t="s">
        <v>784</v>
      </c>
      <c r="C79" s="154">
        <f>SUM(C80:C86)</f>
        <v>284000000</v>
      </c>
      <c r="D79" s="153"/>
      <c r="E79" s="153"/>
      <c r="F79" s="153"/>
    </row>
    <row r="80" spans="1:6" ht="41.4">
      <c r="A80" s="291" t="s">
        <v>3</v>
      </c>
      <c r="B80" s="171" t="s">
        <v>785</v>
      </c>
      <c r="C80" s="172">
        <v>44000000</v>
      </c>
      <c r="D80" s="171" t="s">
        <v>6072</v>
      </c>
      <c r="E80" s="171" t="s">
        <v>6073</v>
      </c>
      <c r="F80" s="171" t="s">
        <v>6074</v>
      </c>
    </row>
    <row r="81" spans="1:6" ht="41.4">
      <c r="A81" s="291" t="s">
        <v>4</v>
      </c>
      <c r="B81" s="171" t="s">
        <v>786</v>
      </c>
      <c r="C81" s="172">
        <v>20000000</v>
      </c>
      <c r="D81" s="171" t="s">
        <v>6075</v>
      </c>
      <c r="E81" s="171" t="s">
        <v>5162</v>
      </c>
      <c r="F81" s="171" t="s">
        <v>6076</v>
      </c>
    </row>
    <row r="82" spans="1:6" ht="27.6">
      <c r="A82" s="291" t="s">
        <v>5</v>
      </c>
      <c r="B82" s="171" t="s">
        <v>787</v>
      </c>
      <c r="C82" s="172">
        <v>40000000</v>
      </c>
      <c r="D82" s="171" t="s">
        <v>6077</v>
      </c>
      <c r="E82" s="171" t="s">
        <v>6078</v>
      </c>
      <c r="F82" s="171" t="s">
        <v>6076</v>
      </c>
    </row>
    <row r="83" spans="1:6" ht="27.6">
      <c r="A83" s="291" t="s">
        <v>8800</v>
      </c>
      <c r="B83" s="171" t="s">
        <v>788</v>
      </c>
      <c r="C83" s="172">
        <v>140000000</v>
      </c>
      <c r="D83" s="171" t="s">
        <v>6079</v>
      </c>
      <c r="E83" s="171" t="s">
        <v>6080</v>
      </c>
      <c r="F83" s="171" t="s">
        <v>6081</v>
      </c>
    </row>
    <row r="84" spans="1:6" ht="41.4">
      <c r="A84" s="291" t="s">
        <v>71</v>
      </c>
      <c r="B84" s="171" t="s">
        <v>789</v>
      </c>
      <c r="C84" s="172">
        <v>15000000</v>
      </c>
      <c r="D84" s="171" t="s">
        <v>6082</v>
      </c>
      <c r="E84" s="171" t="s">
        <v>6083</v>
      </c>
      <c r="F84" s="171" t="s">
        <v>5329</v>
      </c>
    </row>
    <row r="85" spans="1:6" ht="41.4">
      <c r="A85" s="291" t="s">
        <v>8801</v>
      </c>
      <c r="B85" s="171" t="s">
        <v>790</v>
      </c>
      <c r="C85" s="172">
        <v>10000000</v>
      </c>
      <c r="D85" s="171" t="s">
        <v>6084</v>
      </c>
      <c r="E85" s="171" t="s">
        <v>6085</v>
      </c>
      <c r="F85" s="171" t="s">
        <v>5973</v>
      </c>
    </row>
    <row r="86" spans="1:6" ht="27.6">
      <c r="A86" s="291" t="s">
        <v>8802</v>
      </c>
      <c r="B86" s="171" t="s">
        <v>791</v>
      </c>
      <c r="C86" s="172">
        <v>15000000</v>
      </c>
      <c r="D86" s="171" t="s">
        <v>6086</v>
      </c>
      <c r="E86" s="171" t="s">
        <v>5400</v>
      </c>
      <c r="F86" s="171" t="s">
        <v>5329</v>
      </c>
    </row>
    <row r="87" spans="1:6">
      <c r="A87" s="170"/>
      <c r="B87" s="171"/>
      <c r="C87" s="172"/>
      <c r="D87" s="171"/>
      <c r="E87" s="171"/>
      <c r="F87" s="171"/>
    </row>
    <row r="88" spans="1:6" s="156" customFormat="1" ht="27.6">
      <c r="A88" s="290" t="s">
        <v>8817</v>
      </c>
      <c r="B88" s="174" t="s">
        <v>792</v>
      </c>
      <c r="C88" s="154">
        <f>SUM(C89:C91)</f>
        <v>31000000</v>
      </c>
      <c r="D88" s="153"/>
      <c r="E88" s="153"/>
      <c r="F88" s="153"/>
    </row>
    <row r="89" spans="1:6" ht="41.4">
      <c r="A89" s="291" t="s">
        <v>3</v>
      </c>
      <c r="B89" s="171" t="s">
        <v>793</v>
      </c>
      <c r="C89" s="172">
        <v>10000000</v>
      </c>
      <c r="D89" s="171" t="s">
        <v>6087</v>
      </c>
      <c r="E89" s="171" t="s">
        <v>6088</v>
      </c>
      <c r="F89" s="171" t="s">
        <v>5973</v>
      </c>
    </row>
    <row r="90" spans="1:6" ht="27.6">
      <c r="A90" s="291" t="s">
        <v>4</v>
      </c>
      <c r="B90" s="171" t="s">
        <v>794</v>
      </c>
      <c r="C90" s="172">
        <v>6000000</v>
      </c>
      <c r="D90" s="171" t="s">
        <v>6089</v>
      </c>
      <c r="E90" s="171" t="s">
        <v>6090</v>
      </c>
      <c r="F90" s="171" t="s">
        <v>5329</v>
      </c>
    </row>
    <row r="91" spans="1:6" ht="27.6">
      <c r="A91" s="291" t="s">
        <v>5</v>
      </c>
      <c r="B91" s="171" t="s">
        <v>795</v>
      </c>
      <c r="C91" s="172">
        <v>15000000</v>
      </c>
      <c r="D91" s="171" t="s">
        <v>6091</v>
      </c>
      <c r="E91" s="171" t="s">
        <v>5260</v>
      </c>
      <c r="F91" s="171" t="s">
        <v>6092</v>
      </c>
    </row>
    <row r="92" spans="1:6">
      <c r="A92" s="170"/>
      <c r="B92" s="153"/>
      <c r="C92" s="172"/>
      <c r="D92" s="171"/>
      <c r="E92" s="171"/>
      <c r="F92" s="171"/>
    </row>
    <row r="93" spans="1:6" s="156" customFormat="1">
      <c r="A93" s="157" t="s">
        <v>8813</v>
      </c>
      <c r="B93" s="153" t="s">
        <v>107</v>
      </c>
      <c r="C93" s="154">
        <f>SUM(C94)</f>
        <v>22000000</v>
      </c>
      <c r="D93" s="153"/>
      <c r="E93" s="153"/>
      <c r="F93" s="153"/>
    </row>
    <row r="94" spans="1:6" s="156" customFormat="1" ht="27.6">
      <c r="A94" s="290" t="s">
        <v>8799</v>
      </c>
      <c r="B94" s="176" t="s">
        <v>889</v>
      </c>
      <c r="C94" s="154">
        <f>SUM(C95)</f>
        <v>22000000</v>
      </c>
      <c r="D94" s="153"/>
      <c r="E94" s="153"/>
      <c r="F94" s="153"/>
    </row>
    <row r="95" spans="1:6" ht="27.6">
      <c r="A95" s="291" t="s">
        <v>8799</v>
      </c>
      <c r="B95" s="175" t="s">
        <v>891</v>
      </c>
      <c r="C95" s="172">
        <v>22000000</v>
      </c>
      <c r="D95" s="171" t="s">
        <v>6093</v>
      </c>
      <c r="E95" s="171" t="s">
        <v>6094</v>
      </c>
      <c r="F95" s="171" t="s">
        <v>6095</v>
      </c>
    </row>
    <row r="96" spans="1:6">
      <c r="A96" s="170"/>
      <c r="B96" s="153"/>
      <c r="C96" s="172"/>
      <c r="D96" s="171"/>
      <c r="E96" s="171"/>
      <c r="F96" s="171"/>
    </row>
    <row r="97" spans="1:6" s="156" customFormat="1">
      <c r="A97" s="157" t="s">
        <v>8814</v>
      </c>
      <c r="B97" s="153" t="s">
        <v>164</v>
      </c>
      <c r="C97" s="154">
        <f>SUM(C98,C111)</f>
        <v>905000000</v>
      </c>
      <c r="D97" s="153"/>
      <c r="E97" s="153"/>
      <c r="F97" s="153"/>
    </row>
    <row r="98" spans="1:6" s="156" customFormat="1" ht="27.6">
      <c r="A98" s="290" t="s">
        <v>8799</v>
      </c>
      <c r="B98" s="174" t="s">
        <v>1626</v>
      </c>
      <c r="C98" s="154">
        <f>SUM(C99:C109)</f>
        <v>394650000</v>
      </c>
      <c r="D98" s="153"/>
      <c r="E98" s="153"/>
      <c r="F98" s="153"/>
    </row>
    <row r="99" spans="1:6" ht="82.8">
      <c r="A99" s="291" t="s">
        <v>3</v>
      </c>
      <c r="B99" s="171" t="s">
        <v>1627</v>
      </c>
      <c r="C99" s="172">
        <v>75000000</v>
      </c>
      <c r="D99" s="171" t="s">
        <v>6096</v>
      </c>
      <c r="E99" s="171" t="s">
        <v>6097</v>
      </c>
      <c r="F99" s="171" t="s">
        <v>5973</v>
      </c>
    </row>
    <row r="100" spans="1:6" ht="55.2">
      <c r="A100" s="291" t="s">
        <v>4</v>
      </c>
      <c r="B100" s="171" t="s">
        <v>1628</v>
      </c>
      <c r="C100" s="172">
        <v>12250000</v>
      </c>
      <c r="D100" s="171" t="s">
        <v>6098</v>
      </c>
      <c r="E100" s="171" t="s">
        <v>6099</v>
      </c>
      <c r="F100" s="171" t="s">
        <v>5973</v>
      </c>
    </row>
    <row r="101" spans="1:6" ht="27.6">
      <c r="A101" s="291" t="s">
        <v>5</v>
      </c>
      <c r="B101" s="171" t="s">
        <v>1629</v>
      </c>
      <c r="C101" s="172">
        <v>100000000</v>
      </c>
      <c r="D101" s="171" t="s">
        <v>6100</v>
      </c>
      <c r="E101" s="171" t="s">
        <v>6101</v>
      </c>
      <c r="F101" s="171" t="s">
        <v>5329</v>
      </c>
    </row>
    <row r="102" spans="1:6" ht="27.6">
      <c r="A102" s="291" t="s">
        <v>8800</v>
      </c>
      <c r="B102" s="171" t="s">
        <v>1630</v>
      </c>
      <c r="C102" s="172">
        <v>15000000</v>
      </c>
      <c r="D102" s="171" t="s">
        <v>6102</v>
      </c>
      <c r="E102" s="171" t="s">
        <v>6103</v>
      </c>
      <c r="F102" s="171" t="s">
        <v>5973</v>
      </c>
    </row>
    <row r="103" spans="1:6" ht="41.4">
      <c r="A103" s="291" t="s">
        <v>71</v>
      </c>
      <c r="B103" s="171" t="s">
        <v>1631</v>
      </c>
      <c r="C103" s="172">
        <v>80000000</v>
      </c>
      <c r="D103" s="171" t="s">
        <v>6104</v>
      </c>
      <c r="E103" s="171" t="s">
        <v>6105</v>
      </c>
      <c r="F103" s="171" t="s">
        <v>5329</v>
      </c>
    </row>
    <row r="104" spans="1:6" ht="27.6">
      <c r="A104" s="291" t="s">
        <v>8801</v>
      </c>
      <c r="B104" s="171" t="s">
        <v>1632</v>
      </c>
      <c r="C104" s="172">
        <v>15000000</v>
      </c>
      <c r="D104" s="171" t="s">
        <v>6106</v>
      </c>
      <c r="E104" s="171" t="s">
        <v>6107</v>
      </c>
      <c r="F104" s="171" t="s">
        <v>5329</v>
      </c>
    </row>
    <row r="105" spans="1:6" ht="27.6">
      <c r="A105" s="291" t="s">
        <v>8802</v>
      </c>
      <c r="B105" s="171" t="s">
        <v>1633</v>
      </c>
      <c r="C105" s="172">
        <v>45000000</v>
      </c>
      <c r="D105" s="171" t="s">
        <v>6108</v>
      </c>
      <c r="E105" s="171" t="s">
        <v>5192</v>
      </c>
      <c r="F105" s="171" t="s">
        <v>5329</v>
      </c>
    </row>
    <row r="106" spans="1:6">
      <c r="A106" s="291" t="s">
        <v>8803</v>
      </c>
      <c r="B106" s="171" t="s">
        <v>1634</v>
      </c>
      <c r="C106" s="172">
        <v>12400000</v>
      </c>
      <c r="D106" s="171" t="s">
        <v>6109</v>
      </c>
      <c r="E106" s="171" t="s">
        <v>6110</v>
      </c>
      <c r="F106" s="171" t="s">
        <v>5329</v>
      </c>
    </row>
    <row r="107" spans="1:6" ht="41.4">
      <c r="A107" s="291" t="s">
        <v>8804</v>
      </c>
      <c r="B107" s="171" t="s">
        <v>1635</v>
      </c>
      <c r="C107" s="172">
        <v>15000000</v>
      </c>
      <c r="D107" s="171" t="s">
        <v>6111</v>
      </c>
      <c r="E107" s="171" t="s">
        <v>5192</v>
      </c>
      <c r="F107" s="171" t="s">
        <v>5329</v>
      </c>
    </row>
    <row r="108" spans="1:6" ht="27.6">
      <c r="A108" s="291" t="s">
        <v>3729</v>
      </c>
      <c r="B108" s="171" t="s">
        <v>1636</v>
      </c>
      <c r="C108" s="172">
        <v>15000000</v>
      </c>
      <c r="D108" s="171" t="s">
        <v>6112</v>
      </c>
      <c r="E108" s="171" t="s">
        <v>5400</v>
      </c>
      <c r="F108" s="171" t="s">
        <v>5329</v>
      </c>
    </row>
    <row r="109" spans="1:6" ht="27.6">
      <c r="A109" s="291" t="s">
        <v>3730</v>
      </c>
      <c r="B109" s="171" t="s">
        <v>1637</v>
      </c>
      <c r="C109" s="172">
        <v>10000000</v>
      </c>
      <c r="D109" s="171" t="s">
        <v>6113</v>
      </c>
      <c r="E109" s="171" t="s">
        <v>6114</v>
      </c>
      <c r="F109" s="171" t="s">
        <v>6115</v>
      </c>
    </row>
    <row r="110" spans="1:6">
      <c r="A110" s="170"/>
      <c r="B110" s="171"/>
      <c r="C110" s="172"/>
      <c r="D110" s="171"/>
      <c r="E110" s="171"/>
      <c r="F110" s="171"/>
    </row>
    <row r="111" spans="1:6" s="156" customFormat="1" ht="27.6">
      <c r="A111" s="290" t="s">
        <v>8805</v>
      </c>
      <c r="B111" s="174" t="s">
        <v>1638</v>
      </c>
      <c r="C111" s="154">
        <f>SUM(C112:C118)</f>
        <v>510350000</v>
      </c>
      <c r="D111" s="153"/>
      <c r="E111" s="153"/>
      <c r="F111" s="153"/>
    </row>
    <row r="112" spans="1:6" ht="41.4">
      <c r="A112" s="291" t="s">
        <v>3</v>
      </c>
      <c r="B112" s="171" t="s">
        <v>1639</v>
      </c>
      <c r="C112" s="172">
        <v>25300000</v>
      </c>
      <c r="D112" s="171" t="s">
        <v>6116</v>
      </c>
      <c r="E112" s="171" t="s">
        <v>6117</v>
      </c>
      <c r="F112" s="171" t="s">
        <v>6118</v>
      </c>
    </row>
    <row r="113" spans="1:6" ht="27.6">
      <c r="A113" s="291" t="s">
        <v>4</v>
      </c>
      <c r="B113" s="171" t="s">
        <v>1640</v>
      </c>
      <c r="C113" s="172">
        <v>105000000</v>
      </c>
      <c r="D113" s="171" t="s">
        <v>6119</v>
      </c>
      <c r="E113" s="171" t="s">
        <v>6120</v>
      </c>
      <c r="F113" s="171" t="s">
        <v>5973</v>
      </c>
    </row>
    <row r="114" spans="1:6">
      <c r="A114" s="291" t="s">
        <v>5</v>
      </c>
      <c r="B114" s="171" t="s">
        <v>1641</v>
      </c>
      <c r="C114" s="172">
        <v>69750000</v>
      </c>
      <c r="D114" s="171" t="s">
        <v>6121</v>
      </c>
      <c r="E114" s="171" t="s">
        <v>6122</v>
      </c>
      <c r="F114" s="171" t="s">
        <v>5973</v>
      </c>
    </row>
    <row r="115" spans="1:6">
      <c r="A115" s="291" t="s">
        <v>8800</v>
      </c>
      <c r="B115" s="171" t="s">
        <v>1642</v>
      </c>
      <c r="C115" s="172">
        <v>157000000</v>
      </c>
      <c r="D115" s="171" t="s">
        <v>6123</v>
      </c>
      <c r="E115" s="171" t="s">
        <v>5476</v>
      </c>
      <c r="F115" s="171" t="s">
        <v>5329</v>
      </c>
    </row>
    <row r="116" spans="1:6" ht="96.6">
      <c r="A116" s="291" t="s">
        <v>71</v>
      </c>
      <c r="B116" s="171" t="s">
        <v>1643</v>
      </c>
      <c r="C116" s="172">
        <v>118550000</v>
      </c>
      <c r="D116" s="171" t="s">
        <v>6124</v>
      </c>
      <c r="E116" s="171" t="s">
        <v>6125</v>
      </c>
      <c r="F116" s="171" t="s">
        <v>5329</v>
      </c>
    </row>
    <row r="117" spans="1:6" ht="27.6">
      <c r="A117" s="291" t="s">
        <v>8801</v>
      </c>
      <c r="B117" s="171" t="s">
        <v>1644</v>
      </c>
      <c r="C117" s="172">
        <v>17000000</v>
      </c>
      <c r="D117" s="171" t="s">
        <v>6126</v>
      </c>
      <c r="E117" s="171" t="s">
        <v>5400</v>
      </c>
      <c r="F117" s="171" t="s">
        <v>5329</v>
      </c>
    </row>
    <row r="118" spans="1:6" ht="27.6">
      <c r="A118" s="291" t="s">
        <v>8802</v>
      </c>
      <c r="B118" s="171" t="s">
        <v>1645</v>
      </c>
      <c r="C118" s="172">
        <v>17750000</v>
      </c>
      <c r="D118" s="171" t="s">
        <v>6127</v>
      </c>
      <c r="E118" s="171" t="s">
        <v>5476</v>
      </c>
      <c r="F118" s="171" t="s">
        <v>6128</v>
      </c>
    </row>
  </sheetData>
  <pageMargins left="0.39370078740157483" right="0.39370078740157483" top="0.39370078740157483" bottom="0.47244094488188981" header="0.31496062992125984" footer="0.31496062992125984"/>
  <pageSetup paperSize="403" scale="68" firstPageNumber="102" fitToHeight="0" orientation="landscape" useFirstPageNumber="1" horizontalDpi="4294967292" verticalDpi="0" r:id="rId1"/>
  <headerFooter>
    <oddFooter>&amp;CInformasi APBD Tahun 2016&amp;R&amp;P</oddFooter>
  </headerFooter>
  <rowBreaks count="5" manualBreakCount="5">
    <brk id="31" max="16383" man="1"/>
    <brk id="46" max="16383" man="1"/>
    <brk id="78" max="16383" man="1"/>
    <brk id="96" max="16383" man="1"/>
    <brk id="110" max="16383" man="1"/>
  </rowBreaks>
</worksheet>
</file>

<file path=xl/worksheets/sheet12.xml><?xml version="1.0" encoding="utf-8"?>
<worksheet xmlns="http://schemas.openxmlformats.org/spreadsheetml/2006/main" xmlns:r="http://schemas.openxmlformats.org/officeDocument/2006/relationships">
  <sheetPr>
    <tabColor rgb="FFFFFF00"/>
    <pageSetUpPr fitToPage="1"/>
  </sheetPr>
  <dimension ref="A1:F93"/>
  <sheetViews>
    <sheetView view="pageBreakPreview" topLeftCell="A82" zoomScale="70" zoomScaleSheetLayoutView="70" workbookViewId="0">
      <selection activeCell="A94" sqref="A94"/>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104</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104</v>
      </c>
      <c r="C6" s="154">
        <f>SUM(C8)</f>
        <v>3556610000</v>
      </c>
      <c r="D6" s="155"/>
      <c r="E6" s="155"/>
      <c r="F6" s="155"/>
    </row>
    <row r="7" spans="1:6" s="156" customFormat="1">
      <c r="A7" s="157"/>
      <c r="B7" s="153"/>
      <c r="C7" s="154"/>
      <c r="D7" s="155"/>
      <c r="E7" s="155"/>
      <c r="F7" s="155"/>
    </row>
    <row r="8" spans="1:6" s="156" customFormat="1">
      <c r="A8" s="157" t="s">
        <v>8798</v>
      </c>
      <c r="B8" s="153" t="s">
        <v>103</v>
      </c>
      <c r="C8" s="154">
        <f>SUM(C9,C23,C29,C32,C37,C41,C59,C70,C74,C87,C91)</f>
        <v>3556610000</v>
      </c>
      <c r="D8" s="155"/>
      <c r="E8" s="155"/>
      <c r="F8" s="155"/>
    </row>
    <row r="9" spans="1:6" s="156" customFormat="1" ht="27.6">
      <c r="A9" s="290" t="s">
        <v>8799</v>
      </c>
      <c r="B9" s="174" t="s">
        <v>187</v>
      </c>
      <c r="C9" s="154">
        <f>SUM(C10:C21)</f>
        <v>285190000</v>
      </c>
      <c r="D9" s="155"/>
      <c r="E9" s="155"/>
      <c r="F9" s="155"/>
    </row>
    <row r="10" spans="1:6" ht="41.4">
      <c r="A10" s="291" t="s">
        <v>3</v>
      </c>
      <c r="B10" s="171" t="s">
        <v>188</v>
      </c>
      <c r="C10" s="172">
        <v>2000000</v>
      </c>
      <c r="D10" s="171" t="s">
        <v>7611</v>
      </c>
      <c r="E10" s="171" t="s">
        <v>7612</v>
      </c>
      <c r="F10" s="171" t="s">
        <v>7613</v>
      </c>
    </row>
    <row r="11" spans="1:6" ht="55.2">
      <c r="A11" s="291" t="s">
        <v>4</v>
      </c>
      <c r="B11" s="171" t="s">
        <v>189</v>
      </c>
      <c r="C11" s="172">
        <v>30000000</v>
      </c>
      <c r="D11" s="171" t="s">
        <v>7614</v>
      </c>
      <c r="E11" s="171" t="s">
        <v>7615</v>
      </c>
      <c r="F11" s="171" t="s">
        <v>7613</v>
      </c>
    </row>
    <row r="12" spans="1:6" ht="41.4">
      <c r="A12" s="291" t="s">
        <v>5</v>
      </c>
      <c r="B12" s="171" t="s">
        <v>800</v>
      </c>
      <c r="C12" s="172">
        <v>17000000</v>
      </c>
      <c r="D12" s="171" t="s">
        <v>7616</v>
      </c>
      <c r="E12" s="171" t="s">
        <v>5378</v>
      </c>
      <c r="F12" s="171" t="s">
        <v>7613</v>
      </c>
    </row>
    <row r="13" spans="1:6" ht="69">
      <c r="A13" s="291" t="s">
        <v>8800</v>
      </c>
      <c r="B13" s="171" t="s">
        <v>190</v>
      </c>
      <c r="C13" s="172">
        <v>83474000</v>
      </c>
      <c r="D13" s="171" t="s">
        <v>7617</v>
      </c>
      <c r="E13" s="171" t="s">
        <v>7618</v>
      </c>
      <c r="F13" s="171" t="s">
        <v>7613</v>
      </c>
    </row>
    <row r="14" spans="1:6" ht="41.4">
      <c r="A14" s="291" t="s">
        <v>71</v>
      </c>
      <c r="B14" s="171" t="s">
        <v>362</v>
      </c>
      <c r="C14" s="172">
        <v>5000000</v>
      </c>
      <c r="D14" s="171" t="s">
        <v>7619</v>
      </c>
      <c r="E14" s="171" t="s">
        <v>7620</v>
      </c>
      <c r="F14" s="171" t="s">
        <v>7613</v>
      </c>
    </row>
    <row r="15" spans="1:6">
      <c r="A15" s="291" t="s">
        <v>8801</v>
      </c>
      <c r="B15" s="171" t="s">
        <v>191</v>
      </c>
      <c r="C15" s="172">
        <v>19286000</v>
      </c>
      <c r="D15" s="171" t="s">
        <v>5195</v>
      </c>
      <c r="E15" s="171" t="s">
        <v>7621</v>
      </c>
      <c r="F15" s="171" t="s">
        <v>7613</v>
      </c>
    </row>
    <row r="16" spans="1:6" ht="41.4">
      <c r="A16" s="291" t="s">
        <v>8802</v>
      </c>
      <c r="B16" s="171" t="s">
        <v>192</v>
      </c>
      <c r="C16" s="172">
        <v>21970000</v>
      </c>
      <c r="D16" s="171" t="s">
        <v>7622</v>
      </c>
      <c r="E16" s="171" t="s">
        <v>7623</v>
      </c>
      <c r="F16" s="171" t="s">
        <v>7613</v>
      </c>
    </row>
    <row r="17" spans="1:6" ht="27.6">
      <c r="A17" s="291" t="s">
        <v>8803</v>
      </c>
      <c r="B17" s="171" t="s">
        <v>193</v>
      </c>
      <c r="C17" s="172">
        <v>5000000</v>
      </c>
      <c r="D17" s="171" t="s">
        <v>7624</v>
      </c>
      <c r="E17" s="171" t="s">
        <v>7625</v>
      </c>
      <c r="F17" s="171" t="s">
        <v>7613</v>
      </c>
    </row>
    <row r="18" spans="1:6" ht="27.6">
      <c r="A18" s="291" t="s">
        <v>8804</v>
      </c>
      <c r="B18" s="171" t="s">
        <v>475</v>
      </c>
      <c r="C18" s="172">
        <v>29990000</v>
      </c>
      <c r="D18" s="171" t="s">
        <v>6394</v>
      </c>
      <c r="E18" s="171" t="s">
        <v>5459</v>
      </c>
      <c r="F18" s="171" t="s">
        <v>7613</v>
      </c>
    </row>
    <row r="19" spans="1:6" ht="55.2">
      <c r="A19" s="291" t="s">
        <v>3729</v>
      </c>
      <c r="B19" s="171" t="s">
        <v>363</v>
      </c>
      <c r="C19" s="172">
        <v>2000000</v>
      </c>
      <c r="D19" s="171" t="s">
        <v>7626</v>
      </c>
      <c r="E19" s="171" t="s">
        <v>7627</v>
      </c>
      <c r="F19" s="171" t="s">
        <v>7613</v>
      </c>
    </row>
    <row r="20" spans="1:6" ht="41.4">
      <c r="A20" s="291" t="s">
        <v>3730</v>
      </c>
      <c r="B20" s="171" t="s">
        <v>195</v>
      </c>
      <c r="C20" s="172">
        <v>16470000</v>
      </c>
      <c r="D20" s="171" t="s">
        <v>7628</v>
      </c>
      <c r="E20" s="171" t="s">
        <v>7629</v>
      </c>
      <c r="F20" s="171" t="s">
        <v>7613</v>
      </c>
    </row>
    <row r="21" spans="1:6" ht="41.4">
      <c r="A21" s="291" t="s">
        <v>3731</v>
      </c>
      <c r="B21" s="171" t="s">
        <v>196</v>
      </c>
      <c r="C21" s="172">
        <v>53000000</v>
      </c>
      <c r="D21" s="171" t="s">
        <v>7630</v>
      </c>
      <c r="E21" s="171" t="s">
        <v>5192</v>
      </c>
      <c r="F21" s="171" t="s">
        <v>7631</v>
      </c>
    </row>
    <row r="22" spans="1:6">
      <c r="A22" s="170"/>
      <c r="B22" s="171"/>
      <c r="C22" s="172"/>
      <c r="D22" s="171"/>
      <c r="E22" s="171"/>
      <c r="F22" s="171"/>
    </row>
    <row r="23" spans="1:6" s="156" customFormat="1" ht="27.6">
      <c r="A23" s="290" t="s">
        <v>8805</v>
      </c>
      <c r="B23" s="174" t="s">
        <v>198</v>
      </c>
      <c r="C23" s="154">
        <f>SUM(C24:C27)</f>
        <v>304170000</v>
      </c>
      <c r="D23" s="153"/>
      <c r="E23" s="153"/>
      <c r="F23" s="153"/>
    </row>
    <row r="24" spans="1:6">
      <c r="A24" s="291" t="s">
        <v>3</v>
      </c>
      <c r="B24" s="171" t="s">
        <v>201</v>
      </c>
      <c r="C24" s="172">
        <v>42170000</v>
      </c>
      <c r="D24" s="171" t="s">
        <v>7632</v>
      </c>
      <c r="E24" s="171" t="s">
        <v>7633</v>
      </c>
      <c r="F24" s="171" t="s">
        <v>7613</v>
      </c>
    </row>
    <row r="25" spans="1:6" ht="41.4">
      <c r="A25" s="291" t="s">
        <v>4</v>
      </c>
      <c r="B25" s="171" t="s">
        <v>801</v>
      </c>
      <c r="C25" s="172">
        <v>12000000</v>
      </c>
      <c r="D25" s="171" t="s">
        <v>7634</v>
      </c>
      <c r="E25" s="171" t="s">
        <v>5192</v>
      </c>
      <c r="F25" s="171" t="s">
        <v>7635</v>
      </c>
    </row>
    <row r="26" spans="1:6" ht="27.6">
      <c r="A26" s="291" t="s">
        <v>5</v>
      </c>
      <c r="B26" s="171" t="s">
        <v>802</v>
      </c>
      <c r="C26" s="172">
        <v>50000000</v>
      </c>
      <c r="D26" s="171" t="s">
        <v>7636</v>
      </c>
      <c r="E26" s="171" t="s">
        <v>5691</v>
      </c>
      <c r="F26" s="171" t="s">
        <v>7613</v>
      </c>
    </row>
    <row r="27" spans="1:6" ht="55.2">
      <c r="A27" s="291" t="s">
        <v>8800</v>
      </c>
      <c r="B27" s="175" t="s">
        <v>803</v>
      </c>
      <c r="C27" s="172">
        <v>200000000</v>
      </c>
      <c r="D27" s="171" t="s">
        <v>7637</v>
      </c>
      <c r="E27" s="171" t="s">
        <v>5111</v>
      </c>
      <c r="F27" s="171" t="s">
        <v>7635</v>
      </c>
    </row>
    <row r="28" spans="1:6">
      <c r="A28" s="170"/>
      <c r="B28" s="175"/>
      <c r="C28" s="172"/>
      <c r="D28" s="171"/>
      <c r="E28" s="171"/>
      <c r="F28" s="171"/>
    </row>
    <row r="29" spans="1:6" s="156" customFormat="1" ht="27.6">
      <c r="A29" s="290" t="s">
        <v>8806</v>
      </c>
      <c r="B29" s="174" t="s">
        <v>207</v>
      </c>
      <c r="C29" s="154">
        <f>SUM(C30)</f>
        <v>30000000</v>
      </c>
      <c r="D29" s="153"/>
      <c r="E29" s="153"/>
      <c r="F29" s="153"/>
    </row>
    <row r="30" spans="1:6" ht="41.4">
      <c r="A30" s="291" t="s">
        <v>3</v>
      </c>
      <c r="B30" s="171" t="s">
        <v>804</v>
      </c>
      <c r="C30" s="172">
        <v>30000000</v>
      </c>
      <c r="D30" s="171" t="s">
        <v>7638</v>
      </c>
      <c r="E30" s="171" t="s">
        <v>5111</v>
      </c>
      <c r="F30" s="171" t="s">
        <v>7613</v>
      </c>
    </row>
    <row r="31" spans="1:6">
      <c r="A31" s="170"/>
      <c r="B31" s="171"/>
      <c r="C31" s="172"/>
      <c r="D31" s="171"/>
      <c r="E31" s="171"/>
      <c r="F31" s="171"/>
    </row>
    <row r="32" spans="1:6" s="156" customFormat="1" ht="27.6">
      <c r="A32" s="290" t="s">
        <v>8807</v>
      </c>
      <c r="B32" s="176" t="s">
        <v>209</v>
      </c>
      <c r="C32" s="154">
        <f>SUM(C33:C35)</f>
        <v>71050000</v>
      </c>
      <c r="D32" s="153"/>
      <c r="E32" s="153"/>
      <c r="F32" s="153"/>
    </row>
    <row r="33" spans="1:6" ht="27.6">
      <c r="A33" s="291" t="s">
        <v>3</v>
      </c>
      <c r="B33" s="171" t="s">
        <v>482</v>
      </c>
      <c r="C33" s="172">
        <v>4000000</v>
      </c>
      <c r="D33" s="171" t="s">
        <v>7639</v>
      </c>
      <c r="E33" s="171" t="s">
        <v>7640</v>
      </c>
      <c r="F33" s="171" t="s">
        <v>7613</v>
      </c>
    </row>
    <row r="34" spans="1:6" ht="27.6">
      <c r="A34" s="291" t="s">
        <v>4</v>
      </c>
      <c r="B34" s="171" t="s">
        <v>805</v>
      </c>
      <c r="C34" s="172">
        <v>6500000</v>
      </c>
      <c r="D34" s="171" t="s">
        <v>7641</v>
      </c>
      <c r="E34" s="171" t="s">
        <v>5111</v>
      </c>
      <c r="F34" s="171" t="s">
        <v>7613</v>
      </c>
    </row>
    <row r="35" spans="1:6" ht="27.6">
      <c r="A35" s="291" t="s">
        <v>5</v>
      </c>
      <c r="B35" s="171" t="s">
        <v>211</v>
      </c>
      <c r="C35" s="172">
        <v>60550000</v>
      </c>
      <c r="D35" s="171" t="s">
        <v>7642</v>
      </c>
      <c r="E35" s="171" t="s">
        <v>7132</v>
      </c>
      <c r="F35" s="171" t="s">
        <v>7613</v>
      </c>
    </row>
    <row r="36" spans="1:6">
      <c r="A36" s="170"/>
      <c r="B36" s="171"/>
      <c r="C36" s="172"/>
      <c r="D36" s="171"/>
      <c r="E36" s="171"/>
      <c r="F36" s="171"/>
    </row>
    <row r="37" spans="1:6" s="156" customFormat="1" ht="27.6">
      <c r="A37" s="290" t="s">
        <v>8808</v>
      </c>
      <c r="B37" s="174" t="s">
        <v>806</v>
      </c>
      <c r="C37" s="154">
        <f>SUM(C38:C39)</f>
        <v>204500000</v>
      </c>
      <c r="D37" s="153"/>
      <c r="E37" s="153"/>
      <c r="F37" s="153"/>
    </row>
    <row r="38" spans="1:6" ht="27.6">
      <c r="A38" s="291" t="s">
        <v>3</v>
      </c>
      <c r="B38" s="171" t="s">
        <v>807</v>
      </c>
      <c r="C38" s="172">
        <v>104500000</v>
      </c>
      <c r="D38" s="171" t="s">
        <v>7643</v>
      </c>
      <c r="E38" s="171" t="s">
        <v>6159</v>
      </c>
      <c r="F38" s="171" t="s">
        <v>5335</v>
      </c>
    </row>
    <row r="39" spans="1:6" ht="27.6">
      <c r="A39" s="291" t="s">
        <v>4</v>
      </c>
      <c r="B39" s="171" t="s">
        <v>808</v>
      </c>
      <c r="C39" s="172">
        <v>100000000</v>
      </c>
      <c r="D39" s="171" t="s">
        <v>7644</v>
      </c>
      <c r="E39" s="171" t="s">
        <v>5111</v>
      </c>
      <c r="F39" s="171" t="s">
        <v>5335</v>
      </c>
    </row>
    <row r="40" spans="1:6">
      <c r="A40" s="170"/>
      <c r="B40" s="171"/>
      <c r="C40" s="172"/>
      <c r="D40" s="171"/>
      <c r="E40" s="171"/>
      <c r="F40" s="171"/>
    </row>
    <row r="41" spans="1:6" s="156" customFormat="1" ht="27.6">
      <c r="A41" s="290" t="s">
        <v>8809</v>
      </c>
      <c r="B41" s="174" t="s">
        <v>796</v>
      </c>
      <c r="C41" s="154">
        <f>SUM(C42:C57)</f>
        <v>836560000</v>
      </c>
      <c r="D41" s="153"/>
      <c r="E41" s="153"/>
      <c r="F41" s="153"/>
    </row>
    <row r="42" spans="1:6" ht="82.8">
      <c r="A42" s="291" t="s">
        <v>3</v>
      </c>
      <c r="B42" s="171" t="s">
        <v>809</v>
      </c>
      <c r="C42" s="172">
        <v>70000000</v>
      </c>
      <c r="D42" s="171" t="s">
        <v>7645</v>
      </c>
      <c r="E42" s="171" t="s">
        <v>7646</v>
      </c>
      <c r="F42" s="171" t="s">
        <v>5335</v>
      </c>
    </row>
    <row r="43" spans="1:6" ht="55.2">
      <c r="A43" s="291" t="s">
        <v>4</v>
      </c>
      <c r="B43" s="171" t="s">
        <v>810</v>
      </c>
      <c r="C43" s="172">
        <v>25000000</v>
      </c>
      <c r="D43" s="171" t="s">
        <v>7647</v>
      </c>
      <c r="E43" s="171" t="s">
        <v>7648</v>
      </c>
      <c r="F43" s="171" t="s">
        <v>7649</v>
      </c>
    </row>
    <row r="44" spans="1:6" ht="41.4">
      <c r="A44" s="291" t="s">
        <v>5</v>
      </c>
      <c r="B44" s="171" t="s">
        <v>811</v>
      </c>
      <c r="C44" s="172">
        <v>39175000</v>
      </c>
      <c r="D44" s="171" t="s">
        <v>7650</v>
      </c>
      <c r="E44" s="171" t="s">
        <v>7651</v>
      </c>
      <c r="F44" s="171" t="s">
        <v>5335</v>
      </c>
    </row>
    <row r="45" spans="1:6">
      <c r="A45" s="291" t="s">
        <v>8800</v>
      </c>
      <c r="B45" s="171" t="s">
        <v>812</v>
      </c>
      <c r="C45" s="172">
        <v>22000000</v>
      </c>
      <c r="D45" s="171" t="s">
        <v>7652</v>
      </c>
      <c r="E45" s="171" t="s">
        <v>7653</v>
      </c>
      <c r="F45" s="171" t="s">
        <v>5335</v>
      </c>
    </row>
    <row r="46" spans="1:6" ht="27.6">
      <c r="A46" s="291" t="s">
        <v>71</v>
      </c>
      <c r="B46" s="171" t="s">
        <v>813</v>
      </c>
      <c r="C46" s="172">
        <v>15000000</v>
      </c>
      <c r="D46" s="171" t="s">
        <v>7654</v>
      </c>
      <c r="E46" s="171" t="s">
        <v>7655</v>
      </c>
      <c r="F46" s="171" t="s">
        <v>5335</v>
      </c>
    </row>
    <row r="47" spans="1:6" ht="69">
      <c r="A47" s="291" t="s">
        <v>8801</v>
      </c>
      <c r="B47" s="175" t="s">
        <v>814</v>
      </c>
      <c r="C47" s="172">
        <v>150000000</v>
      </c>
      <c r="D47" s="171" t="s">
        <v>7656</v>
      </c>
      <c r="E47" s="171" t="s">
        <v>7657</v>
      </c>
      <c r="F47" s="171" t="s">
        <v>7658</v>
      </c>
    </row>
    <row r="48" spans="1:6" ht="55.2">
      <c r="A48" s="291" t="s">
        <v>8802</v>
      </c>
      <c r="B48" s="171" t="s">
        <v>815</v>
      </c>
      <c r="C48" s="172">
        <v>38000000</v>
      </c>
      <c r="D48" s="171" t="s">
        <v>7659</v>
      </c>
      <c r="E48" s="171" t="s">
        <v>7660</v>
      </c>
      <c r="F48" s="171" t="s">
        <v>5335</v>
      </c>
    </row>
    <row r="49" spans="1:6" ht="69">
      <c r="A49" s="291" t="s">
        <v>8803</v>
      </c>
      <c r="B49" s="171" t="s">
        <v>816</v>
      </c>
      <c r="C49" s="172">
        <v>39000000</v>
      </c>
      <c r="D49" s="171" t="s">
        <v>7661</v>
      </c>
      <c r="E49" s="171" t="s">
        <v>7662</v>
      </c>
      <c r="F49" s="171" t="s">
        <v>5335</v>
      </c>
    </row>
    <row r="50" spans="1:6" ht="55.2">
      <c r="A50" s="291" t="s">
        <v>8804</v>
      </c>
      <c r="B50" s="171" t="s">
        <v>817</v>
      </c>
      <c r="C50" s="172">
        <v>45000000</v>
      </c>
      <c r="D50" s="171" t="s">
        <v>7663</v>
      </c>
      <c r="E50" s="171" t="s">
        <v>7664</v>
      </c>
      <c r="F50" s="171" t="s">
        <v>7658</v>
      </c>
    </row>
    <row r="51" spans="1:6" ht="55.2">
      <c r="A51" s="291" t="s">
        <v>3729</v>
      </c>
      <c r="B51" s="171" t="s">
        <v>818</v>
      </c>
      <c r="C51" s="172">
        <v>15535000</v>
      </c>
      <c r="D51" s="171" t="s">
        <v>7665</v>
      </c>
      <c r="E51" s="171" t="s">
        <v>5111</v>
      </c>
      <c r="F51" s="171" t="s">
        <v>7658</v>
      </c>
    </row>
    <row r="52" spans="1:6" ht="27.6">
      <c r="A52" s="291" t="s">
        <v>3730</v>
      </c>
      <c r="B52" s="171" t="s">
        <v>819</v>
      </c>
      <c r="C52" s="172">
        <v>17000000</v>
      </c>
      <c r="D52" s="171" t="s">
        <v>7666</v>
      </c>
      <c r="E52" s="171" t="s">
        <v>5192</v>
      </c>
      <c r="F52" s="171" t="s">
        <v>7658</v>
      </c>
    </row>
    <row r="53" spans="1:6" ht="27.6">
      <c r="A53" s="291" t="s">
        <v>3731</v>
      </c>
      <c r="B53" s="171" t="s">
        <v>820</v>
      </c>
      <c r="C53" s="172">
        <v>21900000</v>
      </c>
      <c r="D53" s="171" t="s">
        <v>7667</v>
      </c>
      <c r="E53" s="171" t="s">
        <v>7668</v>
      </c>
      <c r="F53" s="171" t="s">
        <v>5335</v>
      </c>
    </row>
    <row r="54" spans="1:6">
      <c r="A54" s="291" t="s">
        <v>3753</v>
      </c>
      <c r="B54" s="171" t="s">
        <v>821</v>
      </c>
      <c r="C54" s="172">
        <v>45000000</v>
      </c>
      <c r="D54" s="171" t="s">
        <v>7669</v>
      </c>
      <c r="E54" s="171" t="s">
        <v>7670</v>
      </c>
      <c r="F54" s="171" t="s">
        <v>7658</v>
      </c>
    </row>
    <row r="55" spans="1:6" ht="27.6">
      <c r="A55" s="291" t="s">
        <v>3732</v>
      </c>
      <c r="B55" s="171" t="s">
        <v>822</v>
      </c>
      <c r="C55" s="172">
        <v>200000000</v>
      </c>
      <c r="D55" s="171" t="s">
        <v>7671</v>
      </c>
      <c r="E55" s="171" t="s">
        <v>7672</v>
      </c>
      <c r="F55" s="171" t="s">
        <v>5335</v>
      </c>
    </row>
    <row r="56" spans="1:6" ht="27.6">
      <c r="A56" s="291" t="s">
        <v>3745</v>
      </c>
      <c r="B56" s="171" t="s">
        <v>823</v>
      </c>
      <c r="C56" s="172">
        <v>43950000</v>
      </c>
      <c r="D56" s="171" t="s">
        <v>7673</v>
      </c>
      <c r="E56" s="171" t="s">
        <v>5111</v>
      </c>
      <c r="F56" s="171" t="s">
        <v>5335</v>
      </c>
    </row>
    <row r="57" spans="1:6" ht="55.2">
      <c r="A57" s="291" t="s">
        <v>3752</v>
      </c>
      <c r="B57" s="171" t="s">
        <v>824</v>
      </c>
      <c r="C57" s="172">
        <v>50000000</v>
      </c>
      <c r="D57" s="171" t="s">
        <v>7674</v>
      </c>
      <c r="E57" s="171" t="s">
        <v>7675</v>
      </c>
      <c r="F57" s="171" t="s">
        <v>7658</v>
      </c>
    </row>
    <row r="58" spans="1:6">
      <c r="A58" s="170"/>
      <c r="B58" s="171"/>
      <c r="C58" s="172"/>
      <c r="D58" s="171"/>
      <c r="E58" s="171"/>
      <c r="F58" s="171"/>
    </row>
    <row r="59" spans="1:6" s="156" customFormat="1" ht="27.6">
      <c r="A59" s="290" t="s">
        <v>8810</v>
      </c>
      <c r="B59" s="174" t="s">
        <v>825</v>
      </c>
      <c r="C59" s="154">
        <f>SUM(C60:C68)</f>
        <v>1190990000</v>
      </c>
      <c r="D59" s="153"/>
      <c r="E59" s="153"/>
      <c r="F59" s="153"/>
    </row>
    <row r="60" spans="1:6" ht="41.4">
      <c r="A60" s="291" t="s">
        <v>3</v>
      </c>
      <c r="B60" s="171" t="s">
        <v>826</v>
      </c>
      <c r="C60" s="172">
        <v>200000000</v>
      </c>
      <c r="D60" s="171" t="s">
        <v>7676</v>
      </c>
      <c r="E60" s="171" t="s">
        <v>7677</v>
      </c>
      <c r="F60" s="171" t="s">
        <v>6943</v>
      </c>
    </row>
    <row r="61" spans="1:6" ht="41.4">
      <c r="A61" s="291" t="s">
        <v>4</v>
      </c>
      <c r="B61" s="171" t="s">
        <v>827</v>
      </c>
      <c r="C61" s="172">
        <v>200000000</v>
      </c>
      <c r="D61" s="171" t="s">
        <v>7678</v>
      </c>
      <c r="E61" s="171" t="s">
        <v>7679</v>
      </c>
      <c r="F61" s="171" t="s">
        <v>7680</v>
      </c>
    </row>
    <row r="62" spans="1:6" ht="27.6">
      <c r="A62" s="291" t="s">
        <v>5</v>
      </c>
      <c r="B62" s="171" t="s">
        <v>828</v>
      </c>
      <c r="C62" s="172">
        <v>200000000</v>
      </c>
      <c r="D62" s="171" t="s">
        <v>7681</v>
      </c>
      <c r="E62" s="171" t="s">
        <v>6147</v>
      </c>
      <c r="F62" s="171" t="s">
        <v>7302</v>
      </c>
    </row>
    <row r="63" spans="1:6" ht="27.6">
      <c r="A63" s="291" t="s">
        <v>8800</v>
      </c>
      <c r="B63" s="171" t="s">
        <v>829</v>
      </c>
      <c r="C63" s="172">
        <v>100000000</v>
      </c>
      <c r="D63" s="171" t="s">
        <v>7682</v>
      </c>
      <c r="E63" s="171" t="s">
        <v>7683</v>
      </c>
      <c r="F63" s="171" t="s">
        <v>6881</v>
      </c>
    </row>
    <row r="64" spans="1:6" ht="27.6">
      <c r="A64" s="291" t="s">
        <v>71</v>
      </c>
      <c r="B64" s="171" t="s">
        <v>830</v>
      </c>
      <c r="C64" s="172">
        <v>44750000</v>
      </c>
      <c r="D64" s="171" t="s">
        <v>7684</v>
      </c>
      <c r="E64" s="171" t="s">
        <v>6147</v>
      </c>
      <c r="F64" s="171" t="s">
        <v>5335</v>
      </c>
    </row>
    <row r="65" spans="1:6" ht="41.4">
      <c r="A65" s="291" t="s">
        <v>8801</v>
      </c>
      <c r="B65" s="171" t="s">
        <v>831</v>
      </c>
      <c r="C65" s="172">
        <v>150000000</v>
      </c>
      <c r="D65" s="171" t="s">
        <v>7685</v>
      </c>
      <c r="E65" s="171" t="s">
        <v>6147</v>
      </c>
      <c r="F65" s="171" t="s">
        <v>5489</v>
      </c>
    </row>
    <row r="66" spans="1:6" ht="27.6">
      <c r="A66" s="291" t="s">
        <v>8802</v>
      </c>
      <c r="B66" s="171" t="s">
        <v>832</v>
      </c>
      <c r="C66" s="172">
        <v>20000000</v>
      </c>
      <c r="D66" s="171" t="s">
        <v>7686</v>
      </c>
      <c r="E66" s="171" t="s">
        <v>7687</v>
      </c>
      <c r="F66" s="171" t="s">
        <v>5335</v>
      </c>
    </row>
    <row r="67" spans="1:6" ht="55.2">
      <c r="A67" s="291" t="s">
        <v>8803</v>
      </c>
      <c r="B67" s="171" t="s">
        <v>833</v>
      </c>
      <c r="C67" s="172">
        <v>76240000</v>
      </c>
      <c r="D67" s="171" t="s">
        <v>7688</v>
      </c>
      <c r="E67" s="171" t="s">
        <v>7689</v>
      </c>
      <c r="F67" s="171" t="s">
        <v>5335</v>
      </c>
    </row>
    <row r="68" spans="1:6" ht="69">
      <c r="A68" s="291" t="s">
        <v>8804</v>
      </c>
      <c r="B68" s="175" t="s">
        <v>834</v>
      </c>
      <c r="C68" s="172">
        <v>200000000</v>
      </c>
      <c r="D68" s="171" t="s">
        <v>7690</v>
      </c>
      <c r="E68" s="171" t="s">
        <v>6552</v>
      </c>
      <c r="F68" s="171" t="s">
        <v>7193</v>
      </c>
    </row>
    <row r="69" spans="1:6">
      <c r="A69" s="170"/>
      <c r="B69" s="175"/>
      <c r="C69" s="172"/>
      <c r="D69" s="171"/>
      <c r="E69" s="171"/>
      <c r="F69" s="171"/>
    </row>
    <row r="70" spans="1:6" s="156" customFormat="1" ht="27.6">
      <c r="A70" s="290" t="s">
        <v>8811</v>
      </c>
      <c r="B70" s="174" t="s">
        <v>835</v>
      </c>
      <c r="C70" s="154">
        <f>SUM(C71:C72)</f>
        <v>200000000</v>
      </c>
      <c r="D70" s="153"/>
      <c r="E70" s="153"/>
      <c r="F70" s="153"/>
    </row>
    <row r="71" spans="1:6" ht="69">
      <c r="A71" s="291" t="s">
        <v>3</v>
      </c>
      <c r="B71" s="175" t="s">
        <v>836</v>
      </c>
      <c r="C71" s="172">
        <v>100000000</v>
      </c>
      <c r="D71" s="171" t="s">
        <v>7691</v>
      </c>
      <c r="E71" s="171" t="s">
        <v>7692</v>
      </c>
      <c r="F71" s="171" t="s">
        <v>5335</v>
      </c>
    </row>
    <row r="72" spans="1:6" ht="27.6">
      <c r="A72" s="291" t="s">
        <v>4</v>
      </c>
      <c r="B72" s="171" t="s">
        <v>837</v>
      </c>
      <c r="C72" s="172">
        <v>100000000</v>
      </c>
      <c r="D72" s="171" t="s">
        <v>7693</v>
      </c>
      <c r="E72" s="171" t="s">
        <v>6147</v>
      </c>
      <c r="F72" s="171" t="s">
        <v>7302</v>
      </c>
    </row>
    <row r="73" spans="1:6">
      <c r="A73" s="170"/>
      <c r="B73" s="171"/>
      <c r="C73" s="172"/>
      <c r="D73" s="171"/>
      <c r="E73" s="171"/>
      <c r="F73" s="171"/>
    </row>
    <row r="74" spans="1:6" s="156" customFormat="1" ht="41.4">
      <c r="A74" s="290" t="s">
        <v>8798</v>
      </c>
      <c r="B74" s="176" t="s">
        <v>838</v>
      </c>
      <c r="C74" s="154">
        <f>SUM(C75:C85)</f>
        <v>190700000</v>
      </c>
      <c r="D74" s="153"/>
      <c r="E74" s="153"/>
      <c r="F74" s="153"/>
    </row>
    <row r="75" spans="1:6" ht="41.4">
      <c r="A75" s="291" t="s">
        <v>3</v>
      </c>
      <c r="B75" s="171" t="s">
        <v>839</v>
      </c>
      <c r="C75" s="172">
        <v>25500000</v>
      </c>
      <c r="D75" s="171" t="s">
        <v>7694</v>
      </c>
      <c r="E75" s="171" t="s">
        <v>7695</v>
      </c>
      <c r="F75" s="171" t="s">
        <v>5335</v>
      </c>
    </row>
    <row r="76" spans="1:6" ht="69">
      <c r="A76" s="291" t="s">
        <v>4</v>
      </c>
      <c r="B76" s="171" t="s">
        <v>333</v>
      </c>
      <c r="C76" s="172">
        <v>10000000</v>
      </c>
      <c r="D76" s="171" t="s">
        <v>7696</v>
      </c>
      <c r="E76" s="171" t="s">
        <v>7697</v>
      </c>
      <c r="F76" s="171" t="s">
        <v>5335</v>
      </c>
    </row>
    <row r="77" spans="1:6" ht="27.6">
      <c r="A77" s="291" t="s">
        <v>5</v>
      </c>
      <c r="B77" s="171" t="s">
        <v>840</v>
      </c>
      <c r="C77" s="172">
        <v>23500000</v>
      </c>
      <c r="D77" s="171" t="s">
        <v>7698</v>
      </c>
      <c r="E77" s="171" t="s">
        <v>7699</v>
      </c>
      <c r="F77" s="171" t="s">
        <v>7700</v>
      </c>
    </row>
    <row r="78" spans="1:6" ht="27.6">
      <c r="A78" s="291" t="s">
        <v>8800</v>
      </c>
      <c r="B78" s="171" t="s">
        <v>841</v>
      </c>
      <c r="C78" s="172">
        <v>7000000</v>
      </c>
      <c r="D78" s="171" t="s">
        <v>7701</v>
      </c>
      <c r="E78" s="171" t="s">
        <v>7702</v>
      </c>
      <c r="F78" s="171" t="s">
        <v>7700</v>
      </c>
    </row>
    <row r="79" spans="1:6" ht="27.6">
      <c r="A79" s="291" t="s">
        <v>71</v>
      </c>
      <c r="B79" s="171" t="s">
        <v>842</v>
      </c>
      <c r="C79" s="172">
        <v>25200000</v>
      </c>
      <c r="D79" s="171" t="s">
        <v>7703</v>
      </c>
      <c r="E79" s="171" t="s">
        <v>7704</v>
      </c>
      <c r="F79" s="171" t="s">
        <v>5335</v>
      </c>
    </row>
    <row r="80" spans="1:6" ht="41.4">
      <c r="A80" s="291" t="s">
        <v>8801</v>
      </c>
      <c r="B80" s="171" t="s">
        <v>843</v>
      </c>
      <c r="C80" s="172">
        <v>25500000</v>
      </c>
      <c r="D80" s="171" t="s">
        <v>7705</v>
      </c>
      <c r="E80" s="171" t="s">
        <v>5111</v>
      </c>
      <c r="F80" s="171" t="s">
        <v>5335</v>
      </c>
    </row>
    <row r="81" spans="1:6" ht="27.6">
      <c r="A81" s="291" t="s">
        <v>8802</v>
      </c>
      <c r="B81" s="171" t="s">
        <v>844</v>
      </c>
      <c r="C81" s="172">
        <v>5000000</v>
      </c>
      <c r="D81" s="171" t="s">
        <v>7706</v>
      </c>
      <c r="E81" s="171" t="s">
        <v>5298</v>
      </c>
      <c r="F81" s="171" t="s">
        <v>7700</v>
      </c>
    </row>
    <row r="82" spans="1:6" ht="41.4">
      <c r="A82" s="291" t="s">
        <v>8803</v>
      </c>
      <c r="B82" s="171" t="s">
        <v>845</v>
      </c>
      <c r="C82" s="172">
        <v>7000000</v>
      </c>
      <c r="D82" s="171" t="s">
        <v>7707</v>
      </c>
      <c r="E82" s="171" t="s">
        <v>7702</v>
      </c>
      <c r="F82" s="171" t="s">
        <v>7700</v>
      </c>
    </row>
    <row r="83" spans="1:6" ht="27.6">
      <c r="A83" s="291" t="s">
        <v>8804</v>
      </c>
      <c r="B83" s="171" t="s">
        <v>846</v>
      </c>
      <c r="C83" s="172">
        <v>17000000</v>
      </c>
      <c r="D83" s="171" t="s">
        <v>7708</v>
      </c>
      <c r="E83" s="171" t="s">
        <v>5111</v>
      </c>
      <c r="F83" s="171" t="s">
        <v>5335</v>
      </c>
    </row>
    <row r="84" spans="1:6" ht="55.2">
      <c r="A84" s="291" t="s">
        <v>3729</v>
      </c>
      <c r="B84" s="171" t="s">
        <v>847</v>
      </c>
      <c r="C84" s="172">
        <v>35000000</v>
      </c>
      <c r="D84" s="171" t="s">
        <v>7709</v>
      </c>
      <c r="E84" s="171" t="s">
        <v>5111</v>
      </c>
      <c r="F84" s="171" t="s">
        <v>7700</v>
      </c>
    </row>
    <row r="85" spans="1:6" ht="41.4">
      <c r="A85" s="291" t="s">
        <v>3730</v>
      </c>
      <c r="B85" s="171" t="s">
        <v>848</v>
      </c>
      <c r="C85" s="172">
        <v>10000000</v>
      </c>
      <c r="D85" s="171" t="s">
        <v>7710</v>
      </c>
      <c r="E85" s="171" t="s">
        <v>5111</v>
      </c>
      <c r="F85" s="171" t="s">
        <v>7700</v>
      </c>
    </row>
    <row r="86" spans="1:6">
      <c r="A86" s="170"/>
      <c r="B86" s="171"/>
      <c r="C86" s="172"/>
      <c r="D86" s="171"/>
      <c r="E86" s="171"/>
      <c r="F86" s="171"/>
    </row>
    <row r="87" spans="1:6" s="156" customFormat="1">
      <c r="A87" s="290" t="s">
        <v>8812</v>
      </c>
      <c r="B87" s="174" t="s">
        <v>849</v>
      </c>
      <c r="C87" s="154">
        <f>SUM(C88:C89)</f>
        <v>108950000</v>
      </c>
      <c r="D87" s="153"/>
      <c r="E87" s="153"/>
      <c r="F87" s="153"/>
    </row>
    <row r="88" spans="1:6" ht="41.4">
      <c r="A88" s="291" t="s">
        <v>3</v>
      </c>
      <c r="B88" s="171" t="s">
        <v>850</v>
      </c>
      <c r="C88" s="172">
        <v>70000000</v>
      </c>
      <c r="D88" s="171" t="s">
        <v>7711</v>
      </c>
      <c r="E88" s="171" t="s">
        <v>7712</v>
      </c>
      <c r="F88" s="171" t="s">
        <v>7713</v>
      </c>
    </row>
    <row r="89" spans="1:6" ht="27.6">
      <c r="A89" s="291" t="s">
        <v>4</v>
      </c>
      <c r="B89" s="171" t="s">
        <v>851</v>
      </c>
      <c r="C89" s="172">
        <v>38950000</v>
      </c>
      <c r="D89" s="171" t="s">
        <v>7714</v>
      </c>
      <c r="E89" s="171" t="s">
        <v>7715</v>
      </c>
      <c r="F89" s="171" t="s">
        <v>7713</v>
      </c>
    </row>
    <row r="90" spans="1:6">
      <c r="A90" s="170"/>
      <c r="B90" s="171"/>
      <c r="C90" s="172"/>
      <c r="D90" s="171"/>
      <c r="E90" s="171"/>
      <c r="F90" s="171"/>
    </row>
    <row r="91" spans="1:6" s="156" customFormat="1" ht="27.6">
      <c r="A91" s="290" t="s">
        <v>8817</v>
      </c>
      <c r="B91" s="174" t="s">
        <v>798</v>
      </c>
      <c r="C91" s="154">
        <f>SUM(C92:C93)</f>
        <v>134500000</v>
      </c>
      <c r="D91" s="153"/>
      <c r="E91" s="153"/>
      <c r="F91" s="153"/>
    </row>
    <row r="92" spans="1:6" ht="27.6">
      <c r="A92" s="291" t="s">
        <v>3</v>
      </c>
      <c r="B92" s="171" t="s">
        <v>852</v>
      </c>
      <c r="C92" s="172">
        <v>20000000</v>
      </c>
      <c r="D92" s="171" t="s">
        <v>7716</v>
      </c>
      <c r="E92" s="171" t="s">
        <v>6147</v>
      </c>
      <c r="F92" s="171" t="s">
        <v>7717</v>
      </c>
    </row>
    <row r="93" spans="1:6">
      <c r="A93" s="291" t="s">
        <v>4</v>
      </c>
      <c r="B93" s="171" t="s">
        <v>853</v>
      </c>
      <c r="C93" s="172">
        <v>114500000</v>
      </c>
      <c r="D93" s="171" t="s">
        <v>7718</v>
      </c>
      <c r="E93" s="171" t="s">
        <v>5426</v>
      </c>
      <c r="F93" s="171" t="s">
        <v>5335</v>
      </c>
    </row>
  </sheetData>
  <pageMargins left="0.39370078740157483" right="0.39370078740157483" top="0.39370078740157483" bottom="0.47244094488188981" header="0.31496062992125984" footer="0.31496062992125984"/>
  <pageSetup paperSize="403" scale="68" firstPageNumber="110" fitToHeight="0" orientation="landscape" useFirstPageNumber="1" horizontalDpi="200" verticalDpi="200" r:id="rId1"/>
  <headerFooter>
    <oddFooter>&amp;CInformasi APBD Tahun 2016&amp;R&amp;P</oddFooter>
  </headerFooter>
  <rowBreaks count="1" manualBreakCount="1">
    <brk id="36" max="16383" man="1"/>
  </rowBreaks>
</worksheet>
</file>

<file path=xl/worksheets/sheet13.xml><?xml version="1.0" encoding="utf-8"?>
<worksheet xmlns="http://schemas.openxmlformats.org/spreadsheetml/2006/main" xmlns:r="http://schemas.openxmlformats.org/officeDocument/2006/relationships">
  <sheetPr>
    <tabColor rgb="FFFFFF00"/>
    <pageSetUpPr fitToPage="1"/>
  </sheetPr>
  <dimension ref="A1:F91"/>
  <sheetViews>
    <sheetView view="pageBreakPreview" topLeftCell="A85" zoomScale="70" zoomScaleSheetLayoutView="70" workbookViewId="0">
      <selection activeCell="A89" sqref="A89:A91"/>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89</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89</v>
      </c>
      <c r="C6" s="154">
        <f>SUM(C8,C70,C87)</f>
        <v>11157800000</v>
      </c>
      <c r="D6" s="155"/>
      <c r="E6" s="155"/>
      <c r="F6" s="155"/>
    </row>
    <row r="7" spans="1:6" s="156" customFormat="1">
      <c r="A7" s="157"/>
      <c r="B7" s="153"/>
      <c r="C7" s="154"/>
      <c r="D7" s="155"/>
      <c r="E7" s="155"/>
      <c r="F7" s="155"/>
    </row>
    <row r="8" spans="1:6" s="156" customFormat="1">
      <c r="A8" s="157" t="s">
        <v>8798</v>
      </c>
      <c r="B8" s="153" t="s">
        <v>103</v>
      </c>
      <c r="C8" s="154">
        <f>SUM(C9,C21,C30,C33,C36,C47,C62)</f>
        <v>10195030000</v>
      </c>
      <c r="D8" s="155"/>
      <c r="E8" s="155"/>
      <c r="F8" s="155"/>
    </row>
    <row r="9" spans="1:6" s="156" customFormat="1" ht="27.6">
      <c r="A9" s="290" t="s">
        <v>8799</v>
      </c>
      <c r="B9" s="174" t="s">
        <v>187</v>
      </c>
      <c r="C9" s="154">
        <f>SUM(C10:C19)</f>
        <v>288000000</v>
      </c>
      <c r="D9" s="155"/>
      <c r="E9" s="155"/>
      <c r="F9" s="155"/>
    </row>
    <row r="10" spans="1:6" ht="41.4">
      <c r="A10" s="291" t="s">
        <v>3</v>
      </c>
      <c r="B10" s="171" t="s">
        <v>188</v>
      </c>
      <c r="C10" s="172">
        <v>12000000</v>
      </c>
      <c r="D10" s="171" t="s">
        <v>8051</v>
      </c>
      <c r="E10" s="171" t="s">
        <v>8052</v>
      </c>
      <c r="F10" s="171" t="s">
        <v>8053</v>
      </c>
    </row>
    <row r="11" spans="1:6" ht="138">
      <c r="A11" s="291" t="s">
        <v>4</v>
      </c>
      <c r="B11" s="171" t="s">
        <v>189</v>
      </c>
      <c r="C11" s="172">
        <v>75000000</v>
      </c>
      <c r="D11" s="171" t="s">
        <v>8054</v>
      </c>
      <c r="E11" s="171" t="s">
        <v>8055</v>
      </c>
      <c r="F11" s="171" t="s">
        <v>8053</v>
      </c>
    </row>
    <row r="12" spans="1:6" ht="55.2">
      <c r="A12" s="291" t="s">
        <v>5</v>
      </c>
      <c r="B12" s="171" t="s">
        <v>190</v>
      </c>
      <c r="C12" s="172">
        <v>35000000</v>
      </c>
      <c r="D12" s="171" t="s">
        <v>8056</v>
      </c>
      <c r="E12" s="171" t="s">
        <v>8057</v>
      </c>
      <c r="F12" s="171" t="s">
        <v>8053</v>
      </c>
    </row>
    <row r="13" spans="1:6" ht="82.8">
      <c r="A13" s="291" t="s">
        <v>8800</v>
      </c>
      <c r="B13" s="171" t="s">
        <v>362</v>
      </c>
      <c r="C13" s="172">
        <v>42000000</v>
      </c>
      <c r="D13" s="171" t="s">
        <v>8058</v>
      </c>
      <c r="E13" s="171" t="s">
        <v>8059</v>
      </c>
      <c r="F13" s="171" t="s">
        <v>8053</v>
      </c>
    </row>
    <row r="14" spans="1:6" ht="27.6">
      <c r="A14" s="291" t="s">
        <v>71</v>
      </c>
      <c r="B14" s="171" t="s">
        <v>191</v>
      </c>
      <c r="C14" s="172">
        <v>25000000</v>
      </c>
      <c r="D14" s="171" t="s">
        <v>8060</v>
      </c>
      <c r="E14" s="171" t="s">
        <v>8061</v>
      </c>
      <c r="F14" s="171" t="s">
        <v>8053</v>
      </c>
    </row>
    <row r="15" spans="1:6" ht="55.2">
      <c r="A15" s="291" t="s">
        <v>8801</v>
      </c>
      <c r="B15" s="171" t="s">
        <v>192</v>
      </c>
      <c r="C15" s="172">
        <v>15000000</v>
      </c>
      <c r="D15" s="171" t="s">
        <v>8062</v>
      </c>
      <c r="E15" s="171" t="s">
        <v>8063</v>
      </c>
      <c r="F15" s="171" t="s">
        <v>8053</v>
      </c>
    </row>
    <row r="16" spans="1:6" ht="82.8">
      <c r="A16" s="291" t="s">
        <v>8802</v>
      </c>
      <c r="B16" s="171" t="s">
        <v>193</v>
      </c>
      <c r="C16" s="172">
        <v>5000000</v>
      </c>
      <c r="D16" s="171" t="s">
        <v>8064</v>
      </c>
      <c r="E16" s="171" t="s">
        <v>8065</v>
      </c>
      <c r="F16" s="171" t="s">
        <v>8053</v>
      </c>
    </row>
    <row r="17" spans="1:6" ht="55.2">
      <c r="A17" s="291" t="s">
        <v>8803</v>
      </c>
      <c r="B17" s="171" t="s">
        <v>363</v>
      </c>
      <c r="C17" s="172">
        <v>4000000</v>
      </c>
      <c r="D17" s="171" t="s">
        <v>8066</v>
      </c>
      <c r="E17" s="171" t="s">
        <v>5260</v>
      </c>
      <c r="F17" s="171" t="s">
        <v>8053</v>
      </c>
    </row>
    <row r="18" spans="1:6" ht="27.6">
      <c r="A18" s="291" t="s">
        <v>8804</v>
      </c>
      <c r="B18" s="171" t="s">
        <v>195</v>
      </c>
      <c r="C18" s="172">
        <v>25000000</v>
      </c>
      <c r="D18" s="171" t="s">
        <v>8067</v>
      </c>
      <c r="E18" s="171" t="s">
        <v>5254</v>
      </c>
      <c r="F18" s="171" t="s">
        <v>8053</v>
      </c>
    </row>
    <row r="19" spans="1:6" ht="55.2">
      <c r="A19" s="291" t="s">
        <v>3729</v>
      </c>
      <c r="B19" s="171" t="s">
        <v>197</v>
      </c>
      <c r="C19" s="172">
        <v>50000000</v>
      </c>
      <c r="D19" s="171" t="s">
        <v>8068</v>
      </c>
      <c r="E19" s="171" t="s">
        <v>5254</v>
      </c>
      <c r="F19" s="171" t="s">
        <v>8053</v>
      </c>
    </row>
    <row r="20" spans="1:6">
      <c r="A20" s="170"/>
      <c r="B20" s="171"/>
      <c r="C20" s="172"/>
      <c r="D20" s="171"/>
      <c r="E20" s="171"/>
      <c r="F20" s="171"/>
    </row>
    <row r="21" spans="1:6" s="156" customFormat="1" ht="27.6">
      <c r="A21" s="290" t="s">
        <v>8805</v>
      </c>
      <c r="B21" s="174" t="s">
        <v>198</v>
      </c>
      <c r="C21" s="154">
        <f>SUM(C22:C28)</f>
        <v>173500000</v>
      </c>
      <c r="D21" s="153"/>
      <c r="E21" s="153"/>
      <c r="F21" s="153"/>
    </row>
    <row r="22" spans="1:6" ht="41.4">
      <c r="A22" s="291" t="s">
        <v>3</v>
      </c>
      <c r="B22" s="171" t="s">
        <v>200</v>
      </c>
      <c r="C22" s="172">
        <v>40000000</v>
      </c>
      <c r="D22" s="171" t="s">
        <v>8069</v>
      </c>
      <c r="E22" s="171" t="s">
        <v>5260</v>
      </c>
      <c r="F22" s="171" t="s">
        <v>8053</v>
      </c>
    </row>
    <row r="23" spans="1:6" ht="82.8">
      <c r="A23" s="291" t="s">
        <v>4</v>
      </c>
      <c r="B23" s="171" t="s">
        <v>364</v>
      </c>
      <c r="C23" s="172">
        <v>21000000</v>
      </c>
      <c r="D23" s="171" t="s">
        <v>8070</v>
      </c>
      <c r="E23" s="171" t="s">
        <v>5260</v>
      </c>
      <c r="F23" s="171" t="s">
        <v>8053</v>
      </c>
    </row>
    <row r="24" spans="1:6" ht="41.4">
      <c r="A24" s="291" t="s">
        <v>5</v>
      </c>
      <c r="B24" s="171" t="s">
        <v>854</v>
      </c>
      <c r="C24" s="172">
        <v>7000000</v>
      </c>
      <c r="D24" s="171" t="s">
        <v>8071</v>
      </c>
      <c r="E24" s="171" t="s">
        <v>5260</v>
      </c>
      <c r="F24" s="171" t="s">
        <v>8053</v>
      </c>
    </row>
    <row r="25" spans="1:6" ht="124.2">
      <c r="A25" s="291" t="s">
        <v>8800</v>
      </c>
      <c r="B25" s="171" t="s">
        <v>201</v>
      </c>
      <c r="C25" s="172">
        <v>35000000</v>
      </c>
      <c r="D25" s="171" t="s">
        <v>8072</v>
      </c>
      <c r="E25" s="171" t="s">
        <v>8073</v>
      </c>
      <c r="F25" s="171" t="s">
        <v>8053</v>
      </c>
    </row>
    <row r="26" spans="1:6" ht="55.2">
      <c r="A26" s="291" t="s">
        <v>71</v>
      </c>
      <c r="B26" s="171" t="s">
        <v>202</v>
      </c>
      <c r="C26" s="172">
        <v>50000000</v>
      </c>
      <c r="D26" s="171" t="s">
        <v>8074</v>
      </c>
      <c r="E26" s="171" t="s">
        <v>8075</v>
      </c>
      <c r="F26" s="171" t="s">
        <v>8053</v>
      </c>
    </row>
    <row r="27" spans="1:6" ht="55.2">
      <c r="A27" s="291" t="s">
        <v>8801</v>
      </c>
      <c r="B27" s="171" t="s">
        <v>366</v>
      </c>
      <c r="C27" s="172">
        <v>5500000</v>
      </c>
      <c r="D27" s="171" t="s">
        <v>8076</v>
      </c>
      <c r="E27" s="171" t="s">
        <v>5254</v>
      </c>
      <c r="F27" s="171" t="s">
        <v>8053</v>
      </c>
    </row>
    <row r="28" spans="1:6" ht="69">
      <c r="A28" s="291" t="s">
        <v>8802</v>
      </c>
      <c r="B28" s="171" t="s">
        <v>367</v>
      </c>
      <c r="C28" s="172">
        <v>15000000</v>
      </c>
      <c r="D28" s="171" t="s">
        <v>8077</v>
      </c>
      <c r="E28" s="171" t="s">
        <v>8078</v>
      </c>
      <c r="F28" s="171" t="s">
        <v>8053</v>
      </c>
    </row>
    <row r="29" spans="1:6">
      <c r="A29" s="170"/>
      <c r="B29" s="171"/>
      <c r="C29" s="172"/>
      <c r="D29" s="171"/>
      <c r="E29" s="171"/>
      <c r="F29" s="171"/>
    </row>
    <row r="30" spans="1:6" s="156" customFormat="1" ht="27.6">
      <c r="A30" s="290" t="s">
        <v>8806</v>
      </c>
      <c r="B30" s="174" t="s">
        <v>207</v>
      </c>
      <c r="C30" s="154">
        <f>SUM(C31)</f>
        <v>30000000</v>
      </c>
      <c r="D30" s="153"/>
      <c r="E30" s="153"/>
      <c r="F30" s="153"/>
    </row>
    <row r="31" spans="1:6" ht="41.4">
      <c r="A31" s="291" t="s">
        <v>3</v>
      </c>
      <c r="B31" s="171" t="s">
        <v>855</v>
      </c>
      <c r="C31" s="172">
        <v>30000000</v>
      </c>
      <c r="D31" s="171" t="s">
        <v>8079</v>
      </c>
      <c r="E31" s="171" t="s">
        <v>5254</v>
      </c>
      <c r="F31" s="171" t="s">
        <v>8053</v>
      </c>
    </row>
    <row r="32" spans="1:6">
      <c r="A32" s="170"/>
      <c r="B32" s="171"/>
      <c r="C32" s="172"/>
      <c r="D32" s="171"/>
      <c r="E32" s="171"/>
      <c r="F32" s="171"/>
    </row>
    <row r="33" spans="1:6" s="156" customFormat="1" ht="27.6">
      <c r="A33" s="290" t="s">
        <v>8807</v>
      </c>
      <c r="B33" s="176" t="s">
        <v>209</v>
      </c>
      <c r="C33" s="154">
        <f>SUM(C34)</f>
        <v>66600000</v>
      </c>
      <c r="D33" s="153"/>
      <c r="E33" s="153"/>
      <c r="F33" s="153"/>
    </row>
    <row r="34" spans="1:6" ht="96.6">
      <c r="A34" s="291" t="s">
        <v>3</v>
      </c>
      <c r="B34" s="171" t="s">
        <v>210</v>
      </c>
      <c r="C34" s="172">
        <v>66600000</v>
      </c>
      <c r="D34" s="171" t="s">
        <v>8080</v>
      </c>
      <c r="E34" s="171" t="s">
        <v>8833</v>
      </c>
      <c r="F34" s="171" t="s">
        <v>8053</v>
      </c>
    </row>
    <row r="35" spans="1:6">
      <c r="A35" s="170"/>
      <c r="B35" s="171"/>
      <c r="C35" s="172"/>
      <c r="D35" s="171"/>
      <c r="E35" s="171"/>
      <c r="F35" s="171"/>
    </row>
    <row r="36" spans="1:6" s="156" customFormat="1" ht="27.6">
      <c r="A36" s="290" t="s">
        <v>8808</v>
      </c>
      <c r="B36" s="174" t="s">
        <v>806</v>
      </c>
      <c r="C36" s="154">
        <f>SUM(C37:C45)</f>
        <v>4029021000</v>
      </c>
      <c r="D36" s="153"/>
      <c r="E36" s="153"/>
      <c r="F36" s="153"/>
    </row>
    <row r="37" spans="1:6" ht="409.6">
      <c r="A37" s="291" t="s">
        <v>3</v>
      </c>
      <c r="B37" s="171" t="s">
        <v>856</v>
      </c>
      <c r="C37" s="172">
        <v>1991795000</v>
      </c>
      <c r="D37" s="171" t="s">
        <v>8081</v>
      </c>
      <c r="E37" s="171" t="s">
        <v>8834</v>
      </c>
      <c r="F37" s="171" t="s">
        <v>8082</v>
      </c>
    </row>
    <row r="38" spans="1:6" ht="41.4">
      <c r="A38" s="291" t="s">
        <v>4</v>
      </c>
      <c r="B38" s="171" t="s">
        <v>857</v>
      </c>
      <c r="C38" s="172">
        <v>150000000</v>
      </c>
      <c r="D38" s="171" t="s">
        <v>8083</v>
      </c>
      <c r="E38" s="171" t="s">
        <v>5153</v>
      </c>
      <c r="F38" s="171" t="s">
        <v>8082</v>
      </c>
    </row>
    <row r="39" spans="1:6" ht="151.80000000000001">
      <c r="A39" s="291" t="s">
        <v>5</v>
      </c>
      <c r="B39" s="171" t="s">
        <v>858</v>
      </c>
      <c r="C39" s="172">
        <v>1037226000</v>
      </c>
      <c r="D39" s="171" t="s">
        <v>8084</v>
      </c>
      <c r="E39" s="171" t="s">
        <v>8085</v>
      </c>
      <c r="F39" s="171" t="s">
        <v>8082</v>
      </c>
    </row>
    <row r="40" spans="1:6" ht="55.2">
      <c r="A40" s="291" t="s">
        <v>8800</v>
      </c>
      <c r="B40" s="175" t="s">
        <v>859</v>
      </c>
      <c r="C40" s="172">
        <v>25000000</v>
      </c>
      <c r="D40" s="171" t="s">
        <v>8086</v>
      </c>
      <c r="E40" s="171" t="s">
        <v>5260</v>
      </c>
      <c r="F40" s="171" t="s">
        <v>8082</v>
      </c>
    </row>
    <row r="41" spans="1:6" ht="41.4">
      <c r="A41" s="291" t="s">
        <v>71</v>
      </c>
      <c r="B41" s="171" t="s">
        <v>860</v>
      </c>
      <c r="C41" s="172">
        <v>300000000</v>
      </c>
      <c r="D41" s="171" t="s">
        <v>8087</v>
      </c>
      <c r="E41" s="171" t="s">
        <v>5260</v>
      </c>
      <c r="F41" s="171" t="s">
        <v>8082</v>
      </c>
    </row>
    <row r="42" spans="1:6" ht="55.2">
      <c r="A42" s="291" t="s">
        <v>8801</v>
      </c>
      <c r="B42" s="171" t="s">
        <v>861</v>
      </c>
      <c r="C42" s="172">
        <v>150000000</v>
      </c>
      <c r="D42" s="171" t="s">
        <v>8086</v>
      </c>
      <c r="E42" s="171" t="s">
        <v>5260</v>
      </c>
      <c r="F42" s="171" t="s">
        <v>8082</v>
      </c>
    </row>
    <row r="43" spans="1:6" ht="55.2">
      <c r="A43" s="291" t="s">
        <v>8802</v>
      </c>
      <c r="B43" s="171" t="s">
        <v>862</v>
      </c>
      <c r="C43" s="172">
        <v>100000000</v>
      </c>
      <c r="D43" s="171" t="s">
        <v>8088</v>
      </c>
      <c r="E43" s="171" t="s">
        <v>5260</v>
      </c>
      <c r="F43" s="171" t="s">
        <v>8082</v>
      </c>
    </row>
    <row r="44" spans="1:6" ht="41.4">
      <c r="A44" s="291" t="s">
        <v>8803</v>
      </c>
      <c r="B44" s="171" t="s">
        <v>863</v>
      </c>
      <c r="C44" s="172">
        <v>75000000</v>
      </c>
      <c r="D44" s="171" t="s">
        <v>8089</v>
      </c>
      <c r="E44" s="171" t="s">
        <v>5260</v>
      </c>
      <c r="F44" s="171" t="s">
        <v>8082</v>
      </c>
    </row>
    <row r="45" spans="1:6" ht="55.2">
      <c r="A45" s="291" t="s">
        <v>8804</v>
      </c>
      <c r="B45" s="171" t="s">
        <v>864</v>
      </c>
      <c r="C45" s="172">
        <v>200000000</v>
      </c>
      <c r="D45" s="171" t="s">
        <v>8086</v>
      </c>
      <c r="E45" s="171" t="s">
        <v>5260</v>
      </c>
      <c r="F45" s="171" t="s">
        <v>8082</v>
      </c>
    </row>
    <row r="46" spans="1:6">
      <c r="A46" s="170"/>
      <c r="B46" s="171"/>
      <c r="C46" s="172"/>
      <c r="D46" s="171"/>
      <c r="E46" s="171"/>
      <c r="F46" s="171"/>
    </row>
    <row r="47" spans="1:6" s="156" customFormat="1" ht="27.6">
      <c r="A47" s="290" t="s">
        <v>8809</v>
      </c>
      <c r="B47" s="174" t="s">
        <v>798</v>
      </c>
      <c r="C47" s="154">
        <f>SUM(C48:C60)</f>
        <v>4819423000</v>
      </c>
      <c r="D47" s="153"/>
      <c r="E47" s="153"/>
      <c r="F47" s="153"/>
    </row>
    <row r="48" spans="1:6" ht="69">
      <c r="A48" s="291" t="s">
        <v>3</v>
      </c>
      <c r="B48" s="171" t="s">
        <v>865</v>
      </c>
      <c r="C48" s="172">
        <v>924423000</v>
      </c>
      <c r="D48" s="171" t="s">
        <v>8090</v>
      </c>
      <c r="E48" s="171" t="s">
        <v>8091</v>
      </c>
      <c r="F48" s="171" t="s">
        <v>8082</v>
      </c>
    </row>
    <row r="49" spans="1:6" ht="55.2">
      <c r="A49" s="291" t="s">
        <v>4</v>
      </c>
      <c r="B49" s="171" t="s">
        <v>866</v>
      </c>
      <c r="C49" s="172">
        <v>200000000</v>
      </c>
      <c r="D49" s="171" t="s">
        <v>8092</v>
      </c>
      <c r="E49" s="171" t="s">
        <v>5260</v>
      </c>
      <c r="F49" s="171" t="s">
        <v>8082</v>
      </c>
    </row>
    <row r="50" spans="1:6" ht="27.6">
      <c r="A50" s="291" t="s">
        <v>5</v>
      </c>
      <c r="B50" s="171" t="s">
        <v>867</v>
      </c>
      <c r="C50" s="172">
        <v>200000000</v>
      </c>
      <c r="D50" s="171" t="s">
        <v>8093</v>
      </c>
      <c r="E50" s="171" t="s">
        <v>5260</v>
      </c>
      <c r="F50" s="171" t="s">
        <v>8082</v>
      </c>
    </row>
    <row r="51" spans="1:6" ht="55.2">
      <c r="A51" s="291" t="s">
        <v>8800</v>
      </c>
      <c r="B51" s="171" t="s">
        <v>868</v>
      </c>
      <c r="C51" s="172">
        <v>50000000</v>
      </c>
      <c r="D51" s="171" t="s">
        <v>8094</v>
      </c>
      <c r="E51" s="171" t="s">
        <v>5260</v>
      </c>
      <c r="F51" s="171" t="s">
        <v>8082</v>
      </c>
    </row>
    <row r="52" spans="1:6" ht="55.2">
      <c r="A52" s="291" t="s">
        <v>71</v>
      </c>
      <c r="B52" s="171" t="s">
        <v>869</v>
      </c>
      <c r="C52" s="172">
        <v>1600000000</v>
      </c>
      <c r="D52" s="171" t="s">
        <v>8095</v>
      </c>
      <c r="E52" s="171" t="s">
        <v>5260</v>
      </c>
      <c r="F52" s="171" t="s">
        <v>8082</v>
      </c>
    </row>
    <row r="53" spans="1:6" ht="27.6">
      <c r="A53" s="291" t="s">
        <v>8801</v>
      </c>
      <c r="B53" s="171" t="s">
        <v>870</v>
      </c>
      <c r="C53" s="172">
        <v>175000000</v>
      </c>
      <c r="D53" s="171" t="s">
        <v>8096</v>
      </c>
      <c r="E53" s="171" t="s">
        <v>5260</v>
      </c>
      <c r="F53" s="171" t="s">
        <v>8082</v>
      </c>
    </row>
    <row r="54" spans="1:6" ht="41.4">
      <c r="A54" s="291" t="s">
        <v>8802</v>
      </c>
      <c r="B54" s="171" t="s">
        <v>871</v>
      </c>
      <c r="C54" s="172">
        <v>50000000</v>
      </c>
      <c r="D54" s="171" t="s">
        <v>8097</v>
      </c>
      <c r="E54" s="171" t="s">
        <v>5260</v>
      </c>
      <c r="F54" s="171" t="s">
        <v>8082</v>
      </c>
    </row>
    <row r="55" spans="1:6" ht="41.4">
      <c r="A55" s="291" t="s">
        <v>8803</v>
      </c>
      <c r="B55" s="171" t="s">
        <v>872</v>
      </c>
      <c r="C55" s="172">
        <v>50000000</v>
      </c>
      <c r="D55" s="171" t="s">
        <v>8098</v>
      </c>
      <c r="E55" s="171" t="s">
        <v>5260</v>
      </c>
      <c r="F55" s="171" t="s">
        <v>8082</v>
      </c>
    </row>
    <row r="56" spans="1:6" ht="55.2">
      <c r="A56" s="291" t="s">
        <v>8804</v>
      </c>
      <c r="B56" s="171" t="s">
        <v>873</v>
      </c>
      <c r="C56" s="172">
        <v>200000000</v>
      </c>
      <c r="D56" s="171" t="s">
        <v>8099</v>
      </c>
      <c r="E56" s="171" t="s">
        <v>5260</v>
      </c>
      <c r="F56" s="171" t="s">
        <v>8082</v>
      </c>
    </row>
    <row r="57" spans="1:6" ht="41.4">
      <c r="A57" s="291" t="s">
        <v>3729</v>
      </c>
      <c r="B57" s="171" t="s">
        <v>874</v>
      </c>
      <c r="C57" s="172">
        <v>200000000</v>
      </c>
      <c r="D57" s="171" t="s">
        <v>8100</v>
      </c>
      <c r="E57" s="171" t="s">
        <v>5260</v>
      </c>
      <c r="F57" s="171" t="s">
        <v>8082</v>
      </c>
    </row>
    <row r="58" spans="1:6" ht="55.2">
      <c r="A58" s="291" t="s">
        <v>3730</v>
      </c>
      <c r="B58" s="171" t="s">
        <v>875</v>
      </c>
      <c r="C58" s="172">
        <v>1000000000</v>
      </c>
      <c r="D58" s="171" t="s">
        <v>8101</v>
      </c>
      <c r="E58" s="171" t="s">
        <v>5260</v>
      </c>
      <c r="F58" s="171" t="s">
        <v>8082</v>
      </c>
    </row>
    <row r="59" spans="1:6" ht="41.4">
      <c r="A59" s="291" t="s">
        <v>3731</v>
      </c>
      <c r="B59" s="171" t="s">
        <v>876</v>
      </c>
      <c r="C59" s="172">
        <v>70000000</v>
      </c>
      <c r="D59" s="171" t="s">
        <v>8102</v>
      </c>
      <c r="E59" s="171" t="s">
        <v>5260</v>
      </c>
      <c r="F59" s="171" t="s">
        <v>8082</v>
      </c>
    </row>
    <row r="60" spans="1:6" ht="41.4">
      <c r="A60" s="291" t="s">
        <v>3753</v>
      </c>
      <c r="B60" s="171" t="s">
        <v>877</v>
      </c>
      <c r="C60" s="172">
        <v>100000000</v>
      </c>
      <c r="D60" s="171" t="s">
        <v>8103</v>
      </c>
      <c r="E60" s="171" t="s">
        <v>5260</v>
      </c>
      <c r="F60" s="171" t="s">
        <v>8082</v>
      </c>
    </row>
    <row r="61" spans="1:6">
      <c r="A61" s="170"/>
      <c r="B61" s="171"/>
      <c r="C61" s="172"/>
      <c r="D61" s="171"/>
      <c r="E61" s="171"/>
      <c r="F61" s="171"/>
    </row>
    <row r="62" spans="1:6" s="156" customFormat="1" ht="41.4">
      <c r="A62" s="290" t="s">
        <v>8810</v>
      </c>
      <c r="B62" s="176" t="s">
        <v>878</v>
      </c>
      <c r="C62" s="154">
        <f>SUM(C63:C68)</f>
        <v>788486000</v>
      </c>
      <c r="D62" s="153"/>
      <c r="E62" s="153"/>
      <c r="F62" s="153"/>
    </row>
    <row r="63" spans="1:6" ht="96.6">
      <c r="A63" s="291" t="s">
        <v>3</v>
      </c>
      <c r="B63" s="171" t="s">
        <v>879</v>
      </c>
      <c r="C63" s="172">
        <v>228486000</v>
      </c>
      <c r="D63" s="171" t="s">
        <v>8104</v>
      </c>
      <c r="E63" s="171" t="s">
        <v>8105</v>
      </c>
      <c r="F63" s="171" t="s">
        <v>5335</v>
      </c>
    </row>
    <row r="64" spans="1:6" ht="41.4">
      <c r="A64" s="291" t="s">
        <v>4</v>
      </c>
      <c r="B64" s="171" t="s">
        <v>880</v>
      </c>
      <c r="C64" s="172">
        <v>110000000</v>
      </c>
      <c r="D64" s="171" t="s">
        <v>8106</v>
      </c>
      <c r="E64" s="171" t="s">
        <v>5260</v>
      </c>
      <c r="F64" s="171" t="s">
        <v>5335</v>
      </c>
    </row>
    <row r="65" spans="1:6" ht="55.2">
      <c r="A65" s="291" t="s">
        <v>5</v>
      </c>
      <c r="B65" s="171" t="s">
        <v>881</v>
      </c>
      <c r="C65" s="172">
        <v>50000000</v>
      </c>
      <c r="D65" s="171" t="s">
        <v>8107</v>
      </c>
      <c r="E65" s="171" t="s">
        <v>5260</v>
      </c>
      <c r="F65" s="171" t="s">
        <v>5335</v>
      </c>
    </row>
    <row r="66" spans="1:6" ht="55.2">
      <c r="A66" s="291" t="s">
        <v>8800</v>
      </c>
      <c r="B66" s="171" t="s">
        <v>882</v>
      </c>
      <c r="C66" s="172">
        <v>50000000</v>
      </c>
      <c r="D66" s="171" t="s">
        <v>8108</v>
      </c>
      <c r="E66" s="171" t="s">
        <v>5260</v>
      </c>
      <c r="F66" s="171" t="s">
        <v>5335</v>
      </c>
    </row>
    <row r="67" spans="1:6" ht="55.2">
      <c r="A67" s="291" t="s">
        <v>71</v>
      </c>
      <c r="B67" s="175" t="s">
        <v>883</v>
      </c>
      <c r="C67" s="172">
        <v>150000000</v>
      </c>
      <c r="D67" s="171" t="s">
        <v>8109</v>
      </c>
      <c r="E67" s="171" t="s">
        <v>5260</v>
      </c>
      <c r="F67" s="171" t="s">
        <v>5335</v>
      </c>
    </row>
    <row r="68" spans="1:6" ht="41.4">
      <c r="A68" s="291" t="s">
        <v>8801</v>
      </c>
      <c r="B68" s="171" t="s">
        <v>884</v>
      </c>
      <c r="C68" s="172">
        <v>200000000</v>
      </c>
      <c r="D68" s="171" t="s">
        <v>8110</v>
      </c>
      <c r="E68" s="171" t="s">
        <v>5260</v>
      </c>
      <c r="F68" s="171" t="s">
        <v>5335</v>
      </c>
    </row>
    <row r="69" spans="1:6">
      <c r="A69" s="170"/>
      <c r="B69" s="171"/>
      <c r="C69" s="172"/>
      <c r="D69" s="171"/>
      <c r="E69" s="171"/>
      <c r="F69" s="171"/>
    </row>
    <row r="70" spans="1:6" s="156" customFormat="1">
      <c r="A70" s="157" t="s">
        <v>8813</v>
      </c>
      <c r="B70" s="153" t="s">
        <v>88</v>
      </c>
      <c r="C70" s="154">
        <f>SUM(C71,C82)</f>
        <v>877770000</v>
      </c>
      <c r="D70" s="153"/>
      <c r="E70" s="153"/>
      <c r="F70" s="153"/>
    </row>
    <row r="71" spans="1:6" s="156" customFormat="1" ht="27.6">
      <c r="A71" s="290" t="s">
        <v>8799</v>
      </c>
      <c r="B71" s="174" t="s">
        <v>681</v>
      </c>
      <c r="C71" s="154">
        <f>SUM(C72:C80)</f>
        <v>505000000</v>
      </c>
      <c r="D71" s="153"/>
      <c r="E71" s="153"/>
      <c r="F71" s="153"/>
    </row>
    <row r="72" spans="1:6" ht="41.4">
      <c r="A72" s="291" t="s">
        <v>3</v>
      </c>
      <c r="B72" s="171" t="s">
        <v>682</v>
      </c>
      <c r="C72" s="172">
        <v>25000000</v>
      </c>
      <c r="D72" s="171" t="s">
        <v>8111</v>
      </c>
      <c r="E72" s="171" t="s">
        <v>5260</v>
      </c>
      <c r="F72" s="171" t="s">
        <v>5335</v>
      </c>
    </row>
    <row r="73" spans="1:6" ht="55.2">
      <c r="A73" s="291" t="s">
        <v>4</v>
      </c>
      <c r="B73" s="171" t="s">
        <v>683</v>
      </c>
      <c r="C73" s="172">
        <v>45000000</v>
      </c>
      <c r="D73" s="171" t="s">
        <v>8112</v>
      </c>
      <c r="E73" s="171" t="s">
        <v>5260</v>
      </c>
      <c r="F73" s="171" t="s">
        <v>5335</v>
      </c>
    </row>
    <row r="74" spans="1:6" ht="41.4">
      <c r="A74" s="291" t="s">
        <v>5</v>
      </c>
      <c r="B74" s="171" t="s">
        <v>684</v>
      </c>
      <c r="C74" s="172">
        <v>50000000</v>
      </c>
      <c r="D74" s="171" t="s">
        <v>8113</v>
      </c>
      <c r="E74" s="171" t="s">
        <v>5260</v>
      </c>
      <c r="F74" s="171" t="s">
        <v>5335</v>
      </c>
    </row>
    <row r="75" spans="1:6" ht="55.2">
      <c r="A75" s="291" t="s">
        <v>8800</v>
      </c>
      <c r="B75" s="171" t="s">
        <v>685</v>
      </c>
      <c r="C75" s="172">
        <v>15000000</v>
      </c>
      <c r="D75" s="171" t="s">
        <v>8112</v>
      </c>
      <c r="E75" s="171" t="s">
        <v>5260</v>
      </c>
      <c r="F75" s="171" t="s">
        <v>5335</v>
      </c>
    </row>
    <row r="76" spans="1:6" ht="55.2">
      <c r="A76" s="291" t="s">
        <v>71</v>
      </c>
      <c r="B76" s="171" t="s">
        <v>686</v>
      </c>
      <c r="C76" s="172">
        <v>15000000</v>
      </c>
      <c r="D76" s="171" t="s">
        <v>8114</v>
      </c>
      <c r="E76" s="171" t="s">
        <v>5260</v>
      </c>
      <c r="F76" s="171" t="s">
        <v>5335</v>
      </c>
    </row>
    <row r="77" spans="1:6" ht="82.8">
      <c r="A77" s="291" t="s">
        <v>8801</v>
      </c>
      <c r="B77" s="171" t="s">
        <v>687</v>
      </c>
      <c r="C77" s="172">
        <v>310000000</v>
      </c>
      <c r="D77" s="171" t="s">
        <v>8115</v>
      </c>
      <c r="E77" s="171" t="s">
        <v>8116</v>
      </c>
      <c r="F77" s="171" t="s">
        <v>5335</v>
      </c>
    </row>
    <row r="78" spans="1:6" ht="55.2">
      <c r="A78" s="291" t="s">
        <v>8802</v>
      </c>
      <c r="B78" s="171" t="s">
        <v>688</v>
      </c>
      <c r="C78" s="172">
        <v>10000000</v>
      </c>
      <c r="D78" s="171" t="s">
        <v>8117</v>
      </c>
      <c r="E78" s="171" t="s">
        <v>8118</v>
      </c>
      <c r="F78" s="171" t="s">
        <v>5335</v>
      </c>
    </row>
    <row r="79" spans="1:6" ht="27.6">
      <c r="A79" s="291" t="s">
        <v>8803</v>
      </c>
      <c r="B79" s="171" t="s">
        <v>689</v>
      </c>
      <c r="C79" s="172">
        <v>10000000</v>
      </c>
      <c r="D79" s="171" t="s">
        <v>8119</v>
      </c>
      <c r="E79" s="171" t="s">
        <v>5260</v>
      </c>
      <c r="F79" s="171" t="s">
        <v>5335</v>
      </c>
    </row>
    <row r="80" spans="1:6" ht="27.6">
      <c r="A80" s="291" t="s">
        <v>8804</v>
      </c>
      <c r="B80" s="171" t="s">
        <v>690</v>
      </c>
      <c r="C80" s="172">
        <v>25000000</v>
      </c>
      <c r="D80" s="171" t="s">
        <v>8120</v>
      </c>
      <c r="E80" s="171" t="s">
        <v>5260</v>
      </c>
      <c r="F80" s="171" t="s">
        <v>5335</v>
      </c>
    </row>
    <row r="81" spans="1:6">
      <c r="A81" s="170"/>
      <c r="B81" s="171"/>
      <c r="C81" s="172"/>
      <c r="D81" s="171"/>
      <c r="E81" s="171"/>
      <c r="F81" s="171"/>
    </row>
    <row r="82" spans="1:6" s="156" customFormat="1">
      <c r="A82" s="290" t="s">
        <v>8805</v>
      </c>
      <c r="B82" s="174" t="s">
        <v>691</v>
      </c>
      <c r="C82" s="154">
        <f>SUM(C83:C85)</f>
        <v>372770000</v>
      </c>
      <c r="D82" s="153"/>
      <c r="E82" s="153"/>
      <c r="F82" s="153"/>
    </row>
    <row r="83" spans="1:6" ht="41.4">
      <c r="A83" s="291" t="s">
        <v>3</v>
      </c>
      <c r="B83" s="171" t="s">
        <v>692</v>
      </c>
      <c r="C83" s="172">
        <v>150000000</v>
      </c>
      <c r="D83" s="171" t="s">
        <v>8121</v>
      </c>
      <c r="E83" s="171" t="s">
        <v>5260</v>
      </c>
      <c r="F83" s="171" t="s">
        <v>5335</v>
      </c>
    </row>
    <row r="84" spans="1:6" ht="138">
      <c r="A84" s="291" t="s">
        <v>4</v>
      </c>
      <c r="B84" s="171" t="s">
        <v>693</v>
      </c>
      <c r="C84" s="172">
        <v>72770000</v>
      </c>
      <c r="D84" s="171" t="s">
        <v>8122</v>
      </c>
      <c r="E84" s="171" t="s">
        <v>8123</v>
      </c>
      <c r="F84" s="171" t="s">
        <v>5335</v>
      </c>
    </row>
    <row r="85" spans="1:6" ht="55.2">
      <c r="A85" s="291" t="s">
        <v>5</v>
      </c>
      <c r="B85" s="175" t="s">
        <v>694</v>
      </c>
      <c r="C85" s="172">
        <v>150000000</v>
      </c>
      <c r="D85" s="171" t="s">
        <v>8124</v>
      </c>
      <c r="E85" s="171" t="s">
        <v>5260</v>
      </c>
      <c r="F85" s="171" t="s">
        <v>5335</v>
      </c>
    </row>
    <row r="86" spans="1:6">
      <c r="A86" s="170"/>
      <c r="B86" s="153"/>
      <c r="C86" s="172"/>
      <c r="D86" s="171"/>
      <c r="E86" s="171"/>
      <c r="F86" s="171"/>
    </row>
    <row r="87" spans="1:6" s="156" customFormat="1">
      <c r="A87" s="157" t="s">
        <v>8814</v>
      </c>
      <c r="B87" s="153" t="s">
        <v>96</v>
      </c>
      <c r="C87" s="154">
        <f>SUM(C88)</f>
        <v>85000000</v>
      </c>
      <c r="D87" s="153"/>
      <c r="E87" s="153"/>
      <c r="F87" s="153"/>
    </row>
    <row r="88" spans="1:6" s="156" customFormat="1" ht="27.6">
      <c r="A88" s="290" t="s">
        <v>8799</v>
      </c>
      <c r="B88" s="174" t="s">
        <v>737</v>
      </c>
      <c r="C88" s="154">
        <f>SUM(C89:C91)</f>
        <v>85000000</v>
      </c>
      <c r="D88" s="153"/>
      <c r="E88" s="153"/>
      <c r="F88" s="153"/>
    </row>
    <row r="89" spans="1:6" ht="41.4">
      <c r="A89" s="291" t="s">
        <v>3</v>
      </c>
      <c r="B89" s="175" t="s">
        <v>741</v>
      </c>
      <c r="C89" s="172">
        <v>15000000</v>
      </c>
      <c r="D89" s="171" t="s">
        <v>8125</v>
      </c>
      <c r="E89" s="171" t="s">
        <v>8126</v>
      </c>
      <c r="F89" s="171" t="s">
        <v>5335</v>
      </c>
    </row>
    <row r="90" spans="1:6" ht="41.4">
      <c r="A90" s="291" t="s">
        <v>4</v>
      </c>
      <c r="B90" s="171" t="s">
        <v>742</v>
      </c>
      <c r="C90" s="172">
        <v>25000000</v>
      </c>
      <c r="D90" s="171" t="s">
        <v>8127</v>
      </c>
      <c r="E90" s="171" t="s">
        <v>5260</v>
      </c>
      <c r="F90" s="171" t="s">
        <v>5335</v>
      </c>
    </row>
    <row r="91" spans="1:6" ht="41.4">
      <c r="A91" s="291" t="s">
        <v>5</v>
      </c>
      <c r="B91" s="171" t="s">
        <v>743</v>
      </c>
      <c r="C91" s="172">
        <v>45000000</v>
      </c>
      <c r="D91" s="171" t="s">
        <v>8128</v>
      </c>
      <c r="E91" s="171" t="s">
        <v>5260</v>
      </c>
      <c r="F91" s="171" t="s">
        <v>5335</v>
      </c>
    </row>
  </sheetData>
  <pageMargins left="0.39370078740157483" right="0.39370078740157483" top="0.39370078740157483" bottom="0.47244094488188981" header="0.31496062992125984" footer="0.31496062992125984"/>
  <pageSetup paperSize="403" scale="68" firstPageNumber="116" fitToHeight="0" orientation="landscape" useFirstPageNumber="1" horizontalDpi="4294967292" verticalDpi="0" r:id="rId1"/>
  <headerFooter>
    <oddFooter>&amp;CInformasi APBD Tahun 2016&amp;R&amp;P</oddFooter>
  </headerFooter>
  <rowBreaks count="2" manualBreakCount="2">
    <brk id="46" max="16383" man="1"/>
    <brk id="81" max="16383" man="1"/>
  </rowBreaks>
</worksheet>
</file>

<file path=xl/worksheets/sheet14.xml><?xml version="1.0" encoding="utf-8"?>
<worksheet xmlns="http://schemas.openxmlformats.org/spreadsheetml/2006/main" xmlns:r="http://schemas.openxmlformats.org/officeDocument/2006/relationships">
  <sheetPr>
    <tabColor rgb="FFFFFF00"/>
    <pageSetUpPr fitToPage="1"/>
  </sheetPr>
  <dimension ref="A1:F54"/>
  <sheetViews>
    <sheetView view="pageBreakPreview" topLeftCell="A46" zoomScaleSheetLayoutView="100" workbookViewId="0">
      <selection activeCell="A39" sqref="A39:A50"/>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111</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111</v>
      </c>
      <c r="C6" s="154">
        <f>SUM(C8,C52)</f>
        <v>2176176000</v>
      </c>
      <c r="D6" s="155"/>
      <c r="E6" s="155"/>
      <c r="F6" s="155"/>
    </row>
    <row r="7" spans="1:6" s="156" customFormat="1">
      <c r="A7" s="157"/>
      <c r="B7" s="153"/>
      <c r="C7" s="154"/>
      <c r="D7" s="155"/>
      <c r="E7" s="155"/>
      <c r="F7" s="155"/>
    </row>
    <row r="8" spans="1:6" s="156" customFormat="1">
      <c r="A8" s="157" t="s">
        <v>8798</v>
      </c>
      <c r="B8" s="153" t="s">
        <v>110</v>
      </c>
      <c r="C8" s="154">
        <f>SUM(C9,C23,C31,C34,C38)</f>
        <v>2149176000</v>
      </c>
      <c r="D8" s="155"/>
      <c r="E8" s="155"/>
      <c r="F8" s="155"/>
    </row>
    <row r="9" spans="1:6" s="156" customFormat="1" ht="27.6">
      <c r="A9" s="290" t="s">
        <v>8799</v>
      </c>
      <c r="B9" s="174" t="s">
        <v>187</v>
      </c>
      <c r="C9" s="154">
        <f>SUM(C10:C21)</f>
        <v>674575000</v>
      </c>
      <c r="D9" s="155"/>
      <c r="E9" s="155"/>
      <c r="F9" s="155"/>
    </row>
    <row r="10" spans="1:6" ht="55.2">
      <c r="A10" s="291" t="s">
        <v>3</v>
      </c>
      <c r="B10" s="171" t="s">
        <v>188</v>
      </c>
      <c r="C10" s="172">
        <v>4100000</v>
      </c>
      <c r="D10" s="171" t="s">
        <v>5593</v>
      </c>
      <c r="E10" s="171" t="s">
        <v>5594</v>
      </c>
      <c r="F10" s="171" t="s">
        <v>5335</v>
      </c>
    </row>
    <row r="11" spans="1:6" ht="41.4">
      <c r="A11" s="291" t="s">
        <v>4</v>
      </c>
      <c r="B11" s="171" t="s">
        <v>189</v>
      </c>
      <c r="C11" s="172">
        <v>182400000</v>
      </c>
      <c r="D11" s="171" t="s">
        <v>5595</v>
      </c>
      <c r="E11" s="171" t="s">
        <v>5596</v>
      </c>
      <c r="F11" s="171" t="s">
        <v>5335</v>
      </c>
    </row>
    <row r="12" spans="1:6" ht="55.2">
      <c r="A12" s="291" t="s">
        <v>5</v>
      </c>
      <c r="B12" s="171" t="s">
        <v>899</v>
      </c>
      <c r="C12" s="172">
        <v>94650000</v>
      </c>
      <c r="D12" s="171" t="s">
        <v>5597</v>
      </c>
      <c r="E12" s="171" t="s">
        <v>5598</v>
      </c>
      <c r="F12" s="171" t="s">
        <v>5335</v>
      </c>
    </row>
    <row r="13" spans="1:6" ht="41.4">
      <c r="A13" s="291" t="s">
        <v>8800</v>
      </c>
      <c r="B13" s="171" t="s">
        <v>362</v>
      </c>
      <c r="C13" s="172">
        <v>93170000</v>
      </c>
      <c r="D13" s="171" t="s">
        <v>5599</v>
      </c>
      <c r="E13" s="171" t="s">
        <v>5600</v>
      </c>
      <c r="F13" s="171" t="s">
        <v>5335</v>
      </c>
    </row>
    <row r="14" spans="1:6" ht="41.4">
      <c r="A14" s="291" t="s">
        <v>71</v>
      </c>
      <c r="B14" s="171" t="s">
        <v>191</v>
      </c>
      <c r="C14" s="172">
        <v>87000000</v>
      </c>
      <c r="D14" s="171" t="s">
        <v>5601</v>
      </c>
      <c r="E14" s="171" t="s">
        <v>5602</v>
      </c>
      <c r="F14" s="171" t="s">
        <v>5335</v>
      </c>
    </row>
    <row r="15" spans="1:6" ht="27.6">
      <c r="A15" s="291" t="s">
        <v>8801</v>
      </c>
      <c r="B15" s="171" t="s">
        <v>192</v>
      </c>
      <c r="C15" s="172">
        <v>56150000</v>
      </c>
      <c r="D15" s="171" t="s">
        <v>5603</v>
      </c>
      <c r="E15" s="171" t="s">
        <v>5604</v>
      </c>
      <c r="F15" s="171" t="s">
        <v>5335</v>
      </c>
    </row>
    <row r="16" spans="1:6" ht="41.4">
      <c r="A16" s="291" t="s">
        <v>8802</v>
      </c>
      <c r="B16" s="171" t="s">
        <v>193</v>
      </c>
      <c r="C16" s="172">
        <v>15000000</v>
      </c>
      <c r="D16" s="171" t="s">
        <v>5605</v>
      </c>
      <c r="E16" s="171" t="s">
        <v>5606</v>
      </c>
      <c r="F16" s="171" t="s">
        <v>5335</v>
      </c>
    </row>
    <row r="17" spans="1:6" ht="55.2">
      <c r="A17" s="291" t="s">
        <v>8803</v>
      </c>
      <c r="B17" s="171" t="s">
        <v>475</v>
      </c>
      <c r="C17" s="172">
        <v>45000000</v>
      </c>
      <c r="D17" s="171" t="s">
        <v>5607</v>
      </c>
      <c r="E17" s="171" t="s">
        <v>5303</v>
      </c>
      <c r="F17" s="171" t="s">
        <v>5335</v>
      </c>
    </row>
    <row r="18" spans="1:6" ht="27.6">
      <c r="A18" s="291" t="s">
        <v>8804</v>
      </c>
      <c r="B18" s="171" t="s">
        <v>363</v>
      </c>
      <c r="C18" s="172">
        <v>3500000</v>
      </c>
      <c r="D18" s="171" t="s">
        <v>5608</v>
      </c>
      <c r="E18" s="171" t="s">
        <v>5609</v>
      </c>
      <c r="F18" s="171" t="s">
        <v>5335</v>
      </c>
    </row>
    <row r="19" spans="1:6" ht="27.6">
      <c r="A19" s="291" t="s">
        <v>3729</v>
      </c>
      <c r="B19" s="171" t="s">
        <v>900</v>
      </c>
      <c r="C19" s="172">
        <v>22500000</v>
      </c>
      <c r="D19" s="171" t="s">
        <v>5610</v>
      </c>
      <c r="E19" s="171" t="s">
        <v>5611</v>
      </c>
      <c r="F19" s="171" t="s">
        <v>5335</v>
      </c>
    </row>
    <row r="20" spans="1:6" ht="41.4">
      <c r="A20" s="291" t="s">
        <v>3730</v>
      </c>
      <c r="B20" s="171" t="s">
        <v>195</v>
      </c>
      <c r="C20" s="172">
        <v>45000000</v>
      </c>
      <c r="D20" s="171" t="s">
        <v>5612</v>
      </c>
      <c r="E20" s="171" t="s">
        <v>5613</v>
      </c>
      <c r="F20" s="171" t="s">
        <v>5335</v>
      </c>
    </row>
    <row r="21" spans="1:6" ht="27.6">
      <c r="A21" s="291" t="s">
        <v>3731</v>
      </c>
      <c r="B21" s="171" t="s">
        <v>196</v>
      </c>
      <c r="C21" s="172">
        <v>26105000</v>
      </c>
      <c r="D21" s="171" t="s">
        <v>5614</v>
      </c>
      <c r="E21" s="171" t="s">
        <v>5615</v>
      </c>
      <c r="F21" s="171" t="s">
        <v>5335</v>
      </c>
    </row>
    <row r="22" spans="1:6">
      <c r="A22" s="170"/>
      <c r="B22" s="171"/>
      <c r="C22" s="172"/>
      <c r="D22" s="171"/>
      <c r="E22" s="171"/>
      <c r="F22" s="171"/>
    </row>
    <row r="23" spans="1:6" s="156" customFormat="1" ht="27.6">
      <c r="A23" s="290" t="s">
        <v>8805</v>
      </c>
      <c r="B23" s="174" t="s">
        <v>198</v>
      </c>
      <c r="C23" s="154">
        <f>SUM(C24:C29)</f>
        <v>361042000</v>
      </c>
      <c r="D23" s="153"/>
      <c r="E23" s="153"/>
      <c r="F23" s="153"/>
    </row>
    <row r="24" spans="1:6" ht="27.6">
      <c r="A24" s="291" t="s">
        <v>3</v>
      </c>
      <c r="B24" s="171" t="s">
        <v>200</v>
      </c>
      <c r="C24" s="172">
        <v>50000000</v>
      </c>
      <c r="D24" s="171" t="s">
        <v>5616</v>
      </c>
      <c r="E24" s="171" t="s">
        <v>5617</v>
      </c>
      <c r="F24" s="171" t="s">
        <v>5335</v>
      </c>
    </row>
    <row r="25" spans="1:6" ht="27.6">
      <c r="A25" s="291" t="s">
        <v>4</v>
      </c>
      <c r="B25" s="171" t="s">
        <v>201</v>
      </c>
      <c r="C25" s="172">
        <v>30500000</v>
      </c>
      <c r="D25" s="171" t="s">
        <v>5618</v>
      </c>
      <c r="E25" s="171" t="s">
        <v>5619</v>
      </c>
      <c r="F25" s="171" t="s">
        <v>5335</v>
      </c>
    </row>
    <row r="26" spans="1:6" ht="27.6">
      <c r="A26" s="291" t="s">
        <v>5</v>
      </c>
      <c r="B26" s="171" t="s">
        <v>901</v>
      </c>
      <c r="C26" s="172">
        <v>37292000</v>
      </c>
      <c r="D26" s="171" t="s">
        <v>5620</v>
      </c>
      <c r="E26" s="171" t="s">
        <v>5621</v>
      </c>
      <c r="F26" s="171" t="s">
        <v>5335</v>
      </c>
    </row>
    <row r="27" spans="1:6" ht="41.4">
      <c r="A27" s="291" t="s">
        <v>8800</v>
      </c>
      <c r="B27" s="171" t="s">
        <v>202</v>
      </c>
      <c r="C27" s="172">
        <v>90000000</v>
      </c>
      <c r="D27" s="171" t="s">
        <v>5622</v>
      </c>
      <c r="E27" s="171" t="s">
        <v>5623</v>
      </c>
      <c r="F27" s="171" t="s">
        <v>5335</v>
      </c>
    </row>
    <row r="28" spans="1:6" ht="41.4">
      <c r="A28" s="291" t="s">
        <v>71</v>
      </c>
      <c r="B28" s="171" t="s">
        <v>204</v>
      </c>
      <c r="C28" s="172">
        <v>35000000</v>
      </c>
      <c r="D28" s="171" t="s">
        <v>5624</v>
      </c>
      <c r="E28" s="171" t="s">
        <v>5625</v>
      </c>
      <c r="F28" s="171" t="s">
        <v>5335</v>
      </c>
    </row>
    <row r="29" spans="1:6" ht="27.6">
      <c r="A29" s="291" t="s">
        <v>8801</v>
      </c>
      <c r="B29" s="171" t="s">
        <v>479</v>
      </c>
      <c r="C29" s="172">
        <v>118250000</v>
      </c>
      <c r="D29" s="171" t="s">
        <v>5626</v>
      </c>
      <c r="E29" s="171" t="s">
        <v>5260</v>
      </c>
      <c r="F29" s="171" t="s">
        <v>5335</v>
      </c>
    </row>
    <row r="30" spans="1:6">
      <c r="A30" s="170"/>
      <c r="B30" s="171"/>
      <c r="C30" s="172"/>
      <c r="D30" s="171"/>
      <c r="E30" s="171"/>
      <c r="F30" s="171" t="s">
        <v>5335</v>
      </c>
    </row>
    <row r="31" spans="1:6" s="156" customFormat="1" ht="27.6">
      <c r="A31" s="290" t="s">
        <v>8806</v>
      </c>
      <c r="B31" s="174" t="s">
        <v>207</v>
      </c>
      <c r="C31" s="154">
        <f>SUM(C32)</f>
        <v>155750000</v>
      </c>
      <c r="D31" s="153"/>
      <c r="E31" s="153"/>
      <c r="F31" s="153"/>
    </row>
    <row r="32" spans="1:6" ht="27.6">
      <c r="A32" s="291" t="s">
        <v>3</v>
      </c>
      <c r="B32" s="171" t="s">
        <v>902</v>
      </c>
      <c r="C32" s="172">
        <v>155750000</v>
      </c>
      <c r="D32" s="171" t="s">
        <v>5627</v>
      </c>
      <c r="E32" s="171" t="s">
        <v>5628</v>
      </c>
      <c r="F32" s="171" t="s">
        <v>5335</v>
      </c>
    </row>
    <row r="33" spans="1:6">
      <c r="A33" s="170"/>
      <c r="B33" s="171"/>
      <c r="C33" s="172"/>
      <c r="D33" s="171"/>
      <c r="E33" s="171"/>
      <c r="F33" s="171"/>
    </row>
    <row r="34" spans="1:6" s="156" customFormat="1" ht="27.6">
      <c r="A34" s="290" t="s">
        <v>8807</v>
      </c>
      <c r="B34" s="176" t="s">
        <v>209</v>
      </c>
      <c r="C34" s="154">
        <f>SUM(C35:C36)</f>
        <v>54426000</v>
      </c>
      <c r="D34" s="153"/>
      <c r="E34" s="153"/>
      <c r="F34" s="153"/>
    </row>
    <row r="35" spans="1:6" ht="27.6">
      <c r="A35" s="291" t="s">
        <v>3</v>
      </c>
      <c r="B35" s="171" t="s">
        <v>210</v>
      </c>
      <c r="C35" s="172">
        <v>32426000</v>
      </c>
      <c r="D35" s="171" t="s">
        <v>5629</v>
      </c>
      <c r="E35" s="171" t="s">
        <v>5630</v>
      </c>
      <c r="F35" s="171" t="s">
        <v>5335</v>
      </c>
    </row>
    <row r="36" spans="1:6" ht="27.6">
      <c r="A36" s="291" t="s">
        <v>4</v>
      </c>
      <c r="B36" s="171" t="s">
        <v>370</v>
      </c>
      <c r="C36" s="172">
        <v>22000000</v>
      </c>
      <c r="D36" s="171" t="s">
        <v>5631</v>
      </c>
      <c r="E36" s="171" t="s">
        <v>5632</v>
      </c>
      <c r="F36" s="171" t="s">
        <v>5335</v>
      </c>
    </row>
    <row r="37" spans="1:6">
      <c r="A37" s="170"/>
      <c r="B37" s="171"/>
      <c r="C37" s="172"/>
      <c r="D37" s="171"/>
      <c r="E37" s="171"/>
      <c r="F37" s="171"/>
    </row>
    <row r="38" spans="1:6" s="156" customFormat="1" ht="27.6">
      <c r="A38" s="290" t="s">
        <v>8808</v>
      </c>
      <c r="B38" s="174" t="s">
        <v>903</v>
      </c>
      <c r="C38" s="154">
        <f>SUM(C39:C50)</f>
        <v>903383000</v>
      </c>
      <c r="D38" s="153"/>
      <c r="E38" s="153"/>
      <c r="F38" s="153"/>
    </row>
    <row r="39" spans="1:6" ht="69">
      <c r="A39" s="291" t="s">
        <v>3</v>
      </c>
      <c r="B39" s="171" t="s">
        <v>904</v>
      </c>
      <c r="C39" s="172">
        <v>18190000</v>
      </c>
      <c r="D39" s="171" t="s">
        <v>5633</v>
      </c>
      <c r="E39" s="171" t="s">
        <v>5634</v>
      </c>
      <c r="F39" s="171" t="s">
        <v>5335</v>
      </c>
    </row>
    <row r="40" spans="1:6" ht="27.6">
      <c r="A40" s="291" t="s">
        <v>4</v>
      </c>
      <c r="B40" s="175" t="s">
        <v>905</v>
      </c>
      <c r="C40" s="172">
        <v>120485000</v>
      </c>
      <c r="D40" s="171" t="s">
        <v>5635</v>
      </c>
      <c r="E40" s="171" t="s">
        <v>5636</v>
      </c>
      <c r="F40" s="171" t="s">
        <v>5335</v>
      </c>
    </row>
    <row r="41" spans="1:6" ht="27.6">
      <c r="A41" s="291" t="s">
        <v>5</v>
      </c>
      <c r="B41" s="171" t="s">
        <v>333</v>
      </c>
      <c r="C41" s="172">
        <v>10057000</v>
      </c>
      <c r="D41" s="171" t="s">
        <v>5637</v>
      </c>
      <c r="E41" s="171" t="s">
        <v>5638</v>
      </c>
      <c r="F41" s="171" t="s">
        <v>5335</v>
      </c>
    </row>
    <row r="42" spans="1:6" ht="82.8">
      <c r="A42" s="291" t="s">
        <v>8800</v>
      </c>
      <c r="B42" s="171" t="s">
        <v>906</v>
      </c>
      <c r="C42" s="172">
        <v>93920000</v>
      </c>
      <c r="D42" s="171" t="s">
        <v>5639</v>
      </c>
      <c r="E42" s="171" t="s">
        <v>5640</v>
      </c>
      <c r="F42" s="171" t="s">
        <v>5335</v>
      </c>
    </row>
    <row r="43" spans="1:6" ht="69">
      <c r="A43" s="291" t="s">
        <v>71</v>
      </c>
      <c r="B43" s="171" t="s">
        <v>907</v>
      </c>
      <c r="C43" s="172">
        <v>10285000</v>
      </c>
      <c r="D43" s="171" t="s">
        <v>5641</v>
      </c>
      <c r="E43" s="171" t="s">
        <v>5642</v>
      </c>
      <c r="F43" s="171" t="s">
        <v>5335</v>
      </c>
    </row>
    <row r="44" spans="1:6" ht="41.4">
      <c r="A44" s="291" t="s">
        <v>8801</v>
      </c>
      <c r="B44" s="171" t="s">
        <v>908</v>
      </c>
      <c r="C44" s="172">
        <v>78446000</v>
      </c>
      <c r="D44" s="171" t="s">
        <v>5643</v>
      </c>
      <c r="E44" s="171" t="s">
        <v>5644</v>
      </c>
      <c r="F44" s="171" t="s">
        <v>5335</v>
      </c>
    </row>
    <row r="45" spans="1:6" ht="27.6">
      <c r="A45" s="291" t="s">
        <v>8802</v>
      </c>
      <c r="B45" s="171" t="s">
        <v>909</v>
      </c>
      <c r="C45" s="172">
        <v>486615000</v>
      </c>
      <c r="D45" s="171" t="s">
        <v>5645</v>
      </c>
      <c r="E45" s="171" t="s">
        <v>5646</v>
      </c>
      <c r="F45" s="171" t="s">
        <v>5335</v>
      </c>
    </row>
    <row r="46" spans="1:6" ht="41.4">
      <c r="A46" s="291" t="s">
        <v>8803</v>
      </c>
      <c r="B46" s="171" t="s">
        <v>910</v>
      </c>
      <c r="C46" s="172">
        <v>20750000</v>
      </c>
      <c r="D46" s="171" t="s">
        <v>5647</v>
      </c>
      <c r="E46" s="171" t="s">
        <v>5648</v>
      </c>
      <c r="F46" s="171" t="s">
        <v>5335</v>
      </c>
    </row>
    <row r="47" spans="1:6" ht="41.4">
      <c r="A47" s="291" t="s">
        <v>8804</v>
      </c>
      <c r="B47" s="171" t="s">
        <v>911</v>
      </c>
      <c r="C47" s="172">
        <v>13205000</v>
      </c>
      <c r="D47" s="171" t="s">
        <v>5649</v>
      </c>
      <c r="E47" s="171" t="s">
        <v>5650</v>
      </c>
      <c r="F47" s="171" t="s">
        <v>5335</v>
      </c>
    </row>
    <row r="48" spans="1:6" ht="41.4">
      <c r="A48" s="291" t="s">
        <v>3729</v>
      </c>
      <c r="B48" s="171" t="s">
        <v>912</v>
      </c>
      <c r="C48" s="172">
        <v>21275000</v>
      </c>
      <c r="D48" s="171" t="s">
        <v>5651</v>
      </c>
      <c r="E48" s="171" t="s">
        <v>5638</v>
      </c>
      <c r="F48" s="171" t="s">
        <v>5335</v>
      </c>
    </row>
    <row r="49" spans="1:6" ht="27.6">
      <c r="A49" s="291" t="s">
        <v>3730</v>
      </c>
      <c r="B49" s="171" t="s">
        <v>913</v>
      </c>
      <c r="C49" s="172">
        <v>22040000</v>
      </c>
      <c r="D49" s="171" t="s">
        <v>5652</v>
      </c>
      <c r="E49" s="171" t="s">
        <v>5648</v>
      </c>
      <c r="F49" s="171" t="s">
        <v>5335</v>
      </c>
    </row>
    <row r="50" spans="1:6" ht="41.4">
      <c r="A50" s="291" t="s">
        <v>3731</v>
      </c>
      <c r="B50" s="171" t="s">
        <v>914</v>
      </c>
      <c r="C50" s="172">
        <v>8115000</v>
      </c>
      <c r="D50" s="171" t="s">
        <v>5653</v>
      </c>
      <c r="E50" s="171" t="s">
        <v>5638</v>
      </c>
      <c r="F50" s="171" t="s">
        <v>5335</v>
      </c>
    </row>
    <row r="51" spans="1:6">
      <c r="A51" s="170"/>
      <c r="B51" s="153"/>
      <c r="C51" s="172"/>
      <c r="D51" s="171"/>
      <c r="E51" s="171"/>
      <c r="F51" s="171"/>
    </row>
    <row r="52" spans="1:6" s="156" customFormat="1">
      <c r="A52" s="157" t="s">
        <v>8813</v>
      </c>
      <c r="B52" s="153" t="s">
        <v>161</v>
      </c>
      <c r="C52" s="154">
        <f>SUM(C53)</f>
        <v>27000000</v>
      </c>
      <c r="D52" s="153"/>
      <c r="E52" s="153"/>
      <c r="F52" s="153"/>
    </row>
    <row r="53" spans="1:6" s="156" customFormat="1" ht="27.6">
      <c r="A53" s="290" t="s">
        <v>8799</v>
      </c>
      <c r="B53" s="174" t="s">
        <v>1610</v>
      </c>
      <c r="C53" s="154">
        <f>SUM(C54)</f>
        <v>27000000</v>
      </c>
      <c r="D53" s="153"/>
      <c r="E53" s="153"/>
      <c r="F53" s="153"/>
    </row>
    <row r="54" spans="1:6">
      <c r="A54" s="291" t="s">
        <v>3</v>
      </c>
      <c r="B54" s="171" t="s">
        <v>1611</v>
      </c>
      <c r="C54" s="172">
        <v>27000000</v>
      </c>
      <c r="D54" s="171" t="s">
        <v>5654</v>
      </c>
      <c r="E54" s="171" t="s">
        <v>5655</v>
      </c>
      <c r="F54" s="171" t="s">
        <v>5335</v>
      </c>
    </row>
  </sheetData>
  <pageMargins left="0.39370078740157483" right="0.39370078740157483" top="0.39370078740157483" bottom="0.47244094488188981" header="0.31496062992125984" footer="0.31496062992125984"/>
  <pageSetup paperSize="403" scale="68" firstPageNumber="125" fitToHeight="0" orientation="landscape" useFirstPageNumber="1" horizontalDpi="200" verticalDpi="200" r:id="rId1"/>
  <headerFooter>
    <oddFooter>&amp;CInformasi APBD Tahun 2016&amp;R&amp;P</oddFooter>
  </headerFooter>
  <rowBreaks count="1" manualBreakCount="1">
    <brk id="37" max="16383" man="1"/>
  </rowBreaks>
</worksheet>
</file>

<file path=xl/worksheets/sheet15.xml><?xml version="1.0" encoding="utf-8"?>
<worksheet xmlns="http://schemas.openxmlformats.org/spreadsheetml/2006/main" xmlns:r="http://schemas.openxmlformats.org/officeDocument/2006/relationships">
  <sheetPr>
    <tabColor rgb="FFFFFF00"/>
    <pageSetUpPr fitToPage="1"/>
  </sheetPr>
  <dimension ref="A1:F90"/>
  <sheetViews>
    <sheetView view="pageBreakPreview" topLeftCell="A79" zoomScale="85" zoomScaleSheetLayoutView="85" workbookViewId="0">
      <selection activeCell="C84" sqref="C84"/>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114</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ht="27.6">
      <c r="A6" s="157"/>
      <c r="B6" s="153" t="s">
        <v>114</v>
      </c>
      <c r="C6" s="154">
        <f>SUM(C8,C61)</f>
        <v>4320826000</v>
      </c>
      <c r="D6" s="155"/>
      <c r="E6" s="155"/>
      <c r="F6" s="155"/>
    </row>
    <row r="7" spans="1:6" s="156" customFormat="1">
      <c r="A7" s="157"/>
      <c r="B7" s="153"/>
      <c r="C7" s="154"/>
      <c r="D7" s="155"/>
      <c r="E7" s="155"/>
      <c r="F7" s="155"/>
    </row>
    <row r="8" spans="1:6" s="156" customFormat="1" ht="27.6">
      <c r="A8" s="157" t="s">
        <v>8798</v>
      </c>
      <c r="B8" s="153" t="s">
        <v>113</v>
      </c>
      <c r="C8" s="154">
        <f>SUM(C9,C21,C28,C31,C34,C45,C54,C57)</f>
        <v>1513160000</v>
      </c>
      <c r="D8" s="155"/>
      <c r="E8" s="155"/>
      <c r="F8" s="155"/>
    </row>
    <row r="9" spans="1:6" s="156" customFormat="1" ht="27.6">
      <c r="A9" s="290" t="s">
        <v>8799</v>
      </c>
      <c r="B9" s="174" t="s">
        <v>187</v>
      </c>
      <c r="C9" s="154">
        <f>SUM(C10:C19)</f>
        <v>271866000</v>
      </c>
      <c r="D9" s="155"/>
      <c r="E9" s="155"/>
      <c r="F9" s="155"/>
    </row>
    <row r="10" spans="1:6" ht="27.6">
      <c r="A10" s="291" t="s">
        <v>3</v>
      </c>
      <c r="B10" s="171" t="s">
        <v>188</v>
      </c>
      <c r="C10" s="172">
        <v>12500000</v>
      </c>
      <c r="D10" s="171" t="s">
        <v>5089</v>
      </c>
      <c r="E10" s="171" t="s">
        <v>5090</v>
      </c>
      <c r="F10" s="171" t="s">
        <v>5091</v>
      </c>
    </row>
    <row r="11" spans="1:6" ht="27.6">
      <c r="A11" s="291" t="s">
        <v>4</v>
      </c>
      <c r="B11" s="171" t="s">
        <v>189</v>
      </c>
      <c r="C11" s="172">
        <v>29800000</v>
      </c>
      <c r="D11" s="171" t="s">
        <v>5092</v>
      </c>
      <c r="E11" s="171" t="s">
        <v>5093</v>
      </c>
      <c r="F11" s="171" t="s">
        <v>5091</v>
      </c>
    </row>
    <row r="12" spans="1:6" ht="27.6">
      <c r="A12" s="291" t="s">
        <v>5</v>
      </c>
      <c r="B12" s="171" t="s">
        <v>362</v>
      </c>
      <c r="C12" s="172">
        <v>11500000</v>
      </c>
      <c r="D12" s="171" t="s">
        <v>5094</v>
      </c>
      <c r="E12" s="171" t="s">
        <v>5095</v>
      </c>
      <c r="F12" s="171" t="s">
        <v>5091</v>
      </c>
    </row>
    <row r="13" spans="1:6">
      <c r="A13" s="291" t="s">
        <v>8800</v>
      </c>
      <c r="B13" s="171" t="s">
        <v>191</v>
      </c>
      <c r="C13" s="172">
        <v>14406000</v>
      </c>
      <c r="D13" s="171" t="s">
        <v>5096</v>
      </c>
      <c r="E13" s="171" t="s">
        <v>5097</v>
      </c>
      <c r="F13" s="171" t="s">
        <v>5091</v>
      </c>
    </row>
    <row r="14" spans="1:6" ht="41.4">
      <c r="A14" s="291" t="s">
        <v>71</v>
      </c>
      <c r="B14" s="171" t="s">
        <v>192</v>
      </c>
      <c r="C14" s="172">
        <v>9700000</v>
      </c>
      <c r="D14" s="171" t="s">
        <v>5098</v>
      </c>
      <c r="E14" s="171" t="s">
        <v>5099</v>
      </c>
      <c r="F14" s="171" t="s">
        <v>5091</v>
      </c>
    </row>
    <row r="15" spans="1:6" ht="27.6">
      <c r="A15" s="291" t="s">
        <v>8801</v>
      </c>
      <c r="B15" s="171" t="s">
        <v>193</v>
      </c>
      <c r="C15" s="172">
        <v>15000000</v>
      </c>
      <c r="D15" s="171" t="s">
        <v>5100</v>
      </c>
      <c r="E15" s="171" t="s">
        <v>5101</v>
      </c>
      <c r="F15" s="171" t="s">
        <v>5091</v>
      </c>
    </row>
    <row r="16" spans="1:6" ht="41.4">
      <c r="A16" s="291" t="s">
        <v>8802</v>
      </c>
      <c r="B16" s="171" t="s">
        <v>363</v>
      </c>
      <c r="C16" s="172">
        <v>3960000</v>
      </c>
      <c r="D16" s="171" t="s">
        <v>5102</v>
      </c>
      <c r="E16" s="171" t="s">
        <v>5097</v>
      </c>
      <c r="F16" s="171" t="s">
        <v>5103</v>
      </c>
    </row>
    <row r="17" spans="1:6" ht="27.6">
      <c r="A17" s="291" t="s">
        <v>8803</v>
      </c>
      <c r="B17" s="171" t="s">
        <v>900</v>
      </c>
      <c r="C17" s="172">
        <v>15000000</v>
      </c>
      <c r="D17" s="171" t="s">
        <v>5104</v>
      </c>
      <c r="E17" s="171" t="s">
        <v>5097</v>
      </c>
      <c r="F17" s="171" t="s">
        <v>5103</v>
      </c>
    </row>
    <row r="18" spans="1:6" ht="27.6">
      <c r="A18" s="291" t="s">
        <v>8804</v>
      </c>
      <c r="B18" s="171" t="s">
        <v>195</v>
      </c>
      <c r="C18" s="172">
        <v>40000000</v>
      </c>
      <c r="D18" s="171" t="s">
        <v>5105</v>
      </c>
      <c r="E18" s="171" t="s">
        <v>5097</v>
      </c>
      <c r="F18" s="171" t="s">
        <v>5103</v>
      </c>
    </row>
    <row r="19" spans="1:6" ht="27.6">
      <c r="A19" s="291" t="s">
        <v>3729</v>
      </c>
      <c r="B19" s="171" t="s">
        <v>196</v>
      </c>
      <c r="C19" s="172">
        <v>120000000</v>
      </c>
      <c r="D19" s="171" t="s">
        <v>5106</v>
      </c>
      <c r="E19" s="171" t="s">
        <v>5097</v>
      </c>
      <c r="F19" s="171" t="s">
        <v>5103</v>
      </c>
    </row>
    <row r="20" spans="1:6">
      <c r="A20" s="170"/>
      <c r="B20" s="171"/>
      <c r="C20" s="172"/>
      <c r="D20" s="171"/>
      <c r="E20" s="171"/>
      <c r="F20" s="171"/>
    </row>
    <row r="21" spans="1:6" s="156" customFormat="1" ht="27.6">
      <c r="A21" s="290" t="s">
        <v>8805</v>
      </c>
      <c r="B21" s="174" t="s">
        <v>198</v>
      </c>
      <c r="C21" s="154">
        <f>SUM(C22:C26)</f>
        <v>716629000</v>
      </c>
      <c r="D21" s="153"/>
      <c r="E21" s="153"/>
      <c r="F21" s="153"/>
    </row>
    <row r="22" spans="1:6" ht="27.6">
      <c r="A22" s="291" t="s">
        <v>3</v>
      </c>
      <c r="B22" s="171" t="s">
        <v>199</v>
      </c>
      <c r="C22" s="172">
        <v>181871000</v>
      </c>
      <c r="D22" s="171" t="s">
        <v>5107</v>
      </c>
      <c r="E22" s="171" t="s">
        <v>5108</v>
      </c>
      <c r="F22" s="171" t="s">
        <v>5103</v>
      </c>
    </row>
    <row r="23" spans="1:6">
      <c r="A23" s="291" t="s">
        <v>4</v>
      </c>
      <c r="B23" s="171" t="s">
        <v>364</v>
      </c>
      <c r="C23" s="172">
        <v>217200000</v>
      </c>
      <c r="D23" s="171" t="s">
        <v>5109</v>
      </c>
      <c r="E23" s="171" t="s">
        <v>5108</v>
      </c>
      <c r="F23" s="171" t="s">
        <v>5103</v>
      </c>
    </row>
    <row r="24" spans="1:6" ht="27.6">
      <c r="A24" s="291" t="s">
        <v>5</v>
      </c>
      <c r="B24" s="171" t="s">
        <v>201</v>
      </c>
      <c r="C24" s="172">
        <v>10000000</v>
      </c>
      <c r="D24" s="171" t="s">
        <v>5110</v>
      </c>
      <c r="E24" s="171" t="s">
        <v>5111</v>
      </c>
      <c r="F24" s="171" t="s">
        <v>5103</v>
      </c>
    </row>
    <row r="25" spans="1:6" ht="27.6">
      <c r="A25" s="291" t="s">
        <v>8800</v>
      </c>
      <c r="B25" s="171" t="s">
        <v>202</v>
      </c>
      <c r="C25" s="172">
        <v>282558000</v>
      </c>
      <c r="D25" s="171" t="s">
        <v>5112</v>
      </c>
      <c r="E25" s="171" t="s">
        <v>5113</v>
      </c>
      <c r="F25" s="171" t="s">
        <v>5103</v>
      </c>
    </row>
    <row r="26" spans="1:6" ht="27.6">
      <c r="A26" s="291" t="s">
        <v>71</v>
      </c>
      <c r="B26" s="171" t="s">
        <v>204</v>
      </c>
      <c r="C26" s="172">
        <v>25000000</v>
      </c>
      <c r="D26" s="171" t="s">
        <v>5114</v>
      </c>
      <c r="E26" s="171" t="s">
        <v>5115</v>
      </c>
      <c r="F26" s="171" t="s">
        <v>5103</v>
      </c>
    </row>
    <row r="27" spans="1:6">
      <c r="A27" s="170"/>
      <c r="B27" s="171"/>
      <c r="C27" s="172"/>
      <c r="D27" s="171"/>
      <c r="E27" s="171"/>
      <c r="F27" s="171"/>
    </row>
    <row r="28" spans="1:6" s="156" customFormat="1" ht="27.6">
      <c r="A28" s="290" t="s">
        <v>8806</v>
      </c>
      <c r="B28" s="174" t="s">
        <v>207</v>
      </c>
      <c r="C28" s="154">
        <f>SUM(C29)</f>
        <v>83000000</v>
      </c>
      <c r="D28" s="153"/>
      <c r="E28" s="153"/>
      <c r="F28" s="153"/>
    </row>
    <row r="29" spans="1:6" ht="27.6">
      <c r="A29" s="291" t="s">
        <v>3</v>
      </c>
      <c r="B29" s="171" t="s">
        <v>369</v>
      </c>
      <c r="C29" s="172">
        <v>83000000</v>
      </c>
      <c r="D29" s="171" t="s">
        <v>5116</v>
      </c>
      <c r="E29" s="171" t="s">
        <v>5117</v>
      </c>
      <c r="F29" s="171" t="s">
        <v>5103</v>
      </c>
    </row>
    <row r="30" spans="1:6">
      <c r="A30" s="170"/>
      <c r="B30" s="171"/>
      <c r="C30" s="172"/>
      <c r="D30" s="171"/>
      <c r="E30" s="171"/>
      <c r="F30" s="171"/>
    </row>
    <row r="31" spans="1:6" s="156" customFormat="1" ht="27.6">
      <c r="A31" s="290" t="s">
        <v>8807</v>
      </c>
      <c r="B31" s="176" t="s">
        <v>209</v>
      </c>
      <c r="C31" s="154">
        <f>SUM(C32)</f>
        <v>86800000</v>
      </c>
      <c r="D31" s="153"/>
      <c r="E31" s="153"/>
      <c r="F31" s="153"/>
    </row>
    <row r="32" spans="1:6" ht="41.4">
      <c r="A32" s="291" t="s">
        <v>3</v>
      </c>
      <c r="B32" s="171" t="s">
        <v>210</v>
      </c>
      <c r="C32" s="172">
        <v>86800000</v>
      </c>
      <c r="D32" s="171" t="s">
        <v>5118</v>
      </c>
      <c r="E32" s="171" t="s">
        <v>5119</v>
      </c>
      <c r="F32" s="171" t="s">
        <v>5103</v>
      </c>
    </row>
    <row r="33" spans="1:6">
      <c r="A33" s="170"/>
      <c r="B33" s="171"/>
      <c r="C33" s="172"/>
      <c r="D33" s="171"/>
      <c r="E33" s="171"/>
      <c r="F33" s="171"/>
    </row>
    <row r="34" spans="1:6" s="156" customFormat="1" ht="27.6">
      <c r="A34" s="290" t="s">
        <v>8808</v>
      </c>
      <c r="B34" s="174" t="s">
        <v>916</v>
      </c>
      <c r="C34" s="154">
        <f>SUM(C35:C43)</f>
        <v>150712500</v>
      </c>
      <c r="D34" s="153"/>
      <c r="E34" s="153"/>
      <c r="F34" s="153"/>
    </row>
    <row r="35" spans="1:6" ht="27.6">
      <c r="A35" s="291" t="s">
        <v>3</v>
      </c>
      <c r="B35" s="171" t="s">
        <v>917</v>
      </c>
      <c r="C35" s="172">
        <v>13922000</v>
      </c>
      <c r="D35" s="171" t="s">
        <v>5120</v>
      </c>
      <c r="E35" s="171" t="s">
        <v>5121</v>
      </c>
      <c r="F35" s="171" t="s">
        <v>5103</v>
      </c>
    </row>
    <row r="36" spans="1:6" ht="27.6">
      <c r="A36" s="291" t="s">
        <v>4</v>
      </c>
      <c r="B36" s="171" t="s">
        <v>918</v>
      </c>
      <c r="C36" s="172">
        <v>17131000</v>
      </c>
      <c r="D36" s="171" t="s">
        <v>5122</v>
      </c>
      <c r="E36" s="171" t="s">
        <v>5121</v>
      </c>
      <c r="F36" s="171" t="s">
        <v>5103</v>
      </c>
    </row>
    <row r="37" spans="1:6" ht="27.6">
      <c r="A37" s="291" t="s">
        <v>5</v>
      </c>
      <c r="B37" s="171" t="s">
        <v>919</v>
      </c>
      <c r="C37" s="172">
        <v>12425000</v>
      </c>
      <c r="D37" s="171" t="s">
        <v>5123</v>
      </c>
      <c r="E37" s="171" t="s">
        <v>5097</v>
      </c>
      <c r="F37" s="171" t="s">
        <v>5103</v>
      </c>
    </row>
    <row r="38" spans="1:6" ht="27.6">
      <c r="A38" s="291" t="s">
        <v>8800</v>
      </c>
      <c r="B38" s="171" t="s">
        <v>920</v>
      </c>
      <c r="C38" s="172">
        <v>30739000</v>
      </c>
      <c r="D38" s="171" t="s">
        <v>5124</v>
      </c>
      <c r="E38" s="171" t="s">
        <v>5125</v>
      </c>
      <c r="F38" s="171" t="s">
        <v>5103</v>
      </c>
    </row>
    <row r="39" spans="1:6" ht="41.4">
      <c r="A39" s="291" t="s">
        <v>71</v>
      </c>
      <c r="B39" s="171" t="s">
        <v>921</v>
      </c>
      <c r="C39" s="172">
        <v>13309000</v>
      </c>
      <c r="D39" s="171" t="s">
        <v>5126</v>
      </c>
      <c r="E39" s="171" t="s">
        <v>5127</v>
      </c>
      <c r="F39" s="171" t="s">
        <v>5103</v>
      </c>
    </row>
    <row r="40" spans="1:6" ht="27.6">
      <c r="A40" s="291" t="s">
        <v>8801</v>
      </c>
      <c r="B40" s="171" t="s">
        <v>922</v>
      </c>
      <c r="C40" s="172">
        <v>14033000</v>
      </c>
      <c r="D40" s="171" t="s">
        <v>5128</v>
      </c>
      <c r="E40" s="171" t="s">
        <v>5129</v>
      </c>
      <c r="F40" s="171" t="s">
        <v>5103</v>
      </c>
    </row>
    <row r="41" spans="1:6" ht="27.6">
      <c r="A41" s="291" t="s">
        <v>8802</v>
      </c>
      <c r="B41" s="171" t="s">
        <v>923</v>
      </c>
      <c r="C41" s="172">
        <v>18928500</v>
      </c>
      <c r="D41" s="171" t="s">
        <v>5130</v>
      </c>
      <c r="E41" s="171" t="s">
        <v>5111</v>
      </c>
      <c r="F41" s="171" t="s">
        <v>5103</v>
      </c>
    </row>
    <row r="42" spans="1:6" ht="41.4">
      <c r="A42" s="291" t="s">
        <v>8803</v>
      </c>
      <c r="B42" s="171" t="s">
        <v>924</v>
      </c>
      <c r="C42" s="172">
        <v>15225000</v>
      </c>
      <c r="D42" s="171" t="s">
        <v>5131</v>
      </c>
      <c r="E42" s="171" t="s">
        <v>5111</v>
      </c>
      <c r="F42" s="171" t="s">
        <v>5103</v>
      </c>
    </row>
    <row r="43" spans="1:6" ht="27.6">
      <c r="A43" s="291" t="s">
        <v>8804</v>
      </c>
      <c r="B43" s="171" t="s">
        <v>925</v>
      </c>
      <c r="C43" s="172">
        <v>15000000</v>
      </c>
      <c r="D43" s="171" t="s">
        <v>5132</v>
      </c>
      <c r="E43" s="171" t="s">
        <v>5111</v>
      </c>
      <c r="F43" s="171" t="s">
        <v>5103</v>
      </c>
    </row>
    <row r="44" spans="1:6">
      <c r="A44" s="170"/>
      <c r="B44" s="171"/>
      <c r="C44" s="172"/>
      <c r="D44" s="171"/>
      <c r="E44" s="171"/>
      <c r="F44" s="171"/>
    </row>
    <row r="45" spans="1:6" s="156" customFormat="1" ht="27.6">
      <c r="A45" s="290" t="s">
        <v>8809</v>
      </c>
      <c r="B45" s="174" t="s">
        <v>926</v>
      </c>
      <c r="C45" s="154">
        <f>SUM(C46:C52)</f>
        <v>166192000</v>
      </c>
      <c r="D45" s="153"/>
      <c r="E45" s="153"/>
      <c r="F45" s="153"/>
    </row>
    <row r="46" spans="1:6" ht="41.4">
      <c r="A46" s="291" t="s">
        <v>3</v>
      </c>
      <c r="B46" s="171" t="s">
        <v>927</v>
      </c>
      <c r="C46" s="172">
        <v>18312500</v>
      </c>
      <c r="D46" s="171" t="s">
        <v>5133</v>
      </c>
      <c r="E46" s="171" t="s">
        <v>5111</v>
      </c>
      <c r="F46" s="171" t="s">
        <v>5103</v>
      </c>
    </row>
    <row r="47" spans="1:6" ht="41.4">
      <c r="A47" s="291" t="s">
        <v>4</v>
      </c>
      <c r="B47" s="171" t="s">
        <v>928</v>
      </c>
      <c r="C47" s="172">
        <v>45662500</v>
      </c>
      <c r="D47" s="171" t="s">
        <v>5134</v>
      </c>
      <c r="E47" s="171" t="s">
        <v>5135</v>
      </c>
      <c r="F47" s="171" t="s">
        <v>5103</v>
      </c>
    </row>
    <row r="48" spans="1:6" ht="27.6">
      <c r="A48" s="291" t="s">
        <v>5</v>
      </c>
      <c r="B48" s="171" t="s">
        <v>929</v>
      </c>
      <c r="C48" s="172">
        <v>11603500</v>
      </c>
      <c r="D48" s="171" t="s">
        <v>5136</v>
      </c>
      <c r="E48" s="171" t="s">
        <v>5137</v>
      </c>
      <c r="F48" s="171" t="s">
        <v>5103</v>
      </c>
    </row>
    <row r="49" spans="1:6" ht="27.6">
      <c r="A49" s="291" t="s">
        <v>8800</v>
      </c>
      <c r="B49" s="171" t="s">
        <v>930</v>
      </c>
      <c r="C49" s="172">
        <v>16573500</v>
      </c>
      <c r="D49" s="171" t="s">
        <v>5138</v>
      </c>
      <c r="E49" s="171" t="s">
        <v>5139</v>
      </c>
      <c r="F49" s="171" t="s">
        <v>5103</v>
      </c>
    </row>
    <row r="50" spans="1:6" ht="27.6">
      <c r="A50" s="291" t="s">
        <v>71</v>
      </c>
      <c r="B50" s="171" t="s">
        <v>931</v>
      </c>
      <c r="C50" s="172">
        <v>48129000</v>
      </c>
      <c r="D50" s="171" t="s">
        <v>5140</v>
      </c>
      <c r="E50" s="171" t="s">
        <v>5141</v>
      </c>
      <c r="F50" s="171" t="s">
        <v>5142</v>
      </c>
    </row>
    <row r="51" spans="1:6" ht="27.6">
      <c r="A51" s="291" t="s">
        <v>8801</v>
      </c>
      <c r="B51" s="171" t="s">
        <v>932</v>
      </c>
      <c r="C51" s="172">
        <v>12364000</v>
      </c>
      <c r="D51" s="171" t="s">
        <v>5143</v>
      </c>
      <c r="E51" s="171" t="s">
        <v>5144</v>
      </c>
      <c r="F51" s="171" t="s">
        <v>5103</v>
      </c>
    </row>
    <row r="52" spans="1:6" ht="41.4">
      <c r="A52" s="291" t="s">
        <v>8802</v>
      </c>
      <c r="B52" s="171" t="s">
        <v>933</v>
      </c>
      <c r="C52" s="172">
        <v>13547000</v>
      </c>
      <c r="D52" s="171" t="s">
        <v>5145</v>
      </c>
      <c r="E52" s="171" t="s">
        <v>5146</v>
      </c>
      <c r="F52" s="171" t="s">
        <v>5103</v>
      </c>
    </row>
    <row r="53" spans="1:6">
      <c r="A53" s="170"/>
      <c r="B53" s="171"/>
      <c r="C53" s="172"/>
      <c r="D53" s="171"/>
      <c r="E53" s="171"/>
      <c r="F53" s="171"/>
    </row>
    <row r="54" spans="1:6" s="156" customFormat="1" ht="27.6">
      <c r="A54" s="290" t="s">
        <v>8810</v>
      </c>
      <c r="B54" s="176" t="s">
        <v>934</v>
      </c>
      <c r="C54" s="154">
        <f>SUM(C55)</f>
        <v>12364000</v>
      </c>
      <c r="D54" s="153"/>
      <c r="E54" s="153"/>
      <c r="F54" s="153"/>
    </row>
    <row r="55" spans="1:6" ht="27.6">
      <c r="A55" s="291" t="s">
        <v>3</v>
      </c>
      <c r="B55" s="171" t="s">
        <v>935</v>
      </c>
      <c r="C55" s="172">
        <v>12364000</v>
      </c>
      <c r="D55" s="171" t="s">
        <v>5147</v>
      </c>
      <c r="E55" s="171" t="s">
        <v>5148</v>
      </c>
      <c r="F55" s="171" t="s">
        <v>5103</v>
      </c>
    </row>
    <row r="56" spans="1:6">
      <c r="A56" s="170"/>
      <c r="B56" s="171"/>
      <c r="C56" s="172"/>
      <c r="D56" s="171"/>
      <c r="E56" s="171"/>
      <c r="F56" s="171"/>
    </row>
    <row r="57" spans="1:6" s="156" customFormat="1" ht="27.6">
      <c r="A57" s="290" t="s">
        <v>8811</v>
      </c>
      <c r="B57" s="174" t="s">
        <v>936</v>
      </c>
      <c r="C57" s="154">
        <f>SUM(C58:C59)</f>
        <v>25596500</v>
      </c>
      <c r="D57" s="153"/>
      <c r="E57" s="153"/>
      <c r="F57" s="153"/>
    </row>
    <row r="58" spans="1:6" ht="27.6">
      <c r="A58" s="291" t="s">
        <v>3</v>
      </c>
      <c r="B58" s="171" t="s">
        <v>937</v>
      </c>
      <c r="C58" s="172">
        <v>12884000</v>
      </c>
      <c r="D58" s="171" t="s">
        <v>5149</v>
      </c>
      <c r="E58" s="171" t="s">
        <v>5150</v>
      </c>
      <c r="F58" s="171" t="s">
        <v>5103</v>
      </c>
    </row>
    <row r="59" spans="1:6" ht="27.6">
      <c r="A59" s="291" t="s">
        <v>4</v>
      </c>
      <c r="B59" s="171" t="s">
        <v>938</v>
      </c>
      <c r="C59" s="172">
        <v>12712500</v>
      </c>
      <c r="D59" s="171" t="s">
        <v>5151</v>
      </c>
      <c r="E59" s="171" t="s">
        <v>5111</v>
      </c>
      <c r="F59" s="171" t="s">
        <v>5103</v>
      </c>
    </row>
    <row r="60" spans="1:6">
      <c r="A60" s="170"/>
      <c r="B60" s="171"/>
      <c r="C60" s="172"/>
      <c r="D60" s="171"/>
      <c r="E60" s="171"/>
      <c r="F60" s="171"/>
    </row>
    <row r="61" spans="1:6" s="156" customFormat="1">
      <c r="A61" s="157" t="s">
        <v>8813</v>
      </c>
      <c r="B61" s="153" t="s">
        <v>125</v>
      </c>
      <c r="C61" s="154">
        <f>SUM(C62,C72,C76,C82,C86,C89)</f>
        <v>2807666000</v>
      </c>
      <c r="D61" s="153"/>
      <c r="E61" s="153"/>
      <c r="F61" s="153"/>
    </row>
    <row r="62" spans="1:6" s="156" customFormat="1">
      <c r="A62" s="290" t="s">
        <v>8799</v>
      </c>
      <c r="B62" s="174" t="s">
        <v>944</v>
      </c>
      <c r="C62" s="154">
        <f>SUM(C63:C70)</f>
        <v>1584112500</v>
      </c>
      <c r="D62" s="153"/>
      <c r="E62" s="153"/>
      <c r="F62" s="153"/>
    </row>
    <row r="63" spans="1:6" ht="27.6">
      <c r="A63" s="291" t="s">
        <v>3</v>
      </c>
      <c r="B63" s="171" t="s">
        <v>945</v>
      </c>
      <c r="C63" s="172">
        <v>49000000</v>
      </c>
      <c r="D63" s="171" t="s">
        <v>5152</v>
      </c>
      <c r="E63" s="171" t="s">
        <v>5153</v>
      </c>
      <c r="F63" s="171" t="s">
        <v>5103</v>
      </c>
    </row>
    <row r="64" spans="1:6" ht="27.6">
      <c r="A64" s="291" t="s">
        <v>4</v>
      </c>
      <c r="B64" s="171" t="s">
        <v>946</v>
      </c>
      <c r="C64" s="172">
        <v>25000000</v>
      </c>
      <c r="D64" s="171" t="s">
        <v>5154</v>
      </c>
      <c r="E64" s="171" t="s">
        <v>5155</v>
      </c>
      <c r="F64" s="171" t="s">
        <v>5103</v>
      </c>
    </row>
    <row r="65" spans="1:6" ht="27.6">
      <c r="A65" s="291" t="s">
        <v>5</v>
      </c>
      <c r="B65" s="171" t="s">
        <v>947</v>
      </c>
      <c r="C65" s="172">
        <v>14300000</v>
      </c>
      <c r="D65" s="171" t="s">
        <v>5156</v>
      </c>
      <c r="E65" s="171" t="s">
        <v>5157</v>
      </c>
      <c r="F65" s="171" t="s">
        <v>5103</v>
      </c>
    </row>
    <row r="66" spans="1:6" ht="41.4">
      <c r="A66" s="291" t="s">
        <v>8800</v>
      </c>
      <c r="B66" s="171" t="s">
        <v>948</v>
      </c>
      <c r="C66" s="172">
        <v>15000000</v>
      </c>
      <c r="D66" s="171" t="s">
        <v>5158</v>
      </c>
      <c r="E66" s="171" t="s">
        <v>5159</v>
      </c>
      <c r="F66" s="171" t="s">
        <v>5160</v>
      </c>
    </row>
    <row r="67" spans="1:6" ht="27.6">
      <c r="A67" s="291" t="s">
        <v>71</v>
      </c>
      <c r="B67" s="171" t="s">
        <v>949</v>
      </c>
      <c r="C67" s="172">
        <v>415000000</v>
      </c>
      <c r="D67" s="171" t="s">
        <v>5161</v>
      </c>
      <c r="E67" s="171" t="s">
        <v>5162</v>
      </c>
      <c r="F67" s="171" t="s">
        <v>5103</v>
      </c>
    </row>
    <row r="68" spans="1:6" ht="27.6">
      <c r="A68" s="291" t="s">
        <v>8801</v>
      </c>
      <c r="B68" s="171" t="s">
        <v>950</v>
      </c>
      <c r="C68" s="172">
        <v>250600000</v>
      </c>
      <c r="D68" s="171"/>
      <c r="E68" s="171"/>
      <c r="F68" s="171"/>
    </row>
    <row r="69" spans="1:6" ht="27.6">
      <c r="A69" s="291" t="s">
        <v>8802</v>
      </c>
      <c r="B69" s="171" t="s">
        <v>951</v>
      </c>
      <c r="C69" s="172">
        <v>794400000</v>
      </c>
      <c r="D69" s="171" t="s">
        <v>5152</v>
      </c>
      <c r="E69" s="171" t="s">
        <v>5163</v>
      </c>
      <c r="F69" s="171" t="s">
        <v>5103</v>
      </c>
    </row>
    <row r="70" spans="1:6" ht="27.6">
      <c r="A70" s="291" t="s">
        <v>8803</v>
      </c>
      <c r="B70" s="171" t="s">
        <v>952</v>
      </c>
      <c r="C70" s="172">
        <v>20812500</v>
      </c>
      <c r="D70" s="171" t="s">
        <v>5164</v>
      </c>
      <c r="E70" s="171" t="s">
        <v>5165</v>
      </c>
      <c r="F70" s="171" t="s">
        <v>5166</v>
      </c>
    </row>
    <row r="71" spans="1:6">
      <c r="A71" s="170"/>
      <c r="B71" s="171"/>
      <c r="C71" s="172"/>
      <c r="D71" s="171"/>
      <c r="E71" s="171"/>
      <c r="F71" s="171"/>
    </row>
    <row r="72" spans="1:6" s="156" customFormat="1">
      <c r="A72" s="290" t="s">
        <v>8805</v>
      </c>
      <c r="B72" s="174" t="s">
        <v>953</v>
      </c>
      <c r="C72" s="154">
        <f>SUM(C73:C74)</f>
        <v>13500000</v>
      </c>
      <c r="D72" s="153"/>
      <c r="E72" s="153"/>
      <c r="F72" s="153"/>
    </row>
    <row r="73" spans="1:6" ht="27.6">
      <c r="A73" s="291" t="s">
        <v>3</v>
      </c>
      <c r="B73" s="171" t="s">
        <v>954</v>
      </c>
      <c r="C73" s="172">
        <v>8280000</v>
      </c>
      <c r="D73" s="171" t="s">
        <v>5167</v>
      </c>
      <c r="E73" s="171" t="s">
        <v>5168</v>
      </c>
      <c r="F73" s="171" t="s">
        <v>5103</v>
      </c>
    </row>
    <row r="74" spans="1:6" ht="27.6">
      <c r="A74" s="291" t="s">
        <v>4</v>
      </c>
      <c r="B74" s="171" t="s">
        <v>955</v>
      </c>
      <c r="C74" s="172">
        <v>5220000</v>
      </c>
      <c r="D74" s="171" t="s">
        <v>5169</v>
      </c>
      <c r="E74" s="171" t="s">
        <v>5170</v>
      </c>
      <c r="F74" s="171" t="s">
        <v>5103</v>
      </c>
    </row>
    <row r="75" spans="1:6">
      <c r="A75" s="170"/>
      <c r="B75" s="171"/>
      <c r="C75" s="172"/>
      <c r="D75" s="171"/>
      <c r="E75" s="171"/>
      <c r="F75" s="171"/>
    </row>
    <row r="76" spans="1:6" s="156" customFormat="1" ht="27.6">
      <c r="A76" s="290" t="s">
        <v>8806</v>
      </c>
      <c r="B76" s="176" t="s">
        <v>956</v>
      </c>
      <c r="C76" s="154">
        <f>SUM(C77:C80)</f>
        <v>1143866000</v>
      </c>
      <c r="D76" s="153"/>
      <c r="E76" s="153"/>
      <c r="F76" s="153"/>
    </row>
    <row r="77" spans="1:6" ht="27.6">
      <c r="A77" s="291" t="s">
        <v>3</v>
      </c>
      <c r="B77" s="171" t="s">
        <v>957</v>
      </c>
      <c r="C77" s="172">
        <v>823866000</v>
      </c>
      <c r="D77" s="171" t="s">
        <v>5171</v>
      </c>
      <c r="E77" s="171" t="s">
        <v>5172</v>
      </c>
      <c r="F77" s="171" t="s">
        <v>5173</v>
      </c>
    </row>
    <row r="78" spans="1:6" ht="27.6">
      <c r="A78" s="291" t="s">
        <v>4</v>
      </c>
      <c r="B78" s="171" t="s">
        <v>958</v>
      </c>
      <c r="C78" s="172">
        <v>175000000</v>
      </c>
      <c r="D78" s="171" t="s">
        <v>5174</v>
      </c>
      <c r="E78" s="171" t="s">
        <v>5175</v>
      </c>
      <c r="F78" s="171" t="s">
        <v>5176</v>
      </c>
    </row>
    <row r="79" spans="1:6" ht="27.6">
      <c r="A79" s="291" t="s">
        <v>5</v>
      </c>
      <c r="B79" s="171" t="s">
        <v>959</v>
      </c>
      <c r="C79" s="172">
        <v>45000000</v>
      </c>
      <c r="D79" s="171" t="s">
        <v>5177</v>
      </c>
      <c r="E79" s="171" t="s">
        <v>5178</v>
      </c>
      <c r="F79" s="171" t="s">
        <v>5091</v>
      </c>
    </row>
    <row r="80" spans="1:6" ht="27.6">
      <c r="A80" s="291" t="s">
        <v>8800</v>
      </c>
      <c r="B80" s="171" t="s">
        <v>960</v>
      </c>
      <c r="C80" s="172">
        <v>100000000</v>
      </c>
      <c r="D80" s="171" t="s">
        <v>5179</v>
      </c>
      <c r="E80" s="171" t="s">
        <v>5180</v>
      </c>
      <c r="F80" s="171" t="s">
        <v>5176</v>
      </c>
    </row>
    <row r="81" spans="1:6">
      <c r="A81" s="170"/>
      <c r="B81" s="171"/>
      <c r="C81" s="172"/>
      <c r="D81" s="171"/>
      <c r="E81" s="171"/>
      <c r="F81" s="171"/>
    </row>
    <row r="82" spans="1:6" s="156" customFormat="1" ht="27.6">
      <c r="A82" s="290" t="s">
        <v>8807</v>
      </c>
      <c r="B82" s="174" t="s">
        <v>961</v>
      </c>
      <c r="C82" s="154">
        <f>SUM(C83:C84)</f>
        <v>29187500</v>
      </c>
      <c r="D82" s="153"/>
      <c r="E82" s="153"/>
      <c r="F82" s="153"/>
    </row>
    <row r="83" spans="1:6" ht="27.6">
      <c r="A83" s="291" t="s">
        <v>3</v>
      </c>
      <c r="B83" s="171" t="s">
        <v>962</v>
      </c>
      <c r="C83" s="172">
        <v>14187500</v>
      </c>
      <c r="D83" s="171" t="s">
        <v>5181</v>
      </c>
      <c r="E83" s="171" t="s">
        <v>5182</v>
      </c>
      <c r="F83" s="171" t="s">
        <v>5103</v>
      </c>
    </row>
    <row r="84" spans="1:6" ht="27.6">
      <c r="A84" s="291" t="s">
        <v>4</v>
      </c>
      <c r="B84" s="171" t="s">
        <v>963</v>
      </c>
      <c r="C84" s="172">
        <v>15000000</v>
      </c>
      <c r="D84" s="171" t="s">
        <v>5183</v>
      </c>
      <c r="E84" s="171" t="s">
        <v>5184</v>
      </c>
      <c r="F84" s="171" t="s">
        <v>5103</v>
      </c>
    </row>
    <row r="85" spans="1:6">
      <c r="A85" s="170"/>
      <c r="B85" s="171"/>
      <c r="C85" s="172"/>
      <c r="D85" s="171"/>
      <c r="E85" s="171"/>
      <c r="F85" s="171"/>
    </row>
    <row r="86" spans="1:6" s="156" customFormat="1" ht="41.4">
      <c r="A86" s="290" t="s">
        <v>8808</v>
      </c>
      <c r="B86" s="176" t="s">
        <v>964</v>
      </c>
      <c r="C86" s="154">
        <f>SUM(C87)</f>
        <v>18876000</v>
      </c>
      <c r="D86" s="153"/>
      <c r="E86" s="153"/>
      <c r="F86" s="153"/>
    </row>
    <row r="87" spans="1:6" ht="41.4">
      <c r="A87" s="291" t="s">
        <v>3</v>
      </c>
      <c r="B87" s="171" t="s">
        <v>965</v>
      </c>
      <c r="C87" s="172">
        <v>18876000</v>
      </c>
      <c r="D87" s="171" t="s">
        <v>5185</v>
      </c>
      <c r="E87" s="171" t="s">
        <v>5186</v>
      </c>
      <c r="F87" s="171" t="s">
        <v>5103</v>
      </c>
    </row>
    <row r="88" spans="1:6">
      <c r="A88" s="170"/>
      <c r="B88" s="171"/>
      <c r="C88" s="172"/>
      <c r="D88" s="171"/>
      <c r="E88" s="171"/>
      <c r="F88" s="171"/>
    </row>
    <row r="89" spans="1:6" s="156" customFormat="1" ht="27.6">
      <c r="A89" s="290" t="s">
        <v>8809</v>
      </c>
      <c r="B89" s="174" t="s">
        <v>966</v>
      </c>
      <c r="C89" s="154">
        <f>SUM(C90)</f>
        <v>18124000</v>
      </c>
      <c r="D89" s="153"/>
      <c r="E89" s="153"/>
      <c r="F89" s="153"/>
    </row>
    <row r="90" spans="1:6" ht="41.4">
      <c r="A90" s="291" t="s">
        <v>3</v>
      </c>
      <c r="B90" s="171" t="s">
        <v>967</v>
      </c>
      <c r="C90" s="172">
        <v>18124000</v>
      </c>
      <c r="D90" s="171" t="s">
        <v>5187</v>
      </c>
      <c r="E90" s="171" t="s">
        <v>5188</v>
      </c>
      <c r="F90" s="171" t="s">
        <v>5103</v>
      </c>
    </row>
  </sheetData>
  <pageMargins left="0.39370078740157483" right="0.39370078740157483" top="0.39370078740157483" bottom="0.47244094488188981" header="0.31496062992125984" footer="0.31496062992125984"/>
  <pageSetup paperSize="403" scale="68" firstPageNumber="129" fitToHeight="0" orientation="landscape" useFirstPageNumber="1" horizontalDpi="4294967292" verticalDpi="0" r:id="rId1"/>
  <headerFooter>
    <oddFooter>&amp;CInformasi APBD Tahun 2016&amp;R&amp;P</oddFooter>
  </headerFooter>
  <rowBreaks count="2" manualBreakCount="2">
    <brk id="60" max="16383" man="1"/>
    <brk id="81" max="16383" man="1"/>
  </rowBreaks>
</worksheet>
</file>

<file path=xl/worksheets/sheet16.xml><?xml version="1.0" encoding="utf-8"?>
<worksheet xmlns="http://schemas.openxmlformats.org/spreadsheetml/2006/main" xmlns:r="http://schemas.openxmlformats.org/officeDocument/2006/relationships">
  <sheetPr>
    <tabColor rgb="FFFFFF00"/>
    <pageSetUpPr fitToPage="1"/>
  </sheetPr>
  <dimension ref="A1:F135"/>
  <sheetViews>
    <sheetView view="pageBreakPreview" topLeftCell="A124" zoomScale="85" zoomScaleSheetLayoutView="85" workbookViewId="0">
      <selection activeCell="A131" sqref="A131:A135"/>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128</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128</v>
      </c>
      <c r="C6" s="154">
        <f>SUM(C8,C78,C111)</f>
        <v>5148540000</v>
      </c>
      <c r="D6" s="155"/>
      <c r="E6" s="155"/>
      <c r="F6" s="155"/>
    </row>
    <row r="7" spans="1:6">
      <c r="A7" s="170"/>
      <c r="B7" s="153"/>
      <c r="C7" s="172"/>
      <c r="D7" s="173"/>
      <c r="E7" s="173"/>
      <c r="F7" s="173"/>
    </row>
    <row r="8" spans="1:6" s="156" customFormat="1">
      <c r="A8" s="157" t="s">
        <v>8798</v>
      </c>
      <c r="B8" s="153" t="s">
        <v>130</v>
      </c>
      <c r="C8" s="154">
        <f>SUM(C9,C21,C30,C37,C45,C51,C64)</f>
        <v>4431440000</v>
      </c>
      <c r="D8" s="155"/>
      <c r="E8" s="155"/>
      <c r="F8" s="155"/>
    </row>
    <row r="9" spans="1:6" s="156" customFormat="1" ht="27.6">
      <c r="A9" s="290" t="s">
        <v>8799</v>
      </c>
      <c r="B9" s="174" t="s">
        <v>187</v>
      </c>
      <c r="C9" s="154">
        <f>SUM(C10:C19)</f>
        <v>680306800</v>
      </c>
      <c r="D9" s="155"/>
      <c r="E9" s="155"/>
      <c r="F9" s="155"/>
    </row>
    <row r="10" spans="1:6">
      <c r="A10" s="291" t="s">
        <v>3</v>
      </c>
      <c r="B10" s="171" t="s">
        <v>188</v>
      </c>
      <c r="C10" s="172">
        <v>5500000</v>
      </c>
      <c r="D10" s="171" t="s">
        <v>5656</v>
      </c>
      <c r="E10" s="171" t="s">
        <v>5657</v>
      </c>
      <c r="F10" s="171" t="s">
        <v>3938</v>
      </c>
    </row>
    <row r="11" spans="1:6" ht="82.8">
      <c r="A11" s="291" t="s">
        <v>4</v>
      </c>
      <c r="B11" s="171" t="s">
        <v>189</v>
      </c>
      <c r="C11" s="172">
        <v>180000000</v>
      </c>
      <c r="D11" s="171" t="s">
        <v>5658</v>
      </c>
      <c r="E11" s="171" t="s">
        <v>5659</v>
      </c>
      <c r="F11" s="171" t="s">
        <v>3938</v>
      </c>
    </row>
    <row r="12" spans="1:6" ht="82.8">
      <c r="A12" s="291" t="s">
        <v>5</v>
      </c>
      <c r="B12" s="171" t="s">
        <v>800</v>
      </c>
      <c r="C12" s="172">
        <v>15000000</v>
      </c>
      <c r="D12" s="171" t="s">
        <v>5660</v>
      </c>
      <c r="E12" s="171" t="s">
        <v>5661</v>
      </c>
      <c r="F12" s="171" t="s">
        <v>3938</v>
      </c>
    </row>
    <row r="13" spans="1:6" ht="41.4">
      <c r="A13" s="291" t="s">
        <v>8800</v>
      </c>
      <c r="B13" s="171" t="s">
        <v>362</v>
      </c>
      <c r="C13" s="172">
        <v>236800000</v>
      </c>
      <c r="D13" s="171" t="s">
        <v>5662</v>
      </c>
      <c r="E13" s="171" t="s">
        <v>5663</v>
      </c>
      <c r="F13" s="171" t="s">
        <v>3938</v>
      </c>
    </row>
    <row r="14" spans="1:6">
      <c r="A14" s="291" t="s">
        <v>71</v>
      </c>
      <c r="B14" s="171" t="s">
        <v>191</v>
      </c>
      <c r="C14" s="172">
        <v>30000000</v>
      </c>
      <c r="D14" s="171" t="s">
        <v>5664</v>
      </c>
      <c r="E14" s="171" t="s">
        <v>5665</v>
      </c>
      <c r="F14" s="171" t="s">
        <v>3938</v>
      </c>
    </row>
    <row r="15" spans="1:6" ht="41.4">
      <c r="A15" s="291" t="s">
        <v>8801</v>
      </c>
      <c r="B15" s="171" t="s">
        <v>192</v>
      </c>
      <c r="C15" s="172">
        <v>18006800</v>
      </c>
      <c r="D15" s="171" t="s">
        <v>5666</v>
      </c>
      <c r="E15" s="171" t="s">
        <v>5667</v>
      </c>
      <c r="F15" s="171" t="s">
        <v>3938</v>
      </c>
    </row>
    <row r="16" spans="1:6" ht="27.6">
      <c r="A16" s="291" t="s">
        <v>8802</v>
      </c>
      <c r="B16" s="171" t="s">
        <v>193</v>
      </c>
      <c r="C16" s="172">
        <v>20000000</v>
      </c>
      <c r="D16" s="171" t="s">
        <v>5458</v>
      </c>
      <c r="E16" s="171" t="s">
        <v>5668</v>
      </c>
      <c r="F16" s="171" t="s">
        <v>3938</v>
      </c>
    </row>
    <row r="17" spans="1:6" ht="41.4">
      <c r="A17" s="291" t="s">
        <v>8803</v>
      </c>
      <c r="B17" s="171" t="s">
        <v>363</v>
      </c>
      <c r="C17" s="172">
        <v>5000000</v>
      </c>
      <c r="D17" s="171" t="s">
        <v>5669</v>
      </c>
      <c r="E17" s="171" t="s">
        <v>5670</v>
      </c>
      <c r="F17" s="171" t="s">
        <v>3938</v>
      </c>
    </row>
    <row r="18" spans="1:6" ht="27.6">
      <c r="A18" s="291" t="s">
        <v>8804</v>
      </c>
      <c r="B18" s="171" t="s">
        <v>195</v>
      </c>
      <c r="C18" s="172">
        <v>30000000</v>
      </c>
      <c r="D18" s="171" t="s">
        <v>5671</v>
      </c>
      <c r="E18" s="171" t="s">
        <v>5672</v>
      </c>
      <c r="F18" s="171" t="s">
        <v>3938</v>
      </c>
    </row>
    <row r="19" spans="1:6" ht="41.4">
      <c r="A19" s="291" t="s">
        <v>3729</v>
      </c>
      <c r="B19" s="171" t="s">
        <v>196</v>
      </c>
      <c r="C19" s="172">
        <v>140000000</v>
      </c>
      <c r="D19" s="171" t="s">
        <v>5673</v>
      </c>
      <c r="E19" s="171" t="s">
        <v>5192</v>
      </c>
      <c r="F19" s="171" t="s">
        <v>3938</v>
      </c>
    </row>
    <row r="20" spans="1:6">
      <c r="A20" s="170"/>
      <c r="B20" s="171"/>
      <c r="C20" s="172"/>
      <c r="D20" s="171"/>
      <c r="E20" s="171"/>
      <c r="F20" s="171"/>
    </row>
    <row r="21" spans="1:6" s="156" customFormat="1" ht="27.6">
      <c r="A21" s="290" t="s">
        <v>8805</v>
      </c>
      <c r="B21" s="174" t="s">
        <v>198</v>
      </c>
      <c r="C21" s="154">
        <f>SUM(C22:C28)</f>
        <v>2569733200</v>
      </c>
      <c r="D21" s="153"/>
      <c r="E21" s="153"/>
      <c r="F21" s="153"/>
    </row>
    <row r="22" spans="1:6" ht="207">
      <c r="A22" s="291" t="s">
        <v>3</v>
      </c>
      <c r="B22" s="171" t="s">
        <v>199</v>
      </c>
      <c r="C22" s="172">
        <v>78225000</v>
      </c>
      <c r="D22" s="171" t="s">
        <v>5674</v>
      </c>
      <c r="E22" s="171" t="s">
        <v>5675</v>
      </c>
      <c r="F22" s="171" t="s">
        <v>3938</v>
      </c>
    </row>
    <row r="23" spans="1:6" ht="110.4">
      <c r="A23" s="291" t="s">
        <v>4</v>
      </c>
      <c r="B23" s="171" t="s">
        <v>364</v>
      </c>
      <c r="C23" s="172">
        <v>28775000</v>
      </c>
      <c r="D23" s="171" t="s">
        <v>5676</v>
      </c>
      <c r="E23" s="171" t="s">
        <v>5677</v>
      </c>
      <c r="F23" s="171" t="s">
        <v>3938</v>
      </c>
    </row>
    <row r="24" spans="1:6" ht="27.6">
      <c r="A24" s="291" t="s">
        <v>5</v>
      </c>
      <c r="B24" s="171" t="s">
        <v>201</v>
      </c>
      <c r="C24" s="172">
        <v>47683200</v>
      </c>
      <c r="D24" s="171" t="s">
        <v>5678</v>
      </c>
      <c r="E24" s="171" t="s">
        <v>5679</v>
      </c>
      <c r="F24" s="171" t="s">
        <v>3938</v>
      </c>
    </row>
    <row r="25" spans="1:6" ht="27.6">
      <c r="A25" s="291" t="s">
        <v>8800</v>
      </c>
      <c r="B25" s="171" t="s">
        <v>202</v>
      </c>
      <c r="C25" s="172">
        <v>150000000</v>
      </c>
      <c r="D25" s="171" t="s">
        <v>5680</v>
      </c>
      <c r="E25" s="171" t="s">
        <v>5681</v>
      </c>
      <c r="F25" s="171" t="s">
        <v>3938</v>
      </c>
    </row>
    <row r="26" spans="1:6" ht="27.6">
      <c r="A26" s="291" t="s">
        <v>71</v>
      </c>
      <c r="B26" s="171" t="s">
        <v>366</v>
      </c>
      <c r="C26" s="172">
        <v>15050000</v>
      </c>
      <c r="D26" s="171" t="s">
        <v>5682</v>
      </c>
      <c r="E26" s="171" t="s">
        <v>5260</v>
      </c>
      <c r="F26" s="171" t="s">
        <v>3938</v>
      </c>
    </row>
    <row r="27" spans="1:6" ht="41.4">
      <c r="A27" s="291" t="s">
        <v>8801</v>
      </c>
      <c r="B27" s="175" t="s">
        <v>1005</v>
      </c>
      <c r="C27" s="172">
        <v>1784750000</v>
      </c>
      <c r="D27" s="171" t="s">
        <v>5683</v>
      </c>
      <c r="E27" s="171" t="s">
        <v>5207</v>
      </c>
      <c r="F27" s="171" t="s">
        <v>3938</v>
      </c>
    </row>
    <row r="28" spans="1:6" ht="41.4">
      <c r="A28" s="291" t="s">
        <v>8802</v>
      </c>
      <c r="B28" s="175" t="s">
        <v>1006</v>
      </c>
      <c r="C28" s="172">
        <v>465250000</v>
      </c>
      <c r="D28" s="171" t="s">
        <v>5684</v>
      </c>
      <c r="E28" s="171" t="s">
        <v>5685</v>
      </c>
      <c r="F28" s="171" t="s">
        <v>3938</v>
      </c>
    </row>
    <row r="29" spans="1:6">
      <c r="A29" s="170"/>
      <c r="B29" s="175"/>
      <c r="C29" s="172"/>
      <c r="D29" s="171"/>
      <c r="E29" s="171"/>
      <c r="F29" s="171"/>
    </row>
    <row r="30" spans="1:6" s="156" customFormat="1" ht="27.6">
      <c r="A30" s="290" t="s">
        <v>8806</v>
      </c>
      <c r="B30" s="174" t="s">
        <v>207</v>
      </c>
      <c r="C30" s="154">
        <f>SUM(C31:C35)</f>
        <v>38000000</v>
      </c>
      <c r="D30" s="153"/>
      <c r="E30" s="153"/>
      <c r="F30" s="153"/>
    </row>
    <row r="31" spans="1:6" ht="27.6">
      <c r="A31" s="291" t="s">
        <v>3</v>
      </c>
      <c r="B31" s="171" t="s">
        <v>1007</v>
      </c>
      <c r="C31" s="172">
        <v>5000000</v>
      </c>
      <c r="D31" s="171" t="s">
        <v>5686</v>
      </c>
      <c r="E31" s="171" t="s">
        <v>5687</v>
      </c>
      <c r="F31" s="171" t="s">
        <v>3938</v>
      </c>
    </row>
    <row r="32" spans="1:6" ht="27.6">
      <c r="A32" s="291" t="s">
        <v>4</v>
      </c>
      <c r="B32" s="171" t="s">
        <v>750</v>
      </c>
      <c r="C32" s="172">
        <v>20000000</v>
      </c>
      <c r="D32" s="171" t="s">
        <v>5688</v>
      </c>
      <c r="E32" s="171" t="s">
        <v>5254</v>
      </c>
      <c r="F32" s="171" t="s">
        <v>3938</v>
      </c>
    </row>
    <row r="33" spans="1:6" ht="27.6">
      <c r="A33" s="291" t="s">
        <v>5</v>
      </c>
      <c r="B33" s="171" t="s">
        <v>1008</v>
      </c>
      <c r="C33" s="172">
        <v>4000000</v>
      </c>
      <c r="D33" s="171" t="s">
        <v>5689</v>
      </c>
      <c r="E33" s="171" t="s">
        <v>5111</v>
      </c>
      <c r="F33" s="171" t="s">
        <v>3938</v>
      </c>
    </row>
    <row r="34" spans="1:6" ht="27.6">
      <c r="A34" s="291" t="s">
        <v>8800</v>
      </c>
      <c r="B34" s="171" t="s">
        <v>1009</v>
      </c>
      <c r="C34" s="172">
        <v>4000000</v>
      </c>
      <c r="D34" s="171" t="s">
        <v>5689</v>
      </c>
      <c r="E34" s="171" t="s">
        <v>5111</v>
      </c>
      <c r="F34" s="171" t="s">
        <v>3938</v>
      </c>
    </row>
    <row r="35" spans="1:6" ht="27.6">
      <c r="A35" s="291" t="s">
        <v>71</v>
      </c>
      <c r="B35" s="171" t="s">
        <v>1010</v>
      </c>
      <c r="C35" s="172">
        <v>5000000</v>
      </c>
      <c r="D35" s="171" t="s">
        <v>5689</v>
      </c>
      <c r="E35" s="171" t="s">
        <v>5111</v>
      </c>
      <c r="F35" s="171" t="s">
        <v>3938</v>
      </c>
    </row>
    <row r="36" spans="1:6">
      <c r="A36" s="170"/>
      <c r="B36" s="171"/>
      <c r="C36" s="172"/>
      <c r="D36" s="171"/>
      <c r="E36" s="171"/>
      <c r="F36" s="171"/>
    </row>
    <row r="37" spans="1:6" s="156" customFormat="1" ht="27.6">
      <c r="A37" s="290" t="s">
        <v>8807</v>
      </c>
      <c r="B37" s="176" t="s">
        <v>209</v>
      </c>
      <c r="C37" s="154">
        <f>SUM(C38:C43)</f>
        <v>120500000</v>
      </c>
      <c r="D37" s="153"/>
      <c r="E37" s="153"/>
      <c r="F37" s="153"/>
    </row>
    <row r="38" spans="1:6" ht="27.6">
      <c r="A38" s="291" t="s">
        <v>3</v>
      </c>
      <c r="B38" s="171" t="s">
        <v>210</v>
      </c>
      <c r="C38" s="172">
        <v>5000000</v>
      </c>
      <c r="D38" s="171" t="s">
        <v>5690</v>
      </c>
      <c r="E38" s="171" t="s">
        <v>5691</v>
      </c>
      <c r="F38" s="171" t="s">
        <v>3938</v>
      </c>
    </row>
    <row r="39" spans="1:6" ht="27.6">
      <c r="A39" s="291" t="s">
        <v>4</v>
      </c>
      <c r="B39" s="171" t="s">
        <v>1011</v>
      </c>
      <c r="C39" s="172">
        <v>75000000</v>
      </c>
      <c r="D39" s="171" t="s">
        <v>5692</v>
      </c>
      <c r="E39" s="171" t="s">
        <v>5693</v>
      </c>
      <c r="F39" s="171" t="s">
        <v>3938</v>
      </c>
    </row>
    <row r="40" spans="1:6" ht="41.4">
      <c r="A40" s="291" t="s">
        <v>5</v>
      </c>
      <c r="B40" s="171" t="s">
        <v>1012</v>
      </c>
      <c r="C40" s="172">
        <v>20000000</v>
      </c>
      <c r="D40" s="171" t="s">
        <v>5694</v>
      </c>
      <c r="E40" s="171" t="s">
        <v>5691</v>
      </c>
      <c r="F40" s="171" t="s">
        <v>3938</v>
      </c>
    </row>
    <row r="41" spans="1:6" ht="69">
      <c r="A41" s="291" t="s">
        <v>8800</v>
      </c>
      <c r="B41" s="171" t="s">
        <v>1013</v>
      </c>
      <c r="C41" s="172">
        <v>12000000</v>
      </c>
      <c r="D41" s="171" t="s">
        <v>5695</v>
      </c>
      <c r="E41" s="171" t="s">
        <v>5696</v>
      </c>
      <c r="F41" s="171" t="s">
        <v>3938</v>
      </c>
    </row>
    <row r="42" spans="1:6" ht="27.6">
      <c r="A42" s="291" t="s">
        <v>71</v>
      </c>
      <c r="B42" s="171" t="s">
        <v>1014</v>
      </c>
      <c r="C42" s="172">
        <v>4500000</v>
      </c>
      <c r="D42" s="171" t="s">
        <v>5697</v>
      </c>
      <c r="E42" s="171" t="s">
        <v>5691</v>
      </c>
      <c r="F42" s="171" t="s">
        <v>3938</v>
      </c>
    </row>
    <row r="43" spans="1:6">
      <c r="A43" s="291" t="s">
        <v>8801</v>
      </c>
      <c r="B43" s="171" t="s">
        <v>1015</v>
      </c>
      <c r="C43" s="172">
        <v>4000000</v>
      </c>
      <c r="D43" s="171" t="s">
        <v>5698</v>
      </c>
      <c r="E43" s="171" t="s">
        <v>5691</v>
      </c>
      <c r="F43" s="171" t="s">
        <v>3938</v>
      </c>
    </row>
    <row r="44" spans="1:6">
      <c r="A44" s="170"/>
      <c r="B44" s="171"/>
      <c r="C44" s="172"/>
      <c r="D44" s="171"/>
      <c r="E44" s="171"/>
      <c r="F44" s="171"/>
    </row>
    <row r="45" spans="1:6" s="156" customFormat="1" ht="27.6">
      <c r="A45" s="290" t="s">
        <v>8808</v>
      </c>
      <c r="B45" s="174" t="s">
        <v>1016</v>
      </c>
      <c r="C45" s="154">
        <f>SUM(C46:C49)</f>
        <v>365500000</v>
      </c>
      <c r="D45" s="153"/>
      <c r="E45" s="153"/>
      <c r="F45" s="153"/>
    </row>
    <row r="46" spans="1:6" ht="41.4">
      <c r="A46" s="291" t="s">
        <v>3</v>
      </c>
      <c r="B46" s="171" t="s">
        <v>1017</v>
      </c>
      <c r="C46" s="172">
        <v>275000000</v>
      </c>
      <c r="D46" s="171" t="s">
        <v>5699</v>
      </c>
      <c r="E46" s="171" t="s">
        <v>5700</v>
      </c>
      <c r="F46" s="171" t="s">
        <v>3938</v>
      </c>
    </row>
    <row r="47" spans="1:6" ht="27.6">
      <c r="A47" s="291" t="s">
        <v>4</v>
      </c>
      <c r="B47" s="171" t="s">
        <v>1018</v>
      </c>
      <c r="C47" s="172">
        <v>10000000</v>
      </c>
      <c r="D47" s="171" t="s">
        <v>5701</v>
      </c>
      <c r="E47" s="171" t="s">
        <v>5702</v>
      </c>
      <c r="F47" s="171" t="s">
        <v>3938</v>
      </c>
    </row>
    <row r="48" spans="1:6" ht="41.4">
      <c r="A48" s="291" t="s">
        <v>5</v>
      </c>
      <c r="B48" s="171" t="s">
        <v>1019</v>
      </c>
      <c r="C48" s="172">
        <v>29500000</v>
      </c>
      <c r="D48" s="171" t="s">
        <v>5703</v>
      </c>
      <c r="E48" s="171" t="s">
        <v>5704</v>
      </c>
      <c r="F48" s="171" t="s">
        <v>3938</v>
      </c>
    </row>
    <row r="49" spans="1:6" ht="27.6">
      <c r="A49" s="291" t="s">
        <v>8800</v>
      </c>
      <c r="B49" s="171" t="s">
        <v>1020</v>
      </c>
      <c r="C49" s="172">
        <v>51000000</v>
      </c>
      <c r="D49" s="171" t="s">
        <v>5705</v>
      </c>
      <c r="E49" s="171" t="s">
        <v>5706</v>
      </c>
      <c r="F49" s="171" t="s">
        <v>3938</v>
      </c>
    </row>
    <row r="50" spans="1:6">
      <c r="A50" s="170"/>
      <c r="B50" s="171"/>
      <c r="C50" s="172"/>
      <c r="D50" s="171"/>
      <c r="E50" s="171"/>
      <c r="F50" s="171"/>
    </row>
    <row r="51" spans="1:6" s="156" customFormat="1">
      <c r="A51" s="290" t="s">
        <v>8809</v>
      </c>
      <c r="B51" s="174" t="s">
        <v>1021</v>
      </c>
      <c r="C51" s="154">
        <f>SUM(C52:C62)</f>
        <v>353750000</v>
      </c>
      <c r="D51" s="153"/>
      <c r="E51" s="153"/>
      <c r="F51" s="153"/>
    </row>
    <row r="52" spans="1:6" ht="27.6">
      <c r="A52" s="291" t="s">
        <v>3</v>
      </c>
      <c r="B52" s="171" t="s">
        <v>1022</v>
      </c>
      <c r="C52" s="172">
        <v>21650000</v>
      </c>
      <c r="D52" s="171" t="s">
        <v>5707</v>
      </c>
      <c r="E52" s="171" t="s">
        <v>5708</v>
      </c>
      <c r="F52" s="171" t="s">
        <v>5335</v>
      </c>
    </row>
    <row r="53" spans="1:6" ht="27.6">
      <c r="A53" s="291" t="s">
        <v>4</v>
      </c>
      <c r="B53" s="171" t="s">
        <v>1023</v>
      </c>
      <c r="C53" s="172">
        <v>21900000</v>
      </c>
      <c r="D53" s="171" t="s">
        <v>5709</v>
      </c>
      <c r="E53" s="171" t="s">
        <v>5710</v>
      </c>
      <c r="F53" s="171" t="s">
        <v>5335</v>
      </c>
    </row>
    <row r="54" spans="1:6" ht="41.4">
      <c r="A54" s="291" t="s">
        <v>5</v>
      </c>
      <c r="B54" s="171" t="s">
        <v>1024</v>
      </c>
      <c r="C54" s="172">
        <v>4468500</v>
      </c>
      <c r="D54" s="171" t="s">
        <v>5711</v>
      </c>
      <c r="E54" s="171" t="s">
        <v>5712</v>
      </c>
      <c r="F54" s="171" t="s">
        <v>5335</v>
      </c>
    </row>
    <row r="55" spans="1:6" ht="41.4">
      <c r="A55" s="291" t="s">
        <v>8800</v>
      </c>
      <c r="B55" s="171" t="s">
        <v>1025</v>
      </c>
      <c r="C55" s="172">
        <v>9000000</v>
      </c>
      <c r="D55" s="171" t="s">
        <v>5713</v>
      </c>
      <c r="E55" s="171" t="s">
        <v>5714</v>
      </c>
      <c r="F55" s="171" t="s">
        <v>5335</v>
      </c>
    </row>
    <row r="56" spans="1:6" ht="27.6">
      <c r="A56" s="291" t="s">
        <v>71</v>
      </c>
      <c r="B56" s="171" t="s">
        <v>1026</v>
      </c>
      <c r="C56" s="172">
        <v>150000000</v>
      </c>
      <c r="D56" s="171" t="s">
        <v>5715</v>
      </c>
      <c r="E56" s="171" t="s">
        <v>5716</v>
      </c>
      <c r="F56" s="171" t="s">
        <v>5335</v>
      </c>
    </row>
    <row r="57" spans="1:6" ht="27.6">
      <c r="A57" s="291" t="s">
        <v>8801</v>
      </c>
      <c r="B57" s="171" t="s">
        <v>1027</v>
      </c>
      <c r="C57" s="172">
        <v>17274500</v>
      </c>
      <c r="D57" s="171" t="s">
        <v>5717</v>
      </c>
      <c r="E57" s="171" t="s">
        <v>5718</v>
      </c>
      <c r="F57" s="171" t="s">
        <v>5335</v>
      </c>
    </row>
    <row r="58" spans="1:6" ht="27.6">
      <c r="A58" s="291" t="s">
        <v>8802</v>
      </c>
      <c r="B58" s="171" t="s">
        <v>1028</v>
      </c>
      <c r="C58" s="172">
        <v>21109500</v>
      </c>
      <c r="D58" s="171" t="s">
        <v>5719</v>
      </c>
      <c r="E58" s="171" t="s">
        <v>5720</v>
      </c>
      <c r="F58" s="171" t="s">
        <v>5335</v>
      </c>
    </row>
    <row r="59" spans="1:6" ht="41.4">
      <c r="A59" s="291" t="s">
        <v>8803</v>
      </c>
      <c r="B59" s="171" t="s">
        <v>1029</v>
      </c>
      <c r="C59" s="172">
        <v>14002500</v>
      </c>
      <c r="D59" s="171" t="s">
        <v>5721</v>
      </c>
      <c r="E59" s="171" t="s">
        <v>5722</v>
      </c>
      <c r="F59" s="171" t="s">
        <v>5335</v>
      </c>
    </row>
    <row r="60" spans="1:6" ht="41.4">
      <c r="A60" s="291" t="s">
        <v>8804</v>
      </c>
      <c r="B60" s="171" t="s">
        <v>1030</v>
      </c>
      <c r="C60" s="172">
        <v>75000000</v>
      </c>
      <c r="D60" s="171" t="s">
        <v>5723</v>
      </c>
      <c r="E60" s="171" t="s">
        <v>5724</v>
      </c>
      <c r="F60" s="171" t="s">
        <v>5335</v>
      </c>
    </row>
    <row r="61" spans="1:6" ht="27.6">
      <c r="A61" s="291" t="s">
        <v>3729</v>
      </c>
      <c r="B61" s="171" t="s">
        <v>1031</v>
      </c>
      <c r="C61" s="172">
        <v>10950000</v>
      </c>
      <c r="D61" s="171" t="s">
        <v>5725</v>
      </c>
      <c r="E61" s="171" t="s">
        <v>5716</v>
      </c>
      <c r="F61" s="171" t="s">
        <v>5335</v>
      </c>
    </row>
    <row r="62" spans="1:6" ht="41.4">
      <c r="A62" s="291" t="s">
        <v>3730</v>
      </c>
      <c r="B62" s="171" t="s">
        <v>1032</v>
      </c>
      <c r="C62" s="172">
        <v>8395000</v>
      </c>
      <c r="D62" s="171" t="s">
        <v>5726</v>
      </c>
      <c r="E62" s="171" t="s">
        <v>5727</v>
      </c>
      <c r="F62" s="171" t="s">
        <v>5335</v>
      </c>
    </row>
    <row r="63" spans="1:6">
      <c r="A63" s="170"/>
      <c r="B63" s="171"/>
      <c r="C63" s="172"/>
      <c r="D63" s="171"/>
      <c r="E63" s="171"/>
      <c r="F63" s="171"/>
    </row>
    <row r="64" spans="1:6" s="156" customFormat="1" ht="27.6">
      <c r="A64" s="290" t="s">
        <v>8810</v>
      </c>
      <c r="B64" s="174" t="s">
        <v>1033</v>
      </c>
      <c r="C64" s="154">
        <f>SUM(C65:C76)</f>
        <v>303650000</v>
      </c>
      <c r="D64" s="153"/>
      <c r="E64" s="153"/>
      <c r="F64" s="153"/>
    </row>
    <row r="65" spans="1:6" ht="41.4">
      <c r="A65" s="291" t="s">
        <v>3</v>
      </c>
      <c r="B65" s="171" t="s">
        <v>1034</v>
      </c>
      <c r="C65" s="172">
        <v>22800000</v>
      </c>
      <c r="D65" s="171" t="s">
        <v>5728</v>
      </c>
      <c r="E65" s="171" t="s">
        <v>5729</v>
      </c>
      <c r="F65" s="171" t="s">
        <v>3938</v>
      </c>
    </row>
    <row r="66" spans="1:6" ht="41.4">
      <c r="A66" s="291" t="s">
        <v>4</v>
      </c>
      <c r="B66" s="171" t="s">
        <v>1035</v>
      </c>
      <c r="C66" s="172">
        <v>30000000</v>
      </c>
      <c r="D66" s="171" t="s">
        <v>5730</v>
      </c>
      <c r="E66" s="171" t="s">
        <v>5731</v>
      </c>
      <c r="F66" s="171" t="s">
        <v>3938</v>
      </c>
    </row>
    <row r="67" spans="1:6" ht="27.6">
      <c r="A67" s="291" t="s">
        <v>5</v>
      </c>
      <c r="B67" s="171" t="s">
        <v>1036</v>
      </c>
      <c r="C67" s="172">
        <v>51000000</v>
      </c>
      <c r="D67" s="171" t="s">
        <v>5732</v>
      </c>
      <c r="E67" s="171" t="s">
        <v>5733</v>
      </c>
      <c r="F67" s="171" t="s">
        <v>5335</v>
      </c>
    </row>
    <row r="68" spans="1:6" ht="27.6">
      <c r="A68" s="291" t="s">
        <v>8800</v>
      </c>
      <c r="B68" s="171" t="s">
        <v>1037</v>
      </c>
      <c r="C68" s="172">
        <v>21000000</v>
      </c>
      <c r="D68" s="171" t="s">
        <v>5734</v>
      </c>
      <c r="E68" s="171" t="s">
        <v>5735</v>
      </c>
      <c r="F68" s="171" t="s">
        <v>5335</v>
      </c>
    </row>
    <row r="69" spans="1:6" ht="69">
      <c r="A69" s="291" t="s">
        <v>71</v>
      </c>
      <c r="B69" s="171" t="s">
        <v>1038</v>
      </c>
      <c r="C69" s="172">
        <v>61000000</v>
      </c>
      <c r="D69" s="171" t="s">
        <v>5736</v>
      </c>
      <c r="E69" s="171" t="s">
        <v>5737</v>
      </c>
      <c r="F69" s="171" t="s">
        <v>5335</v>
      </c>
    </row>
    <row r="70" spans="1:6" ht="41.4">
      <c r="A70" s="291" t="s">
        <v>8801</v>
      </c>
      <c r="B70" s="171" t="s">
        <v>1039</v>
      </c>
      <c r="C70" s="172">
        <v>20000000</v>
      </c>
      <c r="D70" s="171" t="s">
        <v>5738</v>
      </c>
      <c r="E70" s="171" t="s">
        <v>5739</v>
      </c>
      <c r="F70" s="171" t="s">
        <v>5335</v>
      </c>
    </row>
    <row r="71" spans="1:6" ht="27.6">
      <c r="A71" s="291" t="s">
        <v>8802</v>
      </c>
      <c r="B71" s="171" t="s">
        <v>1040</v>
      </c>
      <c r="C71" s="172">
        <v>20000000</v>
      </c>
      <c r="D71" s="171" t="s">
        <v>5740</v>
      </c>
      <c r="E71" s="171" t="s">
        <v>5739</v>
      </c>
      <c r="F71" s="171" t="s">
        <v>5335</v>
      </c>
    </row>
    <row r="72" spans="1:6" ht="41.4">
      <c r="A72" s="291" t="s">
        <v>8803</v>
      </c>
      <c r="B72" s="171" t="s">
        <v>1041</v>
      </c>
      <c r="C72" s="172">
        <v>20000000</v>
      </c>
      <c r="D72" s="171" t="s">
        <v>5741</v>
      </c>
      <c r="E72" s="171" t="s">
        <v>5742</v>
      </c>
      <c r="F72" s="171" t="s">
        <v>5335</v>
      </c>
    </row>
    <row r="73" spans="1:6" ht="55.2">
      <c r="A73" s="291" t="s">
        <v>8804</v>
      </c>
      <c r="B73" s="171" t="s">
        <v>1042</v>
      </c>
      <c r="C73" s="172">
        <v>16850000</v>
      </c>
      <c r="D73" s="171" t="s">
        <v>5743</v>
      </c>
      <c r="E73" s="171" t="s">
        <v>5744</v>
      </c>
      <c r="F73" s="171" t="s">
        <v>5335</v>
      </c>
    </row>
    <row r="74" spans="1:6" ht="41.4">
      <c r="A74" s="291" t="s">
        <v>3729</v>
      </c>
      <c r="B74" s="171" t="s">
        <v>1043</v>
      </c>
      <c r="C74" s="172">
        <v>15000000</v>
      </c>
      <c r="D74" s="171" t="s">
        <v>5745</v>
      </c>
      <c r="E74" s="171" t="s">
        <v>5746</v>
      </c>
      <c r="F74" s="171" t="s">
        <v>5335</v>
      </c>
    </row>
    <row r="75" spans="1:6" ht="27.6">
      <c r="A75" s="291" t="s">
        <v>3730</v>
      </c>
      <c r="B75" s="171" t="s">
        <v>1044</v>
      </c>
      <c r="C75" s="172">
        <v>10000000</v>
      </c>
      <c r="D75" s="171" t="s">
        <v>5747</v>
      </c>
      <c r="E75" s="171" t="s">
        <v>5748</v>
      </c>
      <c r="F75" s="171" t="s">
        <v>5335</v>
      </c>
    </row>
    <row r="76" spans="1:6" ht="41.4">
      <c r="A76" s="291" t="s">
        <v>3731</v>
      </c>
      <c r="B76" s="175" t="s">
        <v>1045</v>
      </c>
      <c r="C76" s="172">
        <v>16000000</v>
      </c>
      <c r="D76" s="171" t="s">
        <v>5749</v>
      </c>
      <c r="E76" s="171" t="s">
        <v>5750</v>
      </c>
      <c r="F76" s="171" t="s">
        <v>5335</v>
      </c>
    </row>
    <row r="77" spans="1:6">
      <c r="A77" s="170"/>
      <c r="B77" s="175"/>
      <c r="C77" s="172"/>
      <c r="D77" s="171"/>
      <c r="E77" s="171"/>
      <c r="F77" s="171"/>
    </row>
    <row r="78" spans="1:6" s="156" customFormat="1">
      <c r="A78" s="157" t="s">
        <v>8813</v>
      </c>
      <c r="B78" s="153" t="s">
        <v>127</v>
      </c>
      <c r="C78" s="154">
        <f>SUM(C79,C84,C92,C98,C102,C105)</f>
        <v>660600000</v>
      </c>
      <c r="D78" s="153"/>
      <c r="E78" s="153"/>
      <c r="F78" s="153"/>
    </row>
    <row r="79" spans="1:6" s="156" customFormat="1" ht="55.2">
      <c r="A79" s="290" t="s">
        <v>8799</v>
      </c>
      <c r="B79" s="176" t="s">
        <v>971</v>
      </c>
      <c r="C79" s="154">
        <f>SUM(C80:C82)</f>
        <v>47000000</v>
      </c>
      <c r="D79" s="153"/>
      <c r="E79" s="153"/>
      <c r="F79" s="153"/>
    </row>
    <row r="80" spans="1:6" ht="41.4">
      <c r="A80" s="291" t="s">
        <v>3</v>
      </c>
      <c r="B80" s="171" t="s">
        <v>972</v>
      </c>
      <c r="C80" s="172">
        <v>12000000</v>
      </c>
      <c r="D80" s="171" t="s">
        <v>5751</v>
      </c>
      <c r="E80" s="171" t="s">
        <v>5254</v>
      </c>
      <c r="F80" s="171" t="s">
        <v>3938</v>
      </c>
    </row>
    <row r="81" spans="1:6" ht="27.6">
      <c r="A81" s="291" t="s">
        <v>4</v>
      </c>
      <c r="B81" s="171" t="s">
        <v>973</v>
      </c>
      <c r="C81" s="172">
        <v>10000000</v>
      </c>
      <c r="D81" s="171" t="s">
        <v>5752</v>
      </c>
      <c r="E81" s="171" t="s">
        <v>5753</v>
      </c>
      <c r="F81" s="171" t="s">
        <v>3938</v>
      </c>
    </row>
    <row r="82" spans="1:6" ht="27.6">
      <c r="A82" s="291" t="s">
        <v>5</v>
      </c>
      <c r="B82" s="171" t="s">
        <v>974</v>
      </c>
      <c r="C82" s="172">
        <v>25000000</v>
      </c>
      <c r="D82" s="171" t="s">
        <v>5754</v>
      </c>
      <c r="E82" s="171" t="s">
        <v>5755</v>
      </c>
      <c r="F82" s="171" t="s">
        <v>3938</v>
      </c>
    </row>
    <row r="83" spans="1:6">
      <c r="A83" s="170"/>
      <c r="B83" s="171"/>
      <c r="C83" s="172"/>
      <c r="D83" s="171"/>
      <c r="E83" s="171"/>
      <c r="F83" s="171"/>
    </row>
    <row r="84" spans="1:6" s="156" customFormat="1" ht="27.6">
      <c r="A84" s="290" t="s">
        <v>8805</v>
      </c>
      <c r="B84" s="174" t="s">
        <v>975</v>
      </c>
      <c r="C84" s="154">
        <f>SUM(C85:C90)</f>
        <v>239500000</v>
      </c>
      <c r="D84" s="153"/>
      <c r="E84" s="153"/>
      <c r="F84" s="153"/>
    </row>
    <row r="85" spans="1:6" ht="55.2">
      <c r="A85" s="291" t="s">
        <v>3</v>
      </c>
      <c r="B85" s="171" t="s">
        <v>976</v>
      </c>
      <c r="C85" s="172">
        <v>25000000</v>
      </c>
      <c r="D85" s="171" t="s">
        <v>5756</v>
      </c>
      <c r="E85" s="171" t="s">
        <v>5757</v>
      </c>
      <c r="F85" s="171" t="s">
        <v>5335</v>
      </c>
    </row>
    <row r="86" spans="1:6" ht="27.6">
      <c r="A86" s="291" t="s">
        <v>4</v>
      </c>
      <c r="B86" s="171" t="s">
        <v>977</v>
      </c>
      <c r="C86" s="172">
        <v>7500000</v>
      </c>
      <c r="D86" s="171" t="s">
        <v>5758</v>
      </c>
      <c r="E86" s="171" t="s">
        <v>5254</v>
      </c>
      <c r="F86" s="171" t="s">
        <v>5335</v>
      </c>
    </row>
    <row r="87" spans="1:6" ht="41.4">
      <c r="A87" s="291" t="s">
        <v>5</v>
      </c>
      <c r="B87" s="171" t="s">
        <v>978</v>
      </c>
      <c r="C87" s="172">
        <v>10000000</v>
      </c>
      <c r="D87" s="171" t="s">
        <v>5759</v>
      </c>
      <c r="E87" s="171" t="s">
        <v>5254</v>
      </c>
      <c r="F87" s="171" t="s">
        <v>5335</v>
      </c>
    </row>
    <row r="88" spans="1:6" ht="27.6">
      <c r="A88" s="291" t="s">
        <v>8800</v>
      </c>
      <c r="B88" s="171" t="s">
        <v>979</v>
      </c>
      <c r="C88" s="172">
        <v>114500000</v>
      </c>
      <c r="D88" s="171" t="s">
        <v>5760</v>
      </c>
      <c r="E88" s="171" t="s">
        <v>5761</v>
      </c>
      <c r="F88" s="171" t="s">
        <v>5335</v>
      </c>
    </row>
    <row r="89" spans="1:6" ht="27.6">
      <c r="A89" s="291" t="s">
        <v>71</v>
      </c>
      <c r="B89" s="175" t="s">
        <v>980</v>
      </c>
      <c r="C89" s="172">
        <v>7500000</v>
      </c>
      <c r="D89" s="171" t="s">
        <v>5762</v>
      </c>
      <c r="E89" s="171" t="s">
        <v>5121</v>
      </c>
      <c r="F89" s="171" t="s">
        <v>5335</v>
      </c>
    </row>
    <row r="90" spans="1:6" ht="27.6">
      <c r="A90" s="291" t="s">
        <v>8801</v>
      </c>
      <c r="B90" s="171" t="s">
        <v>981</v>
      </c>
      <c r="C90" s="172">
        <v>75000000</v>
      </c>
      <c r="D90" s="171" t="s">
        <v>5763</v>
      </c>
      <c r="E90" s="171" t="s">
        <v>5254</v>
      </c>
      <c r="F90" s="171" t="s">
        <v>5335</v>
      </c>
    </row>
    <row r="91" spans="1:6">
      <c r="A91" s="170"/>
      <c r="B91" s="171"/>
      <c r="C91" s="172"/>
      <c r="D91" s="171"/>
      <c r="E91" s="171"/>
      <c r="F91" s="171"/>
    </row>
    <row r="92" spans="1:6" s="156" customFormat="1" ht="27.6">
      <c r="A92" s="290" t="s">
        <v>8806</v>
      </c>
      <c r="B92" s="174" t="s">
        <v>982</v>
      </c>
      <c r="C92" s="154">
        <f>SUM(C93:C96)</f>
        <v>89100000</v>
      </c>
      <c r="D92" s="153"/>
      <c r="E92" s="153"/>
      <c r="F92" s="153"/>
    </row>
    <row r="93" spans="1:6" ht="41.4">
      <c r="A93" s="291" t="s">
        <v>3</v>
      </c>
      <c r="B93" s="171" t="s">
        <v>983</v>
      </c>
      <c r="C93" s="172">
        <v>7500000</v>
      </c>
      <c r="D93" s="171" t="s">
        <v>5764</v>
      </c>
      <c r="E93" s="171" t="s">
        <v>5111</v>
      </c>
      <c r="F93" s="171" t="s">
        <v>5335</v>
      </c>
    </row>
    <row r="94" spans="1:6" ht="41.4">
      <c r="A94" s="291" t="s">
        <v>4</v>
      </c>
      <c r="B94" s="171" t="s">
        <v>984</v>
      </c>
      <c r="C94" s="172">
        <v>61600000</v>
      </c>
      <c r="D94" s="171" t="s">
        <v>5765</v>
      </c>
      <c r="E94" s="171" t="s">
        <v>5766</v>
      </c>
      <c r="F94" s="171" t="s">
        <v>5335</v>
      </c>
    </row>
    <row r="95" spans="1:6" ht="55.2">
      <c r="A95" s="291" t="s">
        <v>5</v>
      </c>
      <c r="B95" s="171" t="s">
        <v>985</v>
      </c>
      <c r="C95" s="172">
        <v>10000000</v>
      </c>
      <c r="D95" s="171" t="s">
        <v>5767</v>
      </c>
      <c r="E95" s="171" t="s">
        <v>5768</v>
      </c>
      <c r="F95" s="171" t="s">
        <v>5335</v>
      </c>
    </row>
    <row r="96" spans="1:6" ht="27.6">
      <c r="A96" s="291" t="s">
        <v>8800</v>
      </c>
      <c r="B96" s="171" t="s">
        <v>986</v>
      </c>
      <c r="C96" s="172">
        <v>10000000</v>
      </c>
      <c r="D96" s="171" t="s">
        <v>5769</v>
      </c>
      <c r="E96" s="171" t="s">
        <v>5770</v>
      </c>
      <c r="F96" s="171" t="s">
        <v>5335</v>
      </c>
    </row>
    <row r="97" spans="1:6">
      <c r="A97" s="170"/>
      <c r="B97" s="171"/>
      <c r="C97" s="172"/>
      <c r="D97" s="171"/>
      <c r="E97" s="171"/>
      <c r="F97" s="171"/>
    </row>
    <row r="98" spans="1:6" s="156" customFormat="1" ht="27.6">
      <c r="A98" s="290" t="s">
        <v>8807</v>
      </c>
      <c r="B98" s="174" t="s">
        <v>987</v>
      </c>
      <c r="C98" s="154">
        <f>SUM(C99:C100)</f>
        <v>32500000</v>
      </c>
      <c r="D98" s="153"/>
      <c r="E98" s="153"/>
      <c r="F98" s="153"/>
    </row>
    <row r="99" spans="1:6" ht="27.6">
      <c r="A99" s="291" t="s">
        <v>3</v>
      </c>
      <c r="B99" s="171" t="s">
        <v>988</v>
      </c>
      <c r="C99" s="172">
        <v>7500000</v>
      </c>
      <c r="D99" s="171" t="s">
        <v>5771</v>
      </c>
      <c r="E99" s="171" t="s">
        <v>5772</v>
      </c>
      <c r="F99" s="171" t="s">
        <v>5335</v>
      </c>
    </row>
    <row r="100" spans="1:6" ht="41.4">
      <c r="A100" s="291" t="s">
        <v>4</v>
      </c>
      <c r="B100" s="171" t="s">
        <v>989</v>
      </c>
      <c r="C100" s="172">
        <v>25000000</v>
      </c>
      <c r="D100" s="171" t="s">
        <v>5773</v>
      </c>
      <c r="E100" s="171" t="s">
        <v>5774</v>
      </c>
      <c r="F100" s="171" t="s">
        <v>5335</v>
      </c>
    </row>
    <row r="101" spans="1:6">
      <c r="A101" s="170"/>
      <c r="B101" s="171"/>
      <c r="C101" s="172"/>
      <c r="D101" s="171"/>
      <c r="E101" s="171"/>
      <c r="F101" s="171"/>
    </row>
    <row r="102" spans="1:6" s="156" customFormat="1" ht="41.4">
      <c r="A102" s="290" t="s">
        <v>8808</v>
      </c>
      <c r="B102" s="176" t="s">
        <v>990</v>
      </c>
      <c r="C102" s="154">
        <f>SUM(C103)</f>
        <v>21500000</v>
      </c>
      <c r="D102" s="153"/>
      <c r="E102" s="153"/>
      <c r="F102" s="153"/>
    </row>
    <row r="103" spans="1:6" ht="41.4">
      <c r="A103" s="291" t="s">
        <v>3</v>
      </c>
      <c r="B103" s="171" t="s">
        <v>991</v>
      </c>
      <c r="C103" s="172">
        <v>21500000</v>
      </c>
      <c r="D103" s="171" t="s">
        <v>5775</v>
      </c>
      <c r="E103" s="171" t="s">
        <v>5776</v>
      </c>
      <c r="F103" s="171" t="s">
        <v>5335</v>
      </c>
    </row>
    <row r="104" spans="1:6">
      <c r="A104" s="170"/>
      <c r="B104" s="171"/>
      <c r="C104" s="172"/>
      <c r="D104" s="171"/>
      <c r="E104" s="171"/>
      <c r="F104" s="171"/>
    </row>
    <row r="105" spans="1:6" s="156" customFormat="1" ht="27.6">
      <c r="A105" s="290" t="s">
        <v>8809</v>
      </c>
      <c r="B105" s="174" t="s">
        <v>992</v>
      </c>
      <c r="C105" s="154">
        <f>SUM(C106:C109)</f>
        <v>231000000</v>
      </c>
      <c r="D105" s="153"/>
      <c r="E105" s="153"/>
      <c r="F105" s="153"/>
    </row>
    <row r="106" spans="1:6" ht="27.6">
      <c r="A106" s="291" t="s">
        <v>3</v>
      </c>
      <c r="B106" s="171" t="s">
        <v>993</v>
      </c>
      <c r="C106" s="172">
        <v>206000000</v>
      </c>
      <c r="D106" s="171" t="s">
        <v>5777</v>
      </c>
      <c r="E106" s="171" t="s">
        <v>5778</v>
      </c>
      <c r="F106" s="171" t="s">
        <v>3938</v>
      </c>
    </row>
    <row r="107" spans="1:6" ht="41.4">
      <c r="A107" s="291" t="s">
        <v>4</v>
      </c>
      <c r="B107" s="171" t="s">
        <v>994</v>
      </c>
      <c r="C107" s="172">
        <v>10000000</v>
      </c>
      <c r="D107" s="171" t="s">
        <v>5779</v>
      </c>
      <c r="E107" s="171" t="s">
        <v>5708</v>
      </c>
      <c r="F107" s="171" t="s">
        <v>5335</v>
      </c>
    </row>
    <row r="108" spans="1:6" ht="27.6">
      <c r="A108" s="291" t="s">
        <v>5</v>
      </c>
      <c r="B108" s="171" t="s">
        <v>995</v>
      </c>
      <c r="C108" s="172">
        <v>10000000</v>
      </c>
      <c r="D108" s="171" t="s">
        <v>5780</v>
      </c>
      <c r="E108" s="171" t="s">
        <v>5716</v>
      </c>
      <c r="F108" s="171" t="s">
        <v>5335</v>
      </c>
    </row>
    <row r="109" spans="1:6" ht="27.6">
      <c r="A109" s="291" t="s">
        <v>8800</v>
      </c>
      <c r="B109" s="171" t="s">
        <v>996</v>
      </c>
      <c r="C109" s="172">
        <v>5000000</v>
      </c>
      <c r="D109" s="171" t="s">
        <v>5781</v>
      </c>
      <c r="E109" s="171" t="s">
        <v>5782</v>
      </c>
      <c r="F109" s="171" t="s">
        <v>5335</v>
      </c>
    </row>
    <row r="110" spans="1:6">
      <c r="A110" s="170"/>
      <c r="B110" s="153"/>
      <c r="C110" s="172"/>
      <c r="D110" s="171"/>
      <c r="E110" s="171"/>
      <c r="F110" s="171"/>
    </row>
    <row r="111" spans="1:6" s="156" customFormat="1">
      <c r="A111" s="157" t="s">
        <v>8814</v>
      </c>
      <c r="B111" s="153" t="s">
        <v>186</v>
      </c>
      <c r="C111" s="154">
        <f>SUM(C112)</f>
        <v>56500000</v>
      </c>
      <c r="D111" s="153"/>
      <c r="E111" s="153"/>
      <c r="F111" s="153"/>
    </row>
    <row r="112" spans="1:6" s="156" customFormat="1">
      <c r="A112" s="290" t="s">
        <v>8799</v>
      </c>
      <c r="B112" s="174" t="s">
        <v>1801</v>
      </c>
      <c r="C112" s="154">
        <f>SUM(C113)</f>
        <v>56500000</v>
      </c>
      <c r="D112" s="153"/>
      <c r="E112" s="153"/>
      <c r="F112" s="153"/>
    </row>
    <row r="113" spans="1:6" ht="27.6">
      <c r="A113" s="291" t="s">
        <v>3</v>
      </c>
      <c r="B113" s="171" t="s">
        <v>1802</v>
      </c>
      <c r="C113" s="172">
        <v>56500000</v>
      </c>
      <c r="D113" s="171" t="s">
        <v>5783</v>
      </c>
      <c r="E113" s="171" t="s">
        <v>5784</v>
      </c>
      <c r="F113" s="171" t="s">
        <v>5335</v>
      </c>
    </row>
    <row r="114" spans="1:6" s="178" customFormat="1">
      <c r="A114" s="216"/>
      <c r="B114" s="216"/>
      <c r="C114" s="216"/>
      <c r="D114" s="177"/>
      <c r="E114" s="177"/>
      <c r="F114" s="177"/>
    </row>
    <row r="115" spans="1:6" s="152" customFormat="1">
      <c r="A115" s="207"/>
      <c r="B115" s="149" t="s">
        <v>35</v>
      </c>
      <c r="C115" s="150">
        <f>SUM(C116,C123)</f>
        <v>2485000000</v>
      </c>
      <c r="D115" s="151"/>
      <c r="E115" s="151"/>
      <c r="F115" s="151"/>
    </row>
    <row r="116" spans="1:6" s="152" customFormat="1">
      <c r="A116" s="207" t="s">
        <v>8798</v>
      </c>
      <c r="B116" s="149" t="s">
        <v>39</v>
      </c>
      <c r="C116" s="150">
        <f>SUM(C117)</f>
        <v>255000000</v>
      </c>
      <c r="D116" s="151"/>
      <c r="E116" s="151"/>
      <c r="F116" s="151"/>
    </row>
    <row r="117" spans="1:6" s="152" customFormat="1" ht="27.6">
      <c r="A117" s="292" t="s">
        <v>8799</v>
      </c>
      <c r="B117" s="149" t="s">
        <v>1809</v>
      </c>
      <c r="C117" s="150">
        <f>SUM(C118)</f>
        <v>255000000</v>
      </c>
      <c r="D117" s="151"/>
      <c r="E117" s="151"/>
      <c r="F117" s="151"/>
    </row>
    <row r="118" spans="1:6" s="152" customFormat="1" ht="27.6">
      <c r="A118" s="207"/>
      <c r="B118" s="149" t="s">
        <v>1809</v>
      </c>
      <c r="C118" s="150">
        <f>SUM(C119:C121)</f>
        <v>255000000</v>
      </c>
      <c r="D118" s="151"/>
      <c r="E118" s="151"/>
      <c r="F118" s="151"/>
    </row>
    <row r="119" spans="1:6" s="181" customFormat="1">
      <c r="A119" s="209">
        <v>1</v>
      </c>
      <c r="B119" s="159" t="s">
        <v>3937</v>
      </c>
      <c r="C119" s="179">
        <v>75000000</v>
      </c>
      <c r="D119" s="180" t="s">
        <v>3938</v>
      </c>
      <c r="E119" s="164" t="s">
        <v>5785</v>
      </c>
      <c r="F119" s="164" t="s">
        <v>5335</v>
      </c>
    </row>
    <row r="120" spans="1:6" s="183" customFormat="1">
      <c r="A120" s="217">
        <v>2</v>
      </c>
      <c r="B120" s="159" t="s">
        <v>3939</v>
      </c>
      <c r="C120" s="182">
        <v>130000000</v>
      </c>
      <c r="D120" s="180" t="s">
        <v>3938</v>
      </c>
      <c r="E120" s="180" t="s">
        <v>5785</v>
      </c>
      <c r="F120" s="180" t="s">
        <v>5335</v>
      </c>
    </row>
    <row r="121" spans="1:6" s="183" customFormat="1" ht="27.6">
      <c r="A121" s="209">
        <v>3</v>
      </c>
      <c r="B121" s="159" t="s">
        <v>3942</v>
      </c>
      <c r="C121" s="182">
        <v>50000000</v>
      </c>
      <c r="D121" s="180" t="s">
        <v>3938</v>
      </c>
      <c r="E121" s="180" t="s">
        <v>5785</v>
      </c>
      <c r="F121" s="180" t="s">
        <v>5335</v>
      </c>
    </row>
    <row r="122" spans="1:6" s="178" customFormat="1">
      <c r="A122" s="219"/>
      <c r="B122" s="184"/>
      <c r="C122" s="185"/>
      <c r="D122" s="177"/>
      <c r="E122" s="177"/>
      <c r="F122" s="177"/>
    </row>
    <row r="123" spans="1:6" s="152" customFormat="1">
      <c r="A123" s="312" t="s">
        <v>8813</v>
      </c>
      <c r="B123" s="149" t="s">
        <v>41</v>
      </c>
      <c r="C123" s="150">
        <f>SUM(C124,C129)</f>
        <v>2230000000</v>
      </c>
      <c r="D123" s="151"/>
      <c r="E123" s="151"/>
      <c r="F123" s="151"/>
    </row>
    <row r="124" spans="1:6" s="152" customFormat="1" ht="27.6">
      <c r="A124" s="292" t="s">
        <v>8799</v>
      </c>
      <c r="B124" s="186" t="s">
        <v>1903</v>
      </c>
      <c r="C124" s="150">
        <f>SUM(C125)</f>
        <v>70000000</v>
      </c>
      <c r="D124" s="151"/>
      <c r="E124" s="151"/>
      <c r="F124" s="151"/>
    </row>
    <row r="125" spans="1:6" s="152" customFormat="1" ht="27.6">
      <c r="A125" s="207"/>
      <c r="B125" s="186" t="s">
        <v>1903</v>
      </c>
      <c r="C125" s="150">
        <f>SUM(C126:C127)</f>
        <v>70000000</v>
      </c>
      <c r="D125" s="151"/>
      <c r="E125" s="151"/>
      <c r="F125" s="151"/>
    </row>
    <row r="126" spans="1:6" s="167" customFormat="1" ht="14.4">
      <c r="A126" s="313">
        <v>1</v>
      </c>
      <c r="B126" s="165" t="s">
        <v>5074</v>
      </c>
      <c r="C126" s="166">
        <v>20000000</v>
      </c>
      <c r="D126" s="187" t="s">
        <v>3938</v>
      </c>
      <c r="E126" s="187" t="s">
        <v>5786</v>
      </c>
      <c r="F126" s="187" t="s">
        <v>5335</v>
      </c>
    </row>
    <row r="127" spans="1:6" s="167" customFormat="1" ht="14.4">
      <c r="A127" s="313">
        <v>2</v>
      </c>
      <c r="B127" s="165" t="s">
        <v>5075</v>
      </c>
      <c r="C127" s="166">
        <v>50000000</v>
      </c>
      <c r="D127" s="187" t="s">
        <v>3938</v>
      </c>
      <c r="E127" s="187" t="s">
        <v>5787</v>
      </c>
      <c r="F127" s="187" t="s">
        <v>5335</v>
      </c>
    </row>
    <row r="128" spans="1:6" s="167" customFormat="1" ht="14.4">
      <c r="A128" s="218"/>
      <c r="B128" s="165"/>
      <c r="C128" s="166"/>
      <c r="D128" s="187"/>
      <c r="E128" s="187"/>
      <c r="F128" s="187"/>
    </row>
    <row r="129" spans="1:6" s="152" customFormat="1" ht="27.6">
      <c r="A129" s="292" t="s">
        <v>8805</v>
      </c>
      <c r="B129" s="149" t="s">
        <v>1907</v>
      </c>
      <c r="C129" s="150">
        <f>SUM(C130)</f>
        <v>2160000000</v>
      </c>
      <c r="D129" s="151"/>
      <c r="E129" s="151"/>
      <c r="F129" s="151"/>
    </row>
    <row r="130" spans="1:6" s="152" customFormat="1" ht="27.6">
      <c r="A130" s="207"/>
      <c r="B130" s="149" t="s">
        <v>1907</v>
      </c>
      <c r="C130" s="150">
        <f>SUM(C131:C135)</f>
        <v>2160000000</v>
      </c>
      <c r="D130" s="151"/>
      <c r="E130" s="151"/>
      <c r="F130" s="151"/>
    </row>
    <row r="131" spans="1:6" s="167" customFormat="1" ht="14.4">
      <c r="A131" s="313">
        <v>1</v>
      </c>
      <c r="B131" s="165" t="s">
        <v>5077</v>
      </c>
      <c r="C131" s="166">
        <v>10000000</v>
      </c>
      <c r="D131" s="187" t="s">
        <v>3938</v>
      </c>
      <c r="E131" s="187" t="s">
        <v>5788</v>
      </c>
      <c r="F131" s="187" t="s">
        <v>5335</v>
      </c>
    </row>
    <row r="132" spans="1:6" s="167" customFormat="1" ht="14.4">
      <c r="A132" s="313">
        <v>2</v>
      </c>
      <c r="B132" s="165" t="s">
        <v>5078</v>
      </c>
      <c r="C132" s="166">
        <v>50000000</v>
      </c>
      <c r="D132" s="187" t="s">
        <v>3938</v>
      </c>
      <c r="E132" s="187" t="s">
        <v>5789</v>
      </c>
      <c r="F132" s="187" t="s">
        <v>5335</v>
      </c>
    </row>
    <row r="133" spans="1:6" s="167" customFormat="1" ht="14.4">
      <c r="A133" s="313">
        <v>3</v>
      </c>
      <c r="B133" s="165" t="s">
        <v>5079</v>
      </c>
      <c r="C133" s="166">
        <v>50000000</v>
      </c>
      <c r="D133" s="187" t="s">
        <v>3938</v>
      </c>
      <c r="E133" s="187" t="s">
        <v>5790</v>
      </c>
      <c r="F133" s="187" t="s">
        <v>5335</v>
      </c>
    </row>
    <row r="134" spans="1:6" s="167" customFormat="1" ht="43.2">
      <c r="A134" s="313">
        <v>4</v>
      </c>
      <c r="B134" s="188" t="s">
        <v>5080</v>
      </c>
      <c r="C134" s="166">
        <v>2000000000</v>
      </c>
      <c r="D134" s="187" t="s">
        <v>3938</v>
      </c>
      <c r="E134" s="187" t="s">
        <v>5791</v>
      </c>
      <c r="F134" s="187" t="s">
        <v>5335</v>
      </c>
    </row>
    <row r="135" spans="1:6" s="167" customFormat="1" ht="14.4">
      <c r="A135" s="313">
        <v>5</v>
      </c>
      <c r="B135" s="165" t="s">
        <v>5083</v>
      </c>
      <c r="C135" s="166">
        <v>50000000</v>
      </c>
      <c r="D135" s="187" t="s">
        <v>3938</v>
      </c>
      <c r="E135" s="187" t="s">
        <v>5784</v>
      </c>
      <c r="F135" s="187" t="s">
        <v>5335</v>
      </c>
    </row>
  </sheetData>
  <pageMargins left="0.39370078740157483" right="0.39370078740157483" top="0.39370078740157483" bottom="0.47244094488188981" header="0.31496062992125984" footer="0.31496062992125984"/>
  <pageSetup paperSize="403" scale="68" firstPageNumber="134" fitToHeight="0" orientation="landscape" useFirstPageNumber="1" horizontalDpi="4294967292" verticalDpi="0" r:id="rId1"/>
  <headerFooter>
    <oddFooter>&amp;CInformasi APBD Tahun 2016&amp;R&amp;P</oddFooter>
  </headerFooter>
  <rowBreaks count="2" manualBreakCount="2">
    <brk id="63" max="16383" man="1"/>
    <brk id="77" max="16383" man="1"/>
  </rowBreaks>
</worksheet>
</file>

<file path=xl/worksheets/sheet17.xml><?xml version="1.0" encoding="utf-8"?>
<worksheet xmlns="http://schemas.openxmlformats.org/spreadsheetml/2006/main" xmlns:r="http://schemas.openxmlformats.org/officeDocument/2006/relationships">
  <sheetPr>
    <tabColor rgb="FFFFFF00"/>
    <pageSetUpPr fitToPage="1"/>
  </sheetPr>
  <dimension ref="A1:F60"/>
  <sheetViews>
    <sheetView view="pageBreakPreview" topLeftCell="A52" zoomScale="85" zoomScaleSheetLayoutView="85" workbookViewId="0">
      <selection activeCell="A47" sqref="A47:A5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135</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ht="27.6">
      <c r="A6" s="157"/>
      <c r="B6" s="153" t="s">
        <v>135</v>
      </c>
      <c r="C6" s="154">
        <f>SUM(C8,C55)</f>
        <v>1540121000</v>
      </c>
      <c r="D6" s="155"/>
      <c r="E6" s="155"/>
      <c r="F6" s="155"/>
    </row>
    <row r="7" spans="1:6" s="156" customFormat="1">
      <c r="A7" s="157"/>
      <c r="B7" s="153"/>
      <c r="C7" s="154"/>
      <c r="D7" s="155"/>
      <c r="E7" s="155"/>
      <c r="F7" s="155"/>
    </row>
    <row r="8" spans="1:6" s="156" customFormat="1">
      <c r="A8" s="157" t="s">
        <v>8798</v>
      </c>
      <c r="B8" s="153" t="s">
        <v>134</v>
      </c>
      <c r="C8" s="154">
        <f>SUM(C9,C19,C25,C28,C33,C46)</f>
        <v>1505121000</v>
      </c>
      <c r="D8" s="155"/>
      <c r="E8" s="155"/>
      <c r="F8" s="155"/>
    </row>
    <row r="9" spans="1:6" s="156" customFormat="1" ht="27.6">
      <c r="A9" s="290" t="s">
        <v>8799</v>
      </c>
      <c r="B9" s="174" t="s">
        <v>187</v>
      </c>
      <c r="C9" s="154">
        <f>SUM(C10:C17)</f>
        <v>350269000</v>
      </c>
      <c r="D9" s="155"/>
      <c r="E9" s="155"/>
      <c r="F9" s="155"/>
    </row>
    <row r="10" spans="1:6">
      <c r="A10" s="291" t="s">
        <v>3</v>
      </c>
      <c r="B10" s="171" t="s">
        <v>188</v>
      </c>
      <c r="C10" s="172">
        <v>2000000</v>
      </c>
      <c r="D10" s="171" t="s">
        <v>8495</v>
      </c>
      <c r="E10" s="171" t="s">
        <v>6392</v>
      </c>
      <c r="F10" s="171" t="s">
        <v>8496</v>
      </c>
    </row>
    <row r="11" spans="1:6" ht="27.6">
      <c r="A11" s="291" t="s">
        <v>4</v>
      </c>
      <c r="B11" s="171" t="s">
        <v>189</v>
      </c>
      <c r="C11" s="172">
        <v>88100000</v>
      </c>
      <c r="D11" s="171" t="s">
        <v>8497</v>
      </c>
      <c r="E11" s="171" t="s">
        <v>5328</v>
      </c>
      <c r="F11" s="171" t="s">
        <v>8496</v>
      </c>
    </row>
    <row r="12" spans="1:6" ht="27.6">
      <c r="A12" s="291" t="s">
        <v>5</v>
      </c>
      <c r="B12" s="171" t="s">
        <v>362</v>
      </c>
      <c r="C12" s="172">
        <v>24200000</v>
      </c>
      <c r="D12" s="171" t="s">
        <v>8498</v>
      </c>
      <c r="E12" s="171" t="s">
        <v>8499</v>
      </c>
      <c r="F12" s="171" t="s">
        <v>8496</v>
      </c>
    </row>
    <row r="13" spans="1:6">
      <c r="A13" s="291" t="s">
        <v>8800</v>
      </c>
      <c r="B13" s="171" t="s">
        <v>191</v>
      </c>
      <c r="C13" s="172">
        <v>58000000</v>
      </c>
      <c r="D13" s="171" t="s">
        <v>5195</v>
      </c>
      <c r="E13" s="171" t="s">
        <v>8500</v>
      </c>
      <c r="F13" s="171" t="s">
        <v>8496</v>
      </c>
    </row>
    <row r="14" spans="1:6" ht="41.4">
      <c r="A14" s="291" t="s">
        <v>71</v>
      </c>
      <c r="B14" s="171" t="s">
        <v>192</v>
      </c>
      <c r="C14" s="172">
        <v>53375000</v>
      </c>
      <c r="D14" s="171" t="s">
        <v>8501</v>
      </c>
      <c r="E14" s="171" t="s">
        <v>6242</v>
      </c>
      <c r="F14" s="171" t="s">
        <v>8496</v>
      </c>
    </row>
    <row r="15" spans="1:6" ht="27.6">
      <c r="A15" s="291" t="s">
        <v>8801</v>
      </c>
      <c r="B15" s="171" t="s">
        <v>193</v>
      </c>
      <c r="C15" s="172">
        <v>5000000</v>
      </c>
      <c r="D15" s="171" t="s">
        <v>8502</v>
      </c>
      <c r="E15" s="171" t="s">
        <v>5369</v>
      </c>
      <c r="F15" s="171" t="s">
        <v>8496</v>
      </c>
    </row>
    <row r="16" spans="1:6" ht="27.6">
      <c r="A16" s="291" t="s">
        <v>8802</v>
      </c>
      <c r="B16" s="171" t="s">
        <v>195</v>
      </c>
      <c r="C16" s="172">
        <v>33377500</v>
      </c>
      <c r="D16" s="171" t="s">
        <v>8503</v>
      </c>
      <c r="E16" s="171" t="s">
        <v>8504</v>
      </c>
      <c r="F16" s="171" t="s">
        <v>8496</v>
      </c>
    </row>
    <row r="17" spans="1:6" ht="27.6">
      <c r="A17" s="291" t="s">
        <v>8803</v>
      </c>
      <c r="B17" s="171" t="s">
        <v>197</v>
      </c>
      <c r="C17" s="172">
        <v>86216500</v>
      </c>
      <c r="D17" s="171" t="s">
        <v>8505</v>
      </c>
      <c r="E17" s="171" t="s">
        <v>5192</v>
      </c>
      <c r="F17" s="171" t="s">
        <v>8496</v>
      </c>
    </row>
    <row r="18" spans="1:6">
      <c r="A18" s="170"/>
      <c r="B18" s="171"/>
      <c r="C18" s="172"/>
      <c r="D18" s="171"/>
      <c r="E18" s="171"/>
      <c r="F18" s="171"/>
    </row>
    <row r="19" spans="1:6" s="156" customFormat="1" ht="27.6">
      <c r="A19" s="290" t="s">
        <v>8805</v>
      </c>
      <c r="B19" s="174" t="s">
        <v>198</v>
      </c>
      <c r="C19" s="154">
        <f>SUM(C20:C23)</f>
        <v>168166000</v>
      </c>
      <c r="D19" s="153"/>
      <c r="E19" s="153"/>
      <c r="F19" s="153"/>
    </row>
    <row r="20" spans="1:6" ht="27.6">
      <c r="A20" s="291" t="s">
        <v>3</v>
      </c>
      <c r="B20" s="171" t="s">
        <v>199</v>
      </c>
      <c r="C20" s="172">
        <v>75800000</v>
      </c>
      <c r="D20" s="171" t="s">
        <v>8506</v>
      </c>
      <c r="E20" s="171" t="s">
        <v>6450</v>
      </c>
      <c r="F20" s="171" t="s">
        <v>8496</v>
      </c>
    </row>
    <row r="21" spans="1:6" ht="27.6">
      <c r="A21" s="291" t="s">
        <v>4</v>
      </c>
      <c r="B21" s="171" t="s">
        <v>201</v>
      </c>
      <c r="C21" s="172">
        <v>10000000</v>
      </c>
      <c r="D21" s="171" t="s">
        <v>8507</v>
      </c>
      <c r="E21" s="171" t="s">
        <v>5207</v>
      </c>
      <c r="F21" s="171" t="s">
        <v>8496</v>
      </c>
    </row>
    <row r="22" spans="1:6" ht="27.6">
      <c r="A22" s="291" t="s">
        <v>5</v>
      </c>
      <c r="B22" s="171" t="s">
        <v>202</v>
      </c>
      <c r="C22" s="172">
        <v>63800000</v>
      </c>
      <c r="D22" s="171" t="s">
        <v>8508</v>
      </c>
      <c r="E22" s="171" t="s">
        <v>8509</v>
      </c>
      <c r="F22" s="171" t="s">
        <v>8496</v>
      </c>
    </row>
    <row r="23" spans="1:6" ht="27.6">
      <c r="A23" s="291" t="s">
        <v>8800</v>
      </c>
      <c r="B23" s="171" t="s">
        <v>203</v>
      </c>
      <c r="C23" s="172">
        <v>18566000</v>
      </c>
      <c r="D23" s="171" t="s">
        <v>8510</v>
      </c>
      <c r="E23" s="171" t="s">
        <v>5192</v>
      </c>
      <c r="F23" s="171" t="s">
        <v>8496</v>
      </c>
    </row>
    <row r="24" spans="1:6">
      <c r="A24" s="170"/>
      <c r="B24" s="171"/>
      <c r="C24" s="172"/>
      <c r="D24" s="171"/>
      <c r="E24" s="171"/>
      <c r="F24" s="171"/>
    </row>
    <row r="25" spans="1:6" s="156" customFormat="1">
      <c r="A25" s="290" t="s">
        <v>8806</v>
      </c>
      <c r="B25" s="174" t="s">
        <v>1061</v>
      </c>
      <c r="C25" s="154">
        <f>SUM(C26)</f>
        <v>22590000</v>
      </c>
      <c r="D25" s="153"/>
      <c r="E25" s="153"/>
      <c r="F25" s="153"/>
    </row>
    <row r="26" spans="1:6" ht="27.6">
      <c r="A26" s="291" t="s">
        <v>3</v>
      </c>
      <c r="B26" s="171" t="s">
        <v>1062</v>
      </c>
      <c r="C26" s="172">
        <v>22590000</v>
      </c>
      <c r="D26" s="171" t="s">
        <v>8511</v>
      </c>
      <c r="E26" s="171" t="s">
        <v>8512</v>
      </c>
      <c r="F26" s="171" t="s">
        <v>8496</v>
      </c>
    </row>
    <row r="27" spans="1:6">
      <c r="A27" s="170"/>
      <c r="B27" s="171"/>
      <c r="C27" s="172"/>
      <c r="D27" s="171"/>
      <c r="E27" s="171"/>
      <c r="F27" s="171"/>
    </row>
    <row r="28" spans="1:6" s="156" customFormat="1" ht="27.6">
      <c r="A28" s="290" t="s">
        <v>8807</v>
      </c>
      <c r="B28" s="176" t="s">
        <v>209</v>
      </c>
      <c r="C28" s="154">
        <f>SUM(C29:C31)</f>
        <v>95996000</v>
      </c>
      <c r="D28" s="153"/>
      <c r="E28" s="153"/>
      <c r="F28" s="153"/>
    </row>
    <row r="29" spans="1:6" ht="27.6">
      <c r="A29" s="291" t="s">
        <v>3</v>
      </c>
      <c r="B29" s="171" t="s">
        <v>1063</v>
      </c>
      <c r="C29" s="172">
        <v>5000000</v>
      </c>
      <c r="D29" s="171" t="s">
        <v>8513</v>
      </c>
      <c r="E29" s="171" t="s">
        <v>8514</v>
      </c>
      <c r="F29" s="171" t="s">
        <v>8496</v>
      </c>
    </row>
    <row r="30" spans="1:6" ht="27.6">
      <c r="A30" s="291" t="s">
        <v>4</v>
      </c>
      <c r="B30" s="171" t="s">
        <v>482</v>
      </c>
      <c r="C30" s="172">
        <v>6000000</v>
      </c>
      <c r="D30" s="171" t="s">
        <v>8515</v>
      </c>
      <c r="E30" s="171" t="s">
        <v>8516</v>
      </c>
      <c r="F30" s="171" t="s">
        <v>8496</v>
      </c>
    </row>
    <row r="31" spans="1:6" ht="27.6">
      <c r="A31" s="291" t="s">
        <v>5</v>
      </c>
      <c r="B31" s="171" t="s">
        <v>211</v>
      </c>
      <c r="C31" s="172">
        <v>84996000</v>
      </c>
      <c r="D31" s="171"/>
      <c r="E31" s="171"/>
      <c r="F31" s="171"/>
    </row>
    <row r="32" spans="1:6">
      <c r="A32" s="170"/>
      <c r="B32" s="171"/>
      <c r="C32" s="172"/>
      <c r="D32" s="171"/>
      <c r="E32" s="171"/>
      <c r="F32" s="171"/>
    </row>
    <row r="33" spans="1:6" s="156" customFormat="1" ht="27.6">
      <c r="A33" s="290" t="s">
        <v>8808</v>
      </c>
      <c r="B33" s="174" t="s">
        <v>1064</v>
      </c>
      <c r="C33" s="154">
        <f>SUM(C34:C44)</f>
        <v>487300000</v>
      </c>
      <c r="D33" s="153"/>
      <c r="E33" s="153"/>
      <c r="F33" s="153"/>
    </row>
    <row r="34" spans="1:6" ht="27.6">
      <c r="A34" s="291" t="s">
        <v>3</v>
      </c>
      <c r="B34" s="171" t="s">
        <v>1065</v>
      </c>
      <c r="C34" s="172">
        <v>45000000</v>
      </c>
      <c r="D34" s="171" t="s">
        <v>8517</v>
      </c>
      <c r="E34" s="171" t="s">
        <v>5192</v>
      </c>
      <c r="F34" s="171" t="s">
        <v>8496</v>
      </c>
    </row>
    <row r="35" spans="1:6" ht="27.6">
      <c r="A35" s="291" t="s">
        <v>4</v>
      </c>
      <c r="B35" s="171" t="s">
        <v>1066</v>
      </c>
      <c r="C35" s="172">
        <v>40000000</v>
      </c>
      <c r="D35" s="171" t="s">
        <v>8518</v>
      </c>
      <c r="E35" s="171" t="s">
        <v>8519</v>
      </c>
      <c r="F35" s="171" t="s">
        <v>8496</v>
      </c>
    </row>
    <row r="36" spans="1:6" ht="41.4">
      <c r="A36" s="291" t="s">
        <v>5</v>
      </c>
      <c r="B36" s="171" t="s">
        <v>1067</v>
      </c>
      <c r="C36" s="172">
        <v>30000000</v>
      </c>
      <c r="D36" s="171" t="s">
        <v>8520</v>
      </c>
      <c r="E36" s="171" t="s">
        <v>8521</v>
      </c>
      <c r="F36" s="171" t="s">
        <v>8496</v>
      </c>
    </row>
    <row r="37" spans="1:6" ht="27.6">
      <c r="A37" s="291" t="s">
        <v>8800</v>
      </c>
      <c r="B37" s="171" t="s">
        <v>1068</v>
      </c>
      <c r="C37" s="172">
        <v>30000000</v>
      </c>
      <c r="D37" s="171" t="s">
        <v>8522</v>
      </c>
      <c r="E37" s="171" t="s">
        <v>8523</v>
      </c>
      <c r="F37" s="171" t="s">
        <v>8496</v>
      </c>
    </row>
    <row r="38" spans="1:6" ht="55.2">
      <c r="A38" s="291" t="s">
        <v>71</v>
      </c>
      <c r="B38" s="171" t="s">
        <v>1069</v>
      </c>
      <c r="C38" s="172">
        <v>50000000</v>
      </c>
      <c r="D38" s="171" t="s">
        <v>8524</v>
      </c>
      <c r="E38" s="171" t="s">
        <v>5739</v>
      </c>
      <c r="F38" s="171" t="s">
        <v>8496</v>
      </c>
    </row>
    <row r="39" spans="1:6" ht="27.6">
      <c r="A39" s="291" t="s">
        <v>8801</v>
      </c>
      <c r="B39" s="171" t="s">
        <v>1070</v>
      </c>
      <c r="C39" s="172">
        <v>30000000</v>
      </c>
      <c r="D39" s="171" t="s">
        <v>8525</v>
      </c>
      <c r="E39" s="171" t="s">
        <v>8526</v>
      </c>
      <c r="F39" s="171" t="s">
        <v>8496</v>
      </c>
    </row>
    <row r="40" spans="1:6" ht="27.6">
      <c r="A40" s="291" t="s">
        <v>8802</v>
      </c>
      <c r="B40" s="171" t="s">
        <v>1071</v>
      </c>
      <c r="C40" s="172">
        <v>25000000</v>
      </c>
      <c r="D40" s="171" t="s">
        <v>8527</v>
      </c>
      <c r="E40" s="171" t="s">
        <v>5691</v>
      </c>
      <c r="F40" s="171" t="s">
        <v>8496</v>
      </c>
    </row>
    <row r="41" spans="1:6" ht="110.4">
      <c r="A41" s="291" t="s">
        <v>8803</v>
      </c>
      <c r="B41" s="171" t="s">
        <v>1072</v>
      </c>
      <c r="C41" s="172">
        <v>60000000</v>
      </c>
      <c r="D41" s="171" t="s">
        <v>8528</v>
      </c>
      <c r="E41" s="171" t="s">
        <v>8529</v>
      </c>
      <c r="F41" s="171" t="s">
        <v>8496</v>
      </c>
    </row>
    <row r="42" spans="1:6" ht="27.6">
      <c r="A42" s="291" t="s">
        <v>8804</v>
      </c>
      <c r="B42" s="171" t="s">
        <v>1073</v>
      </c>
      <c r="C42" s="172">
        <v>12000000</v>
      </c>
      <c r="D42" s="171" t="s">
        <v>8530</v>
      </c>
      <c r="E42" s="171" t="s">
        <v>8531</v>
      </c>
      <c r="F42" s="171" t="s">
        <v>8496</v>
      </c>
    </row>
    <row r="43" spans="1:6" ht="41.4">
      <c r="A43" s="291" t="s">
        <v>3729</v>
      </c>
      <c r="B43" s="171" t="s">
        <v>1074</v>
      </c>
      <c r="C43" s="172">
        <v>120300000</v>
      </c>
      <c r="D43" s="171" t="s">
        <v>8532</v>
      </c>
      <c r="E43" s="171" t="s">
        <v>8533</v>
      </c>
      <c r="F43" s="171" t="s">
        <v>8496</v>
      </c>
    </row>
    <row r="44" spans="1:6" ht="41.4">
      <c r="A44" s="291" t="s">
        <v>3730</v>
      </c>
      <c r="B44" s="171" t="s">
        <v>1075</v>
      </c>
      <c r="C44" s="172">
        <v>45000000</v>
      </c>
      <c r="D44" s="171" t="s">
        <v>8534</v>
      </c>
      <c r="E44" s="171" t="s">
        <v>8535</v>
      </c>
      <c r="F44" s="171" t="s">
        <v>8496</v>
      </c>
    </row>
    <row r="45" spans="1:6">
      <c r="A45" s="170"/>
      <c r="B45" s="171"/>
      <c r="C45" s="172"/>
      <c r="D45" s="171"/>
      <c r="E45" s="171"/>
      <c r="F45" s="171"/>
    </row>
    <row r="46" spans="1:6" s="156" customFormat="1" ht="27.6">
      <c r="A46" s="290" t="s">
        <v>8809</v>
      </c>
      <c r="B46" s="174" t="s">
        <v>1076</v>
      </c>
      <c r="C46" s="154">
        <f>SUM(C47:C53)</f>
        <v>380800000</v>
      </c>
      <c r="D46" s="153"/>
      <c r="E46" s="153"/>
      <c r="F46" s="153"/>
    </row>
    <row r="47" spans="1:6" ht="41.4">
      <c r="A47" s="291" t="s">
        <v>3</v>
      </c>
      <c r="B47" s="171" t="s">
        <v>1077</v>
      </c>
      <c r="C47" s="172">
        <v>25800000</v>
      </c>
      <c r="D47" s="171" t="s">
        <v>8536</v>
      </c>
      <c r="E47" s="171" t="s">
        <v>8537</v>
      </c>
      <c r="F47" s="171" t="s">
        <v>8496</v>
      </c>
    </row>
    <row r="48" spans="1:6" ht="69">
      <c r="A48" s="291" t="s">
        <v>4</v>
      </c>
      <c r="B48" s="171" t="s">
        <v>1078</v>
      </c>
      <c r="C48" s="172">
        <v>170000000</v>
      </c>
      <c r="D48" s="171" t="s">
        <v>8538</v>
      </c>
      <c r="E48" s="171" t="s">
        <v>8539</v>
      </c>
      <c r="F48" s="171" t="s">
        <v>8496</v>
      </c>
    </row>
    <row r="49" spans="1:6" ht="27.6">
      <c r="A49" s="291" t="s">
        <v>5</v>
      </c>
      <c r="B49" s="171" t="s">
        <v>1079</v>
      </c>
      <c r="C49" s="172">
        <v>10000000</v>
      </c>
      <c r="D49" s="171" t="s">
        <v>8540</v>
      </c>
      <c r="E49" s="171" t="s">
        <v>8541</v>
      </c>
      <c r="F49" s="171" t="s">
        <v>8496</v>
      </c>
    </row>
    <row r="50" spans="1:6" ht="55.2">
      <c r="A50" s="291" t="s">
        <v>8800</v>
      </c>
      <c r="B50" s="171" t="s">
        <v>1080</v>
      </c>
      <c r="C50" s="172">
        <v>20000000</v>
      </c>
      <c r="D50" s="171" t="s">
        <v>8542</v>
      </c>
      <c r="E50" s="171" t="s">
        <v>6085</v>
      </c>
      <c r="F50" s="171" t="s">
        <v>8496</v>
      </c>
    </row>
    <row r="51" spans="1:6" ht="27.6">
      <c r="A51" s="291" t="s">
        <v>71</v>
      </c>
      <c r="B51" s="171" t="s">
        <v>1081</v>
      </c>
      <c r="C51" s="172">
        <v>10000000</v>
      </c>
      <c r="D51" s="171" t="s">
        <v>8543</v>
      </c>
      <c r="E51" s="171" t="s">
        <v>5192</v>
      </c>
      <c r="F51" s="171" t="s">
        <v>8496</v>
      </c>
    </row>
    <row r="52" spans="1:6" ht="55.2">
      <c r="A52" s="291" t="s">
        <v>8801</v>
      </c>
      <c r="B52" s="171" t="s">
        <v>1082</v>
      </c>
      <c r="C52" s="172">
        <v>20000000</v>
      </c>
      <c r="D52" s="171" t="s">
        <v>8544</v>
      </c>
      <c r="E52" s="171" t="s">
        <v>8545</v>
      </c>
      <c r="F52" s="171" t="s">
        <v>8496</v>
      </c>
    </row>
    <row r="53" spans="1:6" ht="27.6">
      <c r="A53" s="291" t="s">
        <v>8802</v>
      </c>
      <c r="B53" s="171" t="s">
        <v>1083</v>
      </c>
      <c r="C53" s="172">
        <v>125000000</v>
      </c>
      <c r="D53" s="171" t="s">
        <v>8546</v>
      </c>
      <c r="E53" s="171" t="s">
        <v>5192</v>
      </c>
      <c r="F53" s="171" t="s">
        <v>8496</v>
      </c>
    </row>
    <row r="54" spans="1:6">
      <c r="A54" s="170"/>
      <c r="B54" s="153"/>
      <c r="C54" s="172"/>
      <c r="D54" s="171"/>
      <c r="E54" s="171"/>
      <c r="F54" s="171"/>
    </row>
    <row r="55" spans="1:6" s="156" customFormat="1">
      <c r="A55" s="157" t="s">
        <v>8813</v>
      </c>
      <c r="B55" s="153" t="s">
        <v>161</v>
      </c>
      <c r="C55" s="154">
        <f>SUM(C56,C59)</f>
        <v>35000000</v>
      </c>
      <c r="D55" s="153"/>
      <c r="E55" s="153"/>
      <c r="F55" s="153"/>
    </row>
    <row r="56" spans="1:6" s="156" customFormat="1" ht="27.6">
      <c r="A56" s="290" t="s">
        <v>8799</v>
      </c>
      <c r="B56" s="174" t="s">
        <v>1610</v>
      </c>
      <c r="C56" s="154">
        <f>SUM(C57)</f>
        <v>10000000</v>
      </c>
      <c r="D56" s="153"/>
      <c r="E56" s="153"/>
      <c r="F56" s="153"/>
    </row>
    <row r="57" spans="1:6" ht="27.6">
      <c r="A57" s="291" t="s">
        <v>3</v>
      </c>
      <c r="B57" s="171" t="s">
        <v>1612</v>
      </c>
      <c r="C57" s="172">
        <v>10000000</v>
      </c>
      <c r="D57" s="171" t="s">
        <v>8547</v>
      </c>
      <c r="E57" s="171" t="s">
        <v>5192</v>
      </c>
      <c r="F57" s="171" t="s">
        <v>8496</v>
      </c>
    </row>
    <row r="58" spans="1:6">
      <c r="A58" s="170"/>
      <c r="B58" s="171"/>
      <c r="C58" s="172"/>
      <c r="D58" s="171"/>
      <c r="E58" s="171"/>
      <c r="F58" s="171"/>
    </row>
    <row r="59" spans="1:6" s="156" customFormat="1" ht="27.6">
      <c r="A59" s="290" t="s">
        <v>8805</v>
      </c>
      <c r="B59" s="174" t="s">
        <v>1613</v>
      </c>
      <c r="C59" s="154">
        <f>SUM(C60)</f>
        <v>25000000</v>
      </c>
      <c r="D59" s="153"/>
      <c r="E59" s="153"/>
      <c r="F59" s="153"/>
    </row>
    <row r="60" spans="1:6" ht="27.6">
      <c r="A60" s="291" t="s">
        <v>3</v>
      </c>
      <c r="B60" s="171" t="s">
        <v>1614</v>
      </c>
      <c r="C60" s="172">
        <v>25000000</v>
      </c>
      <c r="D60" s="171" t="s">
        <v>8548</v>
      </c>
      <c r="E60" s="171" t="s">
        <v>5254</v>
      </c>
      <c r="F60" s="171" t="s">
        <v>8496</v>
      </c>
    </row>
  </sheetData>
  <pageMargins left="0.39370078740157483" right="0.39370078740157483" top="0.39370078740157483" bottom="0.47244094488188981" header="0.31496062992125984" footer="0.31496062992125984"/>
  <pageSetup paperSize="403" scale="68" firstPageNumber="142" fitToHeight="0" orientation="landscape" useFirstPageNumber="1" horizontalDpi="200" verticalDpi="200" r:id="rId1"/>
  <headerFooter>
    <oddFooter>&amp;CInformasi APBD Tahun 2016&amp;R&amp;P</oddFooter>
  </headerFooter>
  <rowBreaks count="1" manualBreakCount="1">
    <brk id="54" max="16383" man="1"/>
  </rowBreaks>
</worksheet>
</file>

<file path=xl/worksheets/sheet18.xml><?xml version="1.0" encoding="utf-8"?>
<worksheet xmlns="http://schemas.openxmlformats.org/spreadsheetml/2006/main" xmlns:r="http://schemas.openxmlformats.org/officeDocument/2006/relationships">
  <sheetPr>
    <tabColor rgb="FFFFFF00"/>
    <pageSetUpPr fitToPage="1"/>
  </sheetPr>
  <dimension ref="A1:F105"/>
  <sheetViews>
    <sheetView view="pageBreakPreview" topLeftCell="A97" zoomScaleSheetLayoutView="100" workbookViewId="0">
      <selection activeCell="A96" sqref="A96"/>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147</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147</v>
      </c>
      <c r="C6" s="154">
        <f>SUM(C8,C77)</f>
        <v>2143263000</v>
      </c>
      <c r="D6" s="155"/>
      <c r="E6" s="155"/>
      <c r="F6" s="155"/>
    </row>
    <row r="7" spans="1:6" s="156" customFormat="1">
      <c r="A7" s="157"/>
      <c r="B7" s="153"/>
      <c r="C7" s="154"/>
      <c r="D7" s="155"/>
      <c r="E7" s="155"/>
      <c r="F7" s="155"/>
    </row>
    <row r="8" spans="1:6" s="156" customFormat="1">
      <c r="A8" s="157" t="s">
        <v>8798</v>
      </c>
      <c r="B8" s="153" t="s">
        <v>146</v>
      </c>
      <c r="C8" s="154">
        <f>SUM(C9,C23,C33,C36,C49,C57,C65,C70)</f>
        <v>2138263000</v>
      </c>
      <c r="D8" s="155"/>
      <c r="E8" s="155"/>
      <c r="F8" s="155"/>
    </row>
    <row r="9" spans="1:6" s="156" customFormat="1">
      <c r="A9" s="290" t="s">
        <v>8799</v>
      </c>
      <c r="B9" s="174" t="s">
        <v>187</v>
      </c>
      <c r="C9" s="154">
        <f>SUM(C10:C21)</f>
        <v>297282000</v>
      </c>
      <c r="D9" s="155"/>
      <c r="E9" s="155"/>
      <c r="F9" s="155"/>
    </row>
    <row r="10" spans="1:6" ht="27.6">
      <c r="A10" s="291" t="s">
        <v>3</v>
      </c>
      <c r="B10" s="171" t="s">
        <v>188</v>
      </c>
      <c r="C10" s="172">
        <v>3000000</v>
      </c>
      <c r="D10" s="171" t="s">
        <v>6423</v>
      </c>
      <c r="E10" s="171" t="s">
        <v>6424</v>
      </c>
      <c r="F10" s="171" t="s">
        <v>6425</v>
      </c>
    </row>
    <row r="11" spans="1:6" ht="27.6">
      <c r="A11" s="291" t="s">
        <v>4</v>
      </c>
      <c r="B11" s="171" t="s">
        <v>189</v>
      </c>
      <c r="C11" s="172">
        <v>29000000</v>
      </c>
      <c r="D11" s="171" t="s">
        <v>6426</v>
      </c>
      <c r="E11" s="171" t="s">
        <v>6427</v>
      </c>
      <c r="F11" s="171"/>
    </row>
    <row r="12" spans="1:6" ht="41.4">
      <c r="A12" s="291" t="s">
        <v>5</v>
      </c>
      <c r="B12" s="171" t="s">
        <v>190</v>
      </c>
      <c r="C12" s="172">
        <v>5600000</v>
      </c>
      <c r="D12" s="171" t="s">
        <v>6428</v>
      </c>
      <c r="E12" s="171" t="s">
        <v>6429</v>
      </c>
      <c r="F12" s="171"/>
    </row>
    <row r="13" spans="1:6" ht="41.4">
      <c r="A13" s="291" t="s">
        <v>8800</v>
      </c>
      <c r="B13" s="171" t="s">
        <v>899</v>
      </c>
      <c r="C13" s="172">
        <v>51710000</v>
      </c>
      <c r="D13" s="171" t="s">
        <v>6430</v>
      </c>
      <c r="E13" s="171" t="s">
        <v>6431</v>
      </c>
      <c r="F13" s="171"/>
    </row>
    <row r="14" spans="1:6" ht="27.6">
      <c r="A14" s="291" t="s">
        <v>71</v>
      </c>
      <c r="B14" s="171" t="s">
        <v>362</v>
      </c>
      <c r="C14" s="172">
        <v>50400000</v>
      </c>
      <c r="D14" s="171" t="s">
        <v>6432</v>
      </c>
      <c r="E14" s="171" t="s">
        <v>5254</v>
      </c>
      <c r="F14" s="171"/>
    </row>
    <row r="15" spans="1:6" ht="27.6">
      <c r="A15" s="291" t="s">
        <v>8801</v>
      </c>
      <c r="B15" s="171" t="s">
        <v>191</v>
      </c>
      <c r="C15" s="172">
        <v>16766000</v>
      </c>
      <c r="D15" s="171" t="s">
        <v>6423</v>
      </c>
      <c r="E15" s="171" t="s">
        <v>5254</v>
      </c>
      <c r="F15" s="171"/>
    </row>
    <row r="16" spans="1:6" ht="27.6">
      <c r="A16" s="291" t="s">
        <v>8802</v>
      </c>
      <c r="B16" s="171" t="s">
        <v>192</v>
      </c>
      <c r="C16" s="172">
        <v>17700000</v>
      </c>
      <c r="D16" s="171" t="s">
        <v>6423</v>
      </c>
      <c r="E16" s="171" t="s">
        <v>5254</v>
      </c>
      <c r="F16" s="171"/>
    </row>
    <row r="17" spans="1:6" ht="27.6">
      <c r="A17" s="291" t="s">
        <v>8803</v>
      </c>
      <c r="B17" s="171" t="s">
        <v>193</v>
      </c>
      <c r="C17" s="172">
        <v>3500000</v>
      </c>
      <c r="D17" s="171" t="s">
        <v>6433</v>
      </c>
      <c r="E17" s="171" t="s">
        <v>5254</v>
      </c>
      <c r="F17" s="171"/>
    </row>
    <row r="18" spans="1:6" ht="27.6">
      <c r="A18" s="291" t="s">
        <v>8804</v>
      </c>
      <c r="B18" s="171" t="s">
        <v>194</v>
      </c>
      <c r="C18" s="172">
        <v>9100000</v>
      </c>
      <c r="D18" s="171" t="s">
        <v>6434</v>
      </c>
      <c r="E18" s="171" t="s">
        <v>5301</v>
      </c>
      <c r="F18" s="171"/>
    </row>
    <row r="19" spans="1:6" ht="27.6">
      <c r="A19" s="291" t="s">
        <v>3729</v>
      </c>
      <c r="B19" s="171" t="s">
        <v>363</v>
      </c>
      <c r="C19" s="172">
        <v>4440000</v>
      </c>
      <c r="D19" s="171" t="s">
        <v>6435</v>
      </c>
      <c r="E19" s="171" t="s">
        <v>6436</v>
      </c>
      <c r="F19" s="171"/>
    </row>
    <row r="20" spans="1:6" ht="27.6">
      <c r="A20" s="291" t="s">
        <v>3730</v>
      </c>
      <c r="B20" s="171" t="s">
        <v>195</v>
      </c>
      <c r="C20" s="172">
        <v>25916000</v>
      </c>
      <c r="D20" s="171" t="s">
        <v>6437</v>
      </c>
      <c r="E20" s="171" t="s">
        <v>6438</v>
      </c>
      <c r="F20" s="171"/>
    </row>
    <row r="21" spans="1:6" ht="27.6">
      <c r="A21" s="291" t="s">
        <v>3731</v>
      </c>
      <c r="B21" s="171" t="s">
        <v>196</v>
      </c>
      <c r="C21" s="172">
        <v>80150000</v>
      </c>
      <c r="D21" s="171" t="s">
        <v>6439</v>
      </c>
      <c r="E21" s="171" t="s">
        <v>5254</v>
      </c>
      <c r="F21" s="171"/>
    </row>
    <row r="22" spans="1:6">
      <c r="A22" s="170"/>
      <c r="B22" s="171"/>
      <c r="C22" s="172"/>
      <c r="D22" s="171"/>
      <c r="E22" s="171"/>
      <c r="F22" s="171"/>
    </row>
    <row r="23" spans="1:6" s="156" customFormat="1" ht="27.6">
      <c r="A23" s="290" t="s">
        <v>8805</v>
      </c>
      <c r="B23" s="174" t="s">
        <v>198</v>
      </c>
      <c r="C23" s="154">
        <f>SUM(C24:C31)</f>
        <v>237071000</v>
      </c>
      <c r="D23" s="153"/>
      <c r="E23" s="153"/>
      <c r="F23" s="153"/>
    </row>
    <row r="24" spans="1:6" ht="27.6">
      <c r="A24" s="291" t="s">
        <v>3</v>
      </c>
      <c r="B24" s="171" t="s">
        <v>199</v>
      </c>
      <c r="C24" s="172">
        <v>87625000</v>
      </c>
      <c r="D24" s="171" t="s">
        <v>6440</v>
      </c>
      <c r="E24" s="171" t="s">
        <v>6441</v>
      </c>
      <c r="F24" s="171"/>
    </row>
    <row r="25" spans="1:6">
      <c r="A25" s="291" t="s">
        <v>4</v>
      </c>
      <c r="B25" s="171" t="s">
        <v>201</v>
      </c>
      <c r="C25" s="172">
        <v>44070000</v>
      </c>
      <c r="D25" s="171" t="s">
        <v>6245</v>
      </c>
      <c r="E25" s="171" t="s">
        <v>6442</v>
      </c>
      <c r="F25" s="171"/>
    </row>
    <row r="26" spans="1:6" ht="55.2">
      <c r="A26" s="291" t="s">
        <v>5</v>
      </c>
      <c r="B26" s="171" t="s">
        <v>202</v>
      </c>
      <c r="C26" s="172">
        <v>74576000</v>
      </c>
      <c r="D26" s="171" t="s">
        <v>6443</v>
      </c>
      <c r="E26" s="171" t="s">
        <v>6444</v>
      </c>
      <c r="F26" s="171"/>
    </row>
    <row r="27" spans="1:6" ht="27.6">
      <c r="A27" s="291" t="s">
        <v>8800</v>
      </c>
      <c r="B27" s="171" t="s">
        <v>204</v>
      </c>
      <c r="C27" s="172">
        <v>4500000</v>
      </c>
      <c r="D27" s="171" t="s">
        <v>6445</v>
      </c>
      <c r="E27" s="171" t="s">
        <v>6446</v>
      </c>
      <c r="F27" s="171"/>
    </row>
    <row r="28" spans="1:6">
      <c r="A28" s="291" t="s">
        <v>71</v>
      </c>
      <c r="B28" s="171" t="s">
        <v>366</v>
      </c>
      <c r="C28" s="172">
        <v>3000000</v>
      </c>
      <c r="D28" s="171" t="s">
        <v>6447</v>
      </c>
      <c r="E28" s="171" t="s">
        <v>6448</v>
      </c>
      <c r="F28" s="171"/>
    </row>
    <row r="29" spans="1:6" ht="27.6">
      <c r="A29" s="291" t="s">
        <v>8801</v>
      </c>
      <c r="B29" s="171" t="s">
        <v>367</v>
      </c>
      <c r="C29" s="172">
        <v>17000000</v>
      </c>
      <c r="D29" s="171" t="s">
        <v>6449</v>
      </c>
      <c r="E29" s="171" t="s">
        <v>6450</v>
      </c>
      <c r="F29" s="171"/>
    </row>
    <row r="30" spans="1:6" ht="27.6">
      <c r="A30" s="291" t="s">
        <v>8802</v>
      </c>
      <c r="B30" s="171" t="s">
        <v>1150</v>
      </c>
      <c r="C30" s="172">
        <v>3300000</v>
      </c>
      <c r="D30" s="171" t="s">
        <v>6451</v>
      </c>
      <c r="E30" s="171" t="s">
        <v>6452</v>
      </c>
      <c r="F30" s="171"/>
    </row>
    <row r="31" spans="1:6">
      <c r="A31" s="291" t="s">
        <v>8803</v>
      </c>
      <c r="B31" s="171" t="s">
        <v>1151</v>
      </c>
      <c r="C31" s="172">
        <v>3000000</v>
      </c>
      <c r="D31" s="171" t="s">
        <v>6453</v>
      </c>
      <c r="E31" s="171" t="s">
        <v>6454</v>
      </c>
      <c r="F31" s="171"/>
    </row>
    <row r="32" spans="1:6">
      <c r="A32" s="170"/>
      <c r="B32" s="171"/>
      <c r="C32" s="172"/>
      <c r="D32" s="171"/>
      <c r="E32" s="171"/>
      <c r="F32" s="171"/>
    </row>
    <row r="33" spans="1:6" s="156" customFormat="1" ht="27.6">
      <c r="A33" s="290" t="s">
        <v>8806</v>
      </c>
      <c r="B33" s="176" t="s">
        <v>209</v>
      </c>
      <c r="C33" s="154">
        <f>SUM(C34)</f>
        <v>35000000</v>
      </c>
      <c r="D33" s="153"/>
      <c r="E33" s="153"/>
      <c r="F33" s="153"/>
    </row>
    <row r="34" spans="1:6" ht="27.6">
      <c r="A34" s="291" t="s">
        <v>3</v>
      </c>
      <c r="B34" s="171" t="s">
        <v>481</v>
      </c>
      <c r="C34" s="172">
        <v>35000000</v>
      </c>
      <c r="D34" s="171" t="s">
        <v>6455</v>
      </c>
      <c r="E34" s="171" t="s">
        <v>6456</v>
      </c>
      <c r="F34" s="171"/>
    </row>
    <row r="35" spans="1:6">
      <c r="A35" s="170"/>
      <c r="B35" s="171"/>
      <c r="C35" s="172"/>
      <c r="D35" s="171"/>
      <c r="E35" s="171"/>
      <c r="F35" s="171"/>
    </row>
    <row r="36" spans="1:6" s="156" customFormat="1" ht="27.6">
      <c r="A36" s="290" t="s">
        <v>8807</v>
      </c>
      <c r="B36" s="174" t="s">
        <v>1152</v>
      </c>
      <c r="C36" s="154">
        <f>SUM(C37:C47)</f>
        <v>637350000</v>
      </c>
      <c r="D36" s="153"/>
      <c r="E36" s="153"/>
      <c r="F36" s="153"/>
    </row>
    <row r="37" spans="1:6" ht="27.6">
      <c r="A37" s="291" t="s">
        <v>3</v>
      </c>
      <c r="B37" s="171" t="s">
        <v>1153</v>
      </c>
      <c r="C37" s="172">
        <v>14110000</v>
      </c>
      <c r="D37" s="171" t="s">
        <v>6457</v>
      </c>
      <c r="E37" s="171" t="s">
        <v>6458</v>
      </c>
      <c r="F37" s="171"/>
    </row>
    <row r="38" spans="1:6" ht="27.6">
      <c r="A38" s="291" t="s">
        <v>4</v>
      </c>
      <c r="B38" s="171" t="s">
        <v>1154</v>
      </c>
      <c r="C38" s="172">
        <v>63000000</v>
      </c>
      <c r="D38" s="171" t="s">
        <v>6459</v>
      </c>
      <c r="E38" s="171" t="s">
        <v>5484</v>
      </c>
      <c r="F38" s="171"/>
    </row>
    <row r="39" spans="1:6" ht="27.6">
      <c r="A39" s="291" t="s">
        <v>5</v>
      </c>
      <c r="B39" s="171" t="s">
        <v>1155</v>
      </c>
      <c r="C39" s="172">
        <v>15000000</v>
      </c>
      <c r="D39" s="171" t="s">
        <v>6460</v>
      </c>
      <c r="E39" s="171" t="s">
        <v>5484</v>
      </c>
      <c r="F39" s="171"/>
    </row>
    <row r="40" spans="1:6" ht="27.6">
      <c r="A40" s="291" t="s">
        <v>8800</v>
      </c>
      <c r="B40" s="171" t="s">
        <v>1156</v>
      </c>
      <c r="C40" s="172">
        <v>9000000</v>
      </c>
      <c r="D40" s="171" t="s">
        <v>6461</v>
      </c>
      <c r="E40" s="171" t="s">
        <v>5484</v>
      </c>
      <c r="F40" s="171"/>
    </row>
    <row r="41" spans="1:6" ht="41.4">
      <c r="A41" s="291" t="s">
        <v>71</v>
      </c>
      <c r="B41" s="171" t="s">
        <v>1157</v>
      </c>
      <c r="C41" s="172">
        <v>178650000</v>
      </c>
      <c r="D41" s="171" t="s">
        <v>6462</v>
      </c>
      <c r="E41" s="171" t="s">
        <v>6463</v>
      </c>
      <c r="F41" s="171" t="s">
        <v>6464</v>
      </c>
    </row>
    <row r="42" spans="1:6" ht="27.6">
      <c r="A42" s="291" t="s">
        <v>8801</v>
      </c>
      <c r="B42" s="171" t="s">
        <v>1158</v>
      </c>
      <c r="C42" s="172">
        <v>73600000</v>
      </c>
      <c r="D42" s="171" t="s">
        <v>6465</v>
      </c>
      <c r="E42" s="171" t="s">
        <v>5192</v>
      </c>
      <c r="F42" s="171"/>
    </row>
    <row r="43" spans="1:6" ht="27.6">
      <c r="A43" s="291" t="s">
        <v>8802</v>
      </c>
      <c r="B43" s="171" t="s">
        <v>1159</v>
      </c>
      <c r="C43" s="172">
        <v>10000000</v>
      </c>
      <c r="D43" s="171" t="s">
        <v>6466</v>
      </c>
      <c r="E43" s="171" t="s">
        <v>5484</v>
      </c>
      <c r="F43" s="171"/>
    </row>
    <row r="44" spans="1:6" ht="27.6">
      <c r="A44" s="291" t="s">
        <v>8803</v>
      </c>
      <c r="B44" s="171" t="s">
        <v>1161</v>
      </c>
      <c r="C44" s="172">
        <v>20000000</v>
      </c>
      <c r="D44" s="171" t="s">
        <v>6467</v>
      </c>
      <c r="E44" s="171" t="s">
        <v>6468</v>
      </c>
      <c r="F44" s="171"/>
    </row>
    <row r="45" spans="1:6" ht="27.6">
      <c r="A45" s="291" t="s">
        <v>8804</v>
      </c>
      <c r="B45" s="171" t="s">
        <v>1162</v>
      </c>
      <c r="C45" s="172">
        <v>10000000</v>
      </c>
      <c r="D45" s="171" t="s">
        <v>6469</v>
      </c>
      <c r="E45" s="171" t="s">
        <v>5484</v>
      </c>
      <c r="F45" s="171"/>
    </row>
    <row r="46" spans="1:6" ht="27.6">
      <c r="A46" s="291" t="s">
        <v>3729</v>
      </c>
      <c r="B46" s="171" t="s">
        <v>1163</v>
      </c>
      <c r="C46" s="172">
        <v>167800000</v>
      </c>
      <c r="D46" s="171" t="s">
        <v>6470</v>
      </c>
      <c r="E46" s="171" t="s">
        <v>5254</v>
      </c>
      <c r="F46" s="171"/>
    </row>
    <row r="47" spans="1:6" ht="27.6">
      <c r="A47" s="291" t="s">
        <v>3730</v>
      </c>
      <c r="B47" s="171" t="s">
        <v>1164</v>
      </c>
      <c r="C47" s="172">
        <v>76190000</v>
      </c>
      <c r="D47" s="171" t="s">
        <v>6471</v>
      </c>
      <c r="E47" s="171" t="s">
        <v>5254</v>
      </c>
      <c r="F47" s="171"/>
    </row>
    <row r="48" spans="1:6">
      <c r="A48" s="170"/>
      <c r="B48" s="171"/>
      <c r="C48" s="172"/>
      <c r="D48" s="171"/>
      <c r="E48" s="171"/>
      <c r="F48" s="171"/>
    </row>
    <row r="49" spans="1:6" s="156" customFormat="1" ht="27.6">
      <c r="A49" s="290" t="s">
        <v>8808</v>
      </c>
      <c r="B49" s="174" t="s">
        <v>1165</v>
      </c>
      <c r="C49" s="154">
        <f>SUM(C50:C55)</f>
        <v>190095000</v>
      </c>
      <c r="D49" s="153"/>
      <c r="E49" s="153"/>
      <c r="F49" s="153"/>
    </row>
    <row r="50" spans="1:6" ht="55.2">
      <c r="A50" s="291" t="s">
        <v>3</v>
      </c>
      <c r="B50" s="171" t="s">
        <v>1166</v>
      </c>
      <c r="C50" s="172">
        <v>40000000</v>
      </c>
      <c r="D50" s="171" t="s">
        <v>6472</v>
      </c>
      <c r="E50" s="171" t="s">
        <v>6473</v>
      </c>
      <c r="F50" s="171"/>
    </row>
    <row r="51" spans="1:6" ht="41.4">
      <c r="A51" s="291" t="s">
        <v>4</v>
      </c>
      <c r="B51" s="171" t="s">
        <v>1167</v>
      </c>
      <c r="C51" s="172">
        <v>46625000</v>
      </c>
      <c r="D51" s="171" t="s">
        <v>6474</v>
      </c>
      <c r="E51" s="171" t="s">
        <v>5254</v>
      </c>
      <c r="F51" s="171"/>
    </row>
    <row r="52" spans="1:6" ht="69">
      <c r="A52" s="291" t="s">
        <v>5</v>
      </c>
      <c r="B52" s="175" t="s">
        <v>1168</v>
      </c>
      <c r="C52" s="172">
        <v>10000000</v>
      </c>
      <c r="D52" s="171" t="s">
        <v>6475</v>
      </c>
      <c r="E52" s="171" t="s">
        <v>5254</v>
      </c>
      <c r="F52" s="171"/>
    </row>
    <row r="53" spans="1:6" ht="27.6">
      <c r="A53" s="291" t="s">
        <v>8800</v>
      </c>
      <c r="B53" s="171" t="s">
        <v>1169</v>
      </c>
      <c r="C53" s="172">
        <v>20000000</v>
      </c>
      <c r="D53" s="171" t="s">
        <v>6476</v>
      </c>
      <c r="E53" s="171" t="s">
        <v>5254</v>
      </c>
      <c r="F53" s="171"/>
    </row>
    <row r="54" spans="1:6" ht="27.6">
      <c r="A54" s="291" t="s">
        <v>71</v>
      </c>
      <c r="B54" s="171" t="s">
        <v>1170</v>
      </c>
      <c r="C54" s="172">
        <v>30000000</v>
      </c>
      <c r="D54" s="171" t="s">
        <v>6477</v>
      </c>
      <c r="E54" s="171" t="s">
        <v>5254</v>
      </c>
      <c r="F54" s="171"/>
    </row>
    <row r="55" spans="1:6" ht="27.6">
      <c r="A55" s="291" t="s">
        <v>8801</v>
      </c>
      <c r="B55" s="171" t="s">
        <v>1171</v>
      </c>
      <c r="C55" s="172">
        <v>43470000</v>
      </c>
      <c r="D55" s="171" t="s">
        <v>6478</v>
      </c>
      <c r="E55" s="171" t="s">
        <v>6479</v>
      </c>
      <c r="F55" s="171"/>
    </row>
    <row r="56" spans="1:6">
      <c r="A56" s="170"/>
      <c r="B56" s="171"/>
      <c r="C56" s="172"/>
      <c r="D56" s="171"/>
      <c r="E56" s="171"/>
      <c r="F56" s="171"/>
    </row>
    <row r="57" spans="1:6" s="156" customFormat="1" ht="27.6">
      <c r="A57" s="290" t="s">
        <v>8809</v>
      </c>
      <c r="B57" s="174" t="s">
        <v>1172</v>
      </c>
      <c r="C57" s="154">
        <f>SUM(C58:C63)</f>
        <v>602535000</v>
      </c>
      <c r="D57" s="153"/>
      <c r="E57" s="153"/>
      <c r="F57" s="153"/>
    </row>
    <row r="58" spans="1:6" ht="27.6">
      <c r="A58" s="291" t="s">
        <v>3</v>
      </c>
      <c r="B58" s="171" t="s">
        <v>1173</v>
      </c>
      <c r="C58" s="172">
        <v>15000000</v>
      </c>
      <c r="D58" s="171" t="s">
        <v>6480</v>
      </c>
      <c r="E58" s="171" t="s">
        <v>5148</v>
      </c>
      <c r="F58" s="171"/>
    </row>
    <row r="59" spans="1:6" ht="27.6">
      <c r="A59" s="291" t="s">
        <v>4</v>
      </c>
      <c r="B59" s="171" t="s">
        <v>1174</v>
      </c>
      <c r="C59" s="172">
        <v>15000000</v>
      </c>
      <c r="D59" s="171" t="s">
        <v>6481</v>
      </c>
      <c r="E59" s="171" t="s">
        <v>5148</v>
      </c>
      <c r="F59" s="171"/>
    </row>
    <row r="60" spans="1:6" ht="41.4">
      <c r="A60" s="291" t="s">
        <v>5</v>
      </c>
      <c r="B60" s="171" t="s">
        <v>1175</v>
      </c>
      <c r="C60" s="172">
        <v>25000000</v>
      </c>
      <c r="D60" s="171" t="s">
        <v>6482</v>
      </c>
      <c r="E60" s="171" t="s">
        <v>6483</v>
      </c>
      <c r="F60" s="171"/>
    </row>
    <row r="61" spans="1:6" ht="41.4">
      <c r="A61" s="291" t="s">
        <v>8800</v>
      </c>
      <c r="B61" s="171" t="s">
        <v>1176</v>
      </c>
      <c r="C61" s="172">
        <v>20000000</v>
      </c>
      <c r="D61" s="171" t="s">
        <v>6484</v>
      </c>
      <c r="E61" s="171" t="s">
        <v>5121</v>
      </c>
      <c r="F61" s="171"/>
    </row>
    <row r="62" spans="1:6" ht="41.4">
      <c r="A62" s="291" t="s">
        <v>71</v>
      </c>
      <c r="B62" s="171" t="s">
        <v>1177</v>
      </c>
      <c r="C62" s="172">
        <v>368285000</v>
      </c>
      <c r="D62" s="171" t="s">
        <v>6485</v>
      </c>
      <c r="E62" s="171" t="s">
        <v>6486</v>
      </c>
      <c r="F62" s="171"/>
    </row>
    <row r="63" spans="1:6" ht="27.6">
      <c r="A63" s="291" t="s">
        <v>8801</v>
      </c>
      <c r="B63" s="171" t="s">
        <v>1178</v>
      </c>
      <c r="C63" s="172">
        <v>159250000</v>
      </c>
      <c r="D63" s="171" t="s">
        <v>6487</v>
      </c>
      <c r="E63" s="171" t="s">
        <v>6488</v>
      </c>
      <c r="F63" s="171"/>
    </row>
    <row r="64" spans="1:6">
      <c r="A64" s="170"/>
      <c r="B64" s="171"/>
      <c r="C64" s="172"/>
      <c r="D64" s="171"/>
      <c r="E64" s="171"/>
      <c r="F64" s="171"/>
    </row>
    <row r="65" spans="1:6" s="156" customFormat="1" ht="27.6">
      <c r="A65" s="290" t="s">
        <v>8810</v>
      </c>
      <c r="B65" s="176" t="s">
        <v>1179</v>
      </c>
      <c r="C65" s="154">
        <f>SUM(C66:C68)</f>
        <v>41130000</v>
      </c>
      <c r="D65" s="153"/>
      <c r="E65" s="153"/>
      <c r="F65" s="153"/>
    </row>
    <row r="66" spans="1:6" ht="27.6">
      <c r="A66" s="291" t="s">
        <v>3</v>
      </c>
      <c r="B66" s="171" t="s">
        <v>1180</v>
      </c>
      <c r="C66" s="172">
        <v>10000000</v>
      </c>
      <c r="D66" s="171" t="s">
        <v>6489</v>
      </c>
      <c r="E66" s="171" t="s">
        <v>5254</v>
      </c>
      <c r="F66" s="171"/>
    </row>
    <row r="67" spans="1:6" ht="41.4">
      <c r="A67" s="291" t="s">
        <v>4</v>
      </c>
      <c r="B67" s="171" t="s">
        <v>1181</v>
      </c>
      <c r="C67" s="172">
        <v>7000000</v>
      </c>
      <c r="D67" s="171" t="s">
        <v>6490</v>
      </c>
      <c r="E67" s="171" t="s">
        <v>5789</v>
      </c>
      <c r="F67" s="171"/>
    </row>
    <row r="68" spans="1:6" ht="27.6">
      <c r="A68" s="291" t="s">
        <v>5</v>
      </c>
      <c r="B68" s="171" t="s">
        <v>1182</v>
      </c>
      <c r="C68" s="172">
        <v>24130000</v>
      </c>
      <c r="D68" s="171" t="s">
        <v>6491</v>
      </c>
      <c r="E68" s="171" t="s">
        <v>5254</v>
      </c>
      <c r="F68" s="171"/>
    </row>
    <row r="69" spans="1:6">
      <c r="A69" s="170"/>
      <c r="B69" s="171"/>
      <c r="C69" s="172"/>
      <c r="D69" s="171"/>
      <c r="E69" s="171"/>
      <c r="F69" s="171"/>
    </row>
    <row r="70" spans="1:6" s="156" customFormat="1">
      <c r="A70" s="290" t="s">
        <v>8811</v>
      </c>
      <c r="B70" s="174" t="s">
        <v>1183</v>
      </c>
      <c r="C70" s="154">
        <f>SUM(C71:C75)</f>
        <v>97800000</v>
      </c>
      <c r="D70" s="153"/>
      <c r="E70" s="153"/>
      <c r="F70" s="153"/>
    </row>
    <row r="71" spans="1:6" ht="27.6">
      <c r="A71" s="291" t="s">
        <v>3</v>
      </c>
      <c r="B71" s="171" t="s">
        <v>1184</v>
      </c>
      <c r="C71" s="172">
        <v>22000000</v>
      </c>
      <c r="D71" s="171" t="s">
        <v>6492</v>
      </c>
      <c r="E71" s="171" t="s">
        <v>5121</v>
      </c>
      <c r="F71" s="171"/>
    </row>
    <row r="72" spans="1:6" ht="27.6">
      <c r="A72" s="291" t="s">
        <v>4</v>
      </c>
      <c r="B72" s="171" t="s">
        <v>1185</v>
      </c>
      <c r="C72" s="172">
        <v>9000000</v>
      </c>
      <c r="D72" s="171" t="s">
        <v>6493</v>
      </c>
      <c r="E72" s="171" t="s">
        <v>6494</v>
      </c>
      <c r="F72" s="171"/>
    </row>
    <row r="73" spans="1:6">
      <c r="A73" s="291" t="s">
        <v>5</v>
      </c>
      <c r="B73" s="171" t="s">
        <v>1186</v>
      </c>
      <c r="C73" s="172">
        <v>9800000</v>
      </c>
      <c r="D73" s="171" t="s">
        <v>6495</v>
      </c>
      <c r="E73" s="171" t="s">
        <v>6496</v>
      </c>
      <c r="F73" s="171"/>
    </row>
    <row r="74" spans="1:6" ht="27.6">
      <c r="A74" s="291" t="s">
        <v>8800</v>
      </c>
      <c r="B74" s="171" t="s">
        <v>1187</v>
      </c>
      <c r="C74" s="172">
        <v>8000000</v>
      </c>
      <c r="D74" s="171" t="s">
        <v>6497</v>
      </c>
      <c r="E74" s="171" t="s">
        <v>6496</v>
      </c>
      <c r="F74" s="171"/>
    </row>
    <row r="75" spans="1:6" ht="41.4">
      <c r="A75" s="291" t="s">
        <v>71</v>
      </c>
      <c r="B75" s="171" t="s">
        <v>1188</v>
      </c>
      <c r="C75" s="172">
        <v>49000000</v>
      </c>
      <c r="D75" s="171" t="s">
        <v>6498</v>
      </c>
      <c r="E75" s="171" t="s">
        <v>6499</v>
      </c>
      <c r="F75" s="171"/>
    </row>
    <row r="76" spans="1:6">
      <c r="A76" s="170"/>
      <c r="B76" s="258"/>
      <c r="C76" s="172"/>
      <c r="D76" s="171"/>
      <c r="E76" s="171"/>
      <c r="F76" s="171"/>
    </row>
    <row r="77" spans="1:6" s="156" customFormat="1">
      <c r="A77" s="157" t="s">
        <v>8813</v>
      </c>
      <c r="B77" s="153" t="s">
        <v>161</v>
      </c>
      <c r="C77" s="154">
        <f>SUM(C78)</f>
        <v>5000000</v>
      </c>
      <c r="D77" s="153"/>
      <c r="E77" s="153"/>
      <c r="F77" s="153"/>
    </row>
    <row r="78" spans="1:6" s="156" customFormat="1" ht="27.6">
      <c r="A78" s="290" t="s">
        <v>8799</v>
      </c>
      <c r="B78" s="174" t="s">
        <v>1613</v>
      </c>
      <c r="C78" s="154">
        <f>SUM(C79)</f>
        <v>5000000</v>
      </c>
      <c r="D78" s="153"/>
      <c r="E78" s="153"/>
      <c r="F78" s="153"/>
    </row>
    <row r="79" spans="1:6" ht="27.6">
      <c r="A79" s="291" t="s">
        <v>3</v>
      </c>
      <c r="B79" s="171" t="s">
        <v>1615</v>
      </c>
      <c r="C79" s="172">
        <v>5000000</v>
      </c>
      <c r="D79" s="171" t="s">
        <v>6500</v>
      </c>
      <c r="E79" s="171" t="s">
        <v>5254</v>
      </c>
      <c r="F79" s="171"/>
    </row>
    <row r="80" spans="1:6">
      <c r="A80" s="216"/>
      <c r="B80" s="216"/>
      <c r="C80" s="216"/>
      <c r="D80" s="177"/>
      <c r="E80" s="171"/>
      <c r="F80" s="171"/>
    </row>
    <row r="81" spans="1:6" s="156" customFormat="1">
      <c r="A81" s="207"/>
      <c r="B81" s="149" t="s">
        <v>35</v>
      </c>
      <c r="C81" s="150">
        <f>SUM(C82,C95)</f>
        <v>2140752000</v>
      </c>
      <c r="D81" s="158"/>
      <c r="E81" s="155"/>
      <c r="F81" s="155"/>
    </row>
    <row r="82" spans="1:6" s="156" customFormat="1">
      <c r="A82" s="207" t="s">
        <v>8798</v>
      </c>
      <c r="B82" s="149" t="s">
        <v>39</v>
      </c>
      <c r="C82" s="150">
        <f>SUM(C83)</f>
        <v>1025000000</v>
      </c>
      <c r="D82" s="158"/>
      <c r="E82" s="155"/>
      <c r="F82" s="155"/>
    </row>
    <row r="83" spans="1:6" s="156" customFormat="1" ht="27.6">
      <c r="A83" s="292" t="s">
        <v>8799</v>
      </c>
      <c r="B83" s="149" t="s">
        <v>1809</v>
      </c>
      <c r="C83" s="150">
        <f>SUM(C84)</f>
        <v>1025000000</v>
      </c>
      <c r="D83" s="158"/>
      <c r="E83" s="155"/>
      <c r="F83" s="155"/>
    </row>
    <row r="84" spans="1:6" s="152" customFormat="1" ht="27.6">
      <c r="A84" s="207"/>
      <c r="B84" s="149" t="s">
        <v>1809</v>
      </c>
      <c r="C84" s="150">
        <f>SUM(C85:C93)</f>
        <v>1025000000</v>
      </c>
      <c r="D84" s="158"/>
      <c r="E84" s="158"/>
      <c r="F84" s="158"/>
    </row>
    <row r="85" spans="1:6" s="181" customFormat="1">
      <c r="A85" s="210">
        <v>1</v>
      </c>
      <c r="B85" s="162" t="s">
        <v>3914</v>
      </c>
      <c r="C85" s="179">
        <v>100000000</v>
      </c>
      <c r="D85" s="162" t="s">
        <v>3915</v>
      </c>
      <c r="E85" s="162"/>
      <c r="F85" s="162"/>
    </row>
    <row r="86" spans="1:6" s="181" customFormat="1">
      <c r="A86" s="270">
        <v>2</v>
      </c>
      <c r="B86" s="162" t="s">
        <v>3916</v>
      </c>
      <c r="C86" s="179">
        <v>50000000</v>
      </c>
      <c r="D86" s="162" t="s">
        <v>3915</v>
      </c>
      <c r="E86" s="162"/>
      <c r="F86" s="162"/>
    </row>
    <row r="87" spans="1:6" s="181" customFormat="1">
      <c r="A87" s="270">
        <v>3</v>
      </c>
      <c r="B87" s="162" t="s">
        <v>3917</v>
      </c>
      <c r="C87" s="179">
        <v>300000000</v>
      </c>
      <c r="D87" s="162" t="s">
        <v>3915</v>
      </c>
      <c r="E87" s="162"/>
      <c r="F87" s="162"/>
    </row>
    <row r="88" spans="1:6" s="181" customFormat="1">
      <c r="A88" s="210">
        <v>4</v>
      </c>
      <c r="B88" s="162" t="s">
        <v>3918</v>
      </c>
      <c r="C88" s="179">
        <v>100000000</v>
      </c>
      <c r="D88" s="162" t="s">
        <v>3915</v>
      </c>
      <c r="E88" s="162"/>
      <c r="F88" s="162"/>
    </row>
    <row r="89" spans="1:6" s="275" customFormat="1">
      <c r="A89" s="276">
        <v>5</v>
      </c>
      <c r="B89" s="274" t="s">
        <v>3919</v>
      </c>
      <c r="C89" s="273">
        <f>100000000+100000000</f>
        <v>200000000</v>
      </c>
      <c r="D89" s="274" t="s">
        <v>3915</v>
      </c>
      <c r="E89" s="274"/>
      <c r="F89" s="274"/>
    </row>
    <row r="90" spans="1:6" s="275" customFormat="1">
      <c r="A90" s="276">
        <v>6</v>
      </c>
      <c r="B90" s="274" t="s">
        <v>3920</v>
      </c>
      <c r="C90" s="273">
        <f>50000000+50000000</f>
        <v>100000000</v>
      </c>
      <c r="D90" s="274" t="s">
        <v>3915</v>
      </c>
      <c r="E90" s="274"/>
      <c r="F90" s="274"/>
    </row>
    <row r="91" spans="1:6" s="275" customFormat="1">
      <c r="A91" s="271">
        <v>7</v>
      </c>
      <c r="B91" s="274" t="s">
        <v>3921</v>
      </c>
      <c r="C91" s="273">
        <f>50000000+50000000</f>
        <v>100000000</v>
      </c>
      <c r="D91" s="274" t="s">
        <v>3915</v>
      </c>
      <c r="E91" s="274"/>
      <c r="F91" s="274"/>
    </row>
    <row r="92" spans="1:6" s="181" customFormat="1">
      <c r="A92" s="270">
        <v>8</v>
      </c>
      <c r="B92" s="162" t="s">
        <v>3922</v>
      </c>
      <c r="C92" s="179">
        <v>25000000</v>
      </c>
      <c r="D92" s="162" t="s">
        <v>3915</v>
      </c>
      <c r="E92" s="162"/>
      <c r="F92" s="162"/>
    </row>
    <row r="93" spans="1:6" s="181" customFormat="1">
      <c r="A93" s="270">
        <v>9</v>
      </c>
      <c r="B93" s="162" t="s">
        <v>3923</v>
      </c>
      <c r="C93" s="179">
        <v>50000000</v>
      </c>
      <c r="D93" s="162" t="s">
        <v>3915</v>
      </c>
      <c r="E93" s="162"/>
      <c r="F93" s="162"/>
    </row>
    <row r="94" spans="1:6" s="178" customFormat="1">
      <c r="A94" s="219"/>
      <c r="B94" s="190"/>
      <c r="C94" s="185"/>
      <c r="D94" s="264"/>
      <c r="E94" s="264"/>
      <c r="F94" s="264"/>
    </row>
    <row r="95" spans="1:6" s="152" customFormat="1" ht="41.4">
      <c r="A95" s="292" t="s">
        <v>8805</v>
      </c>
      <c r="B95" s="186" t="s">
        <v>45</v>
      </c>
      <c r="C95" s="150">
        <f>SUM(C96)</f>
        <v>1115752000</v>
      </c>
      <c r="D95" s="158"/>
      <c r="E95" s="158"/>
      <c r="F95" s="158"/>
    </row>
    <row r="96" spans="1:6" s="152" customFormat="1">
      <c r="A96" s="207"/>
      <c r="B96" s="149" t="s">
        <v>3067</v>
      </c>
      <c r="C96" s="150">
        <f>SUM(C97:C105)</f>
        <v>1115752000</v>
      </c>
      <c r="D96" s="149" t="s">
        <v>3070</v>
      </c>
      <c r="E96" s="158"/>
      <c r="F96" s="158"/>
    </row>
    <row r="97" spans="1:6" s="178" customFormat="1" ht="27.6">
      <c r="A97" s="219">
        <v>1</v>
      </c>
      <c r="B97" s="184" t="s">
        <v>3069</v>
      </c>
      <c r="C97" s="185">
        <v>337983000</v>
      </c>
      <c r="D97" s="264"/>
      <c r="E97" s="264"/>
      <c r="F97" s="264"/>
    </row>
    <row r="98" spans="1:6" s="178" customFormat="1">
      <c r="A98" s="219">
        <v>2</v>
      </c>
      <c r="B98" s="190" t="s">
        <v>3072</v>
      </c>
      <c r="C98" s="185">
        <v>215980000</v>
      </c>
      <c r="D98" s="264"/>
      <c r="E98" s="264"/>
      <c r="F98" s="264"/>
    </row>
    <row r="99" spans="1:6" s="178" customFormat="1" ht="27.6">
      <c r="A99" s="219">
        <v>3</v>
      </c>
      <c r="B99" s="190" t="s">
        <v>3074</v>
      </c>
      <c r="C99" s="185">
        <v>140139000</v>
      </c>
      <c r="D99" s="264"/>
      <c r="E99" s="264"/>
      <c r="F99" s="264"/>
    </row>
    <row r="100" spans="1:6" s="178" customFormat="1">
      <c r="A100" s="219">
        <v>4</v>
      </c>
      <c r="B100" s="190" t="s">
        <v>3076</v>
      </c>
      <c r="C100" s="185">
        <v>112260000</v>
      </c>
      <c r="D100" s="264"/>
      <c r="E100" s="264"/>
      <c r="F100" s="264"/>
    </row>
    <row r="101" spans="1:6" s="178" customFormat="1" ht="27.6">
      <c r="A101" s="219">
        <v>5</v>
      </c>
      <c r="B101" s="190" t="s">
        <v>3078</v>
      </c>
      <c r="C101" s="185">
        <v>73297000</v>
      </c>
      <c r="D101" s="264"/>
      <c r="E101" s="264"/>
      <c r="F101" s="264"/>
    </row>
    <row r="102" spans="1:6" s="178" customFormat="1">
      <c r="A102" s="219">
        <v>6</v>
      </c>
      <c r="B102" s="190" t="s">
        <v>3080</v>
      </c>
      <c r="C102" s="185">
        <v>96537000</v>
      </c>
      <c r="D102" s="264"/>
      <c r="E102" s="264"/>
      <c r="F102" s="264"/>
    </row>
    <row r="103" spans="1:6" s="178" customFormat="1">
      <c r="A103" s="219">
        <v>7</v>
      </c>
      <c r="B103" s="190" t="s">
        <v>3082</v>
      </c>
      <c r="C103" s="185">
        <v>59556000</v>
      </c>
      <c r="D103" s="264"/>
      <c r="E103" s="264"/>
      <c r="F103" s="264"/>
    </row>
    <row r="104" spans="1:6" s="178" customFormat="1">
      <c r="A104" s="219">
        <v>8</v>
      </c>
      <c r="B104" s="190" t="s">
        <v>3084</v>
      </c>
      <c r="C104" s="185">
        <v>50776000</v>
      </c>
      <c r="D104" s="264"/>
      <c r="E104" s="264"/>
      <c r="F104" s="264"/>
    </row>
    <row r="105" spans="1:6" s="178" customFormat="1" ht="27.6">
      <c r="A105" s="219">
        <v>9</v>
      </c>
      <c r="B105" s="190" t="s">
        <v>3086</v>
      </c>
      <c r="C105" s="185">
        <v>29224000</v>
      </c>
      <c r="D105" s="264"/>
      <c r="E105" s="264"/>
      <c r="F105" s="264"/>
    </row>
  </sheetData>
  <pageMargins left="0.39370078740157483" right="0.39370078740157483" top="0.39370078740157483" bottom="0.47244094488188981" header="0.31496062992125984" footer="0.31496062992125984"/>
  <pageSetup paperSize="403" scale="68" firstPageNumber="146" fitToHeight="0" orientation="landscape" useFirstPageNumber="1" horizontalDpi="200" verticalDpi="200" r:id="rId1"/>
  <headerFooter>
    <oddFooter>&amp;CInformasi APBD Tahun 2016&amp;R&amp;P</oddFooter>
  </headerFooter>
  <rowBreaks count="1" manualBreakCount="1">
    <brk id="80" max="16383" man="1"/>
  </rowBreaks>
</worksheet>
</file>

<file path=xl/worksheets/sheet19.xml><?xml version="1.0" encoding="utf-8"?>
<worksheet xmlns="http://schemas.openxmlformats.org/spreadsheetml/2006/main" xmlns:r="http://schemas.openxmlformats.org/officeDocument/2006/relationships">
  <sheetPr>
    <tabColor rgb="FFFFFF00"/>
    <pageSetUpPr fitToPage="1"/>
  </sheetPr>
  <dimension ref="A1:F52"/>
  <sheetViews>
    <sheetView view="pageBreakPreview" topLeftCell="A19" zoomScale="85" zoomScaleSheetLayoutView="85" workbookViewId="0">
      <selection activeCell="B52" sqref="B52"/>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86</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86</v>
      </c>
      <c r="C6" s="154">
        <f>SUM(C8,C47,C41)</f>
        <v>8007827000</v>
      </c>
      <c r="D6" s="155"/>
      <c r="E6" s="155"/>
      <c r="F6" s="155"/>
    </row>
    <row r="7" spans="1:6" s="156" customFormat="1">
      <c r="A7" s="157"/>
      <c r="B7" s="153"/>
      <c r="C7" s="154"/>
      <c r="D7" s="155"/>
      <c r="E7" s="155"/>
      <c r="F7" s="155"/>
    </row>
    <row r="8" spans="1:6" s="156" customFormat="1">
      <c r="A8" s="157" t="s">
        <v>8798</v>
      </c>
      <c r="B8" s="153" t="s">
        <v>146</v>
      </c>
      <c r="C8" s="154">
        <f>SUM(C9,C21,C27,C30,C34)</f>
        <v>2824468000</v>
      </c>
      <c r="D8" s="155"/>
      <c r="E8" s="155"/>
      <c r="F8" s="155"/>
    </row>
    <row r="9" spans="1:6" s="156" customFormat="1" ht="27.6">
      <c r="A9" s="290" t="s">
        <v>8799</v>
      </c>
      <c r="B9" s="174" t="s">
        <v>187</v>
      </c>
      <c r="C9" s="154">
        <f>SUM(C10:C19)</f>
        <v>303468000</v>
      </c>
      <c r="D9" s="155"/>
      <c r="E9" s="155"/>
      <c r="F9" s="155"/>
    </row>
    <row r="10" spans="1:6" ht="27.6">
      <c r="A10" s="291" t="s">
        <v>3</v>
      </c>
      <c r="B10" s="171" t="s">
        <v>188</v>
      </c>
      <c r="C10" s="172">
        <v>7008000</v>
      </c>
      <c r="D10" s="171" t="s">
        <v>8549</v>
      </c>
      <c r="E10" s="171" t="s">
        <v>5192</v>
      </c>
      <c r="F10" s="171" t="s">
        <v>8550</v>
      </c>
    </row>
    <row r="11" spans="1:6" ht="27.6">
      <c r="A11" s="291" t="s">
        <v>4</v>
      </c>
      <c r="B11" s="171" t="s">
        <v>189</v>
      </c>
      <c r="C11" s="172">
        <v>45600000</v>
      </c>
      <c r="D11" s="171" t="s">
        <v>8551</v>
      </c>
      <c r="E11" s="171" t="s">
        <v>5301</v>
      </c>
      <c r="F11" s="171" t="s">
        <v>8550</v>
      </c>
    </row>
    <row r="12" spans="1:6" ht="41.4">
      <c r="A12" s="291" t="s">
        <v>5</v>
      </c>
      <c r="B12" s="171" t="s">
        <v>190</v>
      </c>
      <c r="C12" s="172">
        <v>47100000</v>
      </c>
      <c r="D12" s="171" t="s">
        <v>8552</v>
      </c>
      <c r="E12" s="171" t="s">
        <v>8553</v>
      </c>
      <c r="F12" s="171" t="s">
        <v>8550</v>
      </c>
    </row>
    <row r="13" spans="1:6" ht="27.6">
      <c r="A13" s="291" t="s">
        <v>8800</v>
      </c>
      <c r="B13" s="171" t="s">
        <v>191</v>
      </c>
      <c r="C13" s="172">
        <v>28778800</v>
      </c>
      <c r="D13" s="171" t="s">
        <v>8554</v>
      </c>
      <c r="E13" s="171" t="s">
        <v>8555</v>
      </c>
      <c r="F13" s="171" t="s">
        <v>8550</v>
      </c>
    </row>
    <row r="14" spans="1:6" ht="27.6">
      <c r="A14" s="291" t="s">
        <v>71</v>
      </c>
      <c r="B14" s="171" t="s">
        <v>192</v>
      </c>
      <c r="C14" s="172">
        <v>19770200</v>
      </c>
      <c r="D14" s="171" t="s">
        <v>8556</v>
      </c>
      <c r="E14" s="171" t="s">
        <v>5457</v>
      </c>
      <c r="F14" s="171" t="s">
        <v>8550</v>
      </c>
    </row>
    <row r="15" spans="1:6" ht="27.6">
      <c r="A15" s="291" t="s">
        <v>8801</v>
      </c>
      <c r="B15" s="171" t="s">
        <v>193</v>
      </c>
      <c r="C15" s="172">
        <v>3000000</v>
      </c>
      <c r="D15" s="171" t="s">
        <v>8557</v>
      </c>
      <c r="E15" s="171" t="s">
        <v>5192</v>
      </c>
      <c r="F15" s="171" t="s">
        <v>8550</v>
      </c>
    </row>
    <row r="16" spans="1:6" ht="27.6">
      <c r="A16" s="291" t="s">
        <v>8802</v>
      </c>
      <c r="B16" s="171" t="s">
        <v>194</v>
      </c>
      <c r="C16" s="172">
        <v>88361000</v>
      </c>
      <c r="D16" s="171" t="s">
        <v>8558</v>
      </c>
      <c r="E16" s="171" t="s">
        <v>8559</v>
      </c>
      <c r="F16" s="171" t="s">
        <v>8550</v>
      </c>
    </row>
    <row r="17" spans="1:6" ht="27.6">
      <c r="A17" s="291" t="s">
        <v>8803</v>
      </c>
      <c r="B17" s="171" t="s">
        <v>363</v>
      </c>
      <c r="C17" s="172">
        <v>4000000</v>
      </c>
      <c r="D17" s="171" t="s">
        <v>8560</v>
      </c>
      <c r="E17" s="171" t="s">
        <v>8561</v>
      </c>
      <c r="F17" s="171" t="s">
        <v>8550</v>
      </c>
    </row>
    <row r="18" spans="1:6" ht="27.6">
      <c r="A18" s="291" t="s">
        <v>8804</v>
      </c>
      <c r="B18" s="171" t="s">
        <v>195</v>
      </c>
      <c r="C18" s="172">
        <v>19000000</v>
      </c>
      <c r="D18" s="171" t="s">
        <v>8562</v>
      </c>
      <c r="E18" s="171" t="s">
        <v>5192</v>
      </c>
      <c r="F18" s="171" t="s">
        <v>8550</v>
      </c>
    </row>
    <row r="19" spans="1:6" ht="69">
      <c r="A19" s="291" t="s">
        <v>3729</v>
      </c>
      <c r="B19" s="171" t="s">
        <v>197</v>
      </c>
      <c r="C19" s="172">
        <v>40850000</v>
      </c>
      <c r="D19" s="171" t="s">
        <v>8563</v>
      </c>
      <c r="E19" s="171" t="s">
        <v>5192</v>
      </c>
      <c r="F19" s="171" t="s">
        <v>8550</v>
      </c>
    </row>
    <row r="20" spans="1:6">
      <c r="A20" s="170"/>
      <c r="B20" s="171"/>
      <c r="C20" s="172"/>
      <c r="D20" s="173"/>
      <c r="E20" s="173"/>
      <c r="F20" s="173"/>
    </row>
    <row r="21" spans="1:6" s="156" customFormat="1" ht="27.6">
      <c r="A21" s="290" t="s">
        <v>8805</v>
      </c>
      <c r="B21" s="174" t="s">
        <v>198</v>
      </c>
      <c r="C21" s="154">
        <f>SUM(C22:C25)</f>
        <v>115000000</v>
      </c>
      <c r="D21" s="155"/>
      <c r="E21" s="155"/>
      <c r="F21" s="155"/>
    </row>
    <row r="22" spans="1:6" ht="82.8">
      <c r="A22" s="291" t="s">
        <v>3</v>
      </c>
      <c r="B22" s="171" t="s">
        <v>200</v>
      </c>
      <c r="C22" s="172">
        <v>80000000</v>
      </c>
      <c r="D22" s="171" t="s">
        <v>8564</v>
      </c>
      <c r="E22" s="171" t="s">
        <v>8565</v>
      </c>
      <c r="F22" s="171" t="s">
        <v>8550</v>
      </c>
    </row>
    <row r="23" spans="1:6" ht="27.6">
      <c r="A23" s="291" t="s">
        <v>4</v>
      </c>
      <c r="B23" s="171" t="s">
        <v>201</v>
      </c>
      <c r="C23" s="172">
        <v>11000000</v>
      </c>
      <c r="D23" s="171" t="s">
        <v>6897</v>
      </c>
      <c r="E23" s="171" t="s">
        <v>8566</v>
      </c>
      <c r="F23" s="171" t="s">
        <v>8550</v>
      </c>
    </row>
    <row r="24" spans="1:6" ht="82.8">
      <c r="A24" s="291" t="s">
        <v>5</v>
      </c>
      <c r="B24" s="171" t="s">
        <v>367</v>
      </c>
      <c r="C24" s="172">
        <v>12000000</v>
      </c>
      <c r="D24" s="171" t="s">
        <v>8567</v>
      </c>
      <c r="E24" s="171" t="s">
        <v>8568</v>
      </c>
      <c r="F24" s="171" t="s">
        <v>8550</v>
      </c>
    </row>
    <row r="25" spans="1:6" ht="41.4">
      <c r="A25" s="291" t="s">
        <v>8800</v>
      </c>
      <c r="B25" s="171" t="s">
        <v>1150</v>
      </c>
      <c r="C25" s="172">
        <v>12000000</v>
      </c>
      <c r="D25" s="171" t="s">
        <v>8569</v>
      </c>
      <c r="E25" s="171" t="s">
        <v>8570</v>
      </c>
      <c r="F25" s="171" t="s">
        <v>8550</v>
      </c>
    </row>
    <row r="26" spans="1:6">
      <c r="A26" s="170"/>
      <c r="B26" s="171"/>
      <c r="C26" s="172"/>
      <c r="D26" s="173"/>
      <c r="E26" s="173"/>
      <c r="F26" s="173"/>
    </row>
    <row r="27" spans="1:6" s="156" customFormat="1" ht="27.6">
      <c r="A27" s="290" t="s">
        <v>8806</v>
      </c>
      <c r="B27" s="174" t="s">
        <v>207</v>
      </c>
      <c r="C27" s="154">
        <f>SUM(C28)</f>
        <v>15000000</v>
      </c>
      <c r="D27" s="155"/>
      <c r="E27" s="155"/>
      <c r="F27" s="155"/>
    </row>
    <row r="28" spans="1:6" ht="27.6">
      <c r="A28" s="291" t="s">
        <v>3</v>
      </c>
      <c r="B28" s="171" t="s">
        <v>369</v>
      </c>
      <c r="C28" s="172">
        <v>15000000</v>
      </c>
      <c r="D28" s="171" t="s">
        <v>8571</v>
      </c>
      <c r="E28" s="171" t="s">
        <v>5192</v>
      </c>
      <c r="F28" s="171" t="s">
        <v>8550</v>
      </c>
    </row>
    <row r="29" spans="1:6">
      <c r="A29" s="170"/>
      <c r="B29" s="171"/>
      <c r="C29" s="172"/>
      <c r="D29" s="171"/>
      <c r="E29" s="171"/>
      <c r="F29" s="171"/>
    </row>
    <row r="30" spans="1:6" s="156" customFormat="1" ht="27.6">
      <c r="A30" s="290" t="s">
        <v>8807</v>
      </c>
      <c r="B30" s="176" t="s">
        <v>209</v>
      </c>
      <c r="C30" s="154">
        <f>SUM(C31:C32)</f>
        <v>84000000</v>
      </c>
      <c r="D30" s="153"/>
      <c r="E30" s="153"/>
      <c r="F30" s="153"/>
    </row>
    <row r="31" spans="1:6" ht="27.6">
      <c r="A31" s="291" t="s">
        <v>3</v>
      </c>
      <c r="B31" s="171" t="s">
        <v>371</v>
      </c>
      <c r="C31" s="172">
        <v>4000000</v>
      </c>
      <c r="D31" s="171" t="s">
        <v>8572</v>
      </c>
      <c r="E31" s="171" t="s">
        <v>5192</v>
      </c>
      <c r="F31" s="171" t="s">
        <v>8550</v>
      </c>
    </row>
    <row r="32" spans="1:6" ht="41.4">
      <c r="A32" s="291" t="s">
        <v>4</v>
      </c>
      <c r="B32" s="171" t="s">
        <v>481</v>
      </c>
      <c r="C32" s="172">
        <v>80000000</v>
      </c>
      <c r="D32" s="171" t="s">
        <v>8573</v>
      </c>
      <c r="E32" s="171" t="s">
        <v>5192</v>
      </c>
      <c r="F32" s="171" t="s">
        <v>8550</v>
      </c>
    </row>
    <row r="33" spans="1:6">
      <c r="A33" s="170"/>
      <c r="B33" s="171"/>
      <c r="C33" s="172"/>
      <c r="D33" s="171"/>
      <c r="E33" s="171"/>
      <c r="F33" s="171"/>
    </row>
    <row r="34" spans="1:6" s="156" customFormat="1" ht="27.6">
      <c r="A34" s="290" t="s">
        <v>8808</v>
      </c>
      <c r="B34" s="174" t="s">
        <v>1189</v>
      </c>
      <c r="C34" s="154">
        <f>SUM(C35:C39)</f>
        <v>2307000000</v>
      </c>
      <c r="D34" s="153"/>
      <c r="E34" s="153"/>
      <c r="F34" s="153"/>
    </row>
    <row r="35" spans="1:6" ht="27.6">
      <c r="A35" s="291" t="s">
        <v>3</v>
      </c>
      <c r="B35" s="171" t="s">
        <v>1190</v>
      </c>
      <c r="C35" s="172">
        <v>70000000</v>
      </c>
      <c r="D35" s="171" t="s">
        <v>8574</v>
      </c>
      <c r="E35" s="171" t="s">
        <v>8575</v>
      </c>
      <c r="F35" s="171" t="s">
        <v>8550</v>
      </c>
    </row>
    <row r="36" spans="1:6" ht="27.6">
      <c r="A36" s="291" t="s">
        <v>4</v>
      </c>
      <c r="B36" s="171" t="s">
        <v>1191</v>
      </c>
      <c r="C36" s="172">
        <v>100000000</v>
      </c>
      <c r="D36" s="171" t="s">
        <v>8576</v>
      </c>
      <c r="E36" s="171" t="s">
        <v>5111</v>
      </c>
      <c r="F36" s="171" t="s">
        <v>8550</v>
      </c>
    </row>
    <row r="37" spans="1:6" ht="27.6">
      <c r="A37" s="291" t="s">
        <v>5</v>
      </c>
      <c r="B37" s="171" t="s">
        <v>1192</v>
      </c>
      <c r="C37" s="172">
        <v>100000000</v>
      </c>
      <c r="D37" s="171" t="s">
        <v>8577</v>
      </c>
      <c r="E37" s="171" t="s">
        <v>5966</v>
      </c>
      <c r="F37" s="171" t="s">
        <v>8550</v>
      </c>
    </row>
    <row r="38" spans="1:6" ht="27.6">
      <c r="A38" s="291" t="s">
        <v>8800</v>
      </c>
      <c r="B38" s="171" t="s">
        <v>1193</v>
      </c>
      <c r="C38" s="172">
        <v>2007000000</v>
      </c>
      <c r="D38" s="171" t="s">
        <v>8578</v>
      </c>
      <c r="E38" s="171" t="s">
        <v>5254</v>
      </c>
      <c r="F38" s="171" t="s">
        <v>8550</v>
      </c>
    </row>
    <row r="39" spans="1:6" ht="27.6">
      <c r="A39" s="291" t="s">
        <v>71</v>
      </c>
      <c r="B39" s="171" t="s">
        <v>1194</v>
      </c>
      <c r="C39" s="172">
        <v>30000000</v>
      </c>
      <c r="D39" s="171" t="s">
        <v>8579</v>
      </c>
      <c r="E39" s="171" t="s">
        <v>5192</v>
      </c>
      <c r="F39" s="171" t="s">
        <v>8550</v>
      </c>
    </row>
    <row r="40" spans="1:6">
      <c r="A40" s="170"/>
      <c r="B40" s="171"/>
      <c r="C40" s="172"/>
      <c r="D40" s="171"/>
      <c r="E40" s="171"/>
      <c r="F40" s="171"/>
    </row>
    <row r="41" spans="1:6" s="156" customFormat="1">
      <c r="A41" s="157" t="s">
        <v>8813</v>
      </c>
      <c r="B41" s="153" t="s">
        <v>84</v>
      </c>
      <c r="C41" s="154">
        <f>SUM(C42)</f>
        <v>5123359000</v>
      </c>
      <c r="D41" s="153"/>
      <c r="E41" s="153"/>
      <c r="F41" s="153"/>
    </row>
    <row r="42" spans="1:6" s="156" customFormat="1">
      <c r="A42" s="290" t="s">
        <v>8799</v>
      </c>
      <c r="B42" s="174" t="s">
        <v>486</v>
      </c>
      <c r="C42" s="154">
        <f>SUM(C43:C45)</f>
        <v>5123359000</v>
      </c>
      <c r="D42" s="153"/>
      <c r="E42" s="153"/>
      <c r="F42" s="153"/>
    </row>
    <row r="43" spans="1:6" ht="27.6">
      <c r="A43" s="291" t="s">
        <v>3</v>
      </c>
      <c r="B43" s="171" t="s">
        <v>673</v>
      </c>
      <c r="C43" s="172">
        <v>3212532000</v>
      </c>
      <c r="D43" s="171" t="s">
        <v>8584</v>
      </c>
      <c r="E43" s="171" t="s">
        <v>5307</v>
      </c>
      <c r="F43" s="171" t="s">
        <v>8582</v>
      </c>
    </row>
    <row r="44" spans="1:6" ht="27.6">
      <c r="A44" s="291" t="s">
        <v>4</v>
      </c>
      <c r="B44" s="171" t="s">
        <v>674</v>
      </c>
      <c r="C44" s="172">
        <v>686735000</v>
      </c>
      <c r="D44" s="171" t="s">
        <v>8584</v>
      </c>
      <c r="E44" s="171" t="s">
        <v>5307</v>
      </c>
      <c r="F44" s="171" t="s">
        <v>7510</v>
      </c>
    </row>
    <row r="45" spans="1:6" ht="27.6">
      <c r="A45" s="291" t="s">
        <v>5</v>
      </c>
      <c r="B45" s="175" t="s">
        <v>675</v>
      </c>
      <c r="C45" s="172">
        <v>1224092000</v>
      </c>
      <c r="D45" s="171" t="s">
        <v>8584</v>
      </c>
      <c r="E45" s="171" t="s">
        <v>5307</v>
      </c>
      <c r="F45" s="171" t="s">
        <v>8583</v>
      </c>
    </row>
    <row r="46" spans="1:6">
      <c r="A46" s="170"/>
      <c r="B46" s="171"/>
      <c r="C46" s="172"/>
      <c r="D46" s="171"/>
      <c r="E46" s="171"/>
      <c r="F46" s="171"/>
    </row>
    <row r="47" spans="1:6" s="156" customFormat="1" ht="27.6">
      <c r="A47" s="157" t="s">
        <v>8814</v>
      </c>
      <c r="B47" s="258" t="s">
        <v>149</v>
      </c>
      <c r="C47" s="154">
        <f>SUM(C48,C51)</f>
        <v>60000000</v>
      </c>
      <c r="D47" s="153"/>
      <c r="E47" s="153"/>
      <c r="F47" s="153"/>
    </row>
    <row r="48" spans="1:6" s="156" customFormat="1" ht="27.6">
      <c r="A48" s="290" t="s">
        <v>8799</v>
      </c>
      <c r="B48" s="174" t="s">
        <v>1253</v>
      </c>
      <c r="C48" s="154">
        <f>SUM(C49)</f>
        <v>10000000</v>
      </c>
      <c r="D48" s="153"/>
      <c r="E48" s="153"/>
      <c r="F48" s="153"/>
    </row>
    <row r="49" spans="1:6" ht="27.6">
      <c r="A49" s="291" t="s">
        <v>3</v>
      </c>
      <c r="B49" s="171" t="s">
        <v>1254</v>
      </c>
      <c r="C49" s="172">
        <v>10000000</v>
      </c>
      <c r="D49" s="171" t="s">
        <v>8580</v>
      </c>
      <c r="E49" s="171" t="s">
        <v>5192</v>
      </c>
      <c r="F49" s="171" t="s">
        <v>8550</v>
      </c>
    </row>
    <row r="50" spans="1:6">
      <c r="A50" s="170"/>
      <c r="B50" s="171"/>
      <c r="C50" s="172"/>
      <c r="D50" s="171"/>
      <c r="E50" s="171"/>
      <c r="F50" s="171"/>
    </row>
    <row r="51" spans="1:6" s="156" customFormat="1" ht="27.6">
      <c r="A51" s="290" t="s">
        <v>8805</v>
      </c>
      <c r="B51" s="174" t="s">
        <v>1248</v>
      </c>
      <c r="C51" s="154">
        <f>SUM(C52)</f>
        <v>50000000</v>
      </c>
      <c r="D51" s="153"/>
      <c r="E51" s="153"/>
      <c r="F51" s="153"/>
    </row>
    <row r="52" spans="1:6" ht="55.2">
      <c r="A52" s="291" t="s">
        <v>3</v>
      </c>
      <c r="B52" s="171" t="s">
        <v>1255</v>
      </c>
      <c r="C52" s="172">
        <v>50000000</v>
      </c>
      <c r="D52" s="171" t="s">
        <v>8581</v>
      </c>
      <c r="E52" s="171" t="s">
        <v>5111</v>
      </c>
      <c r="F52" s="171" t="s">
        <v>8550</v>
      </c>
    </row>
  </sheetData>
  <pageMargins left="0.39370078740157483" right="0.39370078740157483" top="0.39370078740157483" bottom="0.47244094488188981" header="0.31496062992125984" footer="0.31496062992125984"/>
  <pageSetup paperSize="403" scale="68" firstPageNumber="151" fitToHeight="0" orientation="landscape" useFirstPageNumber="1" horizontalDpi="200" verticalDpi="200" r:id="rId1"/>
  <headerFooter>
    <oddFooter>&amp;CInformasi APBD Tahun 2016&amp;R&amp;P</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sheetPr>
    <outlinePr summaryBelow="0" summaryRight="0"/>
    <pageSetUpPr autoPageBreaks="0" fitToPage="1"/>
  </sheetPr>
  <dimension ref="A1:C53"/>
  <sheetViews>
    <sheetView tabSelected="1" showOutlineSymbols="0" view="pageBreakPreview" zoomScale="60" workbookViewId="0">
      <selection activeCell="H40" sqref="H40"/>
    </sheetView>
  </sheetViews>
  <sheetFormatPr defaultColWidth="6.88671875" defaultRowHeight="12.75" customHeight="1"/>
  <cols>
    <col min="1" max="1" width="12.109375" customWidth="1"/>
    <col min="2" max="2" width="67.109375" customWidth="1"/>
    <col min="3" max="3" width="25.109375" bestFit="1" customWidth="1"/>
  </cols>
  <sheetData>
    <row r="1" spans="1:3" ht="18.75" customHeight="1">
      <c r="A1" s="305" t="s">
        <v>8830</v>
      </c>
      <c r="B1" s="305"/>
      <c r="C1" s="305"/>
    </row>
    <row r="2" spans="1:3" ht="6.75" customHeight="1"/>
    <row r="3" spans="1:3" ht="27.6">
      <c r="A3" s="58" t="s">
        <v>0</v>
      </c>
      <c r="B3" s="58" t="s">
        <v>1</v>
      </c>
      <c r="C3" s="58" t="s">
        <v>2</v>
      </c>
    </row>
    <row r="4" spans="1:3" ht="13.8">
      <c r="A4" s="58" t="s">
        <v>3</v>
      </c>
      <c r="B4" s="58" t="s">
        <v>4</v>
      </c>
      <c r="C4" s="58" t="s">
        <v>5</v>
      </c>
    </row>
    <row r="5" spans="1:3" s="56" customFormat="1" ht="13.8">
      <c r="A5" s="60" t="s">
        <v>3</v>
      </c>
      <c r="B5" s="60" t="s">
        <v>6</v>
      </c>
      <c r="C5" s="65">
        <v>1967338349000</v>
      </c>
    </row>
    <row r="6" spans="1:3" s="56" customFormat="1" ht="13.8">
      <c r="A6" s="60" t="s">
        <v>7</v>
      </c>
      <c r="B6" s="60" t="s">
        <v>8</v>
      </c>
      <c r="C6" s="65">
        <v>216509544000</v>
      </c>
    </row>
    <row r="7" spans="1:3" ht="13.8">
      <c r="A7" s="59" t="s">
        <v>9</v>
      </c>
      <c r="B7" s="61" t="s">
        <v>10</v>
      </c>
      <c r="C7" s="62">
        <v>91947965000</v>
      </c>
    </row>
    <row r="8" spans="1:3" ht="13.8">
      <c r="A8" s="59" t="s">
        <v>11</v>
      </c>
      <c r="B8" s="61" t="s">
        <v>12</v>
      </c>
      <c r="C8" s="62">
        <v>19919531000</v>
      </c>
    </row>
    <row r="9" spans="1:3" ht="13.8">
      <c r="A9" s="59" t="s">
        <v>13</v>
      </c>
      <c r="B9" s="61" t="s">
        <v>14</v>
      </c>
      <c r="C9" s="62">
        <v>8138281000</v>
      </c>
    </row>
    <row r="10" spans="1:3" ht="13.8">
      <c r="A10" s="59" t="s">
        <v>15</v>
      </c>
      <c r="B10" s="61" t="s">
        <v>16</v>
      </c>
      <c r="C10" s="62">
        <v>96503767000</v>
      </c>
    </row>
    <row r="11" spans="1:3" ht="13.8">
      <c r="A11" s="59"/>
      <c r="B11" s="61"/>
      <c r="C11" s="62"/>
    </row>
    <row r="12" spans="1:3" s="56" customFormat="1" ht="13.8">
      <c r="A12" s="60" t="s">
        <v>17</v>
      </c>
      <c r="B12" s="60" t="s">
        <v>18</v>
      </c>
      <c r="C12" s="65">
        <v>1538609267000</v>
      </c>
    </row>
    <row r="13" spans="1:3" ht="13.8">
      <c r="A13" s="59" t="s">
        <v>19</v>
      </c>
      <c r="B13" s="61" t="s">
        <v>20</v>
      </c>
      <c r="C13" s="62">
        <v>36959080000</v>
      </c>
    </row>
    <row r="14" spans="1:3" ht="13.8">
      <c r="A14" s="59" t="s">
        <v>21</v>
      </c>
      <c r="B14" s="61" t="s">
        <v>22</v>
      </c>
      <c r="C14" s="62">
        <v>996164049000</v>
      </c>
    </row>
    <row r="15" spans="1:3" ht="13.8">
      <c r="A15" s="59" t="s">
        <v>23</v>
      </c>
      <c r="B15" s="61" t="s">
        <v>24</v>
      </c>
      <c r="C15" s="62">
        <v>505486138000</v>
      </c>
    </row>
    <row r="16" spans="1:3" ht="13.8">
      <c r="A16" s="59"/>
      <c r="B16" s="61"/>
      <c r="C16" s="62"/>
    </row>
    <row r="17" spans="1:3" s="56" customFormat="1" ht="13.8">
      <c r="A17" s="60" t="s">
        <v>25</v>
      </c>
      <c r="B17" s="60" t="s">
        <v>26</v>
      </c>
      <c r="C17" s="65">
        <v>212219538000</v>
      </c>
    </row>
    <row r="18" spans="1:3" ht="13.8">
      <c r="A18" s="59" t="s">
        <v>27</v>
      </c>
      <c r="B18" s="61" t="s">
        <v>28</v>
      </c>
      <c r="C18" s="62">
        <v>103533194000</v>
      </c>
    </row>
    <row r="19" spans="1:3" ht="13.8">
      <c r="A19" s="59" t="s">
        <v>29</v>
      </c>
      <c r="B19" s="61" t="s">
        <v>30</v>
      </c>
      <c r="C19" s="62">
        <v>108686344000</v>
      </c>
    </row>
    <row r="20" spans="1:3" ht="13.8">
      <c r="A20" s="59" t="s">
        <v>31</v>
      </c>
      <c r="B20" s="61" t="s">
        <v>32</v>
      </c>
      <c r="C20" s="62">
        <v>0</v>
      </c>
    </row>
    <row r="21" spans="1:3" ht="13.8">
      <c r="A21" s="306"/>
      <c r="B21" s="307"/>
      <c r="C21" s="308"/>
    </row>
    <row r="22" spans="1:3" ht="13.8">
      <c r="A22" s="306"/>
      <c r="B22" s="307"/>
      <c r="C22" s="308"/>
    </row>
    <row r="23" spans="1:3" ht="17.399999999999999">
      <c r="A23" s="305" t="s">
        <v>8831</v>
      </c>
      <c r="B23" s="305"/>
      <c r="C23" s="305"/>
    </row>
    <row r="24" spans="1:3" ht="6.75" customHeight="1">
      <c r="A24" s="306"/>
      <c r="B24" s="307"/>
      <c r="C24" s="308"/>
    </row>
    <row r="25" spans="1:3" ht="27.6">
      <c r="A25" s="58" t="s">
        <v>0</v>
      </c>
      <c r="B25" s="58" t="s">
        <v>1</v>
      </c>
      <c r="C25" s="58" t="s">
        <v>2</v>
      </c>
    </row>
    <row r="26" spans="1:3" ht="13.8">
      <c r="A26" s="58" t="s">
        <v>3</v>
      </c>
      <c r="B26" s="58" t="s">
        <v>4</v>
      </c>
      <c r="C26" s="58" t="s">
        <v>5</v>
      </c>
    </row>
    <row r="27" spans="1:3" s="56" customFormat="1" ht="13.8">
      <c r="A27" s="60" t="s">
        <v>4</v>
      </c>
      <c r="B27" s="60" t="s">
        <v>33</v>
      </c>
      <c r="C27" s="65">
        <v>2052584508000</v>
      </c>
    </row>
    <row r="28" spans="1:3" s="56" customFormat="1" ht="13.8">
      <c r="A28" s="60" t="s">
        <v>34</v>
      </c>
      <c r="B28" s="60" t="s">
        <v>35</v>
      </c>
      <c r="C28" s="65">
        <v>1479208785000</v>
      </c>
    </row>
    <row r="29" spans="1:3" ht="13.8">
      <c r="A29" s="59" t="s">
        <v>36</v>
      </c>
      <c r="B29" s="61" t="s">
        <v>37</v>
      </c>
      <c r="C29" s="62">
        <v>1172833392000</v>
      </c>
    </row>
    <row r="30" spans="1:3" ht="13.8">
      <c r="A30" s="59" t="s">
        <v>38</v>
      </c>
      <c r="B30" s="61" t="s">
        <v>39</v>
      </c>
      <c r="C30" s="62">
        <v>48897733000</v>
      </c>
    </row>
    <row r="31" spans="1:3" ht="13.8">
      <c r="A31" s="59" t="s">
        <v>40</v>
      </c>
      <c r="B31" s="61" t="s">
        <v>41</v>
      </c>
      <c r="C31" s="62">
        <v>4130000000</v>
      </c>
    </row>
    <row r="32" spans="1:3" ht="27.6">
      <c r="A32" s="59" t="s">
        <v>42</v>
      </c>
      <c r="B32" s="61" t="s">
        <v>43</v>
      </c>
      <c r="C32" s="62">
        <v>11186750000</v>
      </c>
    </row>
    <row r="33" spans="1:3" ht="27.6">
      <c r="A33" s="59" t="s">
        <v>44</v>
      </c>
      <c r="B33" s="61" t="s">
        <v>45</v>
      </c>
      <c r="C33" s="62">
        <v>239660910000</v>
      </c>
    </row>
    <row r="34" spans="1:3" ht="13.8">
      <c r="A34" s="59" t="s">
        <v>46</v>
      </c>
      <c r="B34" s="61" t="s">
        <v>47</v>
      </c>
      <c r="C34" s="62">
        <v>2500000000</v>
      </c>
    </row>
    <row r="35" spans="1:3" ht="13.8">
      <c r="A35" s="59"/>
      <c r="B35" s="61"/>
      <c r="C35" s="62"/>
    </row>
    <row r="36" spans="1:3" s="56" customFormat="1" ht="13.8">
      <c r="A36" s="60" t="s">
        <v>48</v>
      </c>
      <c r="B36" s="60" t="s">
        <v>49</v>
      </c>
      <c r="C36" s="65">
        <v>573375723000</v>
      </c>
    </row>
    <row r="37" spans="1:3" ht="13.8">
      <c r="A37" s="59" t="s">
        <v>50</v>
      </c>
      <c r="B37" s="61" t="s">
        <v>37</v>
      </c>
      <c r="C37" s="62">
        <v>17015015740</v>
      </c>
    </row>
    <row r="38" spans="1:3" ht="13.8">
      <c r="A38" s="59" t="s">
        <v>51</v>
      </c>
      <c r="B38" s="61" t="s">
        <v>52</v>
      </c>
      <c r="C38" s="62">
        <v>319095944725</v>
      </c>
    </row>
    <row r="39" spans="1:3" ht="13.8">
      <c r="A39" s="59" t="s">
        <v>53</v>
      </c>
      <c r="B39" s="61" t="s">
        <v>54</v>
      </c>
      <c r="C39" s="62">
        <v>237264762535</v>
      </c>
    </row>
    <row r="40" spans="1:3" s="56" customFormat="1" ht="13.8">
      <c r="A40" s="66"/>
      <c r="B40" s="60" t="s">
        <v>55</v>
      </c>
      <c r="C40" s="65">
        <v>-85246159000</v>
      </c>
    </row>
    <row r="41" spans="1:3" s="56" customFormat="1" ht="13.8">
      <c r="A41" s="309"/>
      <c r="B41" s="310"/>
      <c r="C41" s="311"/>
    </row>
    <row r="42" spans="1:3" s="56" customFormat="1" ht="17.399999999999999">
      <c r="A42" s="305" t="s">
        <v>8832</v>
      </c>
      <c r="B42" s="305"/>
      <c r="C42" s="305"/>
    </row>
    <row r="43" spans="1:3" s="56" customFormat="1" ht="6.75" customHeight="1">
      <c r="A43" s="306"/>
      <c r="B43" s="307"/>
      <c r="C43" s="308"/>
    </row>
    <row r="44" spans="1:3" s="56" customFormat="1" ht="27.6">
      <c r="A44" s="58" t="s">
        <v>0</v>
      </c>
      <c r="B44" s="58" t="s">
        <v>1</v>
      </c>
      <c r="C44" s="58" t="s">
        <v>2</v>
      </c>
    </row>
    <row r="45" spans="1:3" s="56" customFormat="1" ht="13.8">
      <c r="A45" s="58" t="s">
        <v>3</v>
      </c>
      <c r="B45" s="58" t="s">
        <v>4</v>
      </c>
      <c r="C45" s="58" t="s">
        <v>5</v>
      </c>
    </row>
    <row r="46" spans="1:3" s="56" customFormat="1" ht="13.8">
      <c r="A46" s="60" t="s">
        <v>5</v>
      </c>
      <c r="B46" s="60" t="s">
        <v>56</v>
      </c>
      <c r="C46" s="65"/>
    </row>
    <row r="47" spans="1:3" s="56" customFormat="1" ht="13.8">
      <c r="A47" s="60" t="s">
        <v>57</v>
      </c>
      <c r="B47" s="60" t="s">
        <v>58</v>
      </c>
      <c r="C47" s="65">
        <v>95246159000</v>
      </c>
    </row>
    <row r="48" spans="1:3" ht="13.8">
      <c r="A48" s="59" t="s">
        <v>59</v>
      </c>
      <c r="B48" s="61" t="s">
        <v>60</v>
      </c>
      <c r="C48" s="62">
        <v>95246159000</v>
      </c>
    </row>
    <row r="49" spans="1:3" ht="13.8">
      <c r="A49" s="59" t="s">
        <v>61</v>
      </c>
      <c r="B49" s="61" t="s">
        <v>62</v>
      </c>
      <c r="C49" s="62">
        <v>0</v>
      </c>
    </row>
    <row r="50" spans="1:3" ht="13.8">
      <c r="A50" s="59"/>
      <c r="B50" s="61"/>
      <c r="C50" s="62"/>
    </row>
    <row r="51" spans="1:3" s="56" customFormat="1" ht="13.8">
      <c r="A51" s="60" t="s">
        <v>63</v>
      </c>
      <c r="B51" s="60" t="s">
        <v>64</v>
      </c>
      <c r="C51" s="65">
        <v>10000000000</v>
      </c>
    </row>
    <row r="52" spans="1:3" ht="13.8">
      <c r="A52" s="59" t="s">
        <v>65</v>
      </c>
      <c r="B52" s="61" t="s">
        <v>66</v>
      </c>
      <c r="C52" s="62">
        <v>10000000000</v>
      </c>
    </row>
    <row r="53" spans="1:3" s="56" customFormat="1" ht="13.8">
      <c r="A53" s="66"/>
      <c r="B53" s="60" t="s">
        <v>67</v>
      </c>
      <c r="C53" s="65">
        <v>85246159000</v>
      </c>
    </row>
  </sheetData>
  <mergeCells count="3">
    <mergeCell ref="A1:C1"/>
    <mergeCell ref="A23:C23"/>
    <mergeCell ref="A42:C42"/>
  </mergeCells>
  <pageMargins left="0.43307086614173229" right="0.51181102362204722" top="1.0629921259842521" bottom="0.51181102362204722" header="0" footer="0"/>
  <pageSetup paperSize="403" scale="91" fitToHeight="0" orientation="landscape" horizontalDpi="300" verticalDpi="200" r:id="rId1"/>
  <headerFooter alignWithMargins="0"/>
  <rowBreaks count="2" manualBreakCount="2">
    <brk id="21" max="2" man="1"/>
    <brk id="41" max="2" man="1"/>
  </rowBreaks>
</worksheet>
</file>

<file path=xl/worksheets/sheet20.xml><?xml version="1.0" encoding="utf-8"?>
<worksheet xmlns="http://schemas.openxmlformats.org/spreadsheetml/2006/main" xmlns:r="http://schemas.openxmlformats.org/officeDocument/2006/relationships">
  <sheetPr>
    <tabColor rgb="FFFFFF00"/>
    <pageSetUpPr fitToPage="1"/>
  </sheetPr>
  <dimension ref="A1:F61"/>
  <sheetViews>
    <sheetView view="pageBreakPreview" topLeftCell="A45" zoomScaleSheetLayoutView="100" workbookViewId="0">
      <selection activeCell="B61" sqref="B61"/>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93</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93</v>
      </c>
      <c r="C6" s="154">
        <f>SUM(C8,C59)</f>
        <v>4260072000</v>
      </c>
      <c r="D6" s="155"/>
      <c r="E6" s="155"/>
      <c r="F6" s="155"/>
    </row>
    <row r="7" spans="1:6" s="156" customFormat="1">
      <c r="A7" s="157"/>
      <c r="B7" s="153"/>
      <c r="C7" s="154"/>
      <c r="D7" s="155"/>
      <c r="E7" s="155"/>
      <c r="F7" s="155"/>
    </row>
    <row r="8" spans="1:6" s="156" customFormat="1">
      <c r="A8" s="157" t="s">
        <v>8798</v>
      </c>
      <c r="B8" s="153" t="s">
        <v>146</v>
      </c>
      <c r="C8" s="154">
        <f>SUM(C9,C22,C29,C32,C37,C40,C47,C54)</f>
        <v>4211072000</v>
      </c>
      <c r="D8" s="155"/>
      <c r="E8" s="155"/>
      <c r="F8" s="155"/>
    </row>
    <row r="9" spans="1:6" s="156" customFormat="1" ht="27.6">
      <c r="A9" s="290" t="s">
        <v>8799</v>
      </c>
      <c r="B9" s="174" t="s">
        <v>187</v>
      </c>
      <c r="C9" s="154">
        <f>SUM(C10:C20)</f>
        <v>354282000</v>
      </c>
      <c r="D9" s="155"/>
      <c r="E9" s="155"/>
      <c r="F9" s="155"/>
    </row>
    <row r="10" spans="1:6" ht="27.6">
      <c r="A10" s="291" t="s">
        <v>3</v>
      </c>
      <c r="B10" s="171" t="s">
        <v>188</v>
      </c>
      <c r="C10" s="172">
        <v>5000000</v>
      </c>
      <c r="D10" s="171" t="s">
        <v>7559</v>
      </c>
      <c r="E10" s="171" t="s">
        <v>7560</v>
      </c>
      <c r="F10" s="171" t="s">
        <v>7561</v>
      </c>
    </row>
    <row r="11" spans="1:6" ht="27.6">
      <c r="A11" s="291" t="s">
        <v>4</v>
      </c>
      <c r="B11" s="171" t="s">
        <v>189</v>
      </c>
      <c r="C11" s="172">
        <v>21600000</v>
      </c>
      <c r="D11" s="171" t="s">
        <v>7562</v>
      </c>
      <c r="E11" s="171" t="s">
        <v>5254</v>
      </c>
      <c r="F11" s="171" t="s">
        <v>7561</v>
      </c>
    </row>
    <row r="12" spans="1:6" ht="41.4">
      <c r="A12" s="291" t="s">
        <v>5</v>
      </c>
      <c r="B12" s="171" t="s">
        <v>190</v>
      </c>
      <c r="C12" s="172">
        <v>90300000</v>
      </c>
      <c r="D12" s="171" t="s">
        <v>7563</v>
      </c>
      <c r="E12" s="171" t="s">
        <v>5486</v>
      </c>
      <c r="F12" s="171" t="s">
        <v>7561</v>
      </c>
    </row>
    <row r="13" spans="1:6">
      <c r="A13" s="291" t="s">
        <v>8800</v>
      </c>
      <c r="B13" s="171" t="s">
        <v>899</v>
      </c>
      <c r="C13" s="172">
        <v>73970000</v>
      </c>
      <c r="D13" s="171" t="s">
        <v>7564</v>
      </c>
      <c r="E13" s="171" t="s">
        <v>7565</v>
      </c>
      <c r="F13" s="171" t="s">
        <v>7561</v>
      </c>
    </row>
    <row r="14" spans="1:6" ht="41.4">
      <c r="A14" s="291" t="s">
        <v>71</v>
      </c>
      <c r="B14" s="171" t="s">
        <v>362</v>
      </c>
      <c r="C14" s="172">
        <v>28200000</v>
      </c>
      <c r="D14" s="171" t="s">
        <v>7566</v>
      </c>
      <c r="E14" s="171" t="s">
        <v>7567</v>
      </c>
      <c r="F14" s="171" t="s">
        <v>7561</v>
      </c>
    </row>
    <row r="15" spans="1:6" ht="27.6">
      <c r="A15" s="291" t="s">
        <v>8801</v>
      </c>
      <c r="B15" s="171" t="s">
        <v>747</v>
      </c>
      <c r="C15" s="172">
        <v>10000000</v>
      </c>
      <c r="D15" s="171" t="s">
        <v>7568</v>
      </c>
      <c r="E15" s="171" t="s">
        <v>5254</v>
      </c>
      <c r="F15" s="171" t="s">
        <v>7561</v>
      </c>
    </row>
    <row r="16" spans="1:6">
      <c r="A16" s="291" t="s">
        <v>8802</v>
      </c>
      <c r="B16" s="171" t="s">
        <v>191</v>
      </c>
      <c r="C16" s="172">
        <v>13958000</v>
      </c>
      <c r="D16" s="171" t="s">
        <v>7569</v>
      </c>
      <c r="E16" s="171" t="s">
        <v>5307</v>
      </c>
      <c r="F16" s="171" t="s">
        <v>7561</v>
      </c>
    </row>
    <row r="17" spans="1:6" ht="27.6">
      <c r="A17" s="291" t="s">
        <v>8803</v>
      </c>
      <c r="B17" s="171" t="s">
        <v>192</v>
      </c>
      <c r="C17" s="172">
        <v>4754000</v>
      </c>
      <c r="D17" s="171" t="s">
        <v>7570</v>
      </c>
      <c r="E17" s="171" t="s">
        <v>5307</v>
      </c>
      <c r="F17" s="171" t="s">
        <v>7561</v>
      </c>
    </row>
    <row r="18" spans="1:6" ht="27.6">
      <c r="A18" s="291" t="s">
        <v>8804</v>
      </c>
      <c r="B18" s="171" t="s">
        <v>193</v>
      </c>
      <c r="C18" s="172">
        <v>3500000</v>
      </c>
      <c r="D18" s="171" t="s">
        <v>7571</v>
      </c>
      <c r="E18" s="171" t="s">
        <v>5307</v>
      </c>
      <c r="F18" s="171" t="s">
        <v>7561</v>
      </c>
    </row>
    <row r="19" spans="1:6" ht="27.6">
      <c r="A19" s="291" t="s">
        <v>3729</v>
      </c>
      <c r="B19" s="171" t="s">
        <v>363</v>
      </c>
      <c r="C19" s="172">
        <v>3000000</v>
      </c>
      <c r="D19" s="171" t="s">
        <v>5516</v>
      </c>
      <c r="E19" s="171" t="s">
        <v>5307</v>
      </c>
      <c r="F19" s="171" t="s">
        <v>7561</v>
      </c>
    </row>
    <row r="20" spans="1:6" ht="27.6">
      <c r="A20" s="291" t="s">
        <v>3730</v>
      </c>
      <c r="B20" s="171" t="s">
        <v>196</v>
      </c>
      <c r="C20" s="172">
        <v>100000000</v>
      </c>
      <c r="D20" s="171" t="s">
        <v>7572</v>
      </c>
      <c r="E20" s="171" t="s">
        <v>5254</v>
      </c>
      <c r="F20" s="171" t="s">
        <v>7561</v>
      </c>
    </row>
    <row r="21" spans="1:6">
      <c r="A21" s="170"/>
      <c r="B21" s="171"/>
      <c r="C21" s="172"/>
      <c r="D21" s="171"/>
      <c r="E21" s="171"/>
      <c r="F21" s="171"/>
    </row>
    <row r="22" spans="1:6" s="156" customFormat="1" ht="27.6">
      <c r="A22" s="290" t="s">
        <v>8805</v>
      </c>
      <c r="B22" s="174" t="s">
        <v>198</v>
      </c>
      <c r="C22" s="154">
        <f>SUM(C23:C27)</f>
        <v>2024240000</v>
      </c>
      <c r="D22" s="153"/>
      <c r="E22" s="153"/>
      <c r="F22" s="153"/>
    </row>
    <row r="23" spans="1:6">
      <c r="A23" s="291" t="s">
        <v>3</v>
      </c>
      <c r="B23" s="171" t="s">
        <v>1195</v>
      </c>
      <c r="C23" s="172">
        <v>1802130000</v>
      </c>
      <c r="D23" s="171" t="s">
        <v>7573</v>
      </c>
      <c r="E23" s="171" t="s">
        <v>5307</v>
      </c>
      <c r="F23" s="171" t="s">
        <v>5335</v>
      </c>
    </row>
    <row r="24" spans="1:6" ht="27.6">
      <c r="A24" s="291" t="s">
        <v>4</v>
      </c>
      <c r="B24" s="171" t="s">
        <v>477</v>
      </c>
      <c r="C24" s="172">
        <v>178110000</v>
      </c>
      <c r="D24" s="171" t="s">
        <v>7574</v>
      </c>
      <c r="E24" s="171" t="s">
        <v>7575</v>
      </c>
      <c r="F24" s="171" t="s">
        <v>7561</v>
      </c>
    </row>
    <row r="25" spans="1:6">
      <c r="A25" s="291" t="s">
        <v>5</v>
      </c>
      <c r="B25" s="171" t="s">
        <v>854</v>
      </c>
      <c r="C25" s="172">
        <v>21000000</v>
      </c>
      <c r="D25" s="171" t="s">
        <v>7576</v>
      </c>
      <c r="E25" s="171" t="s">
        <v>7577</v>
      </c>
      <c r="F25" s="171" t="s">
        <v>7561</v>
      </c>
    </row>
    <row r="26" spans="1:6" ht="27.6">
      <c r="A26" s="291" t="s">
        <v>8800</v>
      </c>
      <c r="B26" s="171" t="s">
        <v>201</v>
      </c>
      <c r="C26" s="172">
        <v>3000000</v>
      </c>
      <c r="D26" s="171" t="s">
        <v>7578</v>
      </c>
      <c r="E26" s="171" t="s">
        <v>5254</v>
      </c>
      <c r="F26" s="171" t="s">
        <v>7561</v>
      </c>
    </row>
    <row r="27" spans="1:6" ht="27.6">
      <c r="A27" s="291" t="s">
        <v>71</v>
      </c>
      <c r="B27" s="171" t="s">
        <v>203</v>
      </c>
      <c r="C27" s="172">
        <v>20000000</v>
      </c>
      <c r="D27" s="171" t="s">
        <v>7579</v>
      </c>
      <c r="E27" s="171" t="s">
        <v>5254</v>
      </c>
      <c r="F27" s="171" t="s">
        <v>7561</v>
      </c>
    </row>
    <row r="28" spans="1:6">
      <c r="A28" s="170"/>
      <c r="B28" s="171"/>
      <c r="C28" s="172"/>
      <c r="D28" s="171"/>
      <c r="E28" s="171"/>
      <c r="F28" s="171"/>
    </row>
    <row r="29" spans="1:6" s="156" customFormat="1">
      <c r="A29" s="290" t="s">
        <v>8806</v>
      </c>
      <c r="B29" s="174" t="s">
        <v>1061</v>
      </c>
      <c r="C29" s="154">
        <f>SUM(C30)</f>
        <v>63700000</v>
      </c>
      <c r="D29" s="153"/>
      <c r="E29" s="153"/>
      <c r="F29" s="153"/>
    </row>
    <row r="30" spans="1:6" ht="27.6">
      <c r="A30" s="291" t="s">
        <v>3</v>
      </c>
      <c r="B30" s="171" t="s">
        <v>1062</v>
      </c>
      <c r="C30" s="172">
        <v>63700000</v>
      </c>
      <c r="D30" s="171" t="s">
        <v>7580</v>
      </c>
      <c r="E30" s="171" t="s">
        <v>7581</v>
      </c>
      <c r="F30" s="171" t="s">
        <v>7561</v>
      </c>
    </row>
    <row r="31" spans="1:6">
      <c r="A31" s="170"/>
      <c r="B31" s="171"/>
      <c r="C31" s="172"/>
      <c r="D31" s="171"/>
      <c r="E31" s="171"/>
      <c r="F31" s="171"/>
    </row>
    <row r="32" spans="1:6" s="156" customFormat="1" ht="27.6">
      <c r="A32" s="290" t="s">
        <v>8807</v>
      </c>
      <c r="B32" s="174" t="s">
        <v>207</v>
      </c>
      <c r="C32" s="154">
        <f>SUM(C33:C35)</f>
        <v>107750000</v>
      </c>
      <c r="D32" s="153"/>
      <c r="E32" s="153"/>
      <c r="F32" s="153"/>
    </row>
    <row r="33" spans="1:6" ht="27.6">
      <c r="A33" s="291" t="s">
        <v>3</v>
      </c>
      <c r="B33" s="171" t="s">
        <v>369</v>
      </c>
      <c r="C33" s="172">
        <v>40000000</v>
      </c>
      <c r="D33" s="171" t="s">
        <v>7582</v>
      </c>
      <c r="E33" s="171" t="s">
        <v>5254</v>
      </c>
      <c r="F33" s="171" t="s">
        <v>7561</v>
      </c>
    </row>
    <row r="34" spans="1:6">
      <c r="A34" s="291" t="s">
        <v>4</v>
      </c>
      <c r="B34" s="171" t="s">
        <v>750</v>
      </c>
      <c r="C34" s="172">
        <v>41100000</v>
      </c>
      <c r="D34" s="171" t="s">
        <v>7583</v>
      </c>
      <c r="E34" s="171" t="s">
        <v>7584</v>
      </c>
      <c r="F34" s="171" t="s">
        <v>7561</v>
      </c>
    </row>
    <row r="35" spans="1:6">
      <c r="A35" s="291" t="s">
        <v>5</v>
      </c>
      <c r="B35" s="171" t="s">
        <v>1196</v>
      </c>
      <c r="C35" s="172">
        <v>26650000</v>
      </c>
      <c r="D35" s="171" t="s">
        <v>7585</v>
      </c>
      <c r="E35" s="171" t="s">
        <v>7584</v>
      </c>
      <c r="F35" s="171" t="s">
        <v>7561</v>
      </c>
    </row>
    <row r="36" spans="1:6">
      <c r="A36" s="170"/>
      <c r="B36" s="171"/>
      <c r="C36" s="172"/>
      <c r="D36" s="171"/>
      <c r="E36" s="171"/>
      <c r="F36" s="171"/>
    </row>
    <row r="37" spans="1:6" s="156" customFormat="1" ht="27.6">
      <c r="A37" s="290" t="s">
        <v>8808</v>
      </c>
      <c r="B37" s="176" t="s">
        <v>209</v>
      </c>
      <c r="C37" s="154">
        <f>SUM(C38)</f>
        <v>20000000</v>
      </c>
      <c r="D37" s="153"/>
      <c r="E37" s="153"/>
      <c r="F37" s="153"/>
    </row>
    <row r="38" spans="1:6">
      <c r="A38" s="291" t="s">
        <v>3</v>
      </c>
      <c r="B38" s="171" t="s">
        <v>483</v>
      </c>
      <c r="C38" s="172">
        <v>20000000</v>
      </c>
      <c r="D38" s="171" t="s">
        <v>7586</v>
      </c>
      <c r="E38" s="171" t="s">
        <v>7587</v>
      </c>
      <c r="F38" s="171" t="s">
        <v>7561</v>
      </c>
    </row>
    <row r="39" spans="1:6">
      <c r="A39" s="170"/>
      <c r="B39" s="171"/>
      <c r="C39" s="172"/>
      <c r="D39" s="171"/>
      <c r="E39" s="171"/>
      <c r="F39" s="171"/>
    </row>
    <row r="40" spans="1:6" s="156" customFormat="1" ht="27.6">
      <c r="A40" s="290" t="s">
        <v>8809</v>
      </c>
      <c r="B40" s="174" t="s">
        <v>1152</v>
      </c>
      <c r="C40" s="154">
        <f>SUM(C41:C45)</f>
        <v>1018300000</v>
      </c>
      <c r="D40" s="153"/>
      <c r="E40" s="153"/>
      <c r="F40" s="153"/>
    </row>
    <row r="41" spans="1:6" ht="55.2">
      <c r="A41" s="291" t="s">
        <v>3</v>
      </c>
      <c r="B41" s="171" t="s">
        <v>1197</v>
      </c>
      <c r="C41" s="172">
        <v>596750000</v>
      </c>
      <c r="D41" s="171" t="s">
        <v>7588</v>
      </c>
      <c r="E41" s="171" t="s">
        <v>7589</v>
      </c>
      <c r="F41" s="171" t="s">
        <v>5335</v>
      </c>
    </row>
    <row r="42" spans="1:6" ht="27.6">
      <c r="A42" s="291" t="s">
        <v>4</v>
      </c>
      <c r="B42" s="171" t="s">
        <v>1198</v>
      </c>
      <c r="C42" s="172">
        <v>112500000</v>
      </c>
      <c r="D42" s="171" t="s">
        <v>7590</v>
      </c>
      <c r="E42" s="171" t="s">
        <v>7591</v>
      </c>
      <c r="F42" s="171" t="s">
        <v>7592</v>
      </c>
    </row>
    <row r="43" spans="1:6" ht="41.4">
      <c r="A43" s="291" t="s">
        <v>5</v>
      </c>
      <c r="B43" s="171" t="s">
        <v>1199</v>
      </c>
      <c r="C43" s="172">
        <v>139000000</v>
      </c>
      <c r="D43" s="171" t="s">
        <v>7593</v>
      </c>
      <c r="E43" s="171" t="s">
        <v>5328</v>
      </c>
      <c r="F43" s="171" t="s">
        <v>5335</v>
      </c>
    </row>
    <row r="44" spans="1:6" ht="55.2">
      <c r="A44" s="291" t="s">
        <v>8800</v>
      </c>
      <c r="B44" s="171" t="s">
        <v>1200</v>
      </c>
      <c r="C44" s="172">
        <v>70050000</v>
      </c>
      <c r="D44" s="171" t="s">
        <v>7594</v>
      </c>
      <c r="E44" s="171" t="s">
        <v>7595</v>
      </c>
      <c r="F44" s="171" t="s">
        <v>7561</v>
      </c>
    </row>
    <row r="45" spans="1:6" ht="27.6">
      <c r="A45" s="291" t="s">
        <v>71</v>
      </c>
      <c r="B45" s="171" t="s">
        <v>1201</v>
      </c>
      <c r="C45" s="172">
        <v>100000000</v>
      </c>
      <c r="D45" s="171" t="s">
        <v>7596</v>
      </c>
      <c r="E45" s="171" t="s">
        <v>7597</v>
      </c>
      <c r="F45" s="171" t="s">
        <v>7561</v>
      </c>
    </row>
    <row r="46" spans="1:6">
      <c r="A46" s="170"/>
      <c r="B46" s="171"/>
      <c r="C46" s="172"/>
      <c r="D46" s="171"/>
      <c r="E46" s="171"/>
      <c r="F46" s="171"/>
    </row>
    <row r="47" spans="1:6" s="156" customFormat="1" ht="27.6">
      <c r="A47" s="290" t="s">
        <v>8810</v>
      </c>
      <c r="B47" s="174" t="s">
        <v>1202</v>
      </c>
      <c r="C47" s="154">
        <f>SUM(C48:C52)</f>
        <v>524400000</v>
      </c>
      <c r="D47" s="153"/>
      <c r="E47" s="153"/>
      <c r="F47" s="153"/>
    </row>
    <row r="48" spans="1:6" ht="27.6">
      <c r="A48" s="291" t="s">
        <v>3</v>
      </c>
      <c r="B48" s="171" t="s">
        <v>1203</v>
      </c>
      <c r="C48" s="172">
        <v>120000000</v>
      </c>
      <c r="D48" s="171" t="s">
        <v>7598</v>
      </c>
      <c r="E48" s="171" t="s">
        <v>5328</v>
      </c>
      <c r="F48" s="171" t="s">
        <v>7561</v>
      </c>
    </row>
    <row r="49" spans="1:6" ht="27.6">
      <c r="A49" s="291" t="s">
        <v>4</v>
      </c>
      <c r="B49" s="171" t="s">
        <v>1204</v>
      </c>
      <c r="C49" s="172">
        <v>50000000</v>
      </c>
      <c r="D49" s="171" t="s">
        <v>7599</v>
      </c>
      <c r="E49" s="171" t="s">
        <v>7600</v>
      </c>
      <c r="F49" s="171" t="s">
        <v>7561</v>
      </c>
    </row>
    <row r="50" spans="1:6">
      <c r="A50" s="291" t="s">
        <v>5</v>
      </c>
      <c r="B50" s="171" t="s">
        <v>1205</v>
      </c>
      <c r="C50" s="172">
        <v>150000000</v>
      </c>
      <c r="D50" s="171" t="s">
        <v>7601</v>
      </c>
      <c r="E50" s="171" t="s">
        <v>7602</v>
      </c>
      <c r="F50" s="171" t="s">
        <v>7561</v>
      </c>
    </row>
    <row r="51" spans="1:6" ht="27.6">
      <c r="A51" s="291" t="s">
        <v>8800</v>
      </c>
      <c r="B51" s="171" t="s">
        <v>1206</v>
      </c>
      <c r="C51" s="172">
        <v>54400000</v>
      </c>
      <c r="D51" s="171" t="s">
        <v>7603</v>
      </c>
      <c r="E51" s="171" t="s">
        <v>7604</v>
      </c>
      <c r="F51" s="171" t="s">
        <v>7561</v>
      </c>
    </row>
    <row r="52" spans="1:6" ht="27.6">
      <c r="A52" s="291" t="s">
        <v>71</v>
      </c>
      <c r="B52" s="171" t="s">
        <v>1207</v>
      </c>
      <c r="C52" s="172">
        <v>150000000</v>
      </c>
      <c r="D52" s="171" t="s">
        <v>7605</v>
      </c>
      <c r="E52" s="171" t="s">
        <v>5328</v>
      </c>
      <c r="F52" s="171" t="s">
        <v>7561</v>
      </c>
    </row>
    <row r="53" spans="1:6">
      <c r="A53" s="170"/>
      <c r="B53" s="171"/>
      <c r="C53" s="172"/>
      <c r="D53" s="171"/>
      <c r="E53" s="171"/>
      <c r="F53" s="171"/>
    </row>
    <row r="54" spans="1:6" s="156" customFormat="1" ht="27.6">
      <c r="A54" s="290" t="s">
        <v>8811</v>
      </c>
      <c r="B54" s="176" t="s">
        <v>1179</v>
      </c>
      <c r="C54" s="154">
        <f>SUM(C55:C57)</f>
        <v>98400000</v>
      </c>
      <c r="D54" s="153"/>
      <c r="E54" s="153"/>
      <c r="F54" s="153"/>
    </row>
    <row r="55" spans="1:6">
      <c r="A55" s="291" t="s">
        <v>3</v>
      </c>
      <c r="B55" s="171" t="s">
        <v>1208</v>
      </c>
      <c r="C55" s="172">
        <v>20900000</v>
      </c>
      <c r="D55" s="171" t="s">
        <v>1208</v>
      </c>
      <c r="E55" s="171" t="s">
        <v>7606</v>
      </c>
      <c r="F55" s="171" t="s">
        <v>7561</v>
      </c>
    </row>
    <row r="56" spans="1:6" ht="27.6">
      <c r="A56" s="291" t="s">
        <v>4</v>
      </c>
      <c r="B56" s="171" t="s">
        <v>1209</v>
      </c>
      <c r="C56" s="172">
        <v>75000000</v>
      </c>
      <c r="D56" s="171" t="s">
        <v>7607</v>
      </c>
      <c r="E56" s="171" t="s">
        <v>7608</v>
      </c>
      <c r="F56" s="171" t="s">
        <v>7561</v>
      </c>
    </row>
    <row r="57" spans="1:6" ht="27.6">
      <c r="A57" s="291" t="s">
        <v>5</v>
      </c>
      <c r="B57" s="171" t="s">
        <v>1210</v>
      </c>
      <c r="C57" s="172">
        <v>2500000</v>
      </c>
      <c r="D57" s="171" t="s">
        <v>7609</v>
      </c>
      <c r="E57" s="171" t="s">
        <v>5254</v>
      </c>
      <c r="F57" s="171" t="s">
        <v>7561</v>
      </c>
    </row>
    <row r="58" spans="1:6">
      <c r="A58" s="170"/>
      <c r="B58" s="171"/>
      <c r="C58" s="172"/>
      <c r="D58" s="171"/>
      <c r="E58" s="171"/>
      <c r="F58" s="171"/>
    </row>
    <row r="59" spans="1:6" s="156" customFormat="1">
      <c r="A59" s="157" t="s">
        <v>8813</v>
      </c>
      <c r="B59" s="153" t="s">
        <v>91</v>
      </c>
      <c r="C59" s="154">
        <f>SUM(C60)</f>
        <v>49000000</v>
      </c>
      <c r="D59" s="153"/>
      <c r="E59" s="153"/>
      <c r="F59" s="153"/>
    </row>
    <row r="60" spans="1:6" s="156" customFormat="1">
      <c r="A60" s="290" t="s">
        <v>8799</v>
      </c>
      <c r="B60" s="174" t="s">
        <v>695</v>
      </c>
      <c r="C60" s="154">
        <f>SUM(C61)</f>
        <v>49000000</v>
      </c>
      <c r="D60" s="153"/>
      <c r="E60" s="153"/>
      <c r="F60" s="153"/>
    </row>
    <row r="61" spans="1:6" ht="41.4">
      <c r="A61" s="291" t="s">
        <v>3</v>
      </c>
      <c r="B61" s="171" t="s">
        <v>701</v>
      </c>
      <c r="C61" s="172">
        <v>49000000</v>
      </c>
      <c r="D61" s="171" t="s">
        <v>7610</v>
      </c>
      <c r="E61" s="171" t="s">
        <v>5331</v>
      </c>
      <c r="F61" s="171" t="s">
        <v>7561</v>
      </c>
    </row>
  </sheetData>
  <pageMargins left="0.39370078740157483" right="0.39370078740157483" top="0.39370078740157483" bottom="0.47244094488188981" header="0.31496062992125984" footer="0.31496062992125984"/>
  <pageSetup paperSize="403" scale="68" firstPageNumber="154" fitToHeight="0" orientation="landscape" useFirstPageNumber="1" horizontalDpi="200" verticalDpi="200" r:id="rId1"/>
  <headerFooter>
    <oddFooter>&amp;CInformasi APBD Tahun 2016&amp;R&amp;P</oddFooter>
  </headerFooter>
  <rowBreaks count="1" manualBreakCount="1">
    <brk id="46" max="16383" man="1"/>
  </rowBreaks>
</worksheet>
</file>

<file path=xl/worksheets/sheet21.xml><?xml version="1.0" encoding="utf-8"?>
<worksheet xmlns="http://schemas.openxmlformats.org/spreadsheetml/2006/main" xmlns:r="http://schemas.openxmlformats.org/officeDocument/2006/relationships">
  <sheetPr>
    <tabColor rgb="FFFFFF00"/>
    <pageSetUpPr fitToPage="1"/>
  </sheetPr>
  <dimension ref="A1:XFA283"/>
  <sheetViews>
    <sheetView view="pageBreakPreview" topLeftCell="A272" zoomScaleSheetLayoutView="100" workbookViewId="0">
      <selection activeCell="A281" sqref="A281:A28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80</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80</v>
      </c>
      <c r="C6" s="154">
        <f>SUM(C8,C157,C167,C172,C182,C193,C201,C208,C221,C243,C270,C275,C279)</f>
        <v>35406140000</v>
      </c>
      <c r="D6" s="155"/>
      <c r="E6" s="155"/>
      <c r="F6" s="155"/>
    </row>
    <row r="7" spans="1:6" s="156" customFormat="1">
      <c r="A7" s="157"/>
      <c r="B7" s="153"/>
      <c r="C7" s="154"/>
      <c r="D7" s="155"/>
      <c r="E7" s="155"/>
      <c r="F7" s="155"/>
    </row>
    <row r="8" spans="1:6" s="156" customFormat="1" ht="27.6">
      <c r="A8" s="157" t="s">
        <v>8798</v>
      </c>
      <c r="B8" s="258" t="s">
        <v>149</v>
      </c>
      <c r="C8" s="154">
        <f>SUM(C9,C31,C61,C65,C69,C74,C88,C92,C97,C105,C124,C129,C132,C145,C148,C154)</f>
        <v>23953174000</v>
      </c>
      <c r="D8" s="155"/>
      <c r="E8" s="155"/>
      <c r="F8" s="155"/>
    </row>
    <row r="9" spans="1:6" s="156" customFormat="1" ht="27.6">
      <c r="A9" s="290" t="s">
        <v>8799</v>
      </c>
      <c r="B9" s="174" t="s">
        <v>187</v>
      </c>
      <c r="C9" s="154">
        <f>SUM(C10:C29)</f>
        <v>5313417500</v>
      </c>
      <c r="D9" s="155"/>
      <c r="E9" s="155"/>
      <c r="F9" s="155"/>
    </row>
    <row r="10" spans="1:6" ht="41.4">
      <c r="A10" s="291" t="s">
        <v>3</v>
      </c>
      <c r="B10" s="171" t="s">
        <v>188</v>
      </c>
      <c r="C10" s="172">
        <v>101000000</v>
      </c>
      <c r="D10" s="171" t="s">
        <v>8169</v>
      </c>
      <c r="E10" s="171" t="s">
        <v>8170</v>
      </c>
      <c r="F10" s="171" t="s">
        <v>8171</v>
      </c>
    </row>
    <row r="11" spans="1:6" ht="27.6">
      <c r="A11" s="291" t="s">
        <v>4</v>
      </c>
      <c r="B11" s="171" t="s">
        <v>189</v>
      </c>
      <c r="C11" s="172">
        <v>1106600000</v>
      </c>
      <c r="D11" s="171" t="s">
        <v>8172</v>
      </c>
      <c r="E11" s="171" t="s">
        <v>5192</v>
      </c>
      <c r="F11" s="171" t="s">
        <v>8173</v>
      </c>
    </row>
    <row r="12" spans="1:6" ht="55.2">
      <c r="A12" s="291" t="s">
        <v>5</v>
      </c>
      <c r="B12" s="171" t="s">
        <v>800</v>
      </c>
      <c r="C12" s="172">
        <v>185200000</v>
      </c>
      <c r="D12" s="171" t="s">
        <v>8174</v>
      </c>
      <c r="E12" s="171" t="s">
        <v>8175</v>
      </c>
      <c r="F12" s="171" t="s">
        <v>8171</v>
      </c>
    </row>
    <row r="13" spans="1:6">
      <c r="A13" s="291" t="s">
        <v>8800</v>
      </c>
      <c r="B13" s="171" t="s">
        <v>362</v>
      </c>
      <c r="C13" s="172">
        <v>318253000</v>
      </c>
      <c r="D13" s="171" t="s">
        <v>8176</v>
      </c>
      <c r="E13" s="171" t="s">
        <v>8177</v>
      </c>
      <c r="F13" s="171" t="s">
        <v>8171</v>
      </c>
    </row>
    <row r="14" spans="1:6" ht="27.6">
      <c r="A14" s="291" t="s">
        <v>71</v>
      </c>
      <c r="B14" s="171" t="s">
        <v>191</v>
      </c>
      <c r="C14" s="172">
        <v>104818000</v>
      </c>
      <c r="D14" s="171" t="s">
        <v>8178</v>
      </c>
      <c r="E14" s="171" t="s">
        <v>8179</v>
      </c>
      <c r="F14" s="171" t="s">
        <v>8180</v>
      </c>
    </row>
    <row r="15" spans="1:6" ht="27.6">
      <c r="A15" s="291" t="s">
        <v>8801</v>
      </c>
      <c r="B15" s="171" t="s">
        <v>192</v>
      </c>
      <c r="C15" s="172">
        <v>108350000</v>
      </c>
      <c r="D15" s="171" t="s">
        <v>8181</v>
      </c>
      <c r="E15" s="171" t="s">
        <v>8182</v>
      </c>
      <c r="F15" s="171" t="s">
        <v>8180</v>
      </c>
    </row>
    <row r="16" spans="1:6" ht="27.6">
      <c r="A16" s="291" t="s">
        <v>8802</v>
      </c>
      <c r="B16" s="171" t="s">
        <v>193</v>
      </c>
      <c r="C16" s="172">
        <v>93749000</v>
      </c>
      <c r="D16" s="171" t="s">
        <v>8183</v>
      </c>
      <c r="E16" s="171" t="s">
        <v>8184</v>
      </c>
      <c r="F16" s="171" t="s">
        <v>8180</v>
      </c>
    </row>
    <row r="17" spans="1:6" ht="41.4">
      <c r="A17" s="291" t="s">
        <v>8803</v>
      </c>
      <c r="B17" s="171" t="s">
        <v>475</v>
      </c>
      <c r="C17" s="172">
        <v>70292500</v>
      </c>
      <c r="D17" s="171" t="s">
        <v>8185</v>
      </c>
      <c r="E17" s="171" t="s">
        <v>8186</v>
      </c>
      <c r="F17" s="171" t="s">
        <v>8180</v>
      </c>
    </row>
    <row r="18" spans="1:6" ht="41.4">
      <c r="A18" s="291" t="s">
        <v>8804</v>
      </c>
      <c r="B18" s="171" t="s">
        <v>195</v>
      </c>
      <c r="C18" s="172">
        <v>1220000000</v>
      </c>
      <c r="D18" s="171" t="s">
        <v>8187</v>
      </c>
      <c r="E18" s="171" t="s">
        <v>8188</v>
      </c>
      <c r="F18" s="171" t="s">
        <v>8171</v>
      </c>
    </row>
    <row r="19" spans="1:6" ht="27.6">
      <c r="A19" s="291" t="s">
        <v>3729</v>
      </c>
      <c r="B19" s="171" t="s">
        <v>196</v>
      </c>
      <c r="C19" s="172">
        <v>1023660000</v>
      </c>
      <c r="D19" s="171" t="s">
        <v>8189</v>
      </c>
      <c r="E19" s="171" t="s">
        <v>8190</v>
      </c>
      <c r="F19" s="171" t="s">
        <v>8180</v>
      </c>
    </row>
    <row r="20" spans="1:6" ht="41.4">
      <c r="A20" s="291" t="s">
        <v>3730</v>
      </c>
      <c r="B20" s="171" t="s">
        <v>1256</v>
      </c>
      <c r="C20" s="172">
        <v>458080000</v>
      </c>
      <c r="D20" s="171" t="s">
        <v>8191</v>
      </c>
      <c r="E20" s="171" t="s">
        <v>8192</v>
      </c>
      <c r="F20" s="171" t="s">
        <v>8171</v>
      </c>
    </row>
    <row r="21" spans="1:6" ht="41.4">
      <c r="A21" s="291" t="s">
        <v>3731</v>
      </c>
      <c r="B21" s="171" t="s">
        <v>1257</v>
      </c>
      <c r="C21" s="172">
        <v>20300000</v>
      </c>
      <c r="D21" s="171" t="s">
        <v>8193</v>
      </c>
      <c r="E21" s="171" t="s">
        <v>8194</v>
      </c>
      <c r="F21" s="171" t="s">
        <v>8171</v>
      </c>
    </row>
    <row r="22" spans="1:6" ht="41.4">
      <c r="A22" s="291" t="s">
        <v>3753</v>
      </c>
      <c r="B22" s="175" t="s">
        <v>1258</v>
      </c>
      <c r="C22" s="172">
        <v>17500000</v>
      </c>
      <c r="D22" s="171" t="s">
        <v>8195</v>
      </c>
      <c r="E22" s="171" t="s">
        <v>8196</v>
      </c>
      <c r="F22" s="171" t="s">
        <v>8171</v>
      </c>
    </row>
    <row r="23" spans="1:6" ht="27.6">
      <c r="A23" s="291" t="s">
        <v>3732</v>
      </c>
      <c r="B23" s="171" t="s">
        <v>1259</v>
      </c>
      <c r="C23" s="172">
        <v>20000000</v>
      </c>
      <c r="D23" s="171" t="s">
        <v>8197</v>
      </c>
      <c r="E23" s="171" t="s">
        <v>7633</v>
      </c>
      <c r="F23" s="171" t="s">
        <v>8171</v>
      </c>
    </row>
    <row r="24" spans="1:6" ht="27.6">
      <c r="A24" s="291" t="s">
        <v>3745</v>
      </c>
      <c r="B24" s="171" t="s">
        <v>1260</v>
      </c>
      <c r="C24" s="172">
        <v>36000000</v>
      </c>
      <c r="D24" s="171" t="s">
        <v>8198</v>
      </c>
      <c r="E24" s="171" t="s">
        <v>8199</v>
      </c>
      <c r="F24" s="171" t="s">
        <v>8171</v>
      </c>
    </row>
    <row r="25" spans="1:6" ht="27.6">
      <c r="A25" s="291" t="s">
        <v>3752</v>
      </c>
      <c r="B25" s="171" t="s">
        <v>1261</v>
      </c>
      <c r="C25" s="172">
        <v>60000000</v>
      </c>
      <c r="D25" s="171" t="s">
        <v>8200</v>
      </c>
      <c r="E25" s="171" t="s">
        <v>8201</v>
      </c>
      <c r="F25" s="171" t="s">
        <v>8171</v>
      </c>
    </row>
    <row r="26" spans="1:6" ht="27.6">
      <c r="A26" s="291" t="s">
        <v>3733</v>
      </c>
      <c r="B26" s="171" t="s">
        <v>1262</v>
      </c>
      <c r="C26" s="172">
        <v>25000000</v>
      </c>
      <c r="D26" s="171" t="s">
        <v>8202</v>
      </c>
      <c r="E26" s="171" t="s">
        <v>8203</v>
      </c>
      <c r="F26" s="171" t="s">
        <v>8171</v>
      </c>
    </row>
    <row r="27" spans="1:6" ht="41.4">
      <c r="A27" s="291" t="s">
        <v>3734</v>
      </c>
      <c r="B27" s="171" t="s">
        <v>1263</v>
      </c>
      <c r="C27" s="172">
        <v>50000000</v>
      </c>
      <c r="D27" s="171" t="s">
        <v>8204</v>
      </c>
      <c r="E27" s="171" t="s">
        <v>8205</v>
      </c>
      <c r="F27" s="171" t="s">
        <v>8171</v>
      </c>
    </row>
    <row r="28" spans="1:6" ht="55.2">
      <c r="A28" s="291" t="s">
        <v>3806</v>
      </c>
      <c r="B28" s="171" t="s">
        <v>1264</v>
      </c>
      <c r="C28" s="172">
        <v>238615000</v>
      </c>
      <c r="D28" s="171" t="s">
        <v>8206</v>
      </c>
      <c r="E28" s="171" t="s">
        <v>8207</v>
      </c>
      <c r="F28" s="171" t="s">
        <v>8171</v>
      </c>
    </row>
    <row r="29" spans="1:6" ht="27.6">
      <c r="A29" s="291" t="s">
        <v>3754</v>
      </c>
      <c r="B29" s="171" t="s">
        <v>1265</v>
      </c>
      <c r="C29" s="172">
        <v>56000000</v>
      </c>
      <c r="D29" s="171" t="s">
        <v>8208</v>
      </c>
      <c r="E29" s="171" t="s">
        <v>5192</v>
      </c>
      <c r="F29" s="171" t="s">
        <v>8171</v>
      </c>
    </row>
    <row r="30" spans="1:6">
      <c r="A30" s="170"/>
      <c r="B30" s="171"/>
      <c r="C30" s="172"/>
      <c r="D30" s="171"/>
      <c r="E30" s="171"/>
      <c r="F30" s="171"/>
    </row>
    <row r="31" spans="1:6" s="156" customFormat="1" ht="27.6">
      <c r="A31" s="290" t="s">
        <v>8805</v>
      </c>
      <c r="B31" s="174" t="s">
        <v>198</v>
      </c>
      <c r="C31" s="154">
        <f>SUM(C32:C59)</f>
        <v>5858618000</v>
      </c>
      <c r="D31" s="153"/>
      <c r="E31" s="153">
        <v>1</v>
      </c>
      <c r="F31" s="153"/>
    </row>
    <row r="32" spans="1:6" ht="27.6">
      <c r="A32" s="291" t="s">
        <v>3</v>
      </c>
      <c r="B32" s="171" t="s">
        <v>477</v>
      </c>
      <c r="C32" s="172">
        <v>300000000</v>
      </c>
      <c r="D32" s="171" t="s">
        <v>8209</v>
      </c>
      <c r="E32" s="171" t="s">
        <v>8210</v>
      </c>
      <c r="F32" s="171" t="s">
        <v>8180</v>
      </c>
    </row>
    <row r="33" spans="1:6" ht="41.4">
      <c r="A33" s="291" t="s">
        <v>4</v>
      </c>
      <c r="B33" s="171" t="s">
        <v>1266</v>
      </c>
      <c r="C33" s="172">
        <v>314080000</v>
      </c>
      <c r="D33" s="171" t="s">
        <v>8211</v>
      </c>
      <c r="E33" s="171" t="s">
        <v>8212</v>
      </c>
      <c r="F33" s="171" t="s">
        <v>8180</v>
      </c>
    </row>
    <row r="34" spans="1:6" ht="27.6">
      <c r="A34" s="291" t="s">
        <v>5</v>
      </c>
      <c r="B34" s="171" t="s">
        <v>199</v>
      </c>
      <c r="C34" s="172">
        <v>214950000</v>
      </c>
      <c r="D34" s="171" t="s">
        <v>8213</v>
      </c>
      <c r="E34" s="171" t="s">
        <v>8214</v>
      </c>
      <c r="F34" s="171" t="s">
        <v>8180</v>
      </c>
    </row>
    <row r="35" spans="1:6" ht="27.6">
      <c r="A35" s="291" t="s">
        <v>8800</v>
      </c>
      <c r="B35" s="171" t="s">
        <v>1267</v>
      </c>
      <c r="C35" s="172">
        <v>40000000</v>
      </c>
      <c r="D35" s="171" t="s">
        <v>8215</v>
      </c>
      <c r="E35" s="171" t="s">
        <v>8216</v>
      </c>
      <c r="F35" s="171" t="s">
        <v>8217</v>
      </c>
    </row>
    <row r="36" spans="1:6" ht="27.6">
      <c r="A36" s="291" t="s">
        <v>71</v>
      </c>
      <c r="B36" s="171" t="s">
        <v>364</v>
      </c>
      <c r="C36" s="172">
        <v>104075000</v>
      </c>
      <c r="D36" s="171" t="s">
        <v>8218</v>
      </c>
      <c r="E36" s="171" t="s">
        <v>8219</v>
      </c>
      <c r="F36" s="171" t="s">
        <v>8180</v>
      </c>
    </row>
    <row r="37" spans="1:6" ht="41.4">
      <c r="A37" s="291" t="s">
        <v>8801</v>
      </c>
      <c r="B37" s="171" t="s">
        <v>478</v>
      </c>
      <c r="C37" s="172">
        <v>207000000</v>
      </c>
      <c r="D37" s="171" t="s">
        <v>8220</v>
      </c>
      <c r="E37" s="171" t="s">
        <v>8221</v>
      </c>
      <c r="F37" s="171" t="s">
        <v>8180</v>
      </c>
    </row>
    <row r="38" spans="1:6" ht="41.4">
      <c r="A38" s="291" t="s">
        <v>8802</v>
      </c>
      <c r="B38" s="171" t="s">
        <v>1268</v>
      </c>
      <c r="C38" s="172">
        <v>55000000</v>
      </c>
      <c r="D38" s="171" t="s">
        <v>8222</v>
      </c>
      <c r="E38" s="171" t="s">
        <v>8223</v>
      </c>
      <c r="F38" s="171" t="s">
        <v>8217</v>
      </c>
    </row>
    <row r="39" spans="1:6" ht="27.6">
      <c r="A39" s="291" t="s">
        <v>8803</v>
      </c>
      <c r="B39" s="171" t="s">
        <v>1269</v>
      </c>
      <c r="C39" s="172">
        <v>58493000</v>
      </c>
      <c r="D39" s="171" t="s">
        <v>8224</v>
      </c>
      <c r="E39" s="171" t="s">
        <v>8225</v>
      </c>
      <c r="F39" s="171" t="s">
        <v>8180</v>
      </c>
    </row>
    <row r="40" spans="1:6" ht="41.4">
      <c r="A40" s="291" t="s">
        <v>8804</v>
      </c>
      <c r="B40" s="171" t="s">
        <v>1270</v>
      </c>
      <c r="C40" s="172">
        <v>250555000</v>
      </c>
      <c r="D40" s="171" t="s">
        <v>8226</v>
      </c>
      <c r="E40" s="171" t="s">
        <v>8227</v>
      </c>
      <c r="F40" s="171" t="s">
        <v>8217</v>
      </c>
    </row>
    <row r="41" spans="1:6" ht="55.2">
      <c r="A41" s="291" t="s">
        <v>3729</v>
      </c>
      <c r="B41" s="171" t="s">
        <v>201</v>
      </c>
      <c r="C41" s="172">
        <v>292710000</v>
      </c>
      <c r="D41" s="171" t="s">
        <v>8228</v>
      </c>
      <c r="E41" s="171" t="s">
        <v>5192</v>
      </c>
      <c r="F41" s="171" t="s">
        <v>8217</v>
      </c>
    </row>
    <row r="42" spans="1:6" ht="41.4">
      <c r="A42" s="291" t="s">
        <v>3730</v>
      </c>
      <c r="B42" s="171" t="s">
        <v>901</v>
      </c>
      <c r="C42" s="172">
        <v>238200000</v>
      </c>
      <c r="D42" s="171" t="s">
        <v>8229</v>
      </c>
      <c r="E42" s="171" t="s">
        <v>8230</v>
      </c>
      <c r="F42" s="171" t="s">
        <v>8217</v>
      </c>
    </row>
    <row r="43" spans="1:6" ht="96.6">
      <c r="A43" s="291" t="s">
        <v>3731</v>
      </c>
      <c r="B43" s="171" t="s">
        <v>202</v>
      </c>
      <c r="C43" s="172">
        <v>879890000</v>
      </c>
      <c r="D43" s="171" t="s">
        <v>8231</v>
      </c>
      <c r="E43" s="171" t="s">
        <v>8232</v>
      </c>
      <c r="F43" s="171" t="s">
        <v>8180</v>
      </c>
    </row>
    <row r="44" spans="1:6" ht="27.6">
      <c r="A44" s="291" t="s">
        <v>3753</v>
      </c>
      <c r="B44" s="171" t="s">
        <v>203</v>
      </c>
      <c r="C44" s="172">
        <v>9450000</v>
      </c>
      <c r="D44" s="171" t="s">
        <v>8233</v>
      </c>
      <c r="E44" s="171" t="s">
        <v>8234</v>
      </c>
      <c r="F44" s="171" t="s">
        <v>8180</v>
      </c>
    </row>
    <row r="45" spans="1:6" ht="27.6">
      <c r="A45" s="291" t="s">
        <v>3732</v>
      </c>
      <c r="B45" s="171" t="s">
        <v>1271</v>
      </c>
      <c r="C45" s="172">
        <v>68340000</v>
      </c>
      <c r="D45" s="171" t="s">
        <v>8235</v>
      </c>
      <c r="E45" s="171" t="s">
        <v>8236</v>
      </c>
      <c r="F45" s="171" t="s">
        <v>8180</v>
      </c>
    </row>
    <row r="46" spans="1:6" ht="27.6">
      <c r="A46" s="291" t="s">
        <v>3745</v>
      </c>
      <c r="B46" s="171" t="s">
        <v>204</v>
      </c>
      <c r="C46" s="172">
        <v>47325000</v>
      </c>
      <c r="D46" s="171" t="s">
        <v>5215</v>
      </c>
      <c r="E46" s="171" t="s">
        <v>8214</v>
      </c>
      <c r="F46" s="171" t="s">
        <v>8180</v>
      </c>
    </row>
    <row r="47" spans="1:6" ht="27.6">
      <c r="A47" s="291" t="s">
        <v>3752</v>
      </c>
      <c r="B47" s="171" t="s">
        <v>366</v>
      </c>
      <c r="C47" s="172">
        <v>43550000</v>
      </c>
      <c r="D47" s="171" t="s">
        <v>8237</v>
      </c>
      <c r="E47" s="171" t="s">
        <v>8238</v>
      </c>
      <c r="F47" s="171" t="s">
        <v>8180</v>
      </c>
    </row>
    <row r="48" spans="1:6" ht="55.2">
      <c r="A48" s="291" t="s">
        <v>3733</v>
      </c>
      <c r="B48" s="171" t="s">
        <v>367</v>
      </c>
      <c r="C48" s="172">
        <v>55000000</v>
      </c>
      <c r="D48" s="171" t="s">
        <v>8239</v>
      </c>
      <c r="E48" s="171" t="s">
        <v>8240</v>
      </c>
      <c r="F48" s="171" t="s">
        <v>8180</v>
      </c>
    </row>
    <row r="49" spans="1:6" ht="262.2">
      <c r="A49" s="291" t="s">
        <v>3734</v>
      </c>
      <c r="B49" s="171" t="s">
        <v>1272</v>
      </c>
      <c r="C49" s="172">
        <v>145000000</v>
      </c>
      <c r="D49" s="171" t="s">
        <v>8241</v>
      </c>
      <c r="E49" s="171" t="s">
        <v>8242</v>
      </c>
      <c r="F49" s="171" t="s">
        <v>8243</v>
      </c>
    </row>
    <row r="50" spans="1:6" ht="27.6">
      <c r="A50" s="291" t="s">
        <v>3806</v>
      </c>
      <c r="B50" s="171" t="s">
        <v>1273</v>
      </c>
      <c r="C50" s="172">
        <v>14000000</v>
      </c>
      <c r="D50" s="171" t="s">
        <v>8244</v>
      </c>
      <c r="E50" s="171" t="s">
        <v>5111</v>
      </c>
      <c r="F50" s="171" t="s">
        <v>8217</v>
      </c>
    </row>
    <row r="51" spans="1:6" ht="27.6">
      <c r="A51" s="291" t="s">
        <v>3754</v>
      </c>
      <c r="B51" s="171" t="s">
        <v>1274</v>
      </c>
      <c r="C51" s="172">
        <v>4000000</v>
      </c>
      <c r="D51" s="171" t="s">
        <v>8245</v>
      </c>
      <c r="E51" s="171" t="s">
        <v>5192</v>
      </c>
      <c r="F51" s="171" t="s">
        <v>8217</v>
      </c>
    </row>
    <row r="52" spans="1:6" ht="41.4">
      <c r="A52" s="291" t="s">
        <v>3807</v>
      </c>
      <c r="B52" s="171" t="s">
        <v>1275</v>
      </c>
      <c r="C52" s="172">
        <v>17000000</v>
      </c>
      <c r="D52" s="171" t="s">
        <v>8246</v>
      </c>
      <c r="E52" s="171" t="s">
        <v>6159</v>
      </c>
      <c r="F52" s="171" t="s">
        <v>8217</v>
      </c>
    </row>
    <row r="53" spans="1:6" ht="41.4">
      <c r="A53" s="291" t="s">
        <v>3737</v>
      </c>
      <c r="B53" s="175" t="s">
        <v>1276</v>
      </c>
      <c r="C53" s="172">
        <v>100000000</v>
      </c>
      <c r="D53" s="171" t="s">
        <v>8247</v>
      </c>
      <c r="E53" s="171" t="s">
        <v>5260</v>
      </c>
      <c r="F53" s="171" t="s">
        <v>8217</v>
      </c>
    </row>
    <row r="54" spans="1:6" ht="27.6">
      <c r="A54" s="291" t="s">
        <v>3755</v>
      </c>
      <c r="B54" s="171" t="s">
        <v>1278</v>
      </c>
      <c r="C54" s="172">
        <v>200000000</v>
      </c>
      <c r="D54" s="171" t="s">
        <v>8248</v>
      </c>
      <c r="E54" s="171" t="s">
        <v>5260</v>
      </c>
      <c r="F54" s="171" t="s">
        <v>8217</v>
      </c>
    </row>
    <row r="55" spans="1:6" ht="27.6">
      <c r="A55" s="291" t="s">
        <v>3738</v>
      </c>
      <c r="B55" s="171" t="s">
        <v>1279</v>
      </c>
      <c r="C55" s="172">
        <v>200000000</v>
      </c>
      <c r="D55" s="171" t="s">
        <v>8249</v>
      </c>
      <c r="E55" s="171" t="s">
        <v>5260</v>
      </c>
      <c r="F55" s="171" t="s">
        <v>8217</v>
      </c>
    </row>
    <row r="56" spans="1:6" ht="41.4">
      <c r="A56" s="291" t="s">
        <v>3756</v>
      </c>
      <c r="B56" s="171" t="s">
        <v>1280</v>
      </c>
      <c r="C56" s="172">
        <v>400000000</v>
      </c>
      <c r="D56" s="171" t="s">
        <v>8250</v>
      </c>
      <c r="E56" s="171" t="s">
        <v>8251</v>
      </c>
      <c r="F56" s="171" t="s">
        <v>8217</v>
      </c>
    </row>
    <row r="57" spans="1:6" ht="27.6">
      <c r="A57" s="291" t="s">
        <v>3739</v>
      </c>
      <c r="B57" s="171" t="s">
        <v>1281</v>
      </c>
      <c r="C57" s="172">
        <v>150000000</v>
      </c>
      <c r="D57" s="171" t="s">
        <v>8252</v>
      </c>
      <c r="E57" s="171" t="s">
        <v>8253</v>
      </c>
      <c r="F57" s="171" t="s">
        <v>8217</v>
      </c>
    </row>
    <row r="58" spans="1:6" ht="41.4">
      <c r="A58" s="291" t="s">
        <v>3808</v>
      </c>
      <c r="B58" s="171" t="s">
        <v>1282</v>
      </c>
      <c r="C58" s="172">
        <v>1250000000</v>
      </c>
      <c r="D58" s="171" t="s">
        <v>8254</v>
      </c>
      <c r="E58" s="171" t="s">
        <v>5260</v>
      </c>
      <c r="F58" s="171" t="s">
        <v>8217</v>
      </c>
    </row>
    <row r="59" spans="1:6" ht="27.6">
      <c r="A59" s="291" t="s">
        <v>3740</v>
      </c>
      <c r="B59" s="171" t="s">
        <v>1283</v>
      </c>
      <c r="C59" s="172">
        <v>200000000</v>
      </c>
      <c r="D59" s="171" t="s">
        <v>8255</v>
      </c>
      <c r="E59" s="171" t="s">
        <v>5260</v>
      </c>
      <c r="F59" s="171" t="s">
        <v>8217</v>
      </c>
    </row>
    <row r="60" spans="1:6">
      <c r="A60" s="170"/>
      <c r="B60" s="171"/>
      <c r="C60" s="172"/>
      <c r="D60" s="171"/>
      <c r="E60" s="171"/>
      <c r="F60" s="171"/>
    </row>
    <row r="61" spans="1:6" s="156" customFormat="1">
      <c r="A61" s="290" t="s">
        <v>8806</v>
      </c>
      <c r="B61" s="174" t="s">
        <v>1061</v>
      </c>
      <c r="C61" s="154">
        <f>SUM(C62:C63)</f>
        <v>219700000</v>
      </c>
      <c r="D61" s="171"/>
      <c r="E61" s="171">
        <v>1</v>
      </c>
      <c r="F61" s="171"/>
    </row>
    <row r="62" spans="1:6" ht="55.2">
      <c r="A62" s="291" t="s">
        <v>3</v>
      </c>
      <c r="B62" s="171" t="s">
        <v>1284</v>
      </c>
      <c r="C62" s="172">
        <v>179700000</v>
      </c>
      <c r="D62" s="171" t="s">
        <v>8494</v>
      </c>
      <c r="E62" s="171" t="s">
        <v>8256</v>
      </c>
      <c r="F62" s="171" t="s">
        <v>8257</v>
      </c>
    </row>
    <row r="63" spans="1:6" ht="27.6">
      <c r="A63" s="291" t="s">
        <v>4</v>
      </c>
      <c r="B63" s="171" t="s">
        <v>1285</v>
      </c>
      <c r="C63" s="172">
        <v>40000000</v>
      </c>
      <c r="D63" s="171" t="s">
        <v>8258</v>
      </c>
      <c r="E63" s="171" t="s">
        <v>8259</v>
      </c>
      <c r="F63" s="171" t="s">
        <v>8260</v>
      </c>
    </row>
    <row r="64" spans="1:6">
      <c r="A64" s="170"/>
      <c r="B64" s="171"/>
      <c r="C64" s="172"/>
      <c r="D64" s="171"/>
      <c r="E64" s="171"/>
      <c r="F64" s="171"/>
    </row>
    <row r="65" spans="1:6" s="156" customFormat="1" ht="27.6">
      <c r="A65" s="290" t="s">
        <v>8807</v>
      </c>
      <c r="B65" s="174" t="s">
        <v>207</v>
      </c>
      <c r="C65" s="154">
        <f>SUM(C66:C67)</f>
        <v>450000000</v>
      </c>
      <c r="D65" s="171"/>
      <c r="E65" s="171"/>
      <c r="F65" s="171"/>
    </row>
    <row r="66" spans="1:6" ht="27.6">
      <c r="A66" s="291" t="s">
        <v>3</v>
      </c>
      <c r="B66" s="171" t="s">
        <v>855</v>
      </c>
      <c r="C66" s="172">
        <v>400000000</v>
      </c>
      <c r="D66" s="171" t="s">
        <v>8261</v>
      </c>
      <c r="E66" s="171" t="s">
        <v>8262</v>
      </c>
      <c r="F66" s="171" t="s">
        <v>8263</v>
      </c>
    </row>
    <row r="67" spans="1:6" ht="41.4">
      <c r="A67" s="291" t="s">
        <v>4</v>
      </c>
      <c r="B67" s="171" t="s">
        <v>1286</v>
      </c>
      <c r="C67" s="172">
        <v>50000000</v>
      </c>
      <c r="D67" s="171" t="s">
        <v>8264</v>
      </c>
      <c r="E67" s="171" t="s">
        <v>8265</v>
      </c>
      <c r="F67" s="171" t="s">
        <v>8217</v>
      </c>
    </row>
    <row r="68" spans="1:6">
      <c r="A68" s="170"/>
      <c r="B68" s="171"/>
      <c r="C68" s="172"/>
      <c r="D68" s="171"/>
      <c r="E68" s="171"/>
      <c r="F68" s="171"/>
    </row>
    <row r="69" spans="1:6" s="156" customFormat="1" ht="27.6">
      <c r="A69" s="290" t="s">
        <v>8808</v>
      </c>
      <c r="B69" s="176" t="s">
        <v>209</v>
      </c>
      <c r="C69" s="154">
        <f>SUM(C70:C72)</f>
        <v>447463800</v>
      </c>
      <c r="D69" s="171"/>
      <c r="E69" s="171"/>
      <c r="F69" s="171"/>
    </row>
    <row r="70" spans="1:6" ht="41.4">
      <c r="A70" s="291" t="s">
        <v>3</v>
      </c>
      <c r="B70" s="171" t="s">
        <v>210</v>
      </c>
      <c r="C70" s="172">
        <v>299681300</v>
      </c>
      <c r="D70" s="171" t="s">
        <v>8266</v>
      </c>
      <c r="E70" s="171" t="s">
        <v>8267</v>
      </c>
      <c r="F70" s="171" t="s">
        <v>8268</v>
      </c>
    </row>
    <row r="71" spans="1:6" ht="27.6">
      <c r="A71" s="291" t="s">
        <v>4</v>
      </c>
      <c r="B71" s="171" t="s">
        <v>1287</v>
      </c>
      <c r="C71" s="172">
        <v>85000000</v>
      </c>
      <c r="D71" s="171" t="s">
        <v>8269</v>
      </c>
      <c r="E71" s="171" t="s">
        <v>8270</v>
      </c>
      <c r="F71" s="171" t="s">
        <v>8271</v>
      </c>
    </row>
    <row r="72" spans="1:6" ht="27.6">
      <c r="A72" s="291" t="s">
        <v>5</v>
      </c>
      <c r="B72" s="171" t="s">
        <v>1288</v>
      </c>
      <c r="C72" s="172">
        <v>62782500</v>
      </c>
      <c r="D72" s="171" t="s">
        <v>8272</v>
      </c>
      <c r="E72" s="171" t="s">
        <v>5254</v>
      </c>
      <c r="F72" s="171" t="s">
        <v>8180</v>
      </c>
    </row>
    <row r="73" spans="1:6">
      <c r="A73" s="170"/>
      <c r="B73" s="171"/>
      <c r="C73" s="172"/>
      <c r="D73" s="171"/>
      <c r="E73" s="171"/>
      <c r="F73" s="171"/>
    </row>
    <row r="74" spans="1:6" s="156" customFormat="1" ht="27.6">
      <c r="A74" s="290" t="s">
        <v>8809</v>
      </c>
      <c r="B74" s="176" t="s">
        <v>1289</v>
      </c>
      <c r="C74" s="154">
        <f>SUM(C75:C86)</f>
        <v>2701644500</v>
      </c>
      <c r="D74" s="171"/>
      <c r="E74" s="171">
        <v>1</v>
      </c>
      <c r="F74" s="171"/>
    </row>
    <row r="75" spans="1:6" ht="41.4">
      <c r="A75" s="291" t="s">
        <v>3</v>
      </c>
      <c r="B75" s="175" t="s">
        <v>1290</v>
      </c>
      <c r="C75" s="172">
        <v>55400000</v>
      </c>
      <c r="D75" s="171" t="s">
        <v>8273</v>
      </c>
      <c r="E75" s="171" t="s">
        <v>7060</v>
      </c>
      <c r="F75" s="171" t="s">
        <v>8217</v>
      </c>
    </row>
    <row r="76" spans="1:6" ht="27.6">
      <c r="A76" s="291" t="s">
        <v>4</v>
      </c>
      <c r="B76" s="171" t="s">
        <v>1291</v>
      </c>
      <c r="C76" s="172">
        <v>500000000</v>
      </c>
      <c r="D76" s="171" t="s">
        <v>8274</v>
      </c>
      <c r="E76" s="171" t="s">
        <v>5192</v>
      </c>
      <c r="F76" s="171" t="s">
        <v>8275</v>
      </c>
    </row>
    <row r="77" spans="1:6" ht="41.4">
      <c r="A77" s="291" t="s">
        <v>5</v>
      </c>
      <c r="B77" s="171" t="s">
        <v>1292</v>
      </c>
      <c r="C77" s="172">
        <v>182294500</v>
      </c>
      <c r="D77" s="171" t="s">
        <v>8276</v>
      </c>
      <c r="E77" s="171" t="s">
        <v>5254</v>
      </c>
      <c r="F77" s="171" t="s">
        <v>8217</v>
      </c>
    </row>
    <row r="78" spans="1:6" ht="41.4">
      <c r="A78" s="291" t="s">
        <v>8800</v>
      </c>
      <c r="B78" s="171" t="s">
        <v>1293</v>
      </c>
      <c r="C78" s="172">
        <v>555950000</v>
      </c>
      <c r="D78" s="171" t="s">
        <v>8277</v>
      </c>
      <c r="E78" s="171" t="s">
        <v>8278</v>
      </c>
      <c r="F78" s="171" t="s">
        <v>8217</v>
      </c>
    </row>
    <row r="79" spans="1:6" ht="55.2">
      <c r="A79" s="291" t="s">
        <v>71</v>
      </c>
      <c r="B79" s="171" t="s">
        <v>1294</v>
      </c>
      <c r="C79" s="172">
        <v>175000000</v>
      </c>
      <c r="D79" s="171" t="s">
        <v>8279</v>
      </c>
      <c r="E79" s="171" t="s">
        <v>5192</v>
      </c>
      <c r="F79" s="171" t="s">
        <v>8275</v>
      </c>
    </row>
    <row r="80" spans="1:6" ht="55.2">
      <c r="A80" s="291" t="s">
        <v>8801</v>
      </c>
      <c r="B80" s="171" t="s">
        <v>1295</v>
      </c>
      <c r="C80" s="172">
        <v>298000000</v>
      </c>
      <c r="D80" s="171" t="s">
        <v>8280</v>
      </c>
      <c r="E80" s="171" t="s">
        <v>8281</v>
      </c>
      <c r="F80" s="171" t="s">
        <v>8275</v>
      </c>
    </row>
    <row r="81" spans="1:6" ht="55.2">
      <c r="A81" s="291" t="s">
        <v>8802</v>
      </c>
      <c r="B81" s="171" t="s">
        <v>1296</v>
      </c>
      <c r="C81" s="172">
        <v>310000000</v>
      </c>
      <c r="D81" s="171" t="s">
        <v>8282</v>
      </c>
      <c r="E81" s="171" t="s">
        <v>8283</v>
      </c>
      <c r="F81" s="171" t="s">
        <v>8275</v>
      </c>
    </row>
    <row r="82" spans="1:6" ht="41.4">
      <c r="A82" s="291" t="s">
        <v>8803</v>
      </c>
      <c r="B82" s="171" t="s">
        <v>1297</v>
      </c>
      <c r="C82" s="172">
        <v>100000000</v>
      </c>
      <c r="D82" s="171" t="s">
        <v>8284</v>
      </c>
      <c r="E82" s="171" t="s">
        <v>5192</v>
      </c>
      <c r="F82" s="171" t="s">
        <v>8275</v>
      </c>
    </row>
    <row r="83" spans="1:6" ht="41.4">
      <c r="A83" s="291" t="s">
        <v>8804</v>
      </c>
      <c r="B83" s="171" t="s">
        <v>1298</v>
      </c>
      <c r="C83" s="172">
        <v>25000000</v>
      </c>
      <c r="D83" s="171" t="s">
        <v>8285</v>
      </c>
      <c r="E83" s="171" t="s">
        <v>5153</v>
      </c>
      <c r="F83" s="171" t="s">
        <v>8275</v>
      </c>
    </row>
    <row r="84" spans="1:6" ht="41.4">
      <c r="A84" s="291" t="s">
        <v>3729</v>
      </c>
      <c r="B84" s="171" t="s">
        <v>1299</v>
      </c>
      <c r="C84" s="172">
        <v>75000000</v>
      </c>
      <c r="D84" s="171" t="s">
        <v>8286</v>
      </c>
      <c r="E84" s="171" t="s">
        <v>5192</v>
      </c>
      <c r="F84" s="171" t="s">
        <v>8275</v>
      </c>
    </row>
    <row r="85" spans="1:6" ht="41.4">
      <c r="A85" s="291" t="s">
        <v>3730</v>
      </c>
      <c r="B85" s="171" t="s">
        <v>1300</v>
      </c>
      <c r="C85" s="172">
        <v>350000000</v>
      </c>
      <c r="D85" s="171" t="s">
        <v>8287</v>
      </c>
      <c r="E85" s="171" t="s">
        <v>8288</v>
      </c>
      <c r="F85" s="171" t="s">
        <v>8275</v>
      </c>
    </row>
    <row r="86" spans="1:6" ht="27.6">
      <c r="A86" s="291" t="s">
        <v>3731</v>
      </c>
      <c r="B86" s="171" t="s">
        <v>1301</v>
      </c>
      <c r="C86" s="172">
        <v>75000000</v>
      </c>
      <c r="D86" s="171" t="s">
        <v>8289</v>
      </c>
      <c r="E86" s="171" t="s">
        <v>8290</v>
      </c>
      <c r="F86" s="171" t="s">
        <v>8275</v>
      </c>
    </row>
    <row r="87" spans="1:6">
      <c r="A87" s="170"/>
      <c r="B87" s="171"/>
      <c r="C87" s="172"/>
      <c r="D87" s="171"/>
      <c r="E87" s="171"/>
      <c r="F87" s="171"/>
    </row>
    <row r="88" spans="1:6" s="156" customFormat="1" ht="27.6">
      <c r="A88" s="290" t="s">
        <v>8810</v>
      </c>
      <c r="B88" s="174" t="s">
        <v>1246</v>
      </c>
      <c r="C88" s="154">
        <f>SUM(C89:C90)</f>
        <v>105000000</v>
      </c>
      <c r="D88" s="171"/>
      <c r="E88" s="171"/>
      <c r="F88" s="171"/>
    </row>
    <row r="89" spans="1:6" ht="41.4">
      <c r="A89" s="291" t="s">
        <v>3</v>
      </c>
      <c r="B89" s="171" t="s">
        <v>1302</v>
      </c>
      <c r="C89" s="172">
        <v>55000000</v>
      </c>
      <c r="D89" s="171" t="s">
        <v>8291</v>
      </c>
      <c r="E89" s="171" t="s">
        <v>5841</v>
      </c>
      <c r="F89" s="171" t="s">
        <v>8292</v>
      </c>
    </row>
    <row r="90" spans="1:6" ht="41.4">
      <c r="A90" s="291" t="s">
        <v>4</v>
      </c>
      <c r="B90" s="171" t="s">
        <v>1303</v>
      </c>
      <c r="C90" s="172">
        <v>50000000</v>
      </c>
      <c r="D90" s="171" t="s">
        <v>8293</v>
      </c>
      <c r="E90" s="171" t="s">
        <v>8294</v>
      </c>
      <c r="F90" s="171" t="s">
        <v>8292</v>
      </c>
    </row>
    <row r="91" spans="1:6">
      <c r="A91" s="170"/>
      <c r="B91" s="171"/>
      <c r="C91" s="172"/>
      <c r="D91" s="171"/>
      <c r="E91" s="171"/>
      <c r="F91" s="171"/>
    </row>
    <row r="92" spans="1:6" s="156" customFormat="1" ht="27.6">
      <c r="A92" s="290" t="s">
        <v>8811</v>
      </c>
      <c r="B92" s="174" t="s">
        <v>1244</v>
      </c>
      <c r="C92" s="154">
        <f>SUM(C93:C95)</f>
        <v>2020228000</v>
      </c>
      <c r="D92" s="171"/>
      <c r="E92" s="171">
        <v>1</v>
      </c>
      <c r="F92" s="171"/>
    </row>
    <row r="93" spans="1:6" ht="27.6">
      <c r="A93" s="291" t="s">
        <v>3</v>
      </c>
      <c r="B93" s="171" t="s">
        <v>1305</v>
      </c>
      <c r="C93" s="172">
        <v>1711117500</v>
      </c>
      <c r="D93" s="171" t="s">
        <v>8295</v>
      </c>
      <c r="E93" s="171" t="s">
        <v>5192</v>
      </c>
      <c r="F93" s="171" t="s">
        <v>8296</v>
      </c>
    </row>
    <row r="94" spans="1:6" ht="27.6">
      <c r="A94" s="291" t="s">
        <v>4</v>
      </c>
      <c r="B94" s="171" t="s">
        <v>1306</v>
      </c>
      <c r="C94" s="172">
        <v>75000000</v>
      </c>
      <c r="D94" s="171" t="s">
        <v>8297</v>
      </c>
      <c r="E94" s="171" t="s">
        <v>5153</v>
      </c>
      <c r="F94" s="171" t="s">
        <v>8298</v>
      </c>
    </row>
    <row r="95" spans="1:6" ht="41.4">
      <c r="A95" s="291" t="s">
        <v>5</v>
      </c>
      <c r="B95" s="171" t="s">
        <v>1307</v>
      </c>
      <c r="C95" s="172">
        <v>234110500</v>
      </c>
      <c r="D95" s="171" t="s">
        <v>8299</v>
      </c>
      <c r="E95" s="171" t="s">
        <v>5407</v>
      </c>
      <c r="F95" s="171" t="s">
        <v>8180</v>
      </c>
    </row>
    <row r="96" spans="1:6">
      <c r="A96" s="170"/>
      <c r="B96" s="171"/>
      <c r="C96" s="172"/>
      <c r="D96" s="171"/>
      <c r="E96" s="171">
        <v>1</v>
      </c>
      <c r="F96" s="171"/>
    </row>
    <row r="97" spans="1:6" s="156" customFormat="1" ht="41.4">
      <c r="A97" s="290" t="s">
        <v>8798</v>
      </c>
      <c r="B97" s="176" t="s">
        <v>1308</v>
      </c>
      <c r="C97" s="154">
        <f>SUM(C98:C103)</f>
        <v>533000200</v>
      </c>
      <c r="D97" s="171"/>
      <c r="E97" s="171"/>
      <c r="F97" s="171"/>
    </row>
    <row r="98" spans="1:6" ht="27.6">
      <c r="A98" s="291" t="s">
        <v>3</v>
      </c>
      <c r="B98" s="171" t="s">
        <v>1309</v>
      </c>
      <c r="C98" s="172">
        <v>38500000</v>
      </c>
      <c r="D98" s="171" t="s">
        <v>8300</v>
      </c>
      <c r="E98" s="171" t="s">
        <v>6524</v>
      </c>
      <c r="F98" s="171" t="s">
        <v>8263</v>
      </c>
    </row>
    <row r="99" spans="1:6" ht="55.2">
      <c r="A99" s="291" t="s">
        <v>4</v>
      </c>
      <c r="B99" s="175" t="s">
        <v>1310</v>
      </c>
      <c r="C99" s="172">
        <v>55000000</v>
      </c>
      <c r="D99" s="171" t="s">
        <v>8301</v>
      </c>
      <c r="E99" s="171" t="s">
        <v>8302</v>
      </c>
      <c r="F99" s="171" t="s">
        <v>8296</v>
      </c>
    </row>
    <row r="100" spans="1:6" ht="41.4">
      <c r="A100" s="291" t="s">
        <v>5</v>
      </c>
      <c r="B100" s="171" t="s">
        <v>1311</v>
      </c>
      <c r="C100" s="172">
        <v>253000000</v>
      </c>
      <c r="D100" s="171" t="s">
        <v>8303</v>
      </c>
      <c r="E100" s="171" t="s">
        <v>5841</v>
      </c>
      <c r="F100" s="171" t="s">
        <v>8296</v>
      </c>
    </row>
    <row r="101" spans="1:6" ht="27.6">
      <c r="A101" s="291" t="s">
        <v>8800</v>
      </c>
      <c r="B101" s="171" t="s">
        <v>1312</v>
      </c>
      <c r="C101" s="172">
        <v>82000000</v>
      </c>
      <c r="D101" s="171" t="s">
        <v>8304</v>
      </c>
      <c r="E101" s="171" t="s">
        <v>5121</v>
      </c>
      <c r="F101" s="171" t="s">
        <v>8296</v>
      </c>
    </row>
    <row r="102" spans="1:6" ht="55.2">
      <c r="A102" s="291" t="s">
        <v>71</v>
      </c>
      <c r="B102" s="171" t="s">
        <v>1313</v>
      </c>
      <c r="C102" s="172">
        <v>36218000</v>
      </c>
      <c r="D102" s="171" t="s">
        <v>8305</v>
      </c>
      <c r="E102" s="171" t="s">
        <v>5956</v>
      </c>
      <c r="F102" s="171" t="s">
        <v>8296</v>
      </c>
    </row>
    <row r="103" spans="1:6" ht="69">
      <c r="A103" s="291" t="s">
        <v>8801</v>
      </c>
      <c r="B103" s="171" t="s">
        <v>1314</v>
      </c>
      <c r="C103" s="172">
        <v>68282200</v>
      </c>
      <c r="D103" s="171" t="s">
        <v>8306</v>
      </c>
      <c r="E103" s="171" t="s">
        <v>5111</v>
      </c>
      <c r="F103" s="171" t="s">
        <v>8263</v>
      </c>
    </row>
    <row r="104" spans="1:6">
      <c r="A104" s="170"/>
      <c r="B104" s="171"/>
      <c r="C104" s="172"/>
      <c r="D104" s="171"/>
      <c r="E104" s="171"/>
      <c r="F104" s="171"/>
    </row>
    <row r="105" spans="1:6" s="156" customFormat="1" ht="27.6">
      <c r="A105" s="290" t="s">
        <v>8812</v>
      </c>
      <c r="B105" s="174" t="s">
        <v>1253</v>
      </c>
      <c r="C105" s="154">
        <f>SUM(C106:C122)</f>
        <v>3068522000</v>
      </c>
      <c r="D105" s="171"/>
      <c r="E105" s="171">
        <v>1</v>
      </c>
      <c r="F105" s="171"/>
    </row>
    <row r="106" spans="1:6" ht="41.4">
      <c r="A106" s="291" t="s">
        <v>3</v>
      </c>
      <c r="B106" s="171" t="s">
        <v>1254</v>
      </c>
      <c r="C106" s="172">
        <v>117425000</v>
      </c>
      <c r="D106" s="171" t="s">
        <v>8307</v>
      </c>
      <c r="E106" s="171" t="s">
        <v>8308</v>
      </c>
      <c r="F106" s="171" t="s">
        <v>8309</v>
      </c>
    </row>
    <row r="107" spans="1:6" ht="151.80000000000001">
      <c r="A107" s="291" t="s">
        <v>4</v>
      </c>
      <c r="B107" s="171" t="s">
        <v>1315</v>
      </c>
      <c r="C107" s="172">
        <v>228555000</v>
      </c>
      <c r="D107" s="171" t="s">
        <v>8310</v>
      </c>
      <c r="E107" s="171" t="s">
        <v>8311</v>
      </c>
      <c r="F107" s="171" t="s">
        <v>8309</v>
      </c>
    </row>
    <row r="108" spans="1:6" ht="27.6">
      <c r="A108" s="291" t="s">
        <v>5</v>
      </c>
      <c r="B108" s="171" t="s">
        <v>1316</v>
      </c>
      <c r="C108" s="172">
        <v>700000000</v>
      </c>
      <c r="D108" s="171" t="s">
        <v>8312</v>
      </c>
      <c r="E108" s="171" t="s">
        <v>8313</v>
      </c>
      <c r="F108" s="171" t="s">
        <v>8314</v>
      </c>
    </row>
    <row r="109" spans="1:6" ht="138">
      <c r="A109" s="291" t="s">
        <v>8800</v>
      </c>
      <c r="B109" s="171" t="s">
        <v>1317</v>
      </c>
      <c r="C109" s="172">
        <v>95000000</v>
      </c>
      <c r="D109" s="171" t="s">
        <v>8315</v>
      </c>
      <c r="E109" s="171" t="s">
        <v>8316</v>
      </c>
      <c r="F109" s="171" t="s">
        <v>8309</v>
      </c>
    </row>
    <row r="110" spans="1:6" ht="96.6">
      <c r="A110" s="291" t="s">
        <v>71</v>
      </c>
      <c r="B110" s="171" t="s">
        <v>1318</v>
      </c>
      <c r="C110" s="172">
        <v>400000000</v>
      </c>
      <c r="D110" s="171" t="s">
        <v>8317</v>
      </c>
      <c r="E110" s="171" t="s">
        <v>8318</v>
      </c>
      <c r="F110" s="171" t="s">
        <v>8309</v>
      </c>
    </row>
    <row r="111" spans="1:6" ht="41.4">
      <c r="A111" s="291" t="s">
        <v>8801</v>
      </c>
      <c r="B111" s="171" t="s">
        <v>1319</v>
      </c>
      <c r="C111" s="172">
        <v>33000000</v>
      </c>
      <c r="D111" s="171" t="s">
        <v>8319</v>
      </c>
      <c r="E111" s="171" t="s">
        <v>8320</v>
      </c>
      <c r="F111" s="171" t="s">
        <v>8309</v>
      </c>
    </row>
    <row r="112" spans="1:6" ht="27.6">
      <c r="A112" s="291" t="s">
        <v>8802</v>
      </c>
      <c r="B112" s="171" t="s">
        <v>1320</v>
      </c>
      <c r="C112" s="172">
        <v>66240000</v>
      </c>
      <c r="D112" s="171" t="s">
        <v>8321</v>
      </c>
      <c r="E112" s="171" t="s">
        <v>8322</v>
      </c>
      <c r="F112" s="171" t="s">
        <v>8314</v>
      </c>
    </row>
    <row r="113" spans="1:6" ht="27.6">
      <c r="A113" s="291" t="s">
        <v>8803</v>
      </c>
      <c r="B113" s="171" t="s">
        <v>1321</v>
      </c>
      <c r="C113" s="172">
        <v>67000000</v>
      </c>
      <c r="D113" s="171" t="s">
        <v>8323</v>
      </c>
      <c r="E113" s="171" t="s">
        <v>8324</v>
      </c>
      <c r="F113" s="171" t="s">
        <v>8309</v>
      </c>
    </row>
    <row r="114" spans="1:6" ht="82.8">
      <c r="A114" s="291" t="s">
        <v>8804</v>
      </c>
      <c r="B114" s="171" t="s">
        <v>1322</v>
      </c>
      <c r="C114" s="172">
        <v>300000000</v>
      </c>
      <c r="D114" s="171" t="s">
        <v>8325</v>
      </c>
      <c r="E114" s="171" t="s">
        <v>8326</v>
      </c>
      <c r="F114" s="171" t="s">
        <v>8309</v>
      </c>
    </row>
    <row r="115" spans="1:6" ht="27.6">
      <c r="A115" s="291" t="s">
        <v>3729</v>
      </c>
      <c r="B115" s="171" t="s">
        <v>1323</v>
      </c>
      <c r="C115" s="172">
        <v>49000000</v>
      </c>
      <c r="D115" s="171" t="s">
        <v>8327</v>
      </c>
      <c r="E115" s="171" t="s">
        <v>8328</v>
      </c>
      <c r="F115" s="171" t="s">
        <v>8309</v>
      </c>
    </row>
    <row r="116" spans="1:6" ht="55.2">
      <c r="A116" s="291" t="s">
        <v>3730</v>
      </c>
      <c r="B116" s="175" t="s">
        <v>1324</v>
      </c>
      <c r="C116" s="172">
        <v>123500000</v>
      </c>
      <c r="D116" s="171" t="s">
        <v>8329</v>
      </c>
      <c r="E116" s="171" t="s">
        <v>5307</v>
      </c>
      <c r="F116" s="171" t="s">
        <v>8309</v>
      </c>
    </row>
    <row r="117" spans="1:6" ht="41.4">
      <c r="A117" s="291" t="s">
        <v>3731</v>
      </c>
      <c r="B117" s="171" t="s">
        <v>1325</v>
      </c>
      <c r="C117" s="172">
        <v>100000000</v>
      </c>
      <c r="D117" s="171" t="s">
        <v>8330</v>
      </c>
      <c r="E117" s="171" t="s">
        <v>8331</v>
      </c>
      <c r="F117" s="171" t="s">
        <v>8332</v>
      </c>
    </row>
    <row r="118" spans="1:6" ht="55.2">
      <c r="A118" s="291" t="s">
        <v>3753</v>
      </c>
      <c r="B118" s="171" t="s">
        <v>1326</v>
      </c>
      <c r="C118" s="172">
        <v>189200000</v>
      </c>
      <c r="D118" s="171" t="s">
        <v>8333</v>
      </c>
      <c r="E118" s="171" t="s">
        <v>8334</v>
      </c>
      <c r="F118" s="171" t="s">
        <v>8309</v>
      </c>
    </row>
    <row r="119" spans="1:6" ht="27.6">
      <c r="A119" s="291" t="s">
        <v>3732</v>
      </c>
      <c r="B119" s="171" t="s">
        <v>1327</v>
      </c>
      <c r="C119" s="172">
        <v>65000000</v>
      </c>
      <c r="D119" s="171" t="s">
        <v>8335</v>
      </c>
      <c r="E119" s="171" t="s">
        <v>6989</v>
      </c>
      <c r="F119" s="171" t="s">
        <v>8309</v>
      </c>
    </row>
    <row r="120" spans="1:6" ht="27.6">
      <c r="A120" s="291" t="s">
        <v>3745</v>
      </c>
      <c r="B120" s="171" t="s">
        <v>1328</v>
      </c>
      <c r="C120" s="172">
        <v>340175000</v>
      </c>
      <c r="D120" s="171" t="s">
        <v>8336</v>
      </c>
      <c r="E120" s="171" t="s">
        <v>5328</v>
      </c>
      <c r="F120" s="171" t="s">
        <v>8309</v>
      </c>
    </row>
    <row r="121" spans="1:6" ht="96.6">
      <c r="A121" s="291" t="s">
        <v>3752</v>
      </c>
      <c r="B121" s="171" t="s">
        <v>1329</v>
      </c>
      <c r="C121" s="172">
        <v>94427000</v>
      </c>
      <c r="D121" s="171" t="s">
        <v>8337</v>
      </c>
      <c r="E121" s="171" t="s">
        <v>8338</v>
      </c>
      <c r="F121" s="171" t="s">
        <v>8309</v>
      </c>
    </row>
    <row r="122" spans="1:6" ht="27.6">
      <c r="A122" s="291" t="s">
        <v>3733</v>
      </c>
      <c r="B122" s="171" t="s">
        <v>1330</v>
      </c>
      <c r="C122" s="172">
        <v>100000000</v>
      </c>
      <c r="D122" s="171" t="s">
        <v>8339</v>
      </c>
      <c r="E122" s="171" t="s">
        <v>5841</v>
      </c>
      <c r="F122" s="171" t="s">
        <v>8309</v>
      </c>
    </row>
    <row r="123" spans="1:6">
      <c r="A123" s="170"/>
      <c r="B123" s="171"/>
      <c r="C123" s="172"/>
      <c r="D123" s="171"/>
      <c r="E123" s="171"/>
      <c r="F123" s="171"/>
    </row>
    <row r="124" spans="1:6" s="156" customFormat="1" ht="27.6">
      <c r="A124" s="290" t="s">
        <v>8817</v>
      </c>
      <c r="B124" s="174" t="s">
        <v>1331</v>
      </c>
      <c r="C124" s="154">
        <f>SUM(C125:C127)</f>
        <v>535000000</v>
      </c>
      <c r="D124" s="171"/>
      <c r="E124" s="171"/>
      <c r="F124" s="171"/>
    </row>
    <row r="125" spans="1:6" ht="41.4">
      <c r="A125" s="291" t="s">
        <v>3</v>
      </c>
      <c r="B125" s="171" t="s">
        <v>1332</v>
      </c>
      <c r="C125" s="172">
        <v>356457000</v>
      </c>
      <c r="D125" s="171" t="s">
        <v>8340</v>
      </c>
      <c r="E125" s="171" t="s">
        <v>8341</v>
      </c>
      <c r="F125" s="171" t="s">
        <v>8342</v>
      </c>
    </row>
    <row r="126" spans="1:6" ht="41.4">
      <c r="A126" s="291" t="s">
        <v>4</v>
      </c>
      <c r="B126" s="171" t="s">
        <v>1333</v>
      </c>
      <c r="C126" s="172">
        <v>178543000</v>
      </c>
      <c r="D126" s="171" t="s">
        <v>8343</v>
      </c>
      <c r="E126" s="171" t="s">
        <v>5960</v>
      </c>
      <c r="F126" s="171" t="s">
        <v>8342</v>
      </c>
    </row>
    <row r="127" spans="1:6">
      <c r="A127" s="291" t="s">
        <v>5</v>
      </c>
      <c r="B127" s="171" t="s">
        <v>1334</v>
      </c>
      <c r="C127" s="172">
        <v>0</v>
      </c>
      <c r="D127" s="171"/>
      <c r="E127" s="171"/>
      <c r="F127" s="171"/>
    </row>
    <row r="128" spans="1:6">
      <c r="A128" s="170"/>
      <c r="B128" s="171"/>
      <c r="C128" s="172"/>
      <c r="D128" s="171"/>
      <c r="E128" s="171"/>
      <c r="F128" s="171"/>
    </row>
    <row r="129" spans="1:6" s="156" customFormat="1" ht="27.6">
      <c r="A129" s="290" t="s">
        <v>8818</v>
      </c>
      <c r="B129" s="174" t="s">
        <v>1335</v>
      </c>
      <c r="C129" s="154">
        <f>SUM(C130)</f>
        <v>150080000</v>
      </c>
      <c r="D129" s="171"/>
      <c r="E129" s="171"/>
      <c r="F129" s="171"/>
    </row>
    <row r="130" spans="1:6" ht="27.6">
      <c r="A130" s="291" t="s">
        <v>3</v>
      </c>
      <c r="B130" s="171" t="s">
        <v>1336</v>
      </c>
      <c r="C130" s="172">
        <v>150080000</v>
      </c>
      <c r="D130" s="171" t="s">
        <v>8344</v>
      </c>
      <c r="E130" s="171" t="s">
        <v>8345</v>
      </c>
      <c r="F130" s="171" t="s">
        <v>8332</v>
      </c>
    </row>
    <row r="131" spans="1:6">
      <c r="A131" s="170"/>
      <c r="B131" s="171"/>
      <c r="C131" s="172"/>
      <c r="D131" s="153"/>
      <c r="E131" s="153"/>
      <c r="F131" s="153"/>
    </row>
    <row r="132" spans="1:6" s="156" customFormat="1" ht="27.6">
      <c r="A132" s="290" t="s">
        <v>8819</v>
      </c>
      <c r="B132" s="174" t="s">
        <v>1248</v>
      </c>
      <c r="C132" s="154">
        <f>SUM(C133:C143)</f>
        <v>1750500000</v>
      </c>
      <c r="D132" s="171"/>
      <c r="E132" s="171"/>
      <c r="F132" s="171"/>
    </row>
    <row r="133" spans="1:6">
      <c r="A133" s="291" t="s">
        <v>3</v>
      </c>
      <c r="B133" s="171" t="s">
        <v>1337</v>
      </c>
      <c r="C133" s="172">
        <v>237000000</v>
      </c>
      <c r="D133" s="171" t="s">
        <v>8346</v>
      </c>
      <c r="E133" s="171" t="s">
        <v>8347</v>
      </c>
      <c r="F133" s="171" t="s">
        <v>8342</v>
      </c>
    </row>
    <row r="134" spans="1:6" ht="41.4">
      <c r="A134" s="291" t="s">
        <v>4</v>
      </c>
      <c r="B134" s="171" t="s">
        <v>1338</v>
      </c>
      <c r="C134" s="172">
        <v>82500000</v>
      </c>
      <c r="D134" s="171" t="s">
        <v>8348</v>
      </c>
      <c r="E134" s="171" t="s">
        <v>6218</v>
      </c>
      <c r="F134" s="171" t="s">
        <v>8342</v>
      </c>
    </row>
    <row r="135" spans="1:6" ht="69">
      <c r="A135" s="291" t="s">
        <v>5</v>
      </c>
      <c r="B135" s="171" t="s">
        <v>1339</v>
      </c>
      <c r="C135" s="172">
        <v>440000000</v>
      </c>
      <c r="D135" s="171" t="s">
        <v>8349</v>
      </c>
      <c r="E135" s="171" t="s">
        <v>8350</v>
      </c>
      <c r="F135" s="171" t="s">
        <v>8342</v>
      </c>
    </row>
    <row r="136" spans="1:6" ht="27.6">
      <c r="A136" s="291" t="s">
        <v>8800</v>
      </c>
      <c r="B136" s="171" t="s">
        <v>1340</v>
      </c>
      <c r="C136" s="172">
        <v>200000000</v>
      </c>
      <c r="D136" s="171" t="s">
        <v>8351</v>
      </c>
      <c r="E136" s="171" t="s">
        <v>8352</v>
      </c>
      <c r="F136" s="171" t="s">
        <v>8342</v>
      </c>
    </row>
    <row r="137" spans="1:6">
      <c r="A137" s="291" t="s">
        <v>71</v>
      </c>
      <c r="B137" s="171" t="s">
        <v>1341</v>
      </c>
      <c r="C137" s="172">
        <v>116000000</v>
      </c>
      <c r="D137" s="171" t="s">
        <v>8353</v>
      </c>
      <c r="E137" s="171" t="s">
        <v>5400</v>
      </c>
      <c r="F137" s="171" t="s">
        <v>8342</v>
      </c>
    </row>
    <row r="138" spans="1:6" ht="41.4">
      <c r="A138" s="291" t="s">
        <v>8801</v>
      </c>
      <c r="B138" s="171" t="s">
        <v>1342</v>
      </c>
      <c r="C138" s="172">
        <v>55000000</v>
      </c>
      <c r="D138" s="171" t="s">
        <v>8354</v>
      </c>
      <c r="E138" s="171" t="s">
        <v>8355</v>
      </c>
      <c r="F138" s="171" t="s">
        <v>8342</v>
      </c>
    </row>
    <row r="139" spans="1:6" ht="55.2">
      <c r="A139" s="291" t="s">
        <v>8802</v>
      </c>
      <c r="B139" s="171" t="s">
        <v>1343</v>
      </c>
      <c r="C139" s="172">
        <v>55000000</v>
      </c>
      <c r="D139" s="171" t="s">
        <v>8356</v>
      </c>
      <c r="E139" s="171" t="s">
        <v>5207</v>
      </c>
      <c r="F139" s="171" t="s">
        <v>8342</v>
      </c>
    </row>
    <row r="140" spans="1:6" ht="27.6">
      <c r="A140" s="291" t="s">
        <v>8803</v>
      </c>
      <c r="B140" s="171" t="s">
        <v>1344</v>
      </c>
      <c r="C140" s="172">
        <v>200000000</v>
      </c>
      <c r="D140" s="171" t="s">
        <v>8357</v>
      </c>
      <c r="E140" s="171" t="s">
        <v>6083</v>
      </c>
      <c r="F140" s="171" t="s">
        <v>8342</v>
      </c>
    </row>
    <row r="141" spans="1:6" ht="27.6">
      <c r="A141" s="291" t="s">
        <v>8804</v>
      </c>
      <c r="B141" s="171" t="s">
        <v>1345</v>
      </c>
      <c r="C141" s="172">
        <v>165000000</v>
      </c>
      <c r="D141" s="171" t="s">
        <v>8358</v>
      </c>
      <c r="E141" s="171" t="s">
        <v>5207</v>
      </c>
      <c r="F141" s="171" t="s">
        <v>8342</v>
      </c>
    </row>
    <row r="142" spans="1:6" ht="27.6">
      <c r="A142" s="291" t="s">
        <v>3729</v>
      </c>
      <c r="B142" s="171" t="s">
        <v>1346</v>
      </c>
      <c r="C142" s="172">
        <v>150000000</v>
      </c>
      <c r="D142" s="171" t="s">
        <v>8359</v>
      </c>
      <c r="E142" s="171" t="s">
        <v>8360</v>
      </c>
      <c r="F142" s="171" t="s">
        <v>8332</v>
      </c>
    </row>
    <row r="143" spans="1:6" ht="27.6">
      <c r="A143" s="291" t="s">
        <v>3730</v>
      </c>
      <c r="B143" s="171" t="s">
        <v>1347</v>
      </c>
      <c r="C143" s="172">
        <v>50000000</v>
      </c>
      <c r="D143" s="171" t="s">
        <v>8361</v>
      </c>
      <c r="E143" s="171" t="s">
        <v>8362</v>
      </c>
      <c r="F143" s="171" t="s">
        <v>8332</v>
      </c>
    </row>
    <row r="144" spans="1:6">
      <c r="A144" s="170"/>
      <c r="B144" s="171"/>
      <c r="C144" s="172"/>
      <c r="D144" s="171"/>
      <c r="E144" s="171"/>
      <c r="F144" s="171"/>
    </row>
    <row r="145" spans="1:6" s="156" customFormat="1">
      <c r="A145" s="290" t="s">
        <v>8820</v>
      </c>
      <c r="B145" s="174" t="s">
        <v>1348</v>
      </c>
      <c r="C145" s="154">
        <f>SUM(C146)</f>
        <v>220000000</v>
      </c>
      <c r="D145" s="171"/>
      <c r="E145" s="171">
        <v>1</v>
      </c>
      <c r="F145" s="171"/>
    </row>
    <row r="146" spans="1:6" ht="27.6">
      <c r="A146" s="291" t="s">
        <v>3</v>
      </c>
      <c r="B146" s="171" t="s">
        <v>1349</v>
      </c>
      <c r="C146" s="172">
        <v>220000000</v>
      </c>
      <c r="D146" s="171" t="s">
        <v>8363</v>
      </c>
      <c r="E146" s="171" t="s">
        <v>8364</v>
      </c>
      <c r="F146" s="171" t="s">
        <v>8365</v>
      </c>
    </row>
    <row r="147" spans="1:6">
      <c r="A147" s="170"/>
      <c r="B147" s="171"/>
      <c r="C147" s="172"/>
      <c r="D147" s="153"/>
      <c r="E147" s="153"/>
      <c r="F147" s="153"/>
    </row>
    <row r="148" spans="1:6" s="156" customFormat="1" ht="27.6">
      <c r="A148" s="290" t="s">
        <v>8821</v>
      </c>
      <c r="B148" s="174" t="s">
        <v>1350</v>
      </c>
      <c r="C148" s="154">
        <f>SUM(C149:C152)</f>
        <v>530000000</v>
      </c>
      <c r="D148" s="171"/>
      <c r="E148" s="171">
        <v>1</v>
      </c>
      <c r="F148" s="171"/>
    </row>
    <row r="149" spans="1:6" ht="27.6">
      <c r="A149" s="291" t="s">
        <v>3</v>
      </c>
      <c r="B149" s="171" t="s">
        <v>1351</v>
      </c>
      <c r="C149" s="172">
        <v>55000000</v>
      </c>
      <c r="D149" s="171" t="s">
        <v>8366</v>
      </c>
      <c r="E149" s="171" t="s">
        <v>5111</v>
      </c>
      <c r="F149" s="171" t="s">
        <v>80</v>
      </c>
    </row>
    <row r="150" spans="1:6" ht="82.8">
      <c r="A150" s="291" t="s">
        <v>4</v>
      </c>
      <c r="B150" s="171" t="s">
        <v>1352</v>
      </c>
      <c r="C150" s="172">
        <v>250000000</v>
      </c>
      <c r="D150" s="171" t="s">
        <v>8367</v>
      </c>
      <c r="E150" s="171" t="s">
        <v>5691</v>
      </c>
      <c r="F150" s="171" t="s">
        <v>8263</v>
      </c>
    </row>
    <row r="151" spans="1:6" ht="27.6">
      <c r="A151" s="291" t="s">
        <v>5</v>
      </c>
      <c r="B151" s="171" t="s">
        <v>1353</v>
      </c>
      <c r="C151" s="172">
        <v>75000000</v>
      </c>
      <c r="D151" s="171" t="s">
        <v>8368</v>
      </c>
      <c r="E151" s="171" t="s">
        <v>8369</v>
      </c>
      <c r="F151" s="171" t="s">
        <v>8275</v>
      </c>
    </row>
    <row r="152" spans="1:6" ht="55.2">
      <c r="A152" s="291" t="s">
        <v>8800</v>
      </c>
      <c r="B152" s="171" t="s">
        <v>1354</v>
      </c>
      <c r="C152" s="172">
        <v>150000000</v>
      </c>
      <c r="D152" s="171" t="s">
        <v>8370</v>
      </c>
      <c r="E152" s="171" t="s">
        <v>5153</v>
      </c>
      <c r="F152" s="171" t="s">
        <v>8275</v>
      </c>
    </row>
    <row r="153" spans="1:6">
      <c r="A153" s="170"/>
      <c r="B153" s="171"/>
      <c r="C153" s="172"/>
      <c r="D153" s="171"/>
      <c r="E153" s="171"/>
      <c r="F153" s="171"/>
    </row>
    <row r="154" spans="1:6" s="156" customFormat="1" ht="27.6">
      <c r="A154" s="290" t="s">
        <v>8822</v>
      </c>
      <c r="B154" s="174" t="s">
        <v>1250</v>
      </c>
      <c r="C154" s="154">
        <f>SUM(C155)</f>
        <v>50000000</v>
      </c>
      <c r="D154" s="171"/>
      <c r="E154" s="171">
        <v>1</v>
      </c>
      <c r="F154" s="171"/>
    </row>
    <row r="155" spans="1:6" ht="55.2">
      <c r="A155" s="291" t="s">
        <v>3</v>
      </c>
      <c r="B155" s="171" t="s">
        <v>1355</v>
      </c>
      <c r="C155" s="172">
        <v>50000000</v>
      </c>
      <c r="D155" s="171" t="s">
        <v>8371</v>
      </c>
      <c r="E155" s="171">
        <v>1</v>
      </c>
      <c r="F155" s="171" t="s">
        <v>8271</v>
      </c>
    </row>
    <row r="156" spans="1:6">
      <c r="A156" s="170"/>
      <c r="B156" s="171"/>
      <c r="C156" s="172"/>
      <c r="D156" s="153"/>
      <c r="E156" s="153"/>
      <c r="F156" s="153"/>
    </row>
    <row r="157" spans="1:6" s="156" customFormat="1">
      <c r="A157" s="157" t="s">
        <v>8813</v>
      </c>
      <c r="B157" s="153" t="s">
        <v>77</v>
      </c>
      <c r="C157" s="154">
        <f>SUM(C158,C161,C164)</f>
        <v>71500000</v>
      </c>
      <c r="D157" s="171"/>
      <c r="E157" s="171"/>
      <c r="F157" s="171"/>
    </row>
    <row r="158" spans="1:6" s="156" customFormat="1">
      <c r="A158" s="290" t="s">
        <v>8799</v>
      </c>
      <c r="B158" s="174" t="s">
        <v>384</v>
      </c>
      <c r="C158" s="154">
        <f>SUM(C159)</f>
        <v>22000000</v>
      </c>
      <c r="D158" s="171"/>
      <c r="E158" s="171">
        <v>1</v>
      </c>
      <c r="F158" s="171"/>
    </row>
    <row r="159" spans="1:6" ht="27.6">
      <c r="A159" s="291" t="s">
        <v>3</v>
      </c>
      <c r="B159" s="171" t="s">
        <v>468</v>
      </c>
      <c r="C159" s="172">
        <v>22000000</v>
      </c>
      <c r="D159" s="171" t="s">
        <v>8372</v>
      </c>
      <c r="E159" s="171" t="s">
        <v>5121</v>
      </c>
      <c r="F159" s="171" t="s">
        <v>8373</v>
      </c>
    </row>
    <row r="160" spans="1:6">
      <c r="A160" s="170"/>
      <c r="B160" s="171"/>
      <c r="C160" s="172"/>
      <c r="D160" s="153"/>
      <c r="E160" s="153"/>
      <c r="F160" s="153"/>
    </row>
    <row r="161" spans="1:6" s="156" customFormat="1" ht="27.6">
      <c r="A161" s="290" t="s">
        <v>8805</v>
      </c>
      <c r="B161" s="174" t="s">
        <v>418</v>
      </c>
      <c r="C161" s="154">
        <f>SUM(C162)</f>
        <v>22000000</v>
      </c>
      <c r="D161" s="171"/>
      <c r="E161" s="171"/>
      <c r="F161" s="171"/>
    </row>
    <row r="162" spans="1:6" ht="41.4">
      <c r="A162" s="291" t="s">
        <v>3</v>
      </c>
      <c r="B162" s="171" t="s">
        <v>423</v>
      </c>
      <c r="C162" s="172">
        <v>22000000</v>
      </c>
      <c r="D162" s="171" t="s">
        <v>8374</v>
      </c>
      <c r="E162" s="171" t="s">
        <v>8375</v>
      </c>
      <c r="F162" s="171" t="s">
        <v>8373</v>
      </c>
    </row>
    <row r="163" spans="1:6">
      <c r="A163" s="170"/>
      <c r="B163" s="171"/>
      <c r="C163" s="172"/>
      <c r="D163" s="153"/>
      <c r="E163" s="153"/>
      <c r="F163" s="153"/>
    </row>
    <row r="164" spans="1:6" s="156" customFormat="1" ht="27.6">
      <c r="A164" s="290" t="s">
        <v>8806</v>
      </c>
      <c r="B164" s="174" t="s">
        <v>439</v>
      </c>
      <c r="C164" s="154">
        <f>SUM(C165)</f>
        <v>27500000</v>
      </c>
      <c r="D164" s="171"/>
      <c r="E164" s="171"/>
      <c r="F164" s="171"/>
    </row>
    <row r="165" spans="1:6">
      <c r="A165" s="291" t="s">
        <v>3</v>
      </c>
      <c r="B165" s="171" t="s">
        <v>469</v>
      </c>
      <c r="C165" s="172">
        <v>27500000</v>
      </c>
      <c r="D165" s="171" t="s">
        <v>8376</v>
      </c>
      <c r="E165" s="171" t="s">
        <v>8377</v>
      </c>
      <c r="F165" s="171" t="s">
        <v>8373</v>
      </c>
    </row>
    <row r="166" spans="1:6">
      <c r="A166" s="170"/>
      <c r="B166" s="153"/>
      <c r="C166" s="172"/>
      <c r="D166" s="153"/>
      <c r="E166" s="153"/>
      <c r="F166" s="153"/>
    </row>
    <row r="167" spans="1:6" s="156" customFormat="1">
      <c r="A167" s="157" t="s">
        <v>8814</v>
      </c>
      <c r="B167" s="153" t="s">
        <v>103</v>
      </c>
      <c r="C167" s="154">
        <f>SUM(C168)</f>
        <v>144000000</v>
      </c>
      <c r="D167" s="171"/>
      <c r="E167" s="171"/>
      <c r="F167" s="171"/>
    </row>
    <row r="168" spans="1:6" s="156" customFormat="1" ht="27.6">
      <c r="A168" s="290" t="s">
        <v>8799</v>
      </c>
      <c r="B168" s="174" t="s">
        <v>835</v>
      </c>
      <c r="C168" s="154">
        <f>SUM(C169:C170)</f>
        <v>144000000</v>
      </c>
      <c r="D168" s="171"/>
      <c r="E168" s="171">
        <v>1</v>
      </c>
      <c r="F168" s="171"/>
    </row>
    <row r="169" spans="1:6" ht="27.6">
      <c r="A169" s="291" t="s">
        <v>3</v>
      </c>
      <c r="B169" s="171" t="s">
        <v>885</v>
      </c>
      <c r="C169" s="172">
        <v>119000000</v>
      </c>
      <c r="D169" s="171" t="s">
        <v>8378</v>
      </c>
      <c r="E169" s="171" t="s">
        <v>8379</v>
      </c>
      <c r="F169" s="171" t="s">
        <v>8298</v>
      </c>
    </row>
    <row r="170" spans="1:6" ht="27.6">
      <c r="A170" s="291" t="s">
        <v>4</v>
      </c>
      <c r="B170" s="171" t="s">
        <v>886</v>
      </c>
      <c r="C170" s="172">
        <v>25000000</v>
      </c>
      <c r="D170" s="171" t="s">
        <v>8380</v>
      </c>
      <c r="E170" s="171" t="s">
        <v>8381</v>
      </c>
      <c r="F170" s="171" t="s">
        <v>8298</v>
      </c>
    </row>
    <row r="171" spans="1:6">
      <c r="A171" s="170"/>
      <c r="B171" s="171"/>
      <c r="C171" s="172"/>
      <c r="D171" s="171"/>
      <c r="E171" s="171"/>
      <c r="F171" s="171"/>
    </row>
    <row r="172" spans="1:6" s="156" customFormat="1">
      <c r="A172" s="157" t="s">
        <v>8815</v>
      </c>
      <c r="B172" s="153" t="s">
        <v>107</v>
      </c>
      <c r="C172" s="154">
        <f>SUM(C173)</f>
        <v>918000000</v>
      </c>
      <c r="D172" s="171"/>
      <c r="E172" s="171"/>
      <c r="F172" s="171"/>
    </row>
    <row r="173" spans="1:6" s="156" customFormat="1" ht="27.6">
      <c r="A173" s="290" t="s">
        <v>8799</v>
      </c>
      <c r="B173" s="176" t="s">
        <v>889</v>
      </c>
      <c r="C173" s="154">
        <f>SUM(C174:C180)</f>
        <v>918000000</v>
      </c>
      <c r="D173" s="171"/>
      <c r="E173" s="171"/>
      <c r="F173" s="171"/>
    </row>
    <row r="174" spans="1:6" ht="69">
      <c r="A174" s="291" t="s">
        <v>3</v>
      </c>
      <c r="B174" s="171" t="s">
        <v>892</v>
      </c>
      <c r="C174" s="172">
        <v>300000000</v>
      </c>
      <c r="D174" s="171" t="s">
        <v>8382</v>
      </c>
      <c r="E174" s="171" t="s">
        <v>8383</v>
      </c>
      <c r="F174" s="171" t="s">
        <v>8384</v>
      </c>
    </row>
    <row r="175" spans="1:6" ht="27.6">
      <c r="A175" s="291" t="s">
        <v>4</v>
      </c>
      <c r="B175" s="171" t="s">
        <v>893</v>
      </c>
      <c r="C175" s="172">
        <v>75000000</v>
      </c>
      <c r="D175" s="171" t="s">
        <v>8385</v>
      </c>
      <c r="E175" s="171" t="s">
        <v>5153</v>
      </c>
      <c r="F175" s="171" t="s">
        <v>8386</v>
      </c>
    </row>
    <row r="176" spans="1:6" ht="27.6">
      <c r="A176" s="291" t="s">
        <v>5</v>
      </c>
      <c r="B176" s="171" t="s">
        <v>894</v>
      </c>
      <c r="C176" s="172">
        <v>150000000</v>
      </c>
      <c r="D176" s="171" t="s">
        <v>8387</v>
      </c>
      <c r="E176" s="171" t="s">
        <v>5192</v>
      </c>
      <c r="F176" s="171" t="s">
        <v>8386</v>
      </c>
    </row>
    <row r="177" spans="1:6" ht="41.4">
      <c r="A177" s="291" t="s">
        <v>8800</v>
      </c>
      <c r="B177" s="171" t="s">
        <v>895</v>
      </c>
      <c r="C177" s="172">
        <v>55000000</v>
      </c>
      <c r="D177" s="171" t="s">
        <v>8388</v>
      </c>
      <c r="E177" s="171" t="s">
        <v>5192</v>
      </c>
      <c r="F177" s="171" t="s">
        <v>8386</v>
      </c>
    </row>
    <row r="178" spans="1:6" ht="41.4">
      <c r="A178" s="291" t="s">
        <v>71</v>
      </c>
      <c r="B178" s="171" t="s">
        <v>896</v>
      </c>
      <c r="C178" s="172">
        <v>238000000</v>
      </c>
      <c r="D178" s="171" t="s">
        <v>8389</v>
      </c>
      <c r="E178" s="171" t="s">
        <v>8390</v>
      </c>
      <c r="F178" s="171" t="s">
        <v>8386</v>
      </c>
    </row>
    <row r="179" spans="1:6" ht="41.4">
      <c r="A179" s="291" t="s">
        <v>8801</v>
      </c>
      <c r="B179" s="171" t="s">
        <v>897</v>
      </c>
      <c r="C179" s="172">
        <v>50000000</v>
      </c>
      <c r="D179" s="171" t="s">
        <v>8391</v>
      </c>
      <c r="E179" s="171" t="s">
        <v>5097</v>
      </c>
      <c r="F179" s="171" t="s">
        <v>8386</v>
      </c>
    </row>
    <row r="180" spans="1:6" ht="27.6">
      <c r="A180" s="291" t="s">
        <v>8802</v>
      </c>
      <c r="B180" s="171" t="s">
        <v>898</v>
      </c>
      <c r="C180" s="172">
        <v>50000000</v>
      </c>
      <c r="D180" s="171" t="s">
        <v>8387</v>
      </c>
      <c r="E180" s="171" t="s">
        <v>8392</v>
      </c>
      <c r="F180" s="171"/>
    </row>
    <row r="181" spans="1:6">
      <c r="A181" s="170"/>
      <c r="B181" s="153"/>
      <c r="C181" s="172"/>
      <c r="D181" s="171"/>
      <c r="E181" s="171"/>
      <c r="F181" s="171"/>
    </row>
    <row r="182" spans="1:6" s="156" customFormat="1">
      <c r="A182" s="157" t="s">
        <v>8816</v>
      </c>
      <c r="B182" s="153" t="s">
        <v>127</v>
      </c>
      <c r="C182" s="154">
        <f>SUM(C183)</f>
        <v>1472056000</v>
      </c>
      <c r="D182" s="171"/>
      <c r="E182" s="171"/>
      <c r="F182" s="171"/>
    </row>
    <row r="183" spans="1:6" s="156" customFormat="1" ht="27.6">
      <c r="A183" s="290" t="s">
        <v>8799</v>
      </c>
      <c r="B183" s="174" t="s">
        <v>975</v>
      </c>
      <c r="C183" s="154">
        <f>SUM(C184:C191)</f>
        <v>1472056000</v>
      </c>
      <c r="D183" s="171"/>
      <c r="E183" s="171">
        <v>1</v>
      </c>
      <c r="F183" s="171"/>
    </row>
    <row r="184" spans="1:6" ht="41.4">
      <c r="A184" s="291" t="s">
        <v>3</v>
      </c>
      <c r="B184" s="175" t="s">
        <v>997</v>
      </c>
      <c r="C184" s="172">
        <v>27500000</v>
      </c>
      <c r="D184" s="171" t="s">
        <v>8393</v>
      </c>
      <c r="E184" s="171" t="s">
        <v>5192</v>
      </c>
      <c r="F184" s="171" t="s">
        <v>8373</v>
      </c>
    </row>
    <row r="185" spans="1:6" ht="27.6">
      <c r="A185" s="291" t="s">
        <v>4</v>
      </c>
      <c r="B185" s="171" t="s">
        <v>979</v>
      </c>
      <c r="C185" s="172">
        <v>338556000</v>
      </c>
      <c r="D185" s="171" t="s">
        <v>8394</v>
      </c>
      <c r="E185" s="171" t="s">
        <v>8395</v>
      </c>
      <c r="F185" s="171" t="s">
        <v>8298</v>
      </c>
    </row>
    <row r="186" spans="1:6" ht="41.4">
      <c r="A186" s="291" t="s">
        <v>5</v>
      </c>
      <c r="B186" s="171" t="s">
        <v>998</v>
      </c>
      <c r="C186" s="172">
        <v>30000000</v>
      </c>
      <c r="D186" s="171" t="s">
        <v>8396</v>
      </c>
      <c r="E186" s="171" t="s">
        <v>8397</v>
      </c>
      <c r="F186" s="171" t="s">
        <v>8298</v>
      </c>
    </row>
    <row r="187" spans="1:6" ht="27.6">
      <c r="A187" s="291" t="s">
        <v>8800</v>
      </c>
      <c r="B187" s="171" t="s">
        <v>999</v>
      </c>
      <c r="C187" s="172">
        <v>330000000</v>
      </c>
      <c r="D187" s="171" t="s">
        <v>8398</v>
      </c>
      <c r="E187" s="171" t="s">
        <v>5168</v>
      </c>
      <c r="F187" s="171" t="s">
        <v>8298</v>
      </c>
    </row>
    <row r="188" spans="1:6" ht="27.6">
      <c r="A188" s="291" t="s">
        <v>71</v>
      </c>
      <c r="B188" s="171" t="s">
        <v>1000</v>
      </c>
      <c r="C188" s="172">
        <v>145000000</v>
      </c>
      <c r="D188" s="171" t="s">
        <v>8399</v>
      </c>
      <c r="E188" s="171" t="s">
        <v>5192</v>
      </c>
      <c r="F188" s="171" t="s">
        <v>8298</v>
      </c>
    </row>
    <row r="189" spans="1:6" ht="27.6">
      <c r="A189" s="291" t="s">
        <v>8801</v>
      </c>
      <c r="B189" s="171" t="s">
        <v>1001</v>
      </c>
      <c r="C189" s="172">
        <v>440000000</v>
      </c>
      <c r="D189" s="171" t="s">
        <v>8400</v>
      </c>
      <c r="E189" s="171" t="s">
        <v>5175</v>
      </c>
      <c r="F189" s="171" t="s">
        <v>8373</v>
      </c>
    </row>
    <row r="190" spans="1:6" ht="27.6">
      <c r="A190" s="291" t="s">
        <v>8802</v>
      </c>
      <c r="B190" s="171" t="s">
        <v>1002</v>
      </c>
      <c r="C190" s="172">
        <v>75000000</v>
      </c>
      <c r="D190" s="171" t="s">
        <v>8401</v>
      </c>
      <c r="E190" s="171" t="s">
        <v>5111</v>
      </c>
      <c r="F190" s="171" t="s">
        <v>8373</v>
      </c>
    </row>
    <row r="191" spans="1:6" ht="27.6">
      <c r="A191" s="291" t="s">
        <v>8803</v>
      </c>
      <c r="B191" s="171" t="s">
        <v>1003</v>
      </c>
      <c r="C191" s="172">
        <v>86000000</v>
      </c>
      <c r="D191" s="171" t="s">
        <v>8402</v>
      </c>
      <c r="E191" s="171" t="s">
        <v>5192</v>
      </c>
      <c r="F191" s="171" t="s">
        <v>8373</v>
      </c>
    </row>
    <row r="192" spans="1:6">
      <c r="A192" s="170"/>
      <c r="B192" s="153"/>
      <c r="C192" s="172"/>
      <c r="D192" s="171"/>
      <c r="E192" s="171"/>
      <c r="F192" s="171"/>
    </row>
    <row r="193" spans="1:6" s="156" customFormat="1">
      <c r="A193" s="157" t="s">
        <v>8826</v>
      </c>
      <c r="B193" s="153" t="s">
        <v>132</v>
      </c>
      <c r="C193" s="154">
        <f>SUM(C194,C198)</f>
        <v>325000000</v>
      </c>
      <c r="D193" s="171"/>
      <c r="E193" s="171"/>
      <c r="F193" s="171"/>
    </row>
    <row r="194" spans="1:6" s="156" customFormat="1" ht="41.4">
      <c r="A194" s="290" t="s">
        <v>8799</v>
      </c>
      <c r="B194" s="176" t="s">
        <v>1046</v>
      </c>
      <c r="C194" s="154">
        <f>SUM(C195:C196)</f>
        <v>230000000</v>
      </c>
      <c r="D194" s="171"/>
      <c r="E194" s="171">
        <v>1</v>
      </c>
      <c r="F194" s="171"/>
    </row>
    <row r="195" spans="1:6" ht="41.4">
      <c r="A195" s="291" t="s">
        <v>3</v>
      </c>
      <c r="B195" s="171" t="s">
        <v>1047</v>
      </c>
      <c r="C195" s="172">
        <v>125000000</v>
      </c>
      <c r="D195" s="171" t="s">
        <v>8403</v>
      </c>
      <c r="E195" s="171" t="s">
        <v>8404</v>
      </c>
      <c r="F195" s="171" t="s">
        <v>8298</v>
      </c>
    </row>
    <row r="196" spans="1:6" ht="27.6">
      <c r="A196" s="291" t="s">
        <v>4</v>
      </c>
      <c r="B196" s="171" t="s">
        <v>1048</v>
      </c>
      <c r="C196" s="172">
        <v>105000000</v>
      </c>
      <c r="D196" s="171" t="s">
        <v>8405</v>
      </c>
      <c r="E196" s="171" t="s">
        <v>8406</v>
      </c>
      <c r="F196" s="171" t="s">
        <v>8298</v>
      </c>
    </row>
    <row r="197" spans="1:6">
      <c r="A197" s="170"/>
      <c r="B197" s="171"/>
      <c r="C197" s="172"/>
      <c r="D197" s="171"/>
      <c r="E197" s="171"/>
      <c r="F197" s="171"/>
    </row>
    <row r="198" spans="1:6" s="156" customFormat="1" ht="27.6">
      <c r="A198" s="290" t="s">
        <v>8805</v>
      </c>
      <c r="B198" s="176" t="s">
        <v>1049</v>
      </c>
      <c r="C198" s="154">
        <f>SUM(C199)</f>
        <v>95000000</v>
      </c>
      <c r="D198" s="171"/>
      <c r="E198" s="171">
        <v>1</v>
      </c>
      <c r="F198" s="171"/>
    </row>
    <row r="199" spans="1:6" ht="27.6">
      <c r="A199" s="291" t="s">
        <v>3</v>
      </c>
      <c r="B199" s="171" t="s">
        <v>1050</v>
      </c>
      <c r="C199" s="172">
        <v>95000000</v>
      </c>
      <c r="D199" s="171" t="s">
        <v>8407</v>
      </c>
      <c r="E199" s="171" t="s">
        <v>5097</v>
      </c>
      <c r="F199" s="171" t="s">
        <v>8298</v>
      </c>
    </row>
    <row r="200" spans="1:6">
      <c r="A200" s="170"/>
      <c r="B200" s="153"/>
      <c r="C200" s="172"/>
      <c r="D200" s="153"/>
      <c r="E200" s="153"/>
      <c r="F200" s="153"/>
    </row>
    <row r="201" spans="1:6" s="156" customFormat="1">
      <c r="A201" s="157" t="s">
        <v>8827</v>
      </c>
      <c r="B201" s="153" t="s">
        <v>134</v>
      </c>
      <c r="C201" s="154">
        <f>SUM(C202)</f>
        <v>375000000</v>
      </c>
      <c r="D201" s="171"/>
      <c r="E201" s="171"/>
      <c r="F201" s="171"/>
    </row>
    <row r="202" spans="1:6" s="156" customFormat="1" ht="27.6">
      <c r="A202" s="290" t="s">
        <v>8799</v>
      </c>
      <c r="B202" s="174" t="s">
        <v>1076</v>
      </c>
      <c r="C202" s="154">
        <f>SUM(C203:C206)</f>
        <v>375000000</v>
      </c>
      <c r="D202" s="171"/>
      <c r="E202" s="171">
        <v>1</v>
      </c>
      <c r="F202" s="171"/>
    </row>
    <row r="203" spans="1:6" ht="27.6">
      <c r="A203" s="291" t="s">
        <v>3</v>
      </c>
      <c r="B203" s="171" t="s">
        <v>1084</v>
      </c>
      <c r="C203" s="172">
        <v>125000000</v>
      </c>
      <c r="D203" s="171" t="s">
        <v>8408</v>
      </c>
      <c r="E203" s="171" t="s">
        <v>8404</v>
      </c>
      <c r="F203" s="171" t="s">
        <v>8298</v>
      </c>
    </row>
    <row r="204" spans="1:6" ht="27.6">
      <c r="A204" s="291" t="s">
        <v>4</v>
      </c>
      <c r="B204" s="171" t="s">
        <v>1085</v>
      </c>
      <c r="C204" s="172">
        <v>75000000</v>
      </c>
      <c r="D204" s="171" t="s">
        <v>8409</v>
      </c>
      <c r="E204" s="171" t="s">
        <v>8410</v>
      </c>
      <c r="F204" s="171" t="s">
        <v>8298</v>
      </c>
    </row>
    <row r="205" spans="1:6" ht="27.6">
      <c r="A205" s="291" t="s">
        <v>5</v>
      </c>
      <c r="B205" s="171" t="s">
        <v>1086</v>
      </c>
      <c r="C205" s="172">
        <v>100000000</v>
      </c>
      <c r="D205" s="171" t="s">
        <v>8411</v>
      </c>
      <c r="E205" s="171" t="s">
        <v>8412</v>
      </c>
      <c r="F205" s="171" t="s">
        <v>8298</v>
      </c>
    </row>
    <row r="206" spans="1:6" ht="41.4">
      <c r="A206" s="291" t="s">
        <v>8800</v>
      </c>
      <c r="B206" s="171" t="s">
        <v>1087</v>
      </c>
      <c r="C206" s="172">
        <v>75000000</v>
      </c>
      <c r="D206" s="171" t="s">
        <v>8413</v>
      </c>
      <c r="E206" s="171" t="s">
        <v>8414</v>
      </c>
      <c r="F206" s="171" t="s">
        <v>8298</v>
      </c>
    </row>
    <row r="207" spans="1:6">
      <c r="A207" s="170"/>
      <c r="B207" s="153"/>
      <c r="C207" s="172"/>
      <c r="D207" s="171"/>
      <c r="E207" s="171"/>
      <c r="F207" s="171"/>
    </row>
    <row r="208" spans="1:6" s="156" customFormat="1">
      <c r="A208" s="157" t="s">
        <v>8828</v>
      </c>
      <c r="B208" s="153" t="s">
        <v>144</v>
      </c>
      <c r="C208" s="154">
        <f>SUM(C209,C215,C218)</f>
        <v>349262500</v>
      </c>
      <c r="D208" s="171"/>
      <c r="E208" s="171"/>
      <c r="F208" s="171"/>
    </row>
    <row r="209" spans="1:6" s="156" customFormat="1" ht="27.6">
      <c r="A209" s="290" t="s">
        <v>8799</v>
      </c>
      <c r="B209" s="174" t="s">
        <v>1114</v>
      </c>
      <c r="C209" s="154">
        <f>SUM(C210:C213)</f>
        <v>155262500</v>
      </c>
      <c r="D209" s="171"/>
      <c r="E209" s="171">
        <v>1</v>
      </c>
      <c r="F209" s="171"/>
    </row>
    <row r="210" spans="1:6" ht="27.6">
      <c r="A210" s="291" t="s">
        <v>3</v>
      </c>
      <c r="B210" s="171" t="s">
        <v>1139</v>
      </c>
      <c r="C210" s="172">
        <v>60500000</v>
      </c>
      <c r="D210" s="171" t="s">
        <v>8415</v>
      </c>
      <c r="E210" s="171" t="s">
        <v>8416</v>
      </c>
      <c r="F210" s="171" t="s">
        <v>8373</v>
      </c>
    </row>
    <row r="211" spans="1:6" ht="27.6">
      <c r="A211" s="291" t="s">
        <v>4</v>
      </c>
      <c r="B211" s="171" t="s">
        <v>1140</v>
      </c>
      <c r="C211" s="172">
        <v>15125000</v>
      </c>
      <c r="D211" s="171" t="s">
        <v>8417</v>
      </c>
      <c r="E211" s="171" t="s">
        <v>5583</v>
      </c>
      <c r="F211" s="171" t="s">
        <v>8373</v>
      </c>
    </row>
    <row r="212" spans="1:6" ht="27.6">
      <c r="A212" s="291" t="s">
        <v>5</v>
      </c>
      <c r="B212" s="171" t="s">
        <v>1141</v>
      </c>
      <c r="C212" s="172">
        <v>52310500</v>
      </c>
      <c r="D212" s="171" t="s">
        <v>8418</v>
      </c>
      <c r="E212" s="171" t="s">
        <v>8419</v>
      </c>
      <c r="F212" s="171" t="s">
        <v>8373</v>
      </c>
    </row>
    <row r="213" spans="1:6" ht="27.6">
      <c r="A213" s="291" t="s">
        <v>8800</v>
      </c>
      <c r="B213" s="171" t="s">
        <v>1142</v>
      </c>
      <c r="C213" s="172">
        <v>27327000</v>
      </c>
      <c r="D213" s="171" t="s">
        <v>8420</v>
      </c>
      <c r="E213" s="171" t="s">
        <v>5192</v>
      </c>
      <c r="F213" s="171" t="s">
        <v>8373</v>
      </c>
    </row>
    <row r="214" spans="1:6">
      <c r="A214" s="170"/>
      <c r="B214" s="171"/>
      <c r="C214" s="172"/>
      <c r="D214" s="171"/>
      <c r="E214" s="171"/>
      <c r="F214" s="171"/>
    </row>
    <row r="215" spans="1:6" s="156" customFormat="1" ht="27.6">
      <c r="A215" s="290" t="s">
        <v>8805</v>
      </c>
      <c r="B215" s="174" t="s">
        <v>1120</v>
      </c>
      <c r="C215" s="154">
        <f>SUM(C216)</f>
        <v>44000000</v>
      </c>
      <c r="D215" s="171"/>
      <c r="E215" s="171">
        <v>1</v>
      </c>
      <c r="F215" s="171"/>
    </row>
    <row r="216" spans="1:6" ht="41.4">
      <c r="A216" s="291" t="s">
        <v>3</v>
      </c>
      <c r="B216" s="171" t="s">
        <v>1143</v>
      </c>
      <c r="C216" s="172">
        <v>44000000</v>
      </c>
      <c r="D216" s="171" t="s">
        <v>8421</v>
      </c>
      <c r="E216" s="171" t="s">
        <v>5157</v>
      </c>
      <c r="F216" s="171" t="s">
        <v>8373</v>
      </c>
    </row>
    <row r="217" spans="1:6">
      <c r="A217" s="170"/>
      <c r="B217" s="171"/>
      <c r="C217" s="172"/>
      <c r="D217" s="153"/>
      <c r="E217" s="153"/>
      <c r="F217" s="153"/>
    </row>
    <row r="218" spans="1:6" s="156" customFormat="1" ht="27.6">
      <c r="A218" s="290" t="s">
        <v>8806</v>
      </c>
      <c r="B218" s="174" t="s">
        <v>1137</v>
      </c>
      <c r="C218" s="154">
        <f>SUM(C219)</f>
        <v>150000000</v>
      </c>
      <c r="D218" s="171"/>
      <c r="E218" s="171"/>
      <c r="F218" s="171"/>
    </row>
    <row r="219" spans="1:6" ht="41.4">
      <c r="A219" s="291" t="s">
        <v>3</v>
      </c>
      <c r="B219" s="171" t="s">
        <v>1144</v>
      </c>
      <c r="C219" s="172">
        <v>150000000</v>
      </c>
      <c r="D219" s="171" t="s">
        <v>8422</v>
      </c>
      <c r="E219" s="171" t="s">
        <v>5260</v>
      </c>
      <c r="F219" s="171" t="s">
        <v>8217</v>
      </c>
    </row>
    <row r="220" spans="1:6">
      <c r="A220" s="170"/>
      <c r="B220" s="153"/>
      <c r="C220" s="172"/>
      <c r="D220" s="153"/>
      <c r="E220" s="153"/>
      <c r="F220" s="153"/>
    </row>
    <row r="221" spans="1:6" s="156" customFormat="1">
      <c r="A221" s="157" t="s">
        <v>8829</v>
      </c>
      <c r="B221" s="153" t="s">
        <v>146</v>
      </c>
      <c r="C221" s="154">
        <f>SUM(C222,C233)</f>
        <v>4600202500</v>
      </c>
      <c r="D221" s="171"/>
      <c r="E221" s="171"/>
      <c r="F221" s="171"/>
    </row>
    <row r="222" spans="1:6" s="156" customFormat="1" ht="27.6">
      <c r="A222" s="290" t="s">
        <v>8799</v>
      </c>
      <c r="B222" s="174" t="s">
        <v>1165</v>
      </c>
      <c r="C222" s="154">
        <f>SUM(C223:C231)</f>
        <v>2893000000</v>
      </c>
      <c r="D222" s="171"/>
      <c r="E222" s="171">
        <v>1</v>
      </c>
      <c r="F222" s="171"/>
    </row>
    <row r="223" spans="1:6" ht="27.6">
      <c r="A223" s="291" t="s">
        <v>3</v>
      </c>
      <c r="B223" s="171" t="s">
        <v>1211</v>
      </c>
      <c r="C223" s="172">
        <v>788000000</v>
      </c>
      <c r="D223" s="171" t="s">
        <v>8423</v>
      </c>
      <c r="E223" s="171" t="s">
        <v>8424</v>
      </c>
      <c r="F223" s="171" t="s">
        <v>8373</v>
      </c>
    </row>
    <row r="224" spans="1:6" ht="27.6">
      <c r="A224" s="291" t="s">
        <v>4</v>
      </c>
      <c r="B224" s="171" t="s">
        <v>1212</v>
      </c>
      <c r="C224" s="172">
        <v>150000000</v>
      </c>
      <c r="D224" s="171" t="s">
        <v>8425</v>
      </c>
      <c r="E224" s="171" t="s">
        <v>8426</v>
      </c>
      <c r="F224" s="171" t="s">
        <v>8373</v>
      </c>
    </row>
    <row r="225" spans="1:6" ht="41.4">
      <c r="A225" s="291" t="s">
        <v>5</v>
      </c>
      <c r="B225" s="171" t="s">
        <v>1213</v>
      </c>
      <c r="C225" s="172">
        <v>90000000</v>
      </c>
      <c r="D225" s="171" t="s">
        <v>8427</v>
      </c>
      <c r="E225" s="171" t="s">
        <v>8428</v>
      </c>
      <c r="F225" s="171" t="s">
        <v>8373</v>
      </c>
    </row>
    <row r="226" spans="1:6" ht="27.6">
      <c r="A226" s="291" t="s">
        <v>8800</v>
      </c>
      <c r="B226" s="171" t="s">
        <v>1214</v>
      </c>
      <c r="C226" s="172">
        <v>90000000</v>
      </c>
      <c r="D226" s="171" t="s">
        <v>8429</v>
      </c>
      <c r="E226" s="171">
        <v>1</v>
      </c>
      <c r="F226" s="171"/>
    </row>
    <row r="227" spans="1:6" ht="27.6">
      <c r="A227" s="291" t="s">
        <v>71</v>
      </c>
      <c r="B227" s="171" t="s">
        <v>1215</v>
      </c>
      <c r="C227" s="172">
        <v>550000000</v>
      </c>
      <c r="D227" s="171" t="s">
        <v>8430</v>
      </c>
      <c r="E227" s="171" t="s">
        <v>5796</v>
      </c>
      <c r="F227" s="171" t="s">
        <v>8373</v>
      </c>
    </row>
    <row r="228" spans="1:6" ht="27.6">
      <c r="A228" s="291" t="s">
        <v>8801</v>
      </c>
      <c r="B228" s="171" t="s">
        <v>1216</v>
      </c>
      <c r="C228" s="172">
        <v>55000000</v>
      </c>
      <c r="D228" s="171" t="s">
        <v>8431</v>
      </c>
      <c r="E228" s="171" t="s">
        <v>5153</v>
      </c>
      <c r="F228" s="171" t="s">
        <v>8373</v>
      </c>
    </row>
    <row r="229" spans="1:6" ht="41.4">
      <c r="A229" s="291" t="s">
        <v>8802</v>
      </c>
      <c r="B229" s="171" t="s">
        <v>1217</v>
      </c>
      <c r="C229" s="172">
        <v>520000000</v>
      </c>
      <c r="D229" s="171" t="s">
        <v>8432</v>
      </c>
      <c r="E229" s="171" t="s">
        <v>5966</v>
      </c>
      <c r="F229" s="171" t="s">
        <v>8433</v>
      </c>
    </row>
    <row r="230" spans="1:6" ht="27.6">
      <c r="A230" s="291" t="s">
        <v>8803</v>
      </c>
      <c r="B230" s="171" t="s">
        <v>1218</v>
      </c>
      <c r="C230" s="172">
        <v>450000000</v>
      </c>
      <c r="D230" s="171" t="s">
        <v>8434</v>
      </c>
      <c r="E230" s="171" t="s">
        <v>6473</v>
      </c>
      <c r="F230" s="171" t="s">
        <v>8373</v>
      </c>
    </row>
    <row r="231" spans="1:6" ht="27.6">
      <c r="A231" s="291" t="s">
        <v>8804</v>
      </c>
      <c r="B231" s="171" t="s">
        <v>1219</v>
      </c>
      <c r="C231" s="172">
        <v>200000000</v>
      </c>
      <c r="D231" s="171" t="s">
        <v>8435</v>
      </c>
      <c r="E231" s="171">
        <v>1</v>
      </c>
      <c r="F231" s="171" t="s">
        <v>8373</v>
      </c>
    </row>
    <row r="232" spans="1:6">
      <c r="A232" s="170"/>
      <c r="B232" s="171"/>
      <c r="C232" s="172"/>
      <c r="D232" s="171"/>
      <c r="E232" s="171"/>
      <c r="F232" s="171"/>
    </row>
    <row r="233" spans="1:6" s="156" customFormat="1" ht="27.6">
      <c r="A233" s="290" t="s">
        <v>8805</v>
      </c>
      <c r="B233" s="174" t="s">
        <v>1172</v>
      </c>
      <c r="C233" s="154">
        <f>SUM(C234:C241)</f>
        <v>1707202500</v>
      </c>
      <c r="D233" s="171"/>
      <c r="E233" s="171"/>
      <c r="F233" s="171"/>
    </row>
    <row r="234" spans="1:6" ht="41.4">
      <c r="A234" s="291" t="s">
        <v>3</v>
      </c>
      <c r="B234" s="171" t="s">
        <v>1220</v>
      </c>
      <c r="C234" s="172">
        <v>97075000</v>
      </c>
      <c r="D234" s="171" t="s">
        <v>8436</v>
      </c>
      <c r="E234" s="171" t="s">
        <v>6703</v>
      </c>
      <c r="F234" s="171" t="s">
        <v>8373</v>
      </c>
    </row>
    <row r="235" spans="1:6" ht="27.6">
      <c r="A235" s="291" t="s">
        <v>4</v>
      </c>
      <c r="B235" s="171" t="s">
        <v>1221</v>
      </c>
      <c r="C235" s="172">
        <v>250000000</v>
      </c>
      <c r="D235" s="171" t="s">
        <v>8437</v>
      </c>
      <c r="E235" s="171" t="s">
        <v>5287</v>
      </c>
      <c r="F235" s="171" t="s">
        <v>8373</v>
      </c>
    </row>
    <row r="236" spans="1:6" ht="41.4">
      <c r="A236" s="291" t="s">
        <v>5</v>
      </c>
      <c r="B236" s="171" t="s">
        <v>1222</v>
      </c>
      <c r="C236" s="172">
        <v>77000000</v>
      </c>
      <c r="D236" s="171" t="s">
        <v>8438</v>
      </c>
      <c r="E236" s="171" t="s">
        <v>8439</v>
      </c>
      <c r="F236" s="171" t="s">
        <v>8373</v>
      </c>
    </row>
    <row r="237" spans="1:6" ht="41.4">
      <c r="A237" s="291" t="s">
        <v>8800</v>
      </c>
      <c r="B237" s="171" t="s">
        <v>1224</v>
      </c>
      <c r="C237" s="172">
        <v>450000000</v>
      </c>
      <c r="D237" s="171" t="s">
        <v>8440</v>
      </c>
      <c r="E237" s="171" t="s">
        <v>6703</v>
      </c>
      <c r="F237" s="171" t="s">
        <v>8373</v>
      </c>
    </row>
    <row r="238" spans="1:6" ht="41.4">
      <c r="A238" s="291" t="s">
        <v>71</v>
      </c>
      <c r="B238" s="171" t="s">
        <v>1225</v>
      </c>
      <c r="C238" s="172">
        <v>100000000</v>
      </c>
      <c r="D238" s="171" t="s">
        <v>8441</v>
      </c>
      <c r="E238" s="171" t="s">
        <v>8442</v>
      </c>
      <c r="F238" s="171" t="s">
        <v>8373</v>
      </c>
    </row>
    <row r="239" spans="1:6" ht="27.6">
      <c r="A239" s="291" t="s">
        <v>8801</v>
      </c>
      <c r="B239" s="171" t="s">
        <v>1226</v>
      </c>
      <c r="C239" s="172">
        <v>444927500</v>
      </c>
      <c r="D239" s="171" t="s">
        <v>8443</v>
      </c>
      <c r="E239" s="171" t="s">
        <v>8444</v>
      </c>
      <c r="F239" s="171" t="s">
        <v>8373</v>
      </c>
    </row>
    <row r="240" spans="1:6" ht="27.6">
      <c r="A240" s="291" t="s">
        <v>8802</v>
      </c>
      <c r="B240" s="171" t="s">
        <v>1227</v>
      </c>
      <c r="C240" s="172">
        <v>110000000</v>
      </c>
      <c r="D240" s="171" t="s">
        <v>8445</v>
      </c>
      <c r="E240" s="171" t="s">
        <v>8446</v>
      </c>
      <c r="F240" s="171" t="s">
        <v>8373</v>
      </c>
    </row>
    <row r="241" spans="1:6 16381:16381" ht="27.6">
      <c r="A241" s="291" t="s">
        <v>8803</v>
      </c>
      <c r="B241" s="171" t="s">
        <v>1228</v>
      </c>
      <c r="C241" s="172">
        <v>178200000</v>
      </c>
      <c r="D241" s="171" t="s">
        <v>8447</v>
      </c>
      <c r="E241" s="171" t="s">
        <v>5192</v>
      </c>
      <c r="F241" s="171" t="s">
        <v>8373</v>
      </c>
    </row>
    <row r="242" spans="1:6 16381:16381">
      <c r="A242" s="170"/>
      <c r="B242" s="153"/>
      <c r="C242" s="172"/>
      <c r="D242" s="171"/>
      <c r="E242" s="171"/>
      <c r="F242" s="171"/>
    </row>
    <row r="243" spans="1:6 16381:16381" s="156" customFormat="1">
      <c r="A243" s="157" t="s">
        <v>8835</v>
      </c>
      <c r="B243" s="153" t="s">
        <v>158</v>
      </c>
      <c r="C243" s="154">
        <f>SUM(C244,C254)</f>
        <v>2387945000</v>
      </c>
      <c r="D243" s="171"/>
      <c r="E243" s="171"/>
      <c r="F243" s="171"/>
      <c r="XFA243" s="277">
        <f>SUM(C243:XEZ243)</f>
        <v>2387945000</v>
      </c>
    </row>
    <row r="244" spans="1:6 16381:16381" s="156" customFormat="1" ht="27.6">
      <c r="A244" s="290" t="s">
        <v>8799</v>
      </c>
      <c r="B244" s="174" t="s">
        <v>1510</v>
      </c>
      <c r="C244" s="154">
        <f>SUM(C245:C252)</f>
        <v>890000000</v>
      </c>
      <c r="D244" s="171"/>
      <c r="E244" s="171">
        <v>1</v>
      </c>
      <c r="F244" s="171"/>
      <c r="XFA244" s="277">
        <f>SUM(C244:XEZ244)</f>
        <v>890000001</v>
      </c>
    </row>
    <row r="245" spans="1:6 16381:16381" ht="27.6">
      <c r="A245" s="291" t="s">
        <v>3</v>
      </c>
      <c r="B245" s="171" t="s">
        <v>1511</v>
      </c>
      <c r="C245" s="172">
        <v>80000000</v>
      </c>
      <c r="D245" s="171" t="s">
        <v>8448</v>
      </c>
      <c r="E245" s="171" t="s">
        <v>8449</v>
      </c>
      <c r="F245" s="171" t="s">
        <v>8450</v>
      </c>
    </row>
    <row r="246" spans="1:6 16381:16381" ht="27.6">
      <c r="A246" s="291" t="s">
        <v>4</v>
      </c>
      <c r="B246" s="171" t="s">
        <v>1512</v>
      </c>
      <c r="C246" s="172">
        <v>90000000</v>
      </c>
      <c r="D246" s="171" t="s">
        <v>8451</v>
      </c>
      <c r="E246" s="171" t="s">
        <v>8452</v>
      </c>
      <c r="F246" s="171" t="s">
        <v>8450</v>
      </c>
    </row>
    <row r="247" spans="1:6 16381:16381" ht="41.4">
      <c r="A247" s="291" t="s">
        <v>5</v>
      </c>
      <c r="B247" s="175" t="s">
        <v>1513</v>
      </c>
      <c r="C247" s="172">
        <v>70000000</v>
      </c>
      <c r="D247" s="171" t="s">
        <v>8453</v>
      </c>
      <c r="E247" s="171" t="s">
        <v>8454</v>
      </c>
      <c r="F247" s="171" t="s">
        <v>8450</v>
      </c>
    </row>
    <row r="248" spans="1:6 16381:16381" ht="27.6">
      <c r="A248" s="291" t="s">
        <v>8800</v>
      </c>
      <c r="B248" s="171" t="s">
        <v>1514</v>
      </c>
      <c r="C248" s="172">
        <v>120000000</v>
      </c>
      <c r="D248" s="171" t="s">
        <v>8455</v>
      </c>
      <c r="E248" s="171" t="s">
        <v>8456</v>
      </c>
      <c r="F248" s="171" t="s">
        <v>8450</v>
      </c>
    </row>
    <row r="249" spans="1:6 16381:16381" ht="27.6">
      <c r="A249" s="291" t="s">
        <v>71</v>
      </c>
      <c r="B249" s="171" t="s">
        <v>1515</v>
      </c>
      <c r="C249" s="172">
        <v>50000000</v>
      </c>
      <c r="D249" s="171" t="s">
        <v>8457</v>
      </c>
      <c r="E249" s="171" t="s">
        <v>8458</v>
      </c>
      <c r="F249" s="171" t="s">
        <v>8450</v>
      </c>
    </row>
    <row r="250" spans="1:6 16381:16381" ht="55.2">
      <c r="A250" s="291" t="s">
        <v>8801</v>
      </c>
      <c r="B250" s="171" t="s">
        <v>1516</v>
      </c>
      <c r="C250" s="172">
        <v>200000000</v>
      </c>
      <c r="D250" s="171" t="s">
        <v>8459</v>
      </c>
      <c r="E250" s="171" t="s">
        <v>8460</v>
      </c>
      <c r="F250" s="171" t="s">
        <v>8450</v>
      </c>
    </row>
    <row r="251" spans="1:6 16381:16381" ht="41.4">
      <c r="A251" s="291" t="s">
        <v>8802</v>
      </c>
      <c r="B251" s="171" t="s">
        <v>1517</v>
      </c>
      <c r="C251" s="172">
        <v>200000000</v>
      </c>
      <c r="D251" s="171" t="s">
        <v>8461</v>
      </c>
      <c r="E251" s="171" t="s">
        <v>8449</v>
      </c>
      <c r="F251" s="171" t="s">
        <v>8450</v>
      </c>
    </row>
    <row r="252" spans="1:6 16381:16381" ht="41.4">
      <c r="A252" s="291" t="s">
        <v>8803</v>
      </c>
      <c r="B252" s="171" t="s">
        <v>1518</v>
      </c>
      <c r="C252" s="172">
        <v>80000000</v>
      </c>
      <c r="D252" s="171" t="s">
        <v>8462</v>
      </c>
      <c r="E252" s="171" t="s">
        <v>8449</v>
      </c>
      <c r="F252" s="171" t="s">
        <v>8450</v>
      </c>
    </row>
    <row r="253" spans="1:6 16381:16381">
      <c r="A253" s="170"/>
      <c r="B253" s="171"/>
      <c r="C253" s="172"/>
      <c r="D253" s="171"/>
      <c r="E253" s="171"/>
      <c r="F253" s="171"/>
    </row>
    <row r="254" spans="1:6 16381:16381" s="156" customFormat="1" ht="27.6">
      <c r="A254" s="290" t="s">
        <v>8805</v>
      </c>
      <c r="B254" s="174" t="s">
        <v>1519</v>
      </c>
      <c r="C254" s="154">
        <f>SUM(C255:C268)</f>
        <v>1497945000</v>
      </c>
      <c r="D254" s="171"/>
      <c r="E254" s="171">
        <v>1</v>
      </c>
      <c r="F254" s="171"/>
    </row>
    <row r="255" spans="1:6 16381:16381" ht="41.4">
      <c r="A255" s="291" t="s">
        <v>3</v>
      </c>
      <c r="B255" s="175" t="s">
        <v>1520</v>
      </c>
      <c r="C255" s="172">
        <v>90000000</v>
      </c>
      <c r="D255" s="171" t="s">
        <v>8463</v>
      </c>
      <c r="E255" s="171" t="s">
        <v>5192</v>
      </c>
      <c r="F255" s="171" t="s">
        <v>8450</v>
      </c>
    </row>
    <row r="256" spans="1:6 16381:16381" ht="41.4">
      <c r="A256" s="291" t="s">
        <v>4</v>
      </c>
      <c r="B256" s="171" t="s">
        <v>1521</v>
      </c>
      <c r="C256" s="172">
        <v>66000000</v>
      </c>
      <c r="D256" s="171" t="s">
        <v>8464</v>
      </c>
      <c r="E256" s="171" t="s">
        <v>6768</v>
      </c>
      <c r="F256" s="171" t="s">
        <v>8450</v>
      </c>
    </row>
    <row r="257" spans="1:6" ht="27.6">
      <c r="A257" s="291" t="s">
        <v>5</v>
      </c>
      <c r="B257" s="171" t="s">
        <v>1522</v>
      </c>
      <c r="C257" s="172">
        <v>40000000</v>
      </c>
      <c r="D257" s="171" t="s">
        <v>8465</v>
      </c>
      <c r="E257" s="171" t="s">
        <v>8466</v>
      </c>
      <c r="F257" s="171" t="s">
        <v>8450</v>
      </c>
    </row>
    <row r="258" spans="1:6" ht="41.4">
      <c r="A258" s="291" t="s">
        <v>8800</v>
      </c>
      <c r="B258" s="171" t="s">
        <v>1523</v>
      </c>
      <c r="C258" s="172">
        <v>50000000</v>
      </c>
      <c r="D258" s="171" t="s">
        <v>8467</v>
      </c>
      <c r="E258" s="171" t="s">
        <v>8468</v>
      </c>
      <c r="F258" s="171" t="s">
        <v>8450</v>
      </c>
    </row>
    <row r="259" spans="1:6" ht="55.2">
      <c r="A259" s="291" t="s">
        <v>71</v>
      </c>
      <c r="B259" s="171" t="s">
        <v>1524</v>
      </c>
      <c r="C259" s="172">
        <v>35000000</v>
      </c>
      <c r="D259" s="171" t="s">
        <v>8469</v>
      </c>
      <c r="E259" s="171" t="s">
        <v>8470</v>
      </c>
      <c r="F259" s="171" t="s">
        <v>8450</v>
      </c>
    </row>
    <row r="260" spans="1:6" ht="41.4">
      <c r="A260" s="291" t="s">
        <v>8801</v>
      </c>
      <c r="B260" s="171" t="s">
        <v>1525</v>
      </c>
      <c r="C260" s="172">
        <v>40000000</v>
      </c>
      <c r="D260" s="171" t="s">
        <v>8471</v>
      </c>
      <c r="E260" s="171" t="s">
        <v>8458</v>
      </c>
      <c r="F260" s="171" t="s">
        <v>8450</v>
      </c>
    </row>
    <row r="261" spans="1:6" ht="55.2">
      <c r="A261" s="291" t="s">
        <v>8802</v>
      </c>
      <c r="B261" s="171" t="s">
        <v>1526</v>
      </c>
      <c r="C261" s="172">
        <v>96945000</v>
      </c>
      <c r="D261" s="171" t="s">
        <v>8472</v>
      </c>
      <c r="E261" s="171" t="s">
        <v>8458</v>
      </c>
      <c r="F261" s="171" t="s">
        <v>8450</v>
      </c>
    </row>
    <row r="262" spans="1:6" ht="55.2">
      <c r="A262" s="291" t="s">
        <v>8803</v>
      </c>
      <c r="B262" s="171" t="s">
        <v>1527</v>
      </c>
      <c r="C262" s="172">
        <v>100000000</v>
      </c>
      <c r="D262" s="171" t="s">
        <v>8473</v>
      </c>
      <c r="E262" s="171" t="s">
        <v>8458</v>
      </c>
      <c r="F262" s="171" t="s">
        <v>8450</v>
      </c>
    </row>
    <row r="263" spans="1:6" ht="41.4">
      <c r="A263" s="291" t="s">
        <v>8804</v>
      </c>
      <c r="B263" s="171" t="s">
        <v>1528</v>
      </c>
      <c r="C263" s="172">
        <v>200000000</v>
      </c>
      <c r="D263" s="171" t="s">
        <v>8474</v>
      </c>
      <c r="E263" s="171" t="s">
        <v>8475</v>
      </c>
      <c r="F263" s="171" t="s">
        <v>8450</v>
      </c>
    </row>
    <row r="264" spans="1:6" ht="69">
      <c r="A264" s="291" t="s">
        <v>3729</v>
      </c>
      <c r="B264" s="175" t="s">
        <v>1529</v>
      </c>
      <c r="C264" s="172">
        <v>100000000</v>
      </c>
      <c r="D264" s="171" t="s">
        <v>8476</v>
      </c>
      <c r="E264" s="171" t="s">
        <v>8477</v>
      </c>
      <c r="F264" s="171" t="s">
        <v>8450</v>
      </c>
    </row>
    <row r="265" spans="1:6" ht="41.4">
      <c r="A265" s="291" t="s">
        <v>3730</v>
      </c>
      <c r="B265" s="171" t="s">
        <v>1530</v>
      </c>
      <c r="C265" s="172">
        <v>200000000</v>
      </c>
      <c r="D265" s="171" t="s">
        <v>8478</v>
      </c>
      <c r="E265" s="171" t="s">
        <v>8479</v>
      </c>
      <c r="F265" s="171" t="s">
        <v>8450</v>
      </c>
    </row>
    <row r="266" spans="1:6" ht="55.2">
      <c r="A266" s="291" t="s">
        <v>3731</v>
      </c>
      <c r="B266" s="171" t="s">
        <v>1531</v>
      </c>
      <c r="C266" s="172">
        <v>100000000</v>
      </c>
      <c r="D266" s="171" t="s">
        <v>8480</v>
      </c>
      <c r="E266" s="171" t="s">
        <v>8481</v>
      </c>
      <c r="F266" s="171" t="s">
        <v>8450</v>
      </c>
    </row>
    <row r="267" spans="1:6" ht="55.2">
      <c r="A267" s="291" t="s">
        <v>3753</v>
      </c>
      <c r="B267" s="175" t="s">
        <v>1532</v>
      </c>
      <c r="C267" s="172">
        <v>180000000</v>
      </c>
      <c r="D267" s="171" t="s">
        <v>8482</v>
      </c>
      <c r="E267" s="171" t="s">
        <v>5153</v>
      </c>
      <c r="F267" s="171" t="s">
        <v>8450</v>
      </c>
    </row>
    <row r="268" spans="1:6" ht="41.4">
      <c r="A268" s="291" t="s">
        <v>3732</v>
      </c>
      <c r="B268" s="171" t="s">
        <v>1533</v>
      </c>
      <c r="C268" s="172">
        <v>200000000</v>
      </c>
      <c r="D268" s="171" t="s">
        <v>8483</v>
      </c>
      <c r="E268" s="171" t="s">
        <v>8484</v>
      </c>
      <c r="F268" s="171" t="s">
        <v>8450</v>
      </c>
    </row>
    <row r="269" spans="1:6">
      <c r="A269" s="170"/>
      <c r="B269" s="171"/>
      <c r="C269" s="172"/>
      <c r="D269" s="171"/>
      <c r="E269" s="171"/>
      <c r="F269" s="171"/>
    </row>
    <row r="270" spans="1:6" s="156" customFormat="1">
      <c r="A270" s="157" t="s">
        <v>8836</v>
      </c>
      <c r="B270" s="153" t="s">
        <v>161</v>
      </c>
      <c r="C270" s="154">
        <f>SUM(C271)</f>
        <v>189000000</v>
      </c>
      <c r="D270" s="171"/>
      <c r="E270" s="171"/>
      <c r="F270" s="171"/>
    </row>
    <row r="271" spans="1:6" s="156" customFormat="1" ht="27.6">
      <c r="A271" s="290" t="s">
        <v>8799</v>
      </c>
      <c r="B271" s="174" t="s">
        <v>1613</v>
      </c>
      <c r="C271" s="154">
        <f>SUM(C272)</f>
        <v>189000000</v>
      </c>
      <c r="D271" s="171"/>
      <c r="E271" s="171"/>
      <c r="F271" s="171"/>
    </row>
    <row r="272" spans="1:6" ht="41.4">
      <c r="A272" s="291" t="s">
        <v>3</v>
      </c>
      <c r="B272" s="171" t="s">
        <v>1616</v>
      </c>
      <c r="C272" s="172">
        <v>189000000</v>
      </c>
      <c r="D272" s="171" t="s">
        <v>8485</v>
      </c>
      <c r="E272" s="171" t="s">
        <v>8486</v>
      </c>
      <c r="F272" s="171" t="s">
        <v>8217</v>
      </c>
    </row>
    <row r="273" spans="1:6">
      <c r="A273" s="170"/>
      <c r="B273" s="153"/>
      <c r="C273" s="172"/>
      <c r="D273" s="153"/>
      <c r="E273" s="153"/>
      <c r="F273" s="153"/>
    </row>
    <row r="274" spans="1:6" s="156" customFormat="1">
      <c r="A274" s="157"/>
      <c r="B274" s="153" t="s">
        <v>167</v>
      </c>
      <c r="C274" s="154">
        <f>SUM(C275,C279)</f>
        <v>621000000</v>
      </c>
      <c r="D274" s="171"/>
      <c r="E274" s="171"/>
      <c r="F274" s="171"/>
    </row>
    <row r="275" spans="1:6" s="156" customFormat="1">
      <c r="A275" s="157" t="s">
        <v>8837</v>
      </c>
      <c r="B275" s="153" t="s">
        <v>169</v>
      </c>
      <c r="C275" s="154">
        <f>SUM(C276)</f>
        <v>220000000</v>
      </c>
      <c r="D275" s="171"/>
      <c r="E275" s="171"/>
      <c r="F275" s="171"/>
    </row>
    <row r="276" spans="1:6" s="156" customFormat="1">
      <c r="A276" s="290" t="s">
        <v>8799</v>
      </c>
      <c r="B276" s="174" t="s">
        <v>1669</v>
      </c>
      <c r="C276" s="154">
        <f>SUM(C277)</f>
        <v>220000000</v>
      </c>
      <c r="D276" s="153"/>
      <c r="E276" s="153">
        <v>1</v>
      </c>
      <c r="F276" s="153"/>
    </row>
    <row r="277" spans="1:6" ht="27.6">
      <c r="A277" s="291" t="s">
        <v>3</v>
      </c>
      <c r="B277" s="171" t="s">
        <v>1670</v>
      </c>
      <c r="C277" s="172">
        <v>220000000</v>
      </c>
      <c r="D277" s="171" t="s">
        <v>8487</v>
      </c>
      <c r="E277" s="171" t="s">
        <v>8488</v>
      </c>
      <c r="F277" s="171" t="s">
        <v>8298</v>
      </c>
    </row>
    <row r="278" spans="1:6">
      <c r="A278" s="170"/>
      <c r="B278" s="153"/>
      <c r="C278" s="172"/>
      <c r="D278" s="171"/>
      <c r="E278" s="171"/>
      <c r="F278" s="171"/>
    </row>
    <row r="279" spans="1:6" s="156" customFormat="1">
      <c r="A279" s="300" t="s">
        <v>8838</v>
      </c>
      <c r="B279" s="153" t="s">
        <v>176</v>
      </c>
      <c r="C279" s="154">
        <f>SUM(C280)</f>
        <v>401000000</v>
      </c>
      <c r="D279" s="171"/>
      <c r="E279" s="171"/>
      <c r="F279" s="171"/>
    </row>
    <row r="280" spans="1:6" s="156" customFormat="1" ht="27.6">
      <c r="A280" s="290" t="s">
        <v>8799</v>
      </c>
      <c r="B280" s="174" t="s">
        <v>1723</v>
      </c>
      <c r="C280" s="154">
        <f>SUM(C281:C283)</f>
        <v>401000000</v>
      </c>
      <c r="D280" s="171"/>
      <c r="E280" s="171">
        <v>1</v>
      </c>
      <c r="F280" s="171"/>
    </row>
    <row r="281" spans="1:6" ht="27.6">
      <c r="A281" s="291" t="s">
        <v>3</v>
      </c>
      <c r="B281" s="171" t="s">
        <v>1726</v>
      </c>
      <c r="C281" s="172">
        <v>46000000</v>
      </c>
      <c r="D281" s="171" t="s">
        <v>8489</v>
      </c>
      <c r="E281" s="171" t="s">
        <v>8490</v>
      </c>
      <c r="F281" s="171" t="s">
        <v>8298</v>
      </c>
    </row>
    <row r="282" spans="1:6" ht="41.4">
      <c r="A282" s="291" t="s">
        <v>4</v>
      </c>
      <c r="B282" s="171" t="s">
        <v>1727</v>
      </c>
      <c r="C282" s="172">
        <v>45000000</v>
      </c>
      <c r="D282" s="171" t="s">
        <v>8491</v>
      </c>
      <c r="E282" s="171" t="s">
        <v>8397</v>
      </c>
      <c r="F282" s="171" t="s">
        <v>8298</v>
      </c>
    </row>
    <row r="283" spans="1:6" ht="41.4">
      <c r="A283" s="291" t="s">
        <v>5</v>
      </c>
      <c r="B283" s="171" t="s">
        <v>1728</v>
      </c>
      <c r="C283" s="172">
        <v>310000000</v>
      </c>
      <c r="D283" s="171" t="s">
        <v>8492</v>
      </c>
      <c r="E283" s="171" t="s">
        <v>8493</v>
      </c>
      <c r="F283" s="171" t="s">
        <v>8298</v>
      </c>
    </row>
  </sheetData>
  <pageMargins left="0.39370078740157483" right="0.39370078740157483" top="0.39370078740157483" bottom="0.47244094488188981" header="0.31496062992125984" footer="0.31496062992125984"/>
  <pageSetup paperSize="403" scale="68" firstPageNumber="157" fitToHeight="0" orientation="landscape" useFirstPageNumber="1" horizontalDpi="200" verticalDpi="200" r:id="rId1"/>
  <headerFooter>
    <oddFooter>&amp;CInformasi APBD Tahun 2016&amp;R&amp;P</oddFooter>
  </headerFooter>
  <rowBreaks count="6" manualBreakCount="6">
    <brk id="87" max="5" man="1"/>
    <brk id="153" max="5" man="1"/>
    <brk id="171" max="5" man="1"/>
    <brk id="207" max="5" man="1"/>
    <brk id="242" max="5" man="1"/>
    <brk id="269" max="5" man="1"/>
  </rowBreaks>
</worksheet>
</file>

<file path=xl/worksheets/sheet22.xml><?xml version="1.0" encoding="utf-8"?>
<worksheet xmlns="http://schemas.openxmlformats.org/spreadsheetml/2006/main" xmlns:r="http://schemas.openxmlformats.org/officeDocument/2006/relationships">
  <sheetPr>
    <tabColor rgb="FFFFFF00"/>
    <pageSetUpPr fitToPage="1"/>
  </sheetPr>
  <dimension ref="A1:D1099"/>
  <sheetViews>
    <sheetView view="pageBreakPreview" zoomScaleSheetLayoutView="100" workbookViewId="0">
      <selection activeCell="D3" sqref="D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234" width="6.88671875" style="148" customWidth="1"/>
    <col min="235" max="16384" width="8" style="148"/>
  </cols>
  <sheetData>
    <row r="1" spans="1:4" s="144" customFormat="1" ht="12.75" customHeight="1">
      <c r="A1" s="144" t="s">
        <v>3909</v>
      </c>
      <c r="B1" s="301" t="s">
        <v>5086</v>
      </c>
    </row>
    <row r="2" spans="1:4" s="145" customFormat="1" ht="12.75" customHeight="1"/>
    <row r="3" spans="1:4">
      <c r="A3" s="214" t="s">
        <v>3903</v>
      </c>
      <c r="B3" s="146" t="s">
        <v>3904</v>
      </c>
      <c r="C3" s="147" t="s">
        <v>3908</v>
      </c>
      <c r="D3" s="146" t="s">
        <v>5084</v>
      </c>
    </row>
    <row r="4" spans="1:4" ht="14.4">
      <c r="A4" s="215" t="s">
        <v>3</v>
      </c>
      <c r="B4" s="168">
        <v>2</v>
      </c>
      <c r="C4" s="169" t="s">
        <v>5</v>
      </c>
      <c r="D4" s="168">
        <v>4</v>
      </c>
    </row>
    <row r="5" spans="1:4" s="156" customFormat="1">
      <c r="A5" s="153"/>
      <c r="B5" s="153" t="s">
        <v>72</v>
      </c>
      <c r="C5" s="154"/>
      <c r="D5" s="155"/>
    </row>
    <row r="6" spans="1:4" s="156" customFormat="1">
      <c r="A6" s="157"/>
      <c r="B6" s="153" t="s">
        <v>80</v>
      </c>
      <c r="C6" s="154">
        <f>SUM(C8)</f>
        <v>150852564000</v>
      </c>
      <c r="D6" s="155"/>
    </row>
    <row r="7" spans="1:4" s="156" customFormat="1">
      <c r="A7" s="157"/>
      <c r="B7" s="153"/>
      <c r="C7" s="154"/>
      <c r="D7" s="155"/>
    </row>
    <row r="8" spans="1:4" s="152" customFormat="1">
      <c r="A8" s="207"/>
      <c r="B8" s="149" t="s">
        <v>35</v>
      </c>
      <c r="C8" s="150">
        <f>SUM(C9,C66,C395)</f>
        <v>150852564000</v>
      </c>
      <c r="D8" s="158"/>
    </row>
    <row r="9" spans="1:4" s="152" customFormat="1">
      <c r="A9" s="312" t="s">
        <v>8798</v>
      </c>
      <c r="B9" s="149" t="s">
        <v>39</v>
      </c>
      <c r="C9" s="150">
        <f>SUM(C10,C54,C62)</f>
        <v>5757000000</v>
      </c>
      <c r="D9" s="158"/>
    </row>
    <row r="10" spans="1:4" s="152" customFormat="1" ht="27.6">
      <c r="A10" s="292" t="s">
        <v>8799</v>
      </c>
      <c r="B10" s="149" t="s">
        <v>1809</v>
      </c>
      <c r="C10" s="150">
        <f>SUM(C11)</f>
        <v>5052000000</v>
      </c>
      <c r="D10" s="158"/>
    </row>
    <row r="11" spans="1:4" s="152" customFormat="1" ht="27.6">
      <c r="A11" s="303"/>
      <c r="B11" s="149" t="s">
        <v>1809</v>
      </c>
      <c r="C11" s="150">
        <f>SUM(C12:C52)</f>
        <v>5052000000</v>
      </c>
      <c r="D11" s="158"/>
    </row>
    <row r="12" spans="1:4" s="181" customFormat="1">
      <c r="A12" s="270">
        <v>1</v>
      </c>
      <c r="B12" s="162" t="s">
        <v>3924</v>
      </c>
      <c r="C12" s="179">
        <v>150000000</v>
      </c>
      <c r="D12" s="162" t="s">
        <v>3925</v>
      </c>
    </row>
    <row r="13" spans="1:4" s="275" customFormat="1">
      <c r="A13" s="271">
        <v>2</v>
      </c>
      <c r="B13" s="272" t="s">
        <v>3926</v>
      </c>
      <c r="C13" s="273">
        <f>1000000000+30000000+200000000+50000000-200000000+75000000+50000000+500000000</f>
        <v>1705000000</v>
      </c>
      <c r="D13" s="274" t="s">
        <v>3925</v>
      </c>
    </row>
    <row r="14" spans="1:4" s="275" customFormat="1">
      <c r="A14" s="271"/>
      <c r="B14" s="160" t="s">
        <v>5070</v>
      </c>
      <c r="C14" s="273"/>
      <c r="D14" s="274"/>
    </row>
    <row r="15" spans="1:4" s="275" customFormat="1">
      <c r="A15" s="271"/>
      <c r="B15" s="160" t="s">
        <v>5071</v>
      </c>
      <c r="C15" s="273"/>
      <c r="D15" s="274"/>
    </row>
    <row r="16" spans="1:4" s="275" customFormat="1">
      <c r="A16" s="271"/>
      <c r="B16" s="161" t="s">
        <v>5072</v>
      </c>
      <c r="C16" s="273"/>
      <c r="D16" s="274"/>
    </row>
    <row r="17" spans="1:4" s="275" customFormat="1">
      <c r="A17" s="271"/>
      <c r="B17" s="161"/>
      <c r="C17" s="273"/>
      <c r="D17" s="274"/>
    </row>
    <row r="18" spans="1:4" s="181" customFormat="1">
      <c r="A18" s="270">
        <v>3</v>
      </c>
      <c r="B18" s="159" t="s">
        <v>3927</v>
      </c>
      <c r="C18" s="179">
        <f>50000000+50000000</f>
        <v>100000000</v>
      </c>
      <c r="D18" s="162" t="s">
        <v>3925</v>
      </c>
    </row>
    <row r="19" spans="1:4" s="181" customFormat="1">
      <c r="A19" s="270">
        <v>4</v>
      </c>
      <c r="B19" s="159" t="s">
        <v>3930</v>
      </c>
      <c r="C19" s="179">
        <v>55000000</v>
      </c>
      <c r="D19" s="162" t="s">
        <v>3925</v>
      </c>
    </row>
    <row r="20" spans="1:4" s="181" customFormat="1">
      <c r="A20" s="270">
        <v>5</v>
      </c>
      <c r="B20" s="159" t="s">
        <v>3931</v>
      </c>
      <c r="C20" s="179">
        <v>205000000</v>
      </c>
      <c r="D20" s="162" t="s">
        <v>3925</v>
      </c>
    </row>
    <row r="21" spans="1:4" s="183" customFormat="1">
      <c r="A21" s="270">
        <v>6</v>
      </c>
      <c r="B21" s="159" t="s">
        <v>3932</v>
      </c>
      <c r="C21" s="182">
        <f>50000000+50000000</f>
        <v>100000000</v>
      </c>
      <c r="D21" s="163" t="s">
        <v>3925</v>
      </c>
    </row>
    <row r="22" spans="1:4" s="181" customFormat="1">
      <c r="A22" s="270">
        <v>7</v>
      </c>
      <c r="B22" s="159" t="s">
        <v>3933</v>
      </c>
      <c r="C22" s="179">
        <v>50000000</v>
      </c>
      <c r="D22" s="162" t="s">
        <v>3925</v>
      </c>
    </row>
    <row r="23" spans="1:4" s="275" customFormat="1">
      <c r="A23" s="270">
        <v>8</v>
      </c>
      <c r="B23" s="272" t="s">
        <v>3934</v>
      </c>
      <c r="C23" s="273">
        <f>50000000+50000000+25000000+25000000</f>
        <v>150000000</v>
      </c>
      <c r="D23" s="274" t="s">
        <v>3925</v>
      </c>
    </row>
    <row r="24" spans="1:4" s="181" customFormat="1">
      <c r="A24" s="270">
        <v>9</v>
      </c>
      <c r="B24" s="159" t="s">
        <v>3944</v>
      </c>
      <c r="C24" s="179">
        <v>200000000</v>
      </c>
      <c r="D24" s="162" t="s">
        <v>3925</v>
      </c>
    </row>
    <row r="25" spans="1:4" s="181" customFormat="1">
      <c r="A25" s="270">
        <v>10</v>
      </c>
      <c r="B25" s="159" t="s">
        <v>3945</v>
      </c>
      <c r="C25" s="179">
        <v>100000000</v>
      </c>
      <c r="D25" s="162" t="s">
        <v>3925</v>
      </c>
    </row>
    <row r="26" spans="1:4" s="181" customFormat="1">
      <c r="A26" s="270">
        <v>11</v>
      </c>
      <c r="B26" s="159" t="s">
        <v>3946</v>
      </c>
      <c r="C26" s="179">
        <v>100000000</v>
      </c>
      <c r="D26" s="162" t="s">
        <v>3925</v>
      </c>
    </row>
    <row r="27" spans="1:4" s="181" customFormat="1">
      <c r="A27" s="270">
        <v>12</v>
      </c>
      <c r="B27" s="159" t="s">
        <v>3947</v>
      </c>
      <c r="C27" s="179">
        <v>50000000</v>
      </c>
      <c r="D27" s="162" t="s">
        <v>3925</v>
      </c>
    </row>
    <row r="28" spans="1:4" s="181" customFormat="1">
      <c r="A28" s="270">
        <v>13</v>
      </c>
      <c r="B28" s="159" t="s">
        <v>3948</v>
      </c>
      <c r="C28" s="179">
        <v>50000000</v>
      </c>
      <c r="D28" s="162" t="s">
        <v>3925</v>
      </c>
    </row>
    <row r="29" spans="1:4" s="181" customFormat="1">
      <c r="A29" s="270">
        <v>14</v>
      </c>
      <c r="B29" s="159" t="s">
        <v>3949</v>
      </c>
      <c r="C29" s="179">
        <v>50000000</v>
      </c>
      <c r="D29" s="162" t="s">
        <v>3925</v>
      </c>
    </row>
    <row r="30" spans="1:4" s="181" customFormat="1">
      <c r="A30" s="270">
        <v>15</v>
      </c>
      <c r="B30" s="159" t="s">
        <v>3950</v>
      </c>
      <c r="C30" s="179">
        <v>140000000</v>
      </c>
      <c r="D30" s="162" t="s">
        <v>3925</v>
      </c>
    </row>
    <row r="31" spans="1:4" s="181" customFormat="1">
      <c r="A31" s="270">
        <v>16</v>
      </c>
      <c r="B31" s="159" t="s">
        <v>3951</v>
      </c>
      <c r="C31" s="182">
        <v>75000000</v>
      </c>
      <c r="D31" s="163" t="s">
        <v>3925</v>
      </c>
    </row>
    <row r="32" spans="1:4" s="181" customFormat="1">
      <c r="A32" s="270">
        <v>17</v>
      </c>
      <c r="B32" s="159" t="s">
        <v>3952</v>
      </c>
      <c r="C32" s="182">
        <v>10000000</v>
      </c>
      <c r="D32" s="163" t="s">
        <v>3925</v>
      </c>
    </row>
    <row r="33" spans="1:4" s="181" customFormat="1" ht="27.6">
      <c r="A33" s="270">
        <v>18</v>
      </c>
      <c r="B33" s="159" t="s">
        <v>3953</v>
      </c>
      <c r="C33" s="182">
        <v>150000000</v>
      </c>
      <c r="D33" s="163" t="s">
        <v>3925</v>
      </c>
    </row>
    <row r="34" spans="1:4" s="181" customFormat="1">
      <c r="A34" s="270">
        <v>19</v>
      </c>
      <c r="B34" s="159" t="s">
        <v>3954</v>
      </c>
      <c r="C34" s="179">
        <v>30000000</v>
      </c>
      <c r="D34" s="162" t="s">
        <v>3925</v>
      </c>
    </row>
    <row r="35" spans="1:4" s="181" customFormat="1">
      <c r="A35" s="270">
        <v>20</v>
      </c>
      <c r="B35" s="159" t="s">
        <v>3955</v>
      </c>
      <c r="C35" s="179">
        <v>20000000</v>
      </c>
      <c r="D35" s="162" t="s">
        <v>3925</v>
      </c>
    </row>
    <row r="36" spans="1:4" s="181" customFormat="1">
      <c r="A36" s="270">
        <v>21</v>
      </c>
      <c r="B36" s="159" t="s">
        <v>3956</v>
      </c>
      <c r="C36" s="179">
        <v>100000000</v>
      </c>
      <c r="D36" s="162" t="s">
        <v>3925</v>
      </c>
    </row>
    <row r="37" spans="1:4" s="181" customFormat="1">
      <c r="A37" s="270">
        <v>22</v>
      </c>
      <c r="B37" s="159" t="s">
        <v>3957</v>
      </c>
      <c r="C37" s="182">
        <v>20000000</v>
      </c>
      <c r="D37" s="163" t="s">
        <v>3925</v>
      </c>
    </row>
    <row r="38" spans="1:4" s="181" customFormat="1">
      <c r="A38" s="270">
        <v>23</v>
      </c>
      <c r="B38" s="159" t="s">
        <v>3958</v>
      </c>
      <c r="C38" s="179">
        <v>20000000</v>
      </c>
      <c r="D38" s="162" t="s">
        <v>3925</v>
      </c>
    </row>
    <row r="39" spans="1:4" s="181" customFormat="1">
      <c r="A39" s="270">
        <v>24</v>
      </c>
      <c r="B39" s="159" t="s">
        <v>3959</v>
      </c>
      <c r="C39" s="182">
        <v>25000000</v>
      </c>
      <c r="D39" s="163" t="s">
        <v>3925</v>
      </c>
    </row>
    <row r="40" spans="1:4" s="181" customFormat="1" ht="27.6">
      <c r="A40" s="270">
        <v>25</v>
      </c>
      <c r="B40" s="159" t="s">
        <v>3960</v>
      </c>
      <c r="C40" s="179">
        <v>22000000</v>
      </c>
      <c r="D40" s="164" t="s">
        <v>3961</v>
      </c>
    </row>
    <row r="41" spans="1:4" s="181" customFormat="1">
      <c r="A41" s="270">
        <v>26</v>
      </c>
      <c r="B41" s="159" t="s">
        <v>3962</v>
      </c>
      <c r="C41" s="179">
        <v>50000000</v>
      </c>
      <c r="D41" s="162" t="s">
        <v>3925</v>
      </c>
    </row>
    <row r="42" spans="1:4" s="181" customFormat="1">
      <c r="A42" s="270">
        <v>27</v>
      </c>
      <c r="B42" s="159" t="s">
        <v>3965</v>
      </c>
      <c r="C42" s="182">
        <v>150000000</v>
      </c>
      <c r="D42" s="163" t="s">
        <v>3925</v>
      </c>
    </row>
    <row r="43" spans="1:4" s="181" customFormat="1">
      <c r="A43" s="270">
        <v>28</v>
      </c>
      <c r="B43" s="159" t="s">
        <v>3966</v>
      </c>
      <c r="C43" s="179">
        <v>100000000</v>
      </c>
      <c r="D43" s="162" t="s">
        <v>3925</v>
      </c>
    </row>
    <row r="44" spans="1:4" s="181" customFormat="1">
      <c r="A44" s="270">
        <v>29</v>
      </c>
      <c r="B44" s="159" t="s">
        <v>3967</v>
      </c>
      <c r="C44" s="179">
        <v>150000000</v>
      </c>
      <c r="D44" s="162" t="s">
        <v>3925</v>
      </c>
    </row>
    <row r="45" spans="1:4" s="181" customFormat="1">
      <c r="A45" s="270">
        <v>30</v>
      </c>
      <c r="B45" s="159" t="s">
        <v>3968</v>
      </c>
      <c r="C45" s="179">
        <v>50000000</v>
      </c>
      <c r="D45" s="162" t="s">
        <v>3925</v>
      </c>
    </row>
    <row r="46" spans="1:4" s="181" customFormat="1">
      <c r="A46" s="270">
        <v>31</v>
      </c>
      <c r="B46" s="159" t="s">
        <v>3969</v>
      </c>
      <c r="C46" s="179">
        <v>150000000</v>
      </c>
      <c r="D46" s="162" t="s">
        <v>3925</v>
      </c>
    </row>
    <row r="47" spans="1:4" s="181" customFormat="1">
      <c r="A47" s="270">
        <v>32</v>
      </c>
      <c r="B47" s="159" t="s">
        <v>3970</v>
      </c>
      <c r="C47" s="179">
        <v>150000000</v>
      </c>
      <c r="D47" s="162" t="s">
        <v>3925</v>
      </c>
    </row>
    <row r="48" spans="1:4" s="181" customFormat="1">
      <c r="A48" s="270">
        <v>33</v>
      </c>
      <c r="B48" s="159" t="s">
        <v>3971</v>
      </c>
      <c r="C48" s="179">
        <v>125000000</v>
      </c>
      <c r="D48" s="162" t="s">
        <v>3925</v>
      </c>
    </row>
    <row r="49" spans="1:4" s="181" customFormat="1" ht="27.6">
      <c r="A49" s="270">
        <v>34</v>
      </c>
      <c r="B49" s="159" t="s">
        <v>3972</v>
      </c>
      <c r="C49" s="182">
        <v>100000000</v>
      </c>
      <c r="D49" s="163" t="s">
        <v>3925</v>
      </c>
    </row>
    <row r="50" spans="1:4" s="181" customFormat="1">
      <c r="A50" s="270">
        <v>35</v>
      </c>
      <c r="B50" s="159" t="s">
        <v>3973</v>
      </c>
      <c r="C50" s="179">
        <v>100000000</v>
      </c>
      <c r="D50" s="162" t="s">
        <v>3925</v>
      </c>
    </row>
    <row r="51" spans="1:4" s="181" customFormat="1">
      <c r="A51" s="270">
        <v>36</v>
      </c>
      <c r="B51" s="159" t="s">
        <v>3974</v>
      </c>
      <c r="C51" s="179">
        <v>100000000</v>
      </c>
      <c r="D51" s="162" t="s">
        <v>3925</v>
      </c>
    </row>
    <row r="52" spans="1:4" s="183" customFormat="1">
      <c r="A52" s="270">
        <v>37</v>
      </c>
      <c r="B52" s="159" t="s">
        <v>3977</v>
      </c>
      <c r="C52" s="182">
        <v>150000000</v>
      </c>
      <c r="D52" s="162" t="s">
        <v>3925</v>
      </c>
    </row>
    <row r="53" spans="1:4" s="167" customFormat="1" ht="14.4">
      <c r="A53" s="218"/>
      <c r="B53" s="165"/>
      <c r="C53" s="166"/>
      <c r="D53" s="218"/>
    </row>
    <row r="54" spans="1:4" s="152" customFormat="1" ht="27.6">
      <c r="A54" s="292" t="s">
        <v>8805</v>
      </c>
      <c r="B54" s="149" t="s">
        <v>1889</v>
      </c>
      <c r="C54" s="150">
        <f>SUM(C55)</f>
        <v>655000000</v>
      </c>
      <c r="D54" s="158"/>
    </row>
    <row r="55" spans="1:4" s="152" customFormat="1" ht="27.6">
      <c r="A55" s="207"/>
      <c r="B55" s="149" t="s">
        <v>1889</v>
      </c>
      <c r="C55" s="150">
        <f>SUM(C56:C60)</f>
        <v>655000000</v>
      </c>
      <c r="D55" s="149" t="s">
        <v>1891</v>
      </c>
    </row>
    <row r="56" spans="1:4" s="178" customFormat="1" ht="27.6">
      <c r="A56" s="219">
        <v>1</v>
      </c>
      <c r="B56" s="184" t="s">
        <v>1892</v>
      </c>
      <c r="C56" s="185">
        <v>300000000</v>
      </c>
      <c r="D56" s="264"/>
    </row>
    <row r="57" spans="1:4" s="178" customFormat="1" ht="27.6">
      <c r="A57" s="219">
        <v>2</v>
      </c>
      <c r="B57" s="184" t="s">
        <v>1893</v>
      </c>
      <c r="C57" s="185">
        <v>50000000</v>
      </c>
      <c r="D57" s="264"/>
    </row>
    <row r="58" spans="1:4" s="178" customFormat="1" ht="27.6">
      <c r="A58" s="219">
        <v>3</v>
      </c>
      <c r="B58" s="184" t="s">
        <v>1894</v>
      </c>
      <c r="C58" s="185">
        <v>30000000</v>
      </c>
      <c r="D58" s="264"/>
    </row>
    <row r="59" spans="1:4" s="178" customFormat="1" ht="27.6">
      <c r="A59" s="219">
        <v>4</v>
      </c>
      <c r="B59" s="184" t="s">
        <v>1895</v>
      </c>
      <c r="C59" s="185">
        <v>225000000</v>
      </c>
      <c r="D59" s="264"/>
    </row>
    <row r="60" spans="1:4" s="178" customFormat="1" ht="41.4">
      <c r="A60" s="219">
        <v>5</v>
      </c>
      <c r="B60" s="184" t="s">
        <v>1896</v>
      </c>
      <c r="C60" s="185">
        <v>50000000</v>
      </c>
      <c r="D60" s="264"/>
    </row>
    <row r="61" spans="1:4" s="178" customFormat="1">
      <c r="A61" s="219"/>
      <c r="B61" s="184"/>
      <c r="C61" s="185"/>
      <c r="D61" s="264"/>
    </row>
    <row r="62" spans="1:4" s="152" customFormat="1" ht="27.6">
      <c r="A62" s="292" t="s">
        <v>8806</v>
      </c>
      <c r="B62" s="149" t="s">
        <v>1898</v>
      </c>
      <c r="C62" s="150">
        <f>SUM(C63)</f>
        <v>50000000</v>
      </c>
      <c r="D62" s="158"/>
    </row>
    <row r="63" spans="1:4" s="152" customFormat="1" ht="27.6">
      <c r="A63" s="207"/>
      <c r="B63" s="149" t="s">
        <v>1898</v>
      </c>
      <c r="C63" s="150">
        <f>SUM(C64)</f>
        <v>50000000</v>
      </c>
      <c r="D63" s="149" t="s">
        <v>1891</v>
      </c>
    </row>
    <row r="64" spans="1:4" s="178" customFormat="1" ht="27.6">
      <c r="A64" s="219">
        <v>1</v>
      </c>
      <c r="B64" s="184" t="s">
        <v>1900</v>
      </c>
      <c r="C64" s="185">
        <v>50000000</v>
      </c>
      <c r="D64" s="264"/>
    </row>
    <row r="65" spans="1:4" s="167" customFormat="1" ht="14.4">
      <c r="A65" s="218"/>
      <c r="B65" s="165"/>
      <c r="C65" s="166"/>
      <c r="D65" s="218"/>
    </row>
    <row r="66" spans="1:4" s="152" customFormat="1" ht="41.4">
      <c r="A66" s="312" t="s">
        <v>8813</v>
      </c>
      <c r="B66" s="186" t="s">
        <v>43</v>
      </c>
      <c r="C66" s="150">
        <f>SUM(C67,C231)</f>
        <v>11186750000</v>
      </c>
      <c r="D66" s="158"/>
    </row>
    <row r="67" spans="1:4" s="152" customFormat="1" ht="27.6">
      <c r="A67" s="292" t="s">
        <v>8799</v>
      </c>
      <c r="B67" s="149" t="s">
        <v>1911</v>
      </c>
      <c r="C67" s="150">
        <f>SUM(C68:C229)</f>
        <v>9194796500</v>
      </c>
      <c r="D67" s="149" t="s">
        <v>1912</v>
      </c>
    </row>
    <row r="68" spans="1:4" s="178" customFormat="1" ht="27.6">
      <c r="A68" s="303">
        <v>1</v>
      </c>
      <c r="B68" s="184" t="s">
        <v>1914</v>
      </c>
      <c r="C68" s="185">
        <v>42708000</v>
      </c>
      <c r="D68" s="264"/>
    </row>
    <row r="69" spans="1:4" s="178" customFormat="1" ht="27.6">
      <c r="A69" s="303">
        <v>2</v>
      </c>
      <c r="B69" s="184" t="s">
        <v>1916</v>
      </c>
      <c r="C69" s="185">
        <v>45195000</v>
      </c>
      <c r="D69" s="264"/>
    </row>
    <row r="70" spans="1:4" s="178" customFormat="1" ht="27.6">
      <c r="A70" s="303">
        <v>3</v>
      </c>
      <c r="B70" s="184" t="s">
        <v>1918</v>
      </c>
      <c r="C70" s="185">
        <v>45628000</v>
      </c>
      <c r="D70" s="264"/>
    </row>
    <row r="71" spans="1:4" s="178" customFormat="1" ht="27.6">
      <c r="A71" s="303">
        <v>4</v>
      </c>
      <c r="B71" s="184" t="s">
        <v>1920</v>
      </c>
      <c r="C71" s="185">
        <v>44523000</v>
      </c>
      <c r="D71" s="264"/>
    </row>
    <row r="72" spans="1:4" s="178" customFormat="1" ht="27.6">
      <c r="A72" s="303">
        <v>5</v>
      </c>
      <c r="B72" s="184" t="s">
        <v>1922</v>
      </c>
      <c r="C72" s="185">
        <v>43422000</v>
      </c>
      <c r="D72" s="264"/>
    </row>
    <row r="73" spans="1:4" s="178" customFormat="1" ht="27.6">
      <c r="A73" s="303">
        <v>6</v>
      </c>
      <c r="B73" s="184" t="s">
        <v>1924</v>
      </c>
      <c r="C73" s="185">
        <v>41853000</v>
      </c>
      <c r="D73" s="264"/>
    </row>
    <row r="74" spans="1:4" s="178" customFormat="1" ht="27.6">
      <c r="A74" s="303">
        <v>7</v>
      </c>
      <c r="B74" s="184" t="s">
        <v>1926</v>
      </c>
      <c r="C74" s="185">
        <v>39485000</v>
      </c>
      <c r="D74" s="264"/>
    </row>
    <row r="75" spans="1:4" s="178" customFormat="1" ht="27.6">
      <c r="A75" s="303">
        <v>8</v>
      </c>
      <c r="B75" s="184" t="s">
        <v>1928</v>
      </c>
      <c r="C75" s="185">
        <v>40787000</v>
      </c>
      <c r="D75" s="264"/>
    </row>
    <row r="76" spans="1:4" s="178" customFormat="1" ht="27.6">
      <c r="A76" s="303">
        <v>9</v>
      </c>
      <c r="B76" s="184" t="s">
        <v>1930</v>
      </c>
      <c r="C76" s="185">
        <v>40952000</v>
      </c>
      <c r="D76" s="264"/>
    </row>
    <row r="77" spans="1:4" s="178" customFormat="1" ht="27.6">
      <c r="A77" s="303">
        <v>10</v>
      </c>
      <c r="B77" s="184" t="s">
        <v>1932</v>
      </c>
      <c r="C77" s="185">
        <v>41555000</v>
      </c>
      <c r="D77" s="264"/>
    </row>
    <row r="78" spans="1:4" s="178" customFormat="1" ht="27.6">
      <c r="A78" s="303">
        <v>11</v>
      </c>
      <c r="B78" s="184" t="s">
        <v>1934</v>
      </c>
      <c r="C78" s="185">
        <v>44784000</v>
      </c>
      <c r="D78" s="264"/>
    </row>
    <row r="79" spans="1:4" s="178" customFormat="1" ht="27.6">
      <c r="A79" s="303">
        <v>12</v>
      </c>
      <c r="B79" s="184" t="s">
        <v>1936</v>
      </c>
      <c r="C79" s="185">
        <v>42503000</v>
      </c>
      <c r="D79" s="264"/>
    </row>
    <row r="80" spans="1:4" s="178" customFormat="1" ht="27.6">
      <c r="A80" s="303">
        <v>13</v>
      </c>
      <c r="B80" s="184" t="s">
        <v>1938</v>
      </c>
      <c r="C80" s="185">
        <v>42973000</v>
      </c>
      <c r="D80" s="264"/>
    </row>
    <row r="81" spans="1:4" s="178" customFormat="1" ht="27.6">
      <c r="A81" s="303">
        <v>14</v>
      </c>
      <c r="B81" s="184" t="s">
        <v>1940</v>
      </c>
      <c r="C81" s="185">
        <v>45974000</v>
      </c>
      <c r="D81" s="264"/>
    </row>
    <row r="82" spans="1:4" s="178" customFormat="1" ht="27.6">
      <c r="A82" s="303">
        <v>15</v>
      </c>
      <c r="B82" s="184" t="s">
        <v>1942</v>
      </c>
      <c r="C82" s="185">
        <v>40964000</v>
      </c>
      <c r="D82" s="264"/>
    </row>
    <row r="83" spans="1:4" s="178" customFormat="1" ht="27.6">
      <c r="A83" s="303">
        <v>16</v>
      </c>
      <c r="B83" s="184" t="s">
        <v>1944</v>
      </c>
      <c r="C83" s="185">
        <v>43727000</v>
      </c>
      <c r="D83" s="264"/>
    </row>
    <row r="84" spans="1:4" s="178" customFormat="1" ht="27.6">
      <c r="A84" s="303">
        <v>17</v>
      </c>
      <c r="B84" s="184" t="s">
        <v>1946</v>
      </c>
      <c r="C84" s="185">
        <v>41277000</v>
      </c>
      <c r="D84" s="264"/>
    </row>
    <row r="85" spans="1:4" s="178" customFormat="1" ht="27.6">
      <c r="A85" s="303">
        <v>18</v>
      </c>
      <c r="B85" s="184" t="s">
        <v>1948</v>
      </c>
      <c r="C85" s="185">
        <v>41624000</v>
      </c>
      <c r="D85" s="264"/>
    </row>
    <row r="86" spans="1:4" s="178" customFormat="1" ht="27.6">
      <c r="A86" s="303">
        <v>19</v>
      </c>
      <c r="B86" s="184" t="s">
        <v>1950</v>
      </c>
      <c r="C86" s="185">
        <v>43830000</v>
      </c>
      <c r="D86" s="264"/>
    </row>
    <row r="87" spans="1:4" s="178" customFormat="1" ht="27.6">
      <c r="A87" s="303">
        <v>20</v>
      </c>
      <c r="B87" s="184" t="s">
        <v>1952</v>
      </c>
      <c r="C87" s="185">
        <v>40258000</v>
      </c>
      <c r="D87" s="264"/>
    </row>
    <row r="88" spans="1:4" s="178" customFormat="1" ht="27.6">
      <c r="A88" s="303">
        <v>21</v>
      </c>
      <c r="B88" s="184" t="s">
        <v>1954</v>
      </c>
      <c r="C88" s="185">
        <v>45424000</v>
      </c>
      <c r="D88" s="264"/>
    </row>
    <row r="89" spans="1:4" s="178" customFormat="1" ht="27.6">
      <c r="A89" s="303">
        <v>22</v>
      </c>
      <c r="B89" s="184" t="s">
        <v>1956</v>
      </c>
      <c r="C89" s="185">
        <v>45601000</v>
      </c>
      <c r="D89" s="264"/>
    </row>
    <row r="90" spans="1:4" s="178" customFormat="1" ht="27.6">
      <c r="A90" s="303">
        <v>23</v>
      </c>
      <c r="B90" s="184" t="s">
        <v>1958</v>
      </c>
      <c r="C90" s="185">
        <v>43884000</v>
      </c>
      <c r="D90" s="264"/>
    </row>
    <row r="91" spans="1:4" s="178" customFormat="1" ht="41.4">
      <c r="A91" s="303">
        <v>24</v>
      </c>
      <c r="B91" s="184" t="s">
        <v>1960</v>
      </c>
      <c r="C91" s="185">
        <v>43581000</v>
      </c>
      <c r="D91" s="264"/>
    </row>
    <row r="92" spans="1:4" s="178" customFormat="1" ht="27.6">
      <c r="A92" s="303">
        <v>25</v>
      </c>
      <c r="B92" s="184" t="s">
        <v>1962</v>
      </c>
      <c r="C92" s="185">
        <v>42321000</v>
      </c>
      <c r="D92" s="264"/>
    </row>
    <row r="93" spans="1:4" s="178" customFormat="1" ht="27.6">
      <c r="A93" s="303">
        <v>26</v>
      </c>
      <c r="B93" s="184" t="s">
        <v>1964</v>
      </c>
      <c r="C93" s="185">
        <v>43595000</v>
      </c>
      <c r="D93" s="264"/>
    </row>
    <row r="94" spans="1:4" s="178" customFormat="1" ht="27.6">
      <c r="A94" s="303">
        <v>27</v>
      </c>
      <c r="B94" s="184" t="s">
        <v>1966</v>
      </c>
      <c r="C94" s="185">
        <v>44893000</v>
      </c>
      <c r="D94" s="264"/>
    </row>
    <row r="95" spans="1:4" s="178" customFormat="1" ht="27.6">
      <c r="A95" s="303">
        <v>28</v>
      </c>
      <c r="B95" s="184" t="s">
        <v>1968</v>
      </c>
      <c r="C95" s="185">
        <v>43349000</v>
      </c>
      <c r="D95" s="264"/>
    </row>
    <row r="96" spans="1:4" s="178" customFormat="1" ht="27.6">
      <c r="A96" s="303">
        <v>29</v>
      </c>
      <c r="B96" s="184" t="s">
        <v>1970</v>
      </c>
      <c r="C96" s="185">
        <v>42731000</v>
      </c>
      <c r="D96" s="264"/>
    </row>
    <row r="97" spans="1:4" s="178" customFormat="1" ht="27.6">
      <c r="A97" s="303">
        <v>30</v>
      </c>
      <c r="B97" s="184" t="s">
        <v>1972</v>
      </c>
      <c r="C97" s="185">
        <v>47118000</v>
      </c>
      <c r="D97" s="264"/>
    </row>
    <row r="98" spans="1:4" s="178" customFormat="1" ht="27.6">
      <c r="A98" s="303">
        <v>31</v>
      </c>
      <c r="B98" s="184" t="s">
        <v>1974</v>
      </c>
      <c r="C98" s="185">
        <v>42271000</v>
      </c>
      <c r="D98" s="264"/>
    </row>
    <row r="99" spans="1:4" s="178" customFormat="1" ht="27.6">
      <c r="A99" s="303">
        <v>32</v>
      </c>
      <c r="B99" s="184" t="s">
        <v>1976</v>
      </c>
      <c r="C99" s="185">
        <v>41897000</v>
      </c>
      <c r="D99" s="264"/>
    </row>
    <row r="100" spans="1:4" s="178" customFormat="1" ht="27.6">
      <c r="A100" s="303">
        <v>33</v>
      </c>
      <c r="B100" s="184" t="s">
        <v>1978</v>
      </c>
      <c r="C100" s="185">
        <v>41030000</v>
      </c>
      <c r="D100" s="264"/>
    </row>
    <row r="101" spans="1:4" s="178" customFormat="1" ht="27.6">
      <c r="A101" s="303">
        <v>34</v>
      </c>
      <c r="B101" s="184" t="s">
        <v>1980</v>
      </c>
      <c r="C101" s="185">
        <v>38519000</v>
      </c>
      <c r="D101" s="264"/>
    </row>
    <row r="102" spans="1:4" s="178" customFormat="1" ht="27.6">
      <c r="A102" s="303">
        <v>35</v>
      </c>
      <c r="B102" s="184" t="s">
        <v>1982</v>
      </c>
      <c r="C102" s="185">
        <v>42105000</v>
      </c>
      <c r="D102" s="264"/>
    </row>
    <row r="103" spans="1:4" s="178" customFormat="1" ht="27.6">
      <c r="A103" s="303">
        <v>36</v>
      </c>
      <c r="B103" s="184" t="s">
        <v>1984</v>
      </c>
      <c r="C103" s="185">
        <v>40574000</v>
      </c>
      <c r="D103" s="264"/>
    </row>
    <row r="104" spans="1:4" s="178" customFormat="1" ht="27.6">
      <c r="A104" s="303">
        <v>37</v>
      </c>
      <c r="B104" s="184" t="s">
        <v>1986</v>
      </c>
      <c r="C104" s="185">
        <v>45574000</v>
      </c>
      <c r="D104" s="264"/>
    </row>
    <row r="105" spans="1:4" s="178" customFormat="1" ht="27.6">
      <c r="A105" s="303">
        <v>38</v>
      </c>
      <c r="B105" s="184" t="s">
        <v>1988</v>
      </c>
      <c r="C105" s="185">
        <v>39590000</v>
      </c>
      <c r="D105" s="264"/>
    </row>
    <row r="106" spans="1:4" s="178" customFormat="1" ht="27.6">
      <c r="A106" s="303">
        <v>39</v>
      </c>
      <c r="B106" s="184" t="s">
        <v>1990</v>
      </c>
      <c r="C106" s="185">
        <v>39704000</v>
      </c>
      <c r="D106" s="264"/>
    </row>
    <row r="107" spans="1:4" s="178" customFormat="1" ht="27.6">
      <c r="A107" s="303">
        <v>40</v>
      </c>
      <c r="B107" s="184" t="s">
        <v>1992</v>
      </c>
      <c r="C107" s="185">
        <v>41550000</v>
      </c>
      <c r="D107" s="264"/>
    </row>
    <row r="108" spans="1:4" s="178" customFormat="1" ht="27.6">
      <c r="A108" s="303">
        <v>41</v>
      </c>
      <c r="B108" s="184" t="s">
        <v>1994</v>
      </c>
      <c r="C108" s="185">
        <v>40862000</v>
      </c>
      <c r="D108" s="264"/>
    </row>
    <row r="109" spans="1:4" s="178" customFormat="1" ht="27.6">
      <c r="A109" s="303">
        <v>42</v>
      </c>
      <c r="B109" s="184" t="s">
        <v>1996</v>
      </c>
      <c r="C109" s="185">
        <v>40647000</v>
      </c>
      <c r="D109" s="264"/>
    </row>
    <row r="110" spans="1:4" s="178" customFormat="1" ht="27.6">
      <c r="A110" s="303">
        <v>43</v>
      </c>
      <c r="B110" s="184" t="s">
        <v>1998</v>
      </c>
      <c r="C110" s="185">
        <v>44359000</v>
      </c>
      <c r="D110" s="264"/>
    </row>
    <row r="111" spans="1:4" s="178" customFormat="1" ht="27.6">
      <c r="A111" s="303">
        <v>44</v>
      </c>
      <c r="B111" s="184" t="s">
        <v>2000</v>
      </c>
      <c r="C111" s="185">
        <v>45328000</v>
      </c>
      <c r="D111" s="264"/>
    </row>
    <row r="112" spans="1:4" s="178" customFormat="1" ht="27.6">
      <c r="A112" s="303">
        <v>45</v>
      </c>
      <c r="B112" s="184" t="s">
        <v>2002</v>
      </c>
      <c r="C112" s="185">
        <v>51147000</v>
      </c>
      <c r="D112" s="264"/>
    </row>
    <row r="113" spans="1:4" s="178" customFormat="1" ht="27.6">
      <c r="A113" s="303">
        <v>46</v>
      </c>
      <c r="B113" s="184" t="s">
        <v>2004</v>
      </c>
      <c r="C113" s="185">
        <v>46246000</v>
      </c>
      <c r="D113" s="264"/>
    </row>
    <row r="114" spans="1:4" s="178" customFormat="1" ht="27.6">
      <c r="A114" s="303">
        <v>47</v>
      </c>
      <c r="B114" s="184" t="s">
        <v>2006</v>
      </c>
      <c r="C114" s="185">
        <v>41492000</v>
      </c>
      <c r="D114" s="264"/>
    </row>
    <row r="115" spans="1:4" s="178" customFormat="1" ht="27.6">
      <c r="A115" s="303">
        <v>48</v>
      </c>
      <c r="B115" s="184" t="s">
        <v>2008</v>
      </c>
      <c r="C115" s="185">
        <v>42490000</v>
      </c>
      <c r="D115" s="264"/>
    </row>
    <row r="116" spans="1:4" s="178" customFormat="1" ht="27.6">
      <c r="A116" s="303">
        <v>49</v>
      </c>
      <c r="B116" s="184" t="s">
        <v>2010</v>
      </c>
      <c r="C116" s="185">
        <v>43278000</v>
      </c>
      <c r="D116" s="264"/>
    </row>
    <row r="117" spans="1:4" s="178" customFormat="1" ht="27.6">
      <c r="A117" s="303">
        <v>50</v>
      </c>
      <c r="B117" s="184" t="s">
        <v>2012</v>
      </c>
      <c r="C117" s="185">
        <v>41857000</v>
      </c>
      <c r="D117" s="264"/>
    </row>
    <row r="118" spans="1:4" s="178" customFormat="1" ht="27.6">
      <c r="A118" s="303">
        <v>51</v>
      </c>
      <c r="B118" s="184" t="s">
        <v>2014</v>
      </c>
      <c r="C118" s="185">
        <v>47344000</v>
      </c>
      <c r="D118" s="264"/>
    </row>
    <row r="119" spans="1:4" s="178" customFormat="1" ht="41.4">
      <c r="A119" s="303">
        <v>52</v>
      </c>
      <c r="B119" s="184" t="s">
        <v>2016</v>
      </c>
      <c r="C119" s="185">
        <v>39322000</v>
      </c>
      <c r="D119" s="264"/>
    </row>
    <row r="120" spans="1:4" s="178" customFormat="1" ht="41.4">
      <c r="A120" s="303">
        <v>53</v>
      </c>
      <c r="B120" s="184" t="s">
        <v>2018</v>
      </c>
      <c r="C120" s="185">
        <v>44999000</v>
      </c>
      <c r="D120" s="264"/>
    </row>
    <row r="121" spans="1:4" s="178" customFormat="1" ht="41.4">
      <c r="A121" s="303">
        <v>54</v>
      </c>
      <c r="B121" s="184" t="s">
        <v>2020</v>
      </c>
      <c r="C121" s="185">
        <v>45407000</v>
      </c>
      <c r="D121" s="264"/>
    </row>
    <row r="122" spans="1:4" s="178" customFormat="1" ht="41.4">
      <c r="A122" s="303">
        <v>55</v>
      </c>
      <c r="B122" s="184" t="s">
        <v>2022</v>
      </c>
      <c r="C122" s="185">
        <v>44692000</v>
      </c>
      <c r="D122" s="264"/>
    </row>
    <row r="123" spans="1:4" s="178" customFormat="1" ht="41.4">
      <c r="A123" s="303">
        <v>56</v>
      </c>
      <c r="B123" s="184" t="s">
        <v>2024</v>
      </c>
      <c r="C123" s="185">
        <v>46308000</v>
      </c>
      <c r="D123" s="264"/>
    </row>
    <row r="124" spans="1:4" s="178" customFormat="1" ht="41.4">
      <c r="A124" s="303">
        <v>57</v>
      </c>
      <c r="B124" s="184" t="s">
        <v>2026</v>
      </c>
      <c r="C124" s="185">
        <v>44859000</v>
      </c>
      <c r="D124" s="264"/>
    </row>
    <row r="125" spans="1:4" s="178" customFormat="1" ht="41.4">
      <c r="A125" s="303">
        <v>58</v>
      </c>
      <c r="B125" s="184" t="s">
        <v>2028</v>
      </c>
      <c r="C125" s="185">
        <v>40698000</v>
      </c>
      <c r="D125" s="264"/>
    </row>
    <row r="126" spans="1:4" s="178" customFormat="1" ht="27.6">
      <c r="A126" s="303">
        <v>59</v>
      </c>
      <c r="B126" s="184" t="s">
        <v>2030</v>
      </c>
      <c r="C126" s="185">
        <v>40080000</v>
      </c>
      <c r="D126" s="264"/>
    </row>
    <row r="127" spans="1:4" s="178" customFormat="1" ht="27.6">
      <c r="A127" s="303">
        <v>60</v>
      </c>
      <c r="B127" s="184" t="s">
        <v>2032</v>
      </c>
      <c r="C127" s="185">
        <v>43626000</v>
      </c>
      <c r="D127" s="264"/>
    </row>
    <row r="128" spans="1:4" s="178" customFormat="1" ht="27.6">
      <c r="A128" s="303">
        <v>61</v>
      </c>
      <c r="B128" s="184" t="s">
        <v>2034</v>
      </c>
      <c r="C128" s="185">
        <v>41728000</v>
      </c>
      <c r="D128" s="264"/>
    </row>
    <row r="129" spans="1:4" s="178" customFormat="1" ht="41.4">
      <c r="A129" s="303">
        <v>62</v>
      </c>
      <c r="B129" s="184" t="s">
        <v>2036</v>
      </c>
      <c r="C129" s="185">
        <v>36564000</v>
      </c>
      <c r="D129" s="264"/>
    </row>
    <row r="130" spans="1:4" s="178" customFormat="1" ht="27.6">
      <c r="A130" s="303">
        <v>63</v>
      </c>
      <c r="B130" s="184" t="s">
        <v>2038</v>
      </c>
      <c r="C130" s="185">
        <v>43346000</v>
      </c>
      <c r="D130" s="264"/>
    </row>
    <row r="131" spans="1:4" s="178" customFormat="1" ht="41.4">
      <c r="A131" s="303">
        <v>64</v>
      </c>
      <c r="B131" s="184" t="s">
        <v>2040</v>
      </c>
      <c r="C131" s="185">
        <v>40525000</v>
      </c>
      <c r="D131" s="264"/>
    </row>
    <row r="132" spans="1:4" s="178" customFormat="1" ht="27.6">
      <c r="A132" s="303">
        <v>65</v>
      </c>
      <c r="B132" s="184" t="s">
        <v>2042</v>
      </c>
      <c r="C132" s="185">
        <v>37957000</v>
      </c>
      <c r="D132" s="264"/>
    </row>
    <row r="133" spans="1:4" s="178" customFormat="1" ht="27.6">
      <c r="A133" s="303">
        <v>66</v>
      </c>
      <c r="B133" s="184" t="s">
        <v>2044</v>
      </c>
      <c r="C133" s="185">
        <v>38994000</v>
      </c>
      <c r="D133" s="264"/>
    </row>
    <row r="134" spans="1:4" s="178" customFormat="1" ht="27.6">
      <c r="A134" s="303">
        <v>67</v>
      </c>
      <c r="B134" s="184" t="s">
        <v>2046</v>
      </c>
      <c r="C134" s="185">
        <v>40192000</v>
      </c>
      <c r="D134" s="264"/>
    </row>
    <row r="135" spans="1:4" s="178" customFormat="1" ht="41.4">
      <c r="A135" s="303">
        <v>68</v>
      </c>
      <c r="B135" s="184" t="s">
        <v>2048</v>
      </c>
      <c r="C135" s="185">
        <v>62015000</v>
      </c>
      <c r="D135" s="264"/>
    </row>
    <row r="136" spans="1:4" s="178" customFormat="1" ht="41.4">
      <c r="A136" s="303">
        <v>69</v>
      </c>
      <c r="B136" s="184" t="s">
        <v>2050</v>
      </c>
      <c r="C136" s="185">
        <v>43438000</v>
      </c>
      <c r="D136" s="264"/>
    </row>
    <row r="137" spans="1:4" s="178" customFormat="1" ht="41.4">
      <c r="A137" s="303">
        <v>70</v>
      </c>
      <c r="B137" s="184" t="s">
        <v>2052</v>
      </c>
      <c r="C137" s="185">
        <v>43399000</v>
      </c>
      <c r="D137" s="264"/>
    </row>
    <row r="138" spans="1:4" s="178" customFormat="1" ht="27.6">
      <c r="A138" s="303">
        <v>71</v>
      </c>
      <c r="B138" s="184" t="s">
        <v>2054</v>
      </c>
      <c r="C138" s="185">
        <v>50346000</v>
      </c>
      <c r="D138" s="264"/>
    </row>
    <row r="139" spans="1:4" s="178" customFormat="1" ht="41.4">
      <c r="A139" s="303">
        <v>72</v>
      </c>
      <c r="B139" s="184" t="s">
        <v>2056</v>
      </c>
      <c r="C139" s="185">
        <v>44912000</v>
      </c>
      <c r="D139" s="264"/>
    </row>
    <row r="140" spans="1:4" s="178" customFormat="1" ht="41.4">
      <c r="A140" s="303">
        <v>73</v>
      </c>
      <c r="B140" s="184" t="s">
        <v>2058</v>
      </c>
      <c r="C140" s="185">
        <v>41771000</v>
      </c>
      <c r="D140" s="264"/>
    </row>
    <row r="141" spans="1:4" s="178" customFormat="1" ht="27.6">
      <c r="A141" s="303">
        <v>74</v>
      </c>
      <c r="B141" s="184" t="s">
        <v>2060</v>
      </c>
      <c r="C141" s="185">
        <v>39571000</v>
      </c>
      <c r="D141" s="264"/>
    </row>
    <row r="142" spans="1:4" s="178" customFormat="1" ht="41.4">
      <c r="A142" s="303">
        <v>75</v>
      </c>
      <c r="B142" s="184" t="s">
        <v>2062</v>
      </c>
      <c r="C142" s="185">
        <v>42409000</v>
      </c>
      <c r="D142" s="264"/>
    </row>
    <row r="143" spans="1:4" s="178" customFormat="1" ht="27.6">
      <c r="A143" s="303">
        <v>76</v>
      </c>
      <c r="B143" s="184" t="s">
        <v>2064</v>
      </c>
      <c r="C143" s="185">
        <v>44565000</v>
      </c>
      <c r="D143" s="264"/>
    </row>
    <row r="144" spans="1:4" s="178" customFormat="1" ht="27.6">
      <c r="A144" s="303">
        <v>77</v>
      </c>
      <c r="B144" s="184" t="s">
        <v>2066</v>
      </c>
      <c r="C144" s="185">
        <v>43157000</v>
      </c>
      <c r="D144" s="264"/>
    </row>
    <row r="145" spans="1:4" s="178" customFormat="1" ht="27.6">
      <c r="A145" s="303">
        <v>78</v>
      </c>
      <c r="B145" s="184" t="s">
        <v>2068</v>
      </c>
      <c r="C145" s="185">
        <v>43174000</v>
      </c>
      <c r="D145" s="264"/>
    </row>
    <row r="146" spans="1:4" s="178" customFormat="1" ht="27.6">
      <c r="A146" s="303">
        <v>79</v>
      </c>
      <c r="B146" s="184" t="s">
        <v>2070</v>
      </c>
      <c r="C146" s="185">
        <v>46507000</v>
      </c>
      <c r="D146" s="264"/>
    </row>
    <row r="147" spans="1:4" s="178" customFormat="1" ht="27.6">
      <c r="A147" s="303">
        <v>80</v>
      </c>
      <c r="B147" s="184" t="s">
        <v>2072</v>
      </c>
      <c r="C147" s="185">
        <v>82740000</v>
      </c>
      <c r="D147" s="264"/>
    </row>
    <row r="148" spans="1:4" s="178" customFormat="1" ht="27.6">
      <c r="A148" s="303">
        <v>81</v>
      </c>
      <c r="B148" s="184" t="s">
        <v>2074</v>
      </c>
      <c r="C148" s="185">
        <v>64177000</v>
      </c>
      <c r="D148" s="264"/>
    </row>
    <row r="149" spans="1:4" s="178" customFormat="1" ht="27.6">
      <c r="A149" s="303">
        <v>82</v>
      </c>
      <c r="B149" s="184" t="s">
        <v>2076</v>
      </c>
      <c r="C149" s="185">
        <v>46947000</v>
      </c>
      <c r="D149" s="264"/>
    </row>
    <row r="150" spans="1:4" s="178" customFormat="1" ht="27.6">
      <c r="A150" s="303">
        <v>83</v>
      </c>
      <c r="B150" s="184" t="s">
        <v>2078</v>
      </c>
      <c r="C150" s="185">
        <v>42904000</v>
      </c>
      <c r="D150" s="264"/>
    </row>
    <row r="151" spans="1:4" s="178" customFormat="1" ht="27.6">
      <c r="A151" s="303">
        <v>84</v>
      </c>
      <c r="B151" s="184" t="s">
        <v>2080</v>
      </c>
      <c r="C151" s="185">
        <v>44819000</v>
      </c>
      <c r="D151" s="264"/>
    </row>
    <row r="152" spans="1:4" s="178" customFormat="1" ht="27.6">
      <c r="A152" s="303">
        <v>85</v>
      </c>
      <c r="B152" s="184" t="s">
        <v>2082</v>
      </c>
      <c r="C152" s="185">
        <v>45012000</v>
      </c>
      <c r="D152" s="264"/>
    </row>
    <row r="153" spans="1:4" s="178" customFormat="1" ht="27.6">
      <c r="A153" s="303">
        <v>86</v>
      </c>
      <c r="B153" s="184" t="s">
        <v>2084</v>
      </c>
      <c r="C153" s="185">
        <v>93037000</v>
      </c>
      <c r="D153" s="264"/>
    </row>
    <row r="154" spans="1:4" s="178" customFormat="1" ht="27.6">
      <c r="A154" s="303">
        <v>87</v>
      </c>
      <c r="B154" s="184" t="s">
        <v>2086</v>
      </c>
      <c r="C154" s="185">
        <v>41859000</v>
      </c>
      <c r="D154" s="264"/>
    </row>
    <row r="155" spans="1:4" s="178" customFormat="1" ht="27.6">
      <c r="A155" s="303">
        <v>88</v>
      </c>
      <c r="B155" s="184" t="s">
        <v>2088</v>
      </c>
      <c r="C155" s="185">
        <v>41781000</v>
      </c>
      <c r="D155" s="264"/>
    </row>
    <row r="156" spans="1:4" s="178" customFormat="1" ht="27.6">
      <c r="A156" s="303">
        <v>89</v>
      </c>
      <c r="B156" s="184" t="s">
        <v>2090</v>
      </c>
      <c r="C156" s="185">
        <v>50272000</v>
      </c>
      <c r="D156" s="264"/>
    </row>
    <row r="157" spans="1:4" s="178" customFormat="1" ht="27.6">
      <c r="A157" s="303">
        <v>90</v>
      </c>
      <c r="B157" s="184" t="s">
        <v>2092</v>
      </c>
      <c r="C157" s="185">
        <v>61310000</v>
      </c>
      <c r="D157" s="264"/>
    </row>
    <row r="158" spans="1:4" s="178" customFormat="1" ht="27.6">
      <c r="A158" s="303">
        <v>91</v>
      </c>
      <c r="B158" s="184" t="s">
        <v>2094</v>
      </c>
      <c r="C158" s="185">
        <v>169248000</v>
      </c>
      <c r="D158" s="264"/>
    </row>
    <row r="159" spans="1:4" s="178" customFormat="1" ht="27.6">
      <c r="A159" s="303">
        <v>92</v>
      </c>
      <c r="B159" s="184" t="s">
        <v>2096</v>
      </c>
      <c r="C159" s="185">
        <v>261855000</v>
      </c>
      <c r="D159" s="264"/>
    </row>
    <row r="160" spans="1:4" s="178" customFormat="1" ht="27.6">
      <c r="A160" s="303">
        <v>93</v>
      </c>
      <c r="B160" s="184" t="s">
        <v>2098</v>
      </c>
      <c r="C160" s="185">
        <v>281053000</v>
      </c>
      <c r="D160" s="264"/>
    </row>
    <row r="161" spans="1:4" s="178" customFormat="1" ht="27.6">
      <c r="A161" s="303">
        <v>94</v>
      </c>
      <c r="B161" s="184" t="s">
        <v>2100</v>
      </c>
      <c r="C161" s="185">
        <v>269829000</v>
      </c>
      <c r="D161" s="264"/>
    </row>
    <row r="162" spans="1:4" s="178" customFormat="1" ht="27.6">
      <c r="A162" s="303">
        <v>95</v>
      </c>
      <c r="B162" s="184" t="s">
        <v>2102</v>
      </c>
      <c r="C162" s="185">
        <v>130663000</v>
      </c>
      <c r="D162" s="264"/>
    </row>
    <row r="163" spans="1:4" s="178" customFormat="1" ht="27.6">
      <c r="A163" s="303">
        <v>96</v>
      </c>
      <c r="B163" s="184" t="s">
        <v>2104</v>
      </c>
      <c r="C163" s="185">
        <v>92272000</v>
      </c>
      <c r="D163" s="264"/>
    </row>
    <row r="164" spans="1:4" s="178" customFormat="1" ht="27.6">
      <c r="A164" s="303">
        <v>97</v>
      </c>
      <c r="B164" s="184" t="s">
        <v>2106</v>
      </c>
      <c r="C164" s="185">
        <v>70432000</v>
      </c>
      <c r="D164" s="264"/>
    </row>
    <row r="165" spans="1:4" s="178" customFormat="1" ht="27.6">
      <c r="A165" s="303">
        <v>98</v>
      </c>
      <c r="B165" s="184" t="s">
        <v>2108</v>
      </c>
      <c r="C165" s="185">
        <v>72557000</v>
      </c>
      <c r="D165" s="264"/>
    </row>
    <row r="166" spans="1:4" s="178" customFormat="1" ht="27.6">
      <c r="A166" s="303">
        <v>99</v>
      </c>
      <c r="B166" s="184" t="s">
        <v>2110</v>
      </c>
      <c r="C166" s="185">
        <v>97011000</v>
      </c>
      <c r="D166" s="264"/>
    </row>
    <row r="167" spans="1:4" s="178" customFormat="1" ht="27.6">
      <c r="A167" s="303">
        <v>100</v>
      </c>
      <c r="B167" s="184" t="s">
        <v>2112</v>
      </c>
      <c r="C167" s="185">
        <v>64779000</v>
      </c>
      <c r="D167" s="264"/>
    </row>
    <row r="168" spans="1:4" s="178" customFormat="1" ht="27.6">
      <c r="A168" s="303">
        <v>101</v>
      </c>
      <c r="B168" s="184" t="s">
        <v>2113</v>
      </c>
      <c r="C168" s="185">
        <v>77534000</v>
      </c>
      <c r="D168" s="264"/>
    </row>
    <row r="169" spans="1:4" s="178" customFormat="1" ht="27.6">
      <c r="A169" s="303">
        <v>102</v>
      </c>
      <c r="B169" s="184" t="s">
        <v>2114</v>
      </c>
      <c r="C169" s="185">
        <v>70024000</v>
      </c>
      <c r="D169" s="264"/>
    </row>
    <row r="170" spans="1:4" s="178" customFormat="1" ht="27.6">
      <c r="A170" s="303">
        <v>103</v>
      </c>
      <c r="B170" s="184" t="s">
        <v>2115</v>
      </c>
      <c r="C170" s="185">
        <v>99808000</v>
      </c>
      <c r="D170" s="264"/>
    </row>
    <row r="171" spans="1:4" s="178" customFormat="1" ht="27.6">
      <c r="A171" s="303">
        <v>104</v>
      </c>
      <c r="B171" s="184" t="s">
        <v>2116</v>
      </c>
      <c r="C171" s="185">
        <v>128306000</v>
      </c>
      <c r="D171" s="264"/>
    </row>
    <row r="172" spans="1:4" s="178" customFormat="1" ht="27.6">
      <c r="A172" s="303">
        <v>105</v>
      </c>
      <c r="B172" s="184" t="s">
        <v>2117</v>
      </c>
      <c r="C172" s="185">
        <v>269511000</v>
      </c>
      <c r="D172" s="264"/>
    </row>
    <row r="173" spans="1:4" s="178" customFormat="1" ht="27.6">
      <c r="A173" s="303">
        <v>106</v>
      </c>
      <c r="B173" s="184" t="s">
        <v>2118</v>
      </c>
      <c r="C173" s="185">
        <v>93824000</v>
      </c>
      <c r="D173" s="264"/>
    </row>
    <row r="174" spans="1:4" s="178" customFormat="1" ht="27.6">
      <c r="A174" s="303">
        <v>107</v>
      </c>
      <c r="B174" s="184" t="s">
        <v>2119</v>
      </c>
      <c r="C174" s="185">
        <v>74366000</v>
      </c>
      <c r="D174" s="264"/>
    </row>
    <row r="175" spans="1:4" s="178" customFormat="1" ht="27.6">
      <c r="A175" s="303">
        <v>108</v>
      </c>
      <c r="B175" s="184" t="s">
        <v>2120</v>
      </c>
      <c r="C175" s="185">
        <v>111329000</v>
      </c>
      <c r="D175" s="264"/>
    </row>
    <row r="176" spans="1:4" s="178" customFormat="1" ht="41.4">
      <c r="A176" s="303">
        <v>109</v>
      </c>
      <c r="B176" s="184" t="s">
        <v>2121</v>
      </c>
      <c r="C176" s="185">
        <v>66809000</v>
      </c>
      <c r="D176" s="264"/>
    </row>
    <row r="177" spans="1:4" s="178" customFormat="1" ht="41.4">
      <c r="A177" s="303">
        <v>110</v>
      </c>
      <c r="B177" s="184" t="s">
        <v>2122</v>
      </c>
      <c r="C177" s="185">
        <v>46849000</v>
      </c>
      <c r="D177" s="264"/>
    </row>
    <row r="178" spans="1:4" s="178" customFormat="1" ht="27.6">
      <c r="A178" s="303">
        <v>111</v>
      </c>
      <c r="B178" s="184" t="s">
        <v>2123</v>
      </c>
      <c r="C178" s="185">
        <v>77419000</v>
      </c>
      <c r="D178" s="264"/>
    </row>
    <row r="179" spans="1:4" s="178" customFormat="1" ht="27.6">
      <c r="A179" s="303">
        <v>112</v>
      </c>
      <c r="B179" s="184" t="s">
        <v>2124</v>
      </c>
      <c r="C179" s="185">
        <v>72491000</v>
      </c>
      <c r="D179" s="264"/>
    </row>
    <row r="180" spans="1:4" s="178" customFormat="1" ht="27.6">
      <c r="A180" s="303">
        <v>113</v>
      </c>
      <c r="B180" s="184" t="s">
        <v>2125</v>
      </c>
      <c r="C180" s="185">
        <v>42432000</v>
      </c>
      <c r="D180" s="264"/>
    </row>
    <row r="181" spans="1:4" s="178" customFormat="1" ht="41.4">
      <c r="A181" s="303">
        <v>114</v>
      </c>
      <c r="B181" s="184" t="s">
        <v>2126</v>
      </c>
      <c r="C181" s="185">
        <v>47544000</v>
      </c>
      <c r="D181" s="264"/>
    </row>
    <row r="182" spans="1:4" s="178" customFormat="1" ht="41.4">
      <c r="A182" s="303">
        <v>115</v>
      </c>
      <c r="B182" s="184" t="s">
        <v>2127</v>
      </c>
      <c r="C182" s="185">
        <v>42947000</v>
      </c>
      <c r="D182" s="264"/>
    </row>
    <row r="183" spans="1:4" s="178" customFormat="1" ht="27.6">
      <c r="A183" s="303">
        <v>116</v>
      </c>
      <c r="B183" s="184" t="s">
        <v>2128</v>
      </c>
      <c r="C183" s="185">
        <v>41864000</v>
      </c>
      <c r="D183" s="264"/>
    </row>
    <row r="184" spans="1:4" s="178" customFormat="1" ht="27.6">
      <c r="A184" s="303">
        <v>117</v>
      </c>
      <c r="B184" s="184" t="s">
        <v>2129</v>
      </c>
      <c r="C184" s="185">
        <v>40846000</v>
      </c>
      <c r="D184" s="264"/>
    </row>
    <row r="185" spans="1:4" s="178" customFormat="1" ht="27.6">
      <c r="A185" s="303">
        <v>118</v>
      </c>
      <c r="B185" s="184" t="s">
        <v>2130</v>
      </c>
      <c r="C185" s="185">
        <v>44168000</v>
      </c>
      <c r="D185" s="264"/>
    </row>
    <row r="186" spans="1:4" s="178" customFormat="1" ht="27.6">
      <c r="A186" s="303">
        <v>119</v>
      </c>
      <c r="B186" s="184" t="s">
        <v>2131</v>
      </c>
      <c r="C186" s="185">
        <v>83615000</v>
      </c>
      <c r="D186" s="264"/>
    </row>
    <row r="187" spans="1:4" s="178" customFormat="1" ht="41.4">
      <c r="A187" s="303">
        <v>120</v>
      </c>
      <c r="B187" s="184" t="s">
        <v>2132</v>
      </c>
      <c r="C187" s="185">
        <v>41736000</v>
      </c>
      <c r="D187" s="264"/>
    </row>
    <row r="188" spans="1:4" s="178" customFormat="1" ht="27.6">
      <c r="A188" s="303">
        <v>121</v>
      </c>
      <c r="B188" s="184" t="s">
        <v>2133</v>
      </c>
      <c r="C188" s="185">
        <v>123465000</v>
      </c>
      <c r="D188" s="264"/>
    </row>
    <row r="189" spans="1:4" s="178" customFormat="1" ht="27.6">
      <c r="A189" s="303">
        <v>122</v>
      </c>
      <c r="B189" s="184" t="s">
        <v>2134</v>
      </c>
      <c r="C189" s="185">
        <v>74851000</v>
      </c>
      <c r="D189" s="264"/>
    </row>
    <row r="190" spans="1:4" s="178" customFormat="1" ht="27.6">
      <c r="A190" s="303">
        <v>123</v>
      </c>
      <c r="B190" s="184" t="s">
        <v>2135</v>
      </c>
      <c r="C190" s="185">
        <v>76508000</v>
      </c>
      <c r="D190" s="264"/>
    </row>
    <row r="191" spans="1:4" s="178" customFormat="1" ht="27.6">
      <c r="A191" s="303">
        <v>124</v>
      </c>
      <c r="B191" s="184" t="s">
        <v>2136</v>
      </c>
      <c r="C191" s="185">
        <v>200587000</v>
      </c>
      <c r="D191" s="264"/>
    </row>
    <row r="192" spans="1:4" s="178" customFormat="1" ht="41.4">
      <c r="A192" s="303">
        <v>125</v>
      </c>
      <c r="B192" s="184" t="s">
        <v>2137</v>
      </c>
      <c r="C192" s="185">
        <v>45340000</v>
      </c>
      <c r="D192" s="264"/>
    </row>
    <row r="193" spans="1:4" s="178" customFormat="1" ht="27.6">
      <c r="A193" s="303">
        <v>126</v>
      </c>
      <c r="B193" s="184" t="s">
        <v>2138</v>
      </c>
      <c r="C193" s="185">
        <v>80489000</v>
      </c>
      <c r="D193" s="264"/>
    </row>
    <row r="194" spans="1:4" s="178" customFormat="1" ht="41.4">
      <c r="A194" s="303">
        <v>127</v>
      </c>
      <c r="B194" s="184" t="s">
        <v>2139</v>
      </c>
      <c r="C194" s="185">
        <v>42524000</v>
      </c>
      <c r="D194" s="264"/>
    </row>
    <row r="195" spans="1:4" s="178" customFormat="1" ht="27.6">
      <c r="A195" s="303">
        <v>128</v>
      </c>
      <c r="B195" s="184" t="s">
        <v>2140</v>
      </c>
      <c r="C195" s="185">
        <v>46139000</v>
      </c>
      <c r="D195" s="264"/>
    </row>
    <row r="196" spans="1:4" s="178" customFormat="1" ht="27.6">
      <c r="A196" s="303">
        <v>129</v>
      </c>
      <c r="B196" s="184" t="s">
        <v>2141</v>
      </c>
      <c r="C196" s="185">
        <v>42262000</v>
      </c>
      <c r="D196" s="264"/>
    </row>
    <row r="197" spans="1:4" s="178" customFormat="1" ht="27.6">
      <c r="A197" s="303">
        <v>130</v>
      </c>
      <c r="B197" s="184" t="s">
        <v>2142</v>
      </c>
      <c r="C197" s="185">
        <v>65229000</v>
      </c>
      <c r="D197" s="264"/>
    </row>
    <row r="198" spans="1:4" s="178" customFormat="1" ht="41.4">
      <c r="A198" s="303">
        <v>131</v>
      </c>
      <c r="B198" s="184" t="s">
        <v>2143</v>
      </c>
      <c r="C198" s="185">
        <v>43086000</v>
      </c>
      <c r="D198" s="264"/>
    </row>
    <row r="199" spans="1:4" s="178" customFormat="1" ht="27.6">
      <c r="A199" s="303">
        <v>132</v>
      </c>
      <c r="B199" s="184" t="s">
        <v>2144</v>
      </c>
      <c r="C199" s="185">
        <v>38951000</v>
      </c>
      <c r="D199" s="264"/>
    </row>
    <row r="200" spans="1:4" s="178" customFormat="1" ht="27.6">
      <c r="A200" s="303">
        <v>133</v>
      </c>
      <c r="B200" s="184" t="s">
        <v>2145</v>
      </c>
      <c r="C200" s="185">
        <v>42231000</v>
      </c>
      <c r="D200" s="264"/>
    </row>
    <row r="201" spans="1:4" s="178" customFormat="1" ht="27.6">
      <c r="A201" s="303">
        <v>134</v>
      </c>
      <c r="B201" s="184" t="s">
        <v>2146</v>
      </c>
      <c r="C201" s="185">
        <v>42007000</v>
      </c>
      <c r="D201" s="264"/>
    </row>
    <row r="202" spans="1:4" s="178" customFormat="1" ht="27.6">
      <c r="A202" s="303">
        <v>135</v>
      </c>
      <c r="B202" s="184" t="s">
        <v>2147</v>
      </c>
      <c r="C202" s="185">
        <v>44622000</v>
      </c>
      <c r="D202" s="264"/>
    </row>
    <row r="203" spans="1:4" s="178" customFormat="1" ht="27.6">
      <c r="A203" s="303">
        <v>136</v>
      </c>
      <c r="B203" s="184" t="s">
        <v>2148</v>
      </c>
      <c r="C203" s="185">
        <v>44039000</v>
      </c>
      <c r="D203" s="264"/>
    </row>
    <row r="204" spans="1:4" s="178" customFormat="1" ht="41.4">
      <c r="A204" s="303">
        <v>137</v>
      </c>
      <c r="B204" s="184" t="s">
        <v>2149</v>
      </c>
      <c r="C204" s="185">
        <v>41437000</v>
      </c>
      <c r="D204" s="264"/>
    </row>
    <row r="205" spans="1:4" s="178" customFormat="1" ht="27.6">
      <c r="A205" s="303">
        <v>138</v>
      </c>
      <c r="B205" s="184" t="s">
        <v>2150</v>
      </c>
      <c r="C205" s="185">
        <v>41132000</v>
      </c>
      <c r="D205" s="264"/>
    </row>
    <row r="206" spans="1:4" s="178" customFormat="1" ht="27.6">
      <c r="A206" s="303">
        <v>139</v>
      </c>
      <c r="B206" s="184" t="s">
        <v>2151</v>
      </c>
      <c r="C206" s="185">
        <v>37250000</v>
      </c>
      <c r="D206" s="264"/>
    </row>
    <row r="207" spans="1:4" s="178" customFormat="1" ht="27.6">
      <c r="A207" s="303">
        <v>140</v>
      </c>
      <c r="B207" s="184" t="s">
        <v>2152</v>
      </c>
      <c r="C207" s="185">
        <v>38727000</v>
      </c>
      <c r="D207" s="264"/>
    </row>
    <row r="208" spans="1:4" s="178" customFormat="1" ht="27.6">
      <c r="A208" s="303">
        <v>141</v>
      </c>
      <c r="B208" s="184" t="s">
        <v>2153</v>
      </c>
      <c r="C208" s="185">
        <v>36997000</v>
      </c>
      <c r="D208" s="264"/>
    </row>
    <row r="209" spans="1:4" s="178" customFormat="1" ht="41.4">
      <c r="A209" s="303">
        <v>142</v>
      </c>
      <c r="B209" s="184" t="s">
        <v>2154</v>
      </c>
      <c r="C209" s="185">
        <v>43147000</v>
      </c>
      <c r="D209" s="264"/>
    </row>
    <row r="210" spans="1:4" s="178" customFormat="1" ht="27.6">
      <c r="A210" s="303">
        <v>143</v>
      </c>
      <c r="B210" s="184" t="s">
        <v>2155</v>
      </c>
      <c r="C210" s="185">
        <v>41547000</v>
      </c>
      <c r="D210" s="264"/>
    </row>
    <row r="211" spans="1:4" s="178" customFormat="1" ht="27.6">
      <c r="A211" s="303">
        <v>144</v>
      </c>
      <c r="B211" s="184" t="s">
        <v>2156</v>
      </c>
      <c r="C211" s="185">
        <v>42779000</v>
      </c>
      <c r="D211" s="264"/>
    </row>
    <row r="212" spans="1:4" s="178" customFormat="1" ht="27.6">
      <c r="A212" s="303">
        <v>145</v>
      </c>
      <c r="B212" s="184" t="s">
        <v>2157</v>
      </c>
      <c r="C212" s="185">
        <v>40696000</v>
      </c>
      <c r="D212" s="264"/>
    </row>
    <row r="213" spans="1:4" s="178" customFormat="1" ht="27.6">
      <c r="A213" s="303">
        <v>146</v>
      </c>
      <c r="B213" s="184" t="s">
        <v>2158</v>
      </c>
      <c r="C213" s="185">
        <v>38257000</v>
      </c>
      <c r="D213" s="264"/>
    </row>
    <row r="214" spans="1:4" s="178" customFormat="1" ht="27.6">
      <c r="A214" s="303">
        <v>147</v>
      </c>
      <c r="B214" s="184" t="s">
        <v>2159</v>
      </c>
      <c r="C214" s="185">
        <v>41483000</v>
      </c>
      <c r="D214" s="264"/>
    </row>
    <row r="215" spans="1:4" s="178" customFormat="1" ht="27.6">
      <c r="A215" s="303">
        <v>148</v>
      </c>
      <c r="B215" s="184" t="s">
        <v>2160</v>
      </c>
      <c r="C215" s="185">
        <v>38694000</v>
      </c>
      <c r="D215" s="264"/>
    </row>
    <row r="216" spans="1:4" s="178" customFormat="1" ht="27.6">
      <c r="A216" s="303">
        <v>149</v>
      </c>
      <c r="B216" s="184" t="s">
        <v>2161</v>
      </c>
      <c r="C216" s="185">
        <v>42813000</v>
      </c>
      <c r="D216" s="264"/>
    </row>
    <row r="217" spans="1:4" s="178" customFormat="1" ht="27.6">
      <c r="A217" s="303">
        <v>150</v>
      </c>
      <c r="B217" s="184" t="s">
        <v>2162</v>
      </c>
      <c r="C217" s="185">
        <v>39778000</v>
      </c>
      <c r="D217" s="264"/>
    </row>
    <row r="218" spans="1:4" s="178" customFormat="1" ht="27.6">
      <c r="A218" s="303">
        <v>151</v>
      </c>
      <c r="B218" s="184" t="s">
        <v>2163</v>
      </c>
      <c r="C218" s="185">
        <v>38028000</v>
      </c>
      <c r="D218" s="264"/>
    </row>
    <row r="219" spans="1:4" s="178" customFormat="1" ht="27.6">
      <c r="A219" s="303">
        <v>152</v>
      </c>
      <c r="B219" s="184" t="s">
        <v>2164</v>
      </c>
      <c r="C219" s="185">
        <v>41257000</v>
      </c>
      <c r="D219" s="264"/>
    </row>
    <row r="220" spans="1:4" s="178" customFormat="1" ht="27.6">
      <c r="A220" s="303">
        <v>153</v>
      </c>
      <c r="B220" s="184" t="s">
        <v>2165</v>
      </c>
      <c r="C220" s="185">
        <v>41912000</v>
      </c>
      <c r="D220" s="264"/>
    </row>
    <row r="221" spans="1:4" s="178" customFormat="1" ht="27.6">
      <c r="A221" s="303">
        <v>154</v>
      </c>
      <c r="B221" s="184" t="s">
        <v>2166</v>
      </c>
      <c r="C221" s="185">
        <v>38117000</v>
      </c>
      <c r="D221" s="264"/>
    </row>
    <row r="222" spans="1:4" s="178" customFormat="1" ht="27.6">
      <c r="A222" s="303">
        <v>155</v>
      </c>
      <c r="B222" s="184" t="s">
        <v>2167</v>
      </c>
      <c r="C222" s="185">
        <v>35965000</v>
      </c>
      <c r="D222" s="264"/>
    </row>
    <row r="223" spans="1:4" s="178" customFormat="1" ht="27.6">
      <c r="A223" s="303">
        <v>156</v>
      </c>
      <c r="B223" s="184" t="s">
        <v>2168</v>
      </c>
      <c r="C223" s="185">
        <v>37176000</v>
      </c>
      <c r="D223" s="264"/>
    </row>
    <row r="224" spans="1:4" s="178" customFormat="1" ht="27.6">
      <c r="A224" s="303">
        <v>157</v>
      </c>
      <c r="B224" s="184" t="s">
        <v>2169</v>
      </c>
      <c r="C224" s="185">
        <v>38070000</v>
      </c>
      <c r="D224" s="264"/>
    </row>
    <row r="225" spans="1:4" s="178" customFormat="1" ht="27.6">
      <c r="A225" s="303">
        <v>158</v>
      </c>
      <c r="B225" s="184" t="s">
        <v>2170</v>
      </c>
      <c r="C225" s="185">
        <v>41120500</v>
      </c>
      <c r="D225" s="264"/>
    </row>
    <row r="226" spans="1:4" s="178" customFormat="1" ht="27.6">
      <c r="A226" s="303">
        <v>159</v>
      </c>
      <c r="B226" s="184" t="s">
        <v>2171</v>
      </c>
      <c r="C226" s="185">
        <v>37829000</v>
      </c>
      <c r="D226" s="264"/>
    </row>
    <row r="227" spans="1:4" s="178" customFormat="1" ht="27.6">
      <c r="A227" s="303">
        <v>160</v>
      </c>
      <c r="B227" s="184" t="s">
        <v>2172</v>
      </c>
      <c r="C227" s="185">
        <v>41003000</v>
      </c>
      <c r="D227" s="264"/>
    </row>
    <row r="228" spans="1:4" s="178" customFormat="1" ht="27.6">
      <c r="A228" s="303">
        <v>161</v>
      </c>
      <c r="B228" s="184" t="s">
        <v>2173</v>
      </c>
      <c r="C228" s="185">
        <v>39057000</v>
      </c>
      <c r="D228" s="264"/>
    </row>
    <row r="229" spans="1:4" s="178" customFormat="1" ht="27.6">
      <c r="A229" s="303">
        <v>162</v>
      </c>
      <c r="B229" s="184" t="s">
        <v>2174</v>
      </c>
      <c r="C229" s="185">
        <v>41272000</v>
      </c>
      <c r="D229" s="264"/>
    </row>
    <row r="230" spans="1:4" s="178" customFormat="1">
      <c r="A230" s="219"/>
      <c r="B230" s="184"/>
      <c r="C230" s="185"/>
      <c r="D230" s="264"/>
    </row>
    <row r="231" spans="1:4" s="152" customFormat="1" ht="27.6">
      <c r="A231" s="292" t="s">
        <v>8805</v>
      </c>
      <c r="B231" s="149" t="s">
        <v>2176</v>
      </c>
      <c r="C231" s="150">
        <f>SUM(C232:C393)</f>
        <v>1991953500</v>
      </c>
      <c r="D231" s="158"/>
    </row>
    <row r="232" spans="1:4" s="178" customFormat="1" ht="41.4">
      <c r="A232" s="303">
        <v>1</v>
      </c>
      <c r="B232" s="184" t="s">
        <v>2178</v>
      </c>
      <c r="C232" s="185">
        <v>9785000</v>
      </c>
      <c r="D232" s="264"/>
    </row>
    <row r="233" spans="1:4" s="178" customFormat="1" ht="41.4">
      <c r="A233" s="303">
        <v>2</v>
      </c>
      <c r="B233" s="184" t="s">
        <v>2180</v>
      </c>
      <c r="C233" s="185">
        <v>9410000</v>
      </c>
      <c r="D233" s="264"/>
    </row>
    <row r="234" spans="1:4" s="178" customFormat="1" ht="27.6">
      <c r="A234" s="303">
        <v>3</v>
      </c>
      <c r="B234" s="184" t="s">
        <v>2182</v>
      </c>
      <c r="C234" s="185">
        <v>35126000</v>
      </c>
      <c r="D234" s="264"/>
    </row>
    <row r="235" spans="1:4" s="178" customFormat="1" ht="41.4">
      <c r="A235" s="303">
        <v>4</v>
      </c>
      <c r="B235" s="184" t="s">
        <v>2184</v>
      </c>
      <c r="C235" s="185">
        <v>9597000</v>
      </c>
      <c r="D235" s="264"/>
    </row>
    <row r="236" spans="1:4" s="178" customFormat="1" ht="41.4">
      <c r="A236" s="303">
        <v>5</v>
      </c>
      <c r="B236" s="184" t="s">
        <v>2186</v>
      </c>
      <c r="C236" s="185">
        <v>8313000</v>
      </c>
      <c r="D236" s="264"/>
    </row>
    <row r="237" spans="1:4" s="178" customFormat="1" ht="41.4">
      <c r="A237" s="303">
        <v>6</v>
      </c>
      <c r="B237" s="184" t="s">
        <v>2188</v>
      </c>
      <c r="C237" s="185">
        <v>9597000</v>
      </c>
      <c r="D237" s="264"/>
    </row>
    <row r="238" spans="1:4" s="178" customFormat="1" ht="27.6">
      <c r="A238" s="303">
        <v>7</v>
      </c>
      <c r="B238" s="184" t="s">
        <v>2190</v>
      </c>
      <c r="C238" s="185">
        <v>8849000</v>
      </c>
      <c r="D238" s="264"/>
    </row>
    <row r="239" spans="1:4" s="178" customFormat="1" ht="41.4">
      <c r="A239" s="303">
        <v>8</v>
      </c>
      <c r="B239" s="184" t="s">
        <v>2192</v>
      </c>
      <c r="C239" s="185">
        <v>8313000</v>
      </c>
      <c r="D239" s="264"/>
    </row>
    <row r="240" spans="1:4" s="178" customFormat="1" ht="41.4">
      <c r="A240" s="303">
        <v>9</v>
      </c>
      <c r="B240" s="184" t="s">
        <v>2194</v>
      </c>
      <c r="C240" s="185">
        <v>13223000</v>
      </c>
      <c r="D240" s="264"/>
    </row>
    <row r="241" spans="1:4" s="178" customFormat="1" ht="27.6">
      <c r="A241" s="303">
        <v>10</v>
      </c>
      <c r="B241" s="184" t="s">
        <v>2196</v>
      </c>
      <c r="C241" s="185">
        <v>11377000</v>
      </c>
      <c r="D241" s="264"/>
    </row>
    <row r="242" spans="1:4" s="178" customFormat="1" ht="41.4">
      <c r="A242" s="303">
        <v>11</v>
      </c>
      <c r="B242" s="184" t="s">
        <v>2198</v>
      </c>
      <c r="C242" s="185">
        <v>7939000</v>
      </c>
      <c r="D242" s="264"/>
    </row>
    <row r="243" spans="1:4" s="178" customFormat="1" ht="27.6">
      <c r="A243" s="303">
        <v>12</v>
      </c>
      <c r="B243" s="184" t="s">
        <v>2200</v>
      </c>
      <c r="C243" s="185">
        <v>7939000</v>
      </c>
      <c r="D243" s="264"/>
    </row>
    <row r="244" spans="1:4" s="178" customFormat="1" ht="41.4">
      <c r="A244" s="303">
        <v>13</v>
      </c>
      <c r="B244" s="184" t="s">
        <v>2202</v>
      </c>
      <c r="C244" s="185">
        <v>9573000</v>
      </c>
      <c r="D244" s="264"/>
    </row>
    <row r="245" spans="1:4" s="178" customFormat="1" ht="41.4">
      <c r="A245" s="303">
        <v>14</v>
      </c>
      <c r="B245" s="184" t="s">
        <v>2204</v>
      </c>
      <c r="C245" s="185">
        <v>9760000</v>
      </c>
      <c r="D245" s="264"/>
    </row>
    <row r="246" spans="1:4" s="178" customFormat="1" ht="27.6">
      <c r="A246" s="303">
        <v>15</v>
      </c>
      <c r="B246" s="184" t="s">
        <v>2206</v>
      </c>
      <c r="C246" s="185">
        <v>10816000</v>
      </c>
      <c r="D246" s="264"/>
    </row>
    <row r="247" spans="1:4" s="178" customFormat="1" ht="41.4">
      <c r="A247" s="303">
        <v>16</v>
      </c>
      <c r="B247" s="184" t="s">
        <v>2208</v>
      </c>
      <c r="C247" s="185">
        <v>10816000</v>
      </c>
      <c r="D247" s="264"/>
    </row>
    <row r="248" spans="1:4" s="178" customFormat="1" ht="27.6">
      <c r="A248" s="303">
        <v>17</v>
      </c>
      <c r="B248" s="184" t="s">
        <v>2210</v>
      </c>
      <c r="C248" s="185">
        <v>11003000</v>
      </c>
      <c r="D248" s="264"/>
    </row>
    <row r="249" spans="1:4" s="178" customFormat="1" ht="41.4">
      <c r="A249" s="303">
        <v>18</v>
      </c>
      <c r="B249" s="184" t="s">
        <v>2212</v>
      </c>
      <c r="C249" s="185">
        <v>11914000</v>
      </c>
      <c r="D249" s="264"/>
    </row>
    <row r="250" spans="1:4" s="178" customFormat="1" ht="41.4">
      <c r="A250" s="303">
        <v>19</v>
      </c>
      <c r="B250" s="184" t="s">
        <v>2214</v>
      </c>
      <c r="C250" s="185">
        <v>8662000</v>
      </c>
      <c r="D250" s="264"/>
    </row>
    <row r="251" spans="1:4" s="178" customFormat="1" ht="41.4">
      <c r="A251" s="303">
        <v>20</v>
      </c>
      <c r="B251" s="184" t="s">
        <v>2216</v>
      </c>
      <c r="C251" s="185">
        <v>11540000</v>
      </c>
      <c r="D251" s="264"/>
    </row>
    <row r="252" spans="1:4" s="178" customFormat="1" ht="41.4">
      <c r="A252" s="303">
        <v>21</v>
      </c>
      <c r="B252" s="184" t="s">
        <v>2218</v>
      </c>
      <c r="C252" s="185">
        <v>11377000</v>
      </c>
      <c r="D252" s="264"/>
    </row>
    <row r="253" spans="1:4" s="178" customFormat="1" ht="41.4">
      <c r="A253" s="303">
        <v>22</v>
      </c>
      <c r="B253" s="184" t="s">
        <v>2220</v>
      </c>
      <c r="C253" s="185">
        <v>11914000</v>
      </c>
      <c r="D253" s="264"/>
    </row>
    <row r="254" spans="1:4" s="178" customFormat="1" ht="41.4">
      <c r="A254" s="303">
        <v>23</v>
      </c>
      <c r="B254" s="184" t="s">
        <v>2222</v>
      </c>
      <c r="C254" s="185">
        <v>9223000</v>
      </c>
      <c r="D254" s="264"/>
    </row>
    <row r="255" spans="1:4" s="178" customFormat="1" ht="41.4">
      <c r="A255" s="303">
        <v>24</v>
      </c>
      <c r="B255" s="184" t="s">
        <v>2224</v>
      </c>
      <c r="C255" s="185">
        <v>8849000</v>
      </c>
      <c r="D255" s="264"/>
    </row>
    <row r="256" spans="1:4" s="178" customFormat="1" ht="27.6">
      <c r="A256" s="303">
        <v>25</v>
      </c>
      <c r="B256" s="184" t="s">
        <v>2226</v>
      </c>
      <c r="C256" s="185">
        <v>7939000</v>
      </c>
      <c r="D256" s="264"/>
    </row>
    <row r="257" spans="1:4" s="178" customFormat="1" ht="41.4">
      <c r="A257" s="303">
        <v>26</v>
      </c>
      <c r="B257" s="184" t="s">
        <v>2228</v>
      </c>
      <c r="C257" s="185">
        <v>8126000</v>
      </c>
      <c r="D257" s="264"/>
    </row>
    <row r="258" spans="1:4" s="178" customFormat="1" ht="41.4">
      <c r="A258" s="303">
        <v>27</v>
      </c>
      <c r="B258" s="184" t="s">
        <v>2230</v>
      </c>
      <c r="C258" s="185">
        <v>9410000</v>
      </c>
      <c r="D258" s="264"/>
    </row>
    <row r="259" spans="1:4" s="178" customFormat="1" ht="41.4">
      <c r="A259" s="303">
        <v>28</v>
      </c>
      <c r="B259" s="184" t="s">
        <v>2232</v>
      </c>
      <c r="C259" s="185">
        <v>9036000</v>
      </c>
      <c r="D259" s="264"/>
    </row>
    <row r="260" spans="1:4" s="178" customFormat="1" ht="41.4">
      <c r="A260" s="303">
        <v>29</v>
      </c>
      <c r="B260" s="184" t="s">
        <v>2234</v>
      </c>
      <c r="C260" s="185">
        <v>8126000</v>
      </c>
      <c r="D260" s="264"/>
    </row>
    <row r="261" spans="1:4" s="178" customFormat="1" ht="41.4">
      <c r="A261" s="303">
        <v>30</v>
      </c>
      <c r="B261" s="184" t="s">
        <v>2236</v>
      </c>
      <c r="C261" s="185">
        <v>34590000</v>
      </c>
      <c r="D261" s="264"/>
    </row>
    <row r="262" spans="1:4" s="178" customFormat="1" ht="41.4">
      <c r="A262" s="303">
        <v>31</v>
      </c>
      <c r="B262" s="184" t="s">
        <v>2238</v>
      </c>
      <c r="C262" s="185">
        <v>8126000</v>
      </c>
      <c r="D262" s="264"/>
    </row>
    <row r="263" spans="1:4" s="178" customFormat="1" ht="41.4">
      <c r="A263" s="303">
        <v>32</v>
      </c>
      <c r="B263" s="184" t="s">
        <v>2240</v>
      </c>
      <c r="C263" s="185">
        <v>10695000</v>
      </c>
      <c r="D263" s="264"/>
    </row>
    <row r="264" spans="1:4" s="178" customFormat="1" ht="41.4">
      <c r="A264" s="303">
        <v>33</v>
      </c>
      <c r="B264" s="184" t="s">
        <v>2242</v>
      </c>
      <c r="C264" s="185">
        <v>11377000</v>
      </c>
      <c r="D264" s="264"/>
    </row>
    <row r="265" spans="1:4" s="178" customFormat="1" ht="41.4">
      <c r="A265" s="303">
        <v>34</v>
      </c>
      <c r="B265" s="184" t="s">
        <v>2244</v>
      </c>
      <c r="C265" s="185">
        <v>9785000</v>
      </c>
      <c r="D265" s="264"/>
    </row>
    <row r="266" spans="1:4" s="178" customFormat="1" ht="41.4">
      <c r="A266" s="303">
        <v>35</v>
      </c>
      <c r="B266" s="184" t="s">
        <v>2246</v>
      </c>
      <c r="C266" s="185">
        <v>14791000</v>
      </c>
      <c r="D266" s="264"/>
    </row>
    <row r="267" spans="1:4" s="178" customFormat="1" ht="27.6">
      <c r="A267" s="303">
        <v>36</v>
      </c>
      <c r="B267" s="184" t="s">
        <v>2248</v>
      </c>
      <c r="C267" s="185">
        <v>11564000</v>
      </c>
      <c r="D267" s="264"/>
    </row>
    <row r="268" spans="1:4" s="178" customFormat="1" ht="41.4">
      <c r="A268" s="303">
        <v>37</v>
      </c>
      <c r="B268" s="184" t="s">
        <v>2250</v>
      </c>
      <c r="C268" s="185">
        <v>8849000</v>
      </c>
      <c r="D268" s="264" t="s">
        <v>5073</v>
      </c>
    </row>
    <row r="269" spans="1:4" s="178" customFormat="1" ht="41.4">
      <c r="A269" s="303">
        <v>38</v>
      </c>
      <c r="B269" s="184" t="s">
        <v>2252</v>
      </c>
      <c r="C269" s="185">
        <v>8313000</v>
      </c>
      <c r="D269" s="264"/>
    </row>
    <row r="270" spans="1:4" s="178" customFormat="1" ht="41.4">
      <c r="A270" s="303">
        <v>39</v>
      </c>
      <c r="B270" s="184" t="s">
        <v>2254</v>
      </c>
      <c r="C270" s="185">
        <v>8313000</v>
      </c>
      <c r="D270" s="264"/>
    </row>
    <row r="271" spans="1:4" s="178" customFormat="1" ht="41.4">
      <c r="A271" s="303">
        <v>40</v>
      </c>
      <c r="B271" s="184" t="s">
        <v>2256</v>
      </c>
      <c r="C271" s="185">
        <v>14906000</v>
      </c>
      <c r="D271" s="264"/>
    </row>
    <row r="272" spans="1:4" s="178" customFormat="1" ht="41.4">
      <c r="A272" s="303">
        <v>41</v>
      </c>
      <c r="B272" s="184" t="s">
        <v>2258</v>
      </c>
      <c r="C272" s="185">
        <v>8313000</v>
      </c>
      <c r="D272" s="264"/>
    </row>
    <row r="273" spans="1:4" s="178" customFormat="1" ht="41.4">
      <c r="A273" s="303">
        <v>42</v>
      </c>
      <c r="B273" s="184" t="s">
        <v>2260</v>
      </c>
      <c r="C273" s="185">
        <v>14158000</v>
      </c>
      <c r="D273" s="264"/>
    </row>
    <row r="274" spans="1:4" s="178" customFormat="1" ht="41.4">
      <c r="A274" s="303">
        <v>43</v>
      </c>
      <c r="B274" s="184" t="s">
        <v>2262</v>
      </c>
      <c r="C274" s="185">
        <v>13996000</v>
      </c>
      <c r="D274" s="264"/>
    </row>
    <row r="275" spans="1:4" s="178" customFormat="1" ht="27.6">
      <c r="A275" s="303">
        <v>44</v>
      </c>
      <c r="B275" s="184" t="s">
        <v>2264</v>
      </c>
      <c r="C275" s="185">
        <v>32395000</v>
      </c>
      <c r="D275" s="264"/>
    </row>
    <row r="276" spans="1:4" s="178" customFormat="1" ht="27.6">
      <c r="A276" s="303">
        <v>45</v>
      </c>
      <c r="B276" s="184" t="s">
        <v>2266</v>
      </c>
      <c r="C276" s="185">
        <v>21492000</v>
      </c>
      <c r="D276" s="264"/>
    </row>
    <row r="277" spans="1:4" s="178" customFormat="1" ht="41.4">
      <c r="A277" s="303">
        <v>46</v>
      </c>
      <c r="B277" s="184" t="s">
        <v>2268</v>
      </c>
      <c r="C277" s="185">
        <v>10370000</v>
      </c>
      <c r="D277" s="264"/>
    </row>
    <row r="278" spans="1:4" s="178" customFormat="1" ht="27.6">
      <c r="A278" s="303">
        <v>47</v>
      </c>
      <c r="B278" s="184" t="s">
        <v>2270</v>
      </c>
      <c r="C278" s="185">
        <v>11377000</v>
      </c>
      <c r="D278" s="264"/>
    </row>
    <row r="279" spans="1:4" s="178" customFormat="1" ht="27.6">
      <c r="A279" s="303">
        <v>48</v>
      </c>
      <c r="B279" s="184" t="s">
        <v>2272</v>
      </c>
      <c r="C279" s="185">
        <v>26556000</v>
      </c>
      <c r="D279" s="264"/>
    </row>
    <row r="280" spans="1:4" s="178" customFormat="1" ht="41.4">
      <c r="A280" s="303">
        <v>49</v>
      </c>
      <c r="B280" s="184" t="s">
        <v>2274</v>
      </c>
      <c r="C280" s="185">
        <v>26580000</v>
      </c>
      <c r="D280" s="264"/>
    </row>
    <row r="281" spans="1:4" s="178" customFormat="1" ht="41.4">
      <c r="A281" s="303">
        <v>50</v>
      </c>
      <c r="B281" s="184" t="s">
        <v>2276</v>
      </c>
      <c r="C281" s="185">
        <v>9410000</v>
      </c>
      <c r="D281" s="264"/>
    </row>
    <row r="282" spans="1:4" s="178" customFormat="1" ht="41.4">
      <c r="A282" s="303">
        <v>51</v>
      </c>
      <c r="B282" s="184" t="s">
        <v>2278</v>
      </c>
      <c r="C282" s="185">
        <v>9809000</v>
      </c>
      <c r="D282" s="264"/>
    </row>
    <row r="283" spans="1:4" s="178" customFormat="1" ht="41.4">
      <c r="A283" s="303">
        <v>52</v>
      </c>
      <c r="B283" s="184" t="s">
        <v>2280</v>
      </c>
      <c r="C283" s="185">
        <v>7939000</v>
      </c>
      <c r="D283" s="264"/>
    </row>
    <row r="284" spans="1:4" s="178" customFormat="1" ht="41.4">
      <c r="A284" s="303">
        <v>53</v>
      </c>
      <c r="B284" s="184" t="s">
        <v>2282</v>
      </c>
      <c r="C284" s="185">
        <v>7939000</v>
      </c>
      <c r="D284" s="264"/>
    </row>
    <row r="285" spans="1:4" s="178" customFormat="1" ht="41.4">
      <c r="A285" s="303">
        <v>54</v>
      </c>
      <c r="B285" s="184" t="s">
        <v>2284</v>
      </c>
      <c r="C285" s="185">
        <v>11914000</v>
      </c>
      <c r="D285" s="264"/>
    </row>
    <row r="286" spans="1:4" s="178" customFormat="1" ht="41.4">
      <c r="A286" s="303">
        <v>55</v>
      </c>
      <c r="B286" s="184" t="s">
        <v>2286</v>
      </c>
      <c r="C286" s="185">
        <v>7939000</v>
      </c>
      <c r="D286" s="264"/>
    </row>
    <row r="287" spans="1:4" s="178" customFormat="1" ht="41.4">
      <c r="A287" s="303">
        <v>56</v>
      </c>
      <c r="B287" s="184" t="s">
        <v>2288</v>
      </c>
      <c r="C287" s="185">
        <v>8849000</v>
      </c>
      <c r="D287" s="264"/>
    </row>
    <row r="288" spans="1:4" s="178" customFormat="1" ht="41.4">
      <c r="A288" s="303">
        <v>57</v>
      </c>
      <c r="B288" s="184" t="s">
        <v>2290</v>
      </c>
      <c r="C288" s="185">
        <v>7939000</v>
      </c>
      <c r="D288" s="264"/>
    </row>
    <row r="289" spans="1:4" s="178" customFormat="1" ht="41.4">
      <c r="A289" s="303">
        <v>58</v>
      </c>
      <c r="B289" s="184" t="s">
        <v>2292</v>
      </c>
      <c r="C289" s="185">
        <v>7939000</v>
      </c>
      <c r="D289" s="264"/>
    </row>
    <row r="290" spans="1:4" s="178" customFormat="1" ht="41.4">
      <c r="A290" s="303">
        <v>59</v>
      </c>
      <c r="B290" s="184" t="s">
        <v>2294</v>
      </c>
      <c r="C290" s="185">
        <v>8313000</v>
      </c>
      <c r="D290" s="264"/>
    </row>
    <row r="291" spans="1:4" s="178" customFormat="1" ht="41.4">
      <c r="A291" s="303">
        <v>60</v>
      </c>
      <c r="B291" s="184" t="s">
        <v>2296</v>
      </c>
      <c r="C291" s="185">
        <v>80048000</v>
      </c>
      <c r="D291" s="264"/>
    </row>
    <row r="292" spans="1:4" s="178" customFormat="1" ht="41.4">
      <c r="A292" s="303">
        <v>61</v>
      </c>
      <c r="B292" s="184" t="s">
        <v>2298</v>
      </c>
      <c r="C292" s="185">
        <v>29807000</v>
      </c>
      <c r="D292" s="264"/>
    </row>
    <row r="293" spans="1:4" s="178" customFormat="1" ht="41.4">
      <c r="A293" s="303">
        <v>62</v>
      </c>
      <c r="B293" s="184" t="s">
        <v>2300</v>
      </c>
      <c r="C293" s="185">
        <v>7939000</v>
      </c>
      <c r="D293" s="264"/>
    </row>
    <row r="294" spans="1:4" s="178" customFormat="1" ht="41.4">
      <c r="A294" s="303">
        <v>63</v>
      </c>
      <c r="B294" s="184" t="s">
        <v>2302</v>
      </c>
      <c r="C294" s="185">
        <v>33679000</v>
      </c>
      <c r="D294" s="264"/>
    </row>
    <row r="295" spans="1:4" s="178" customFormat="1" ht="41.4">
      <c r="A295" s="303">
        <v>64</v>
      </c>
      <c r="B295" s="184" t="s">
        <v>2304</v>
      </c>
      <c r="C295" s="185">
        <v>9036000</v>
      </c>
      <c r="D295" s="264"/>
    </row>
    <row r="296" spans="1:4" s="178" customFormat="1" ht="41.4">
      <c r="A296" s="303">
        <v>65</v>
      </c>
      <c r="B296" s="184" t="s">
        <v>2306</v>
      </c>
      <c r="C296" s="185">
        <v>8126000</v>
      </c>
      <c r="D296" s="264"/>
    </row>
    <row r="297" spans="1:4" s="178" customFormat="1" ht="41.4">
      <c r="A297" s="303">
        <v>66</v>
      </c>
      <c r="B297" s="184" t="s">
        <v>2308</v>
      </c>
      <c r="C297" s="185">
        <v>9760000</v>
      </c>
      <c r="D297" s="264"/>
    </row>
    <row r="298" spans="1:4" s="178" customFormat="1" ht="41.4">
      <c r="A298" s="303">
        <v>67</v>
      </c>
      <c r="B298" s="184" t="s">
        <v>2310</v>
      </c>
      <c r="C298" s="185">
        <v>8126000</v>
      </c>
      <c r="D298" s="264"/>
    </row>
    <row r="299" spans="1:4" s="178" customFormat="1" ht="41.4">
      <c r="A299" s="303">
        <v>68</v>
      </c>
      <c r="B299" s="184" t="s">
        <v>2312</v>
      </c>
      <c r="C299" s="185">
        <v>36623000</v>
      </c>
      <c r="D299" s="264"/>
    </row>
    <row r="300" spans="1:4" s="178" customFormat="1" ht="41.4">
      <c r="A300" s="303">
        <v>69</v>
      </c>
      <c r="B300" s="184" t="s">
        <v>2314</v>
      </c>
      <c r="C300" s="185">
        <v>9947000</v>
      </c>
      <c r="D300" s="264"/>
    </row>
    <row r="301" spans="1:4" s="178" customFormat="1" ht="41.4">
      <c r="A301" s="303">
        <v>70</v>
      </c>
      <c r="B301" s="184" t="s">
        <v>2316</v>
      </c>
      <c r="C301" s="185">
        <v>8313000</v>
      </c>
      <c r="D301" s="264"/>
    </row>
    <row r="302" spans="1:4" s="178" customFormat="1" ht="41.4">
      <c r="A302" s="303">
        <v>71</v>
      </c>
      <c r="B302" s="184" t="s">
        <v>2318</v>
      </c>
      <c r="C302" s="185">
        <v>14321000</v>
      </c>
      <c r="D302" s="264"/>
    </row>
    <row r="303" spans="1:4" s="178" customFormat="1" ht="41.4">
      <c r="A303" s="303">
        <v>72</v>
      </c>
      <c r="B303" s="184" t="s">
        <v>2320</v>
      </c>
      <c r="C303" s="185">
        <v>8500000</v>
      </c>
      <c r="D303" s="264"/>
    </row>
    <row r="304" spans="1:4" s="178" customFormat="1" ht="41.4">
      <c r="A304" s="303">
        <v>73</v>
      </c>
      <c r="B304" s="184" t="s">
        <v>2322</v>
      </c>
      <c r="C304" s="185">
        <v>8126000</v>
      </c>
      <c r="D304" s="264"/>
    </row>
    <row r="305" spans="1:4" s="178" customFormat="1" ht="41.4">
      <c r="A305" s="303">
        <v>74</v>
      </c>
      <c r="B305" s="184" t="s">
        <v>2324</v>
      </c>
      <c r="C305" s="185">
        <v>12101000</v>
      </c>
      <c r="D305" s="264"/>
    </row>
    <row r="306" spans="1:4" s="178" customFormat="1" ht="41.4">
      <c r="A306" s="303">
        <v>75</v>
      </c>
      <c r="B306" s="184" t="s">
        <v>2326</v>
      </c>
      <c r="C306" s="185">
        <v>9061000</v>
      </c>
      <c r="D306" s="264"/>
    </row>
    <row r="307" spans="1:4" s="178" customFormat="1" ht="41.4">
      <c r="A307" s="303">
        <v>76</v>
      </c>
      <c r="B307" s="184" t="s">
        <v>2328</v>
      </c>
      <c r="C307" s="185">
        <v>8500000</v>
      </c>
      <c r="D307" s="264"/>
    </row>
    <row r="308" spans="1:4" s="178" customFormat="1" ht="41.4">
      <c r="A308" s="303">
        <v>77</v>
      </c>
      <c r="B308" s="184" t="s">
        <v>2330</v>
      </c>
      <c r="C308" s="185">
        <v>10134000</v>
      </c>
      <c r="D308" s="264"/>
    </row>
    <row r="309" spans="1:4" s="178" customFormat="1" ht="41.4">
      <c r="A309" s="303">
        <v>78</v>
      </c>
      <c r="B309" s="184" t="s">
        <v>2332</v>
      </c>
      <c r="C309" s="185">
        <v>13012000</v>
      </c>
      <c r="D309" s="264"/>
    </row>
    <row r="310" spans="1:4" s="178" customFormat="1" ht="41.4">
      <c r="A310" s="303">
        <v>79</v>
      </c>
      <c r="B310" s="184" t="s">
        <v>2334</v>
      </c>
      <c r="C310" s="185">
        <v>7939000</v>
      </c>
      <c r="D310" s="264"/>
    </row>
    <row r="311" spans="1:4" s="178" customFormat="1" ht="41.4">
      <c r="A311" s="303">
        <v>80</v>
      </c>
      <c r="B311" s="184" t="s">
        <v>2336</v>
      </c>
      <c r="C311" s="185">
        <v>13386000</v>
      </c>
      <c r="D311" s="264"/>
    </row>
    <row r="312" spans="1:4" s="178" customFormat="1" ht="27.6">
      <c r="A312" s="303">
        <v>81</v>
      </c>
      <c r="B312" s="184" t="s">
        <v>2338</v>
      </c>
      <c r="C312" s="185">
        <v>31840000</v>
      </c>
      <c r="D312" s="264"/>
    </row>
    <row r="313" spans="1:4" s="178" customFormat="1" ht="41.4">
      <c r="A313" s="303">
        <v>82</v>
      </c>
      <c r="B313" s="184" t="s">
        <v>2340</v>
      </c>
      <c r="C313" s="185">
        <v>12500000</v>
      </c>
      <c r="D313" s="264"/>
    </row>
    <row r="314" spans="1:4" s="178" customFormat="1" ht="41.4">
      <c r="A314" s="303">
        <v>83</v>
      </c>
      <c r="B314" s="184" t="s">
        <v>2342</v>
      </c>
      <c r="C314" s="185">
        <v>9223000</v>
      </c>
      <c r="D314" s="264"/>
    </row>
    <row r="315" spans="1:4" s="178" customFormat="1" ht="41.4">
      <c r="A315" s="303">
        <v>84</v>
      </c>
      <c r="B315" s="184" t="s">
        <v>2344</v>
      </c>
      <c r="C315" s="185">
        <v>10159000</v>
      </c>
      <c r="D315" s="264"/>
    </row>
    <row r="316" spans="1:4" s="178" customFormat="1" ht="41.4">
      <c r="A316" s="303">
        <v>85</v>
      </c>
      <c r="B316" s="184" t="s">
        <v>2346</v>
      </c>
      <c r="C316" s="185">
        <v>9785000</v>
      </c>
      <c r="D316" s="264"/>
    </row>
    <row r="317" spans="1:4" s="178" customFormat="1" ht="41.4">
      <c r="A317" s="303">
        <v>86</v>
      </c>
      <c r="B317" s="184" t="s">
        <v>2348</v>
      </c>
      <c r="C317" s="185">
        <v>12849000</v>
      </c>
      <c r="D317" s="264"/>
    </row>
    <row r="318" spans="1:4" s="178" customFormat="1" ht="41.4">
      <c r="A318" s="303">
        <v>87</v>
      </c>
      <c r="B318" s="184" t="s">
        <v>2350</v>
      </c>
      <c r="C318" s="185">
        <v>8874000</v>
      </c>
      <c r="D318" s="264"/>
    </row>
    <row r="319" spans="1:4" s="178" customFormat="1" ht="41.4">
      <c r="A319" s="303">
        <v>88</v>
      </c>
      <c r="B319" s="184" t="s">
        <v>2352</v>
      </c>
      <c r="C319" s="185">
        <v>9597000</v>
      </c>
      <c r="D319" s="264"/>
    </row>
    <row r="320" spans="1:4" s="178" customFormat="1" ht="41.4">
      <c r="A320" s="303">
        <v>89</v>
      </c>
      <c r="B320" s="184" t="s">
        <v>2354</v>
      </c>
      <c r="C320" s="185">
        <v>11419000</v>
      </c>
      <c r="D320" s="264"/>
    </row>
    <row r="321" spans="1:4" s="178" customFormat="1" ht="27.6">
      <c r="A321" s="303">
        <v>90</v>
      </c>
      <c r="B321" s="184" t="s">
        <v>2356</v>
      </c>
      <c r="C321" s="185">
        <v>11606000</v>
      </c>
      <c r="D321" s="264"/>
    </row>
    <row r="322" spans="1:4" s="178" customFormat="1" ht="27.6">
      <c r="A322" s="303">
        <v>91</v>
      </c>
      <c r="B322" s="184" t="s">
        <v>2358</v>
      </c>
      <c r="C322" s="185">
        <v>19085000</v>
      </c>
      <c r="D322" s="264"/>
    </row>
    <row r="323" spans="1:4" s="178" customFormat="1" ht="27.6">
      <c r="A323" s="303">
        <v>92</v>
      </c>
      <c r="B323" s="184" t="s">
        <v>2360</v>
      </c>
      <c r="C323" s="185">
        <v>12703000</v>
      </c>
      <c r="D323" s="264"/>
    </row>
    <row r="324" spans="1:4" s="178" customFormat="1" ht="27.6">
      <c r="A324" s="303">
        <v>93</v>
      </c>
      <c r="B324" s="184" t="s">
        <v>2362</v>
      </c>
      <c r="C324" s="185">
        <v>41038000</v>
      </c>
      <c r="D324" s="264"/>
    </row>
    <row r="325" spans="1:4" s="178" customFormat="1" ht="27.6">
      <c r="A325" s="303">
        <v>94</v>
      </c>
      <c r="B325" s="184" t="s">
        <v>2364</v>
      </c>
      <c r="C325" s="185">
        <v>14670000</v>
      </c>
      <c r="D325" s="264"/>
    </row>
    <row r="326" spans="1:4" s="178" customFormat="1" ht="27.6">
      <c r="A326" s="303">
        <v>95</v>
      </c>
      <c r="B326" s="184" t="s">
        <v>2366</v>
      </c>
      <c r="C326" s="185">
        <v>11069000</v>
      </c>
      <c r="D326" s="264"/>
    </row>
    <row r="327" spans="1:4" s="178" customFormat="1" ht="27.6">
      <c r="A327" s="303">
        <v>96</v>
      </c>
      <c r="B327" s="184" t="s">
        <v>2368</v>
      </c>
      <c r="C327" s="185">
        <v>10508000</v>
      </c>
      <c r="D327" s="264"/>
    </row>
    <row r="328" spans="1:4" s="178" customFormat="1" ht="41.4">
      <c r="A328" s="303">
        <v>97</v>
      </c>
      <c r="B328" s="184" t="s">
        <v>2370</v>
      </c>
      <c r="C328" s="185">
        <v>8849000</v>
      </c>
      <c r="D328" s="264"/>
    </row>
    <row r="329" spans="1:4" s="178" customFormat="1" ht="27.6">
      <c r="A329" s="303">
        <v>98</v>
      </c>
      <c r="B329" s="184" t="s">
        <v>2372</v>
      </c>
      <c r="C329" s="185">
        <v>9760000</v>
      </c>
      <c r="D329" s="264"/>
    </row>
    <row r="330" spans="1:4" s="178" customFormat="1" ht="41.4">
      <c r="A330" s="303">
        <v>99</v>
      </c>
      <c r="B330" s="184" t="s">
        <v>2374</v>
      </c>
      <c r="C330" s="185">
        <v>14296000</v>
      </c>
      <c r="D330" s="264"/>
    </row>
    <row r="331" spans="1:4" s="178" customFormat="1" ht="41.4">
      <c r="A331" s="303">
        <v>100</v>
      </c>
      <c r="B331" s="184" t="s">
        <v>2376</v>
      </c>
      <c r="C331" s="185">
        <v>7939000</v>
      </c>
      <c r="D331" s="264"/>
    </row>
    <row r="332" spans="1:4" s="178" customFormat="1" ht="41.4">
      <c r="A332" s="303">
        <v>101</v>
      </c>
      <c r="B332" s="184" t="s">
        <v>2377</v>
      </c>
      <c r="C332" s="185">
        <v>8126000</v>
      </c>
      <c r="D332" s="264"/>
    </row>
    <row r="333" spans="1:4" s="178" customFormat="1" ht="41.4">
      <c r="A333" s="303">
        <v>102</v>
      </c>
      <c r="B333" s="184" t="s">
        <v>2378</v>
      </c>
      <c r="C333" s="185">
        <v>7939000</v>
      </c>
      <c r="D333" s="264"/>
    </row>
    <row r="334" spans="1:4" s="178" customFormat="1" ht="41.4">
      <c r="A334" s="303">
        <v>103</v>
      </c>
      <c r="B334" s="184" t="s">
        <v>2379</v>
      </c>
      <c r="C334" s="185">
        <v>13548000</v>
      </c>
      <c r="D334" s="264"/>
    </row>
    <row r="335" spans="1:4" s="178" customFormat="1" ht="41.4">
      <c r="A335" s="303">
        <v>104</v>
      </c>
      <c r="B335" s="184" t="s">
        <v>2380</v>
      </c>
      <c r="C335" s="185">
        <v>10858000</v>
      </c>
      <c r="D335" s="264"/>
    </row>
    <row r="336" spans="1:4" s="178" customFormat="1" ht="41.4">
      <c r="A336" s="303">
        <v>105</v>
      </c>
      <c r="B336" s="184" t="s">
        <v>2381</v>
      </c>
      <c r="C336" s="185">
        <v>7378000</v>
      </c>
      <c r="D336" s="264"/>
    </row>
    <row r="337" spans="1:4" s="178" customFormat="1" ht="41.4">
      <c r="A337" s="303">
        <v>106</v>
      </c>
      <c r="B337" s="184" t="s">
        <v>2382</v>
      </c>
      <c r="C337" s="185">
        <v>7939000</v>
      </c>
      <c r="D337" s="264"/>
    </row>
    <row r="338" spans="1:4" s="178" customFormat="1" ht="41.4">
      <c r="A338" s="303">
        <v>107</v>
      </c>
      <c r="B338" s="184" t="s">
        <v>2383</v>
      </c>
      <c r="C338" s="185">
        <v>7565000</v>
      </c>
      <c r="D338" s="264"/>
    </row>
    <row r="339" spans="1:4" s="178" customFormat="1" ht="41.4">
      <c r="A339" s="303">
        <v>108</v>
      </c>
      <c r="B339" s="184" t="s">
        <v>2384</v>
      </c>
      <c r="C339" s="185">
        <v>9036000</v>
      </c>
      <c r="D339" s="264"/>
    </row>
    <row r="340" spans="1:4" s="178" customFormat="1" ht="41.4">
      <c r="A340" s="303">
        <v>109</v>
      </c>
      <c r="B340" s="184" t="s">
        <v>2385</v>
      </c>
      <c r="C340" s="185">
        <v>10321000</v>
      </c>
      <c r="D340" s="264"/>
    </row>
    <row r="341" spans="1:4" s="178" customFormat="1" ht="41.4">
      <c r="A341" s="303">
        <v>110</v>
      </c>
      <c r="B341" s="184" t="s">
        <v>2386</v>
      </c>
      <c r="C341" s="185">
        <v>10321000</v>
      </c>
      <c r="D341" s="264"/>
    </row>
    <row r="342" spans="1:4" s="178" customFormat="1" ht="41.4">
      <c r="A342" s="303">
        <v>111</v>
      </c>
      <c r="B342" s="184" t="s">
        <v>2387</v>
      </c>
      <c r="C342" s="185">
        <v>9036000</v>
      </c>
      <c r="D342" s="264"/>
    </row>
    <row r="343" spans="1:4" s="178" customFormat="1" ht="41.4">
      <c r="A343" s="303">
        <v>112</v>
      </c>
      <c r="B343" s="184" t="s">
        <v>2388</v>
      </c>
      <c r="C343" s="185">
        <v>8849000</v>
      </c>
      <c r="D343" s="264"/>
    </row>
    <row r="344" spans="1:4" s="178" customFormat="1" ht="41.4">
      <c r="A344" s="303">
        <v>113</v>
      </c>
      <c r="B344" s="184" t="s">
        <v>2389</v>
      </c>
      <c r="C344" s="185">
        <v>8849000</v>
      </c>
      <c r="D344" s="264"/>
    </row>
    <row r="345" spans="1:4" s="178" customFormat="1" ht="41.4">
      <c r="A345" s="303">
        <v>114</v>
      </c>
      <c r="B345" s="184" t="s">
        <v>2390</v>
      </c>
      <c r="C345" s="185">
        <v>8849000</v>
      </c>
      <c r="D345" s="264"/>
    </row>
    <row r="346" spans="1:4" s="178" customFormat="1" ht="41.4">
      <c r="A346" s="303">
        <v>115</v>
      </c>
      <c r="B346" s="184" t="s">
        <v>2391</v>
      </c>
      <c r="C346" s="185">
        <v>9036000</v>
      </c>
      <c r="D346" s="264"/>
    </row>
    <row r="347" spans="1:4" s="178" customFormat="1" ht="41.4">
      <c r="A347" s="303">
        <v>116</v>
      </c>
      <c r="B347" s="184" t="s">
        <v>2392</v>
      </c>
      <c r="C347" s="185">
        <v>9760000</v>
      </c>
      <c r="D347" s="264"/>
    </row>
    <row r="348" spans="1:4" s="178" customFormat="1" ht="41.4">
      <c r="A348" s="303">
        <v>117</v>
      </c>
      <c r="B348" s="184" t="s">
        <v>2393</v>
      </c>
      <c r="C348" s="185">
        <v>8849000</v>
      </c>
      <c r="D348" s="264"/>
    </row>
    <row r="349" spans="1:4" s="178" customFormat="1" ht="41.4">
      <c r="A349" s="303">
        <v>118</v>
      </c>
      <c r="B349" s="184" t="s">
        <v>2394</v>
      </c>
      <c r="C349" s="185">
        <v>8849000</v>
      </c>
      <c r="D349" s="264"/>
    </row>
    <row r="350" spans="1:4" s="178" customFormat="1" ht="41.4">
      <c r="A350" s="303">
        <v>119</v>
      </c>
      <c r="B350" s="184" t="s">
        <v>2395</v>
      </c>
      <c r="C350" s="185">
        <v>13012000</v>
      </c>
      <c r="D350" s="264"/>
    </row>
    <row r="351" spans="1:4" s="178" customFormat="1" ht="41.4">
      <c r="A351" s="303">
        <v>120</v>
      </c>
      <c r="B351" s="184" t="s">
        <v>2396</v>
      </c>
      <c r="C351" s="185">
        <v>8849000</v>
      </c>
      <c r="D351" s="264"/>
    </row>
    <row r="352" spans="1:4" s="178" customFormat="1" ht="41.4">
      <c r="A352" s="303">
        <v>121</v>
      </c>
      <c r="B352" s="184" t="s">
        <v>2397</v>
      </c>
      <c r="C352" s="185">
        <v>34403000</v>
      </c>
      <c r="D352" s="264"/>
    </row>
    <row r="353" spans="1:4" s="178" customFormat="1" ht="41.4">
      <c r="A353" s="303">
        <v>122</v>
      </c>
      <c r="B353" s="184" t="s">
        <v>2398</v>
      </c>
      <c r="C353" s="185">
        <v>9573000</v>
      </c>
      <c r="D353" s="264"/>
    </row>
    <row r="354" spans="1:4" s="178" customFormat="1" ht="41.4">
      <c r="A354" s="303">
        <v>123</v>
      </c>
      <c r="B354" s="184" t="s">
        <v>2399</v>
      </c>
      <c r="C354" s="185">
        <v>8849000</v>
      </c>
      <c r="D354" s="264"/>
    </row>
    <row r="355" spans="1:4" s="178" customFormat="1" ht="41.4">
      <c r="A355" s="303">
        <v>124</v>
      </c>
      <c r="B355" s="184" t="s">
        <v>2400</v>
      </c>
      <c r="C355" s="185">
        <v>13012000</v>
      </c>
      <c r="D355" s="264"/>
    </row>
    <row r="356" spans="1:4" s="178" customFormat="1" ht="41.4">
      <c r="A356" s="303">
        <v>125</v>
      </c>
      <c r="B356" s="184" t="s">
        <v>2401</v>
      </c>
      <c r="C356" s="185">
        <v>11003000</v>
      </c>
      <c r="D356" s="264"/>
    </row>
    <row r="357" spans="1:4" s="178" customFormat="1" ht="41.4">
      <c r="A357" s="303">
        <v>126</v>
      </c>
      <c r="B357" s="184" t="s">
        <v>2402</v>
      </c>
      <c r="C357" s="185">
        <v>9597000</v>
      </c>
      <c r="D357" s="264"/>
    </row>
    <row r="358" spans="1:4" s="178" customFormat="1" ht="41.4">
      <c r="A358" s="303">
        <v>127</v>
      </c>
      <c r="B358" s="184" t="s">
        <v>2403</v>
      </c>
      <c r="C358" s="185">
        <v>8849000</v>
      </c>
      <c r="D358" s="264"/>
    </row>
    <row r="359" spans="1:4" s="178" customFormat="1" ht="41.4">
      <c r="A359" s="303">
        <v>128</v>
      </c>
      <c r="B359" s="184" t="s">
        <v>2404</v>
      </c>
      <c r="C359" s="185">
        <v>8126000</v>
      </c>
      <c r="D359" s="264"/>
    </row>
    <row r="360" spans="1:4" s="178" customFormat="1" ht="41.4">
      <c r="A360" s="303">
        <v>129</v>
      </c>
      <c r="B360" s="184" t="s">
        <v>2405</v>
      </c>
      <c r="C360" s="185">
        <v>7939000</v>
      </c>
      <c r="D360" s="264"/>
    </row>
    <row r="361" spans="1:4" s="178" customFormat="1" ht="41.4">
      <c r="A361" s="303">
        <v>130</v>
      </c>
      <c r="B361" s="184" t="s">
        <v>2406</v>
      </c>
      <c r="C361" s="185">
        <v>9760000</v>
      </c>
      <c r="D361" s="264"/>
    </row>
    <row r="362" spans="1:4" s="178" customFormat="1" ht="41.4">
      <c r="A362" s="303">
        <v>131</v>
      </c>
      <c r="B362" s="184" t="s">
        <v>2407</v>
      </c>
      <c r="C362" s="185">
        <v>12824500</v>
      </c>
      <c r="D362" s="264"/>
    </row>
    <row r="363" spans="1:4" s="178" customFormat="1" ht="41.4">
      <c r="A363" s="303">
        <v>132</v>
      </c>
      <c r="B363" s="184" t="s">
        <v>2408</v>
      </c>
      <c r="C363" s="185">
        <v>7939000</v>
      </c>
      <c r="D363" s="264"/>
    </row>
    <row r="364" spans="1:4" s="178" customFormat="1" ht="41.4">
      <c r="A364" s="303">
        <v>133</v>
      </c>
      <c r="B364" s="184" t="s">
        <v>2409</v>
      </c>
      <c r="C364" s="185">
        <v>8849000</v>
      </c>
      <c r="D364" s="264"/>
    </row>
    <row r="365" spans="1:4" s="178" customFormat="1" ht="41.4">
      <c r="A365" s="303">
        <v>134</v>
      </c>
      <c r="B365" s="184" t="s">
        <v>2410</v>
      </c>
      <c r="C365" s="185">
        <v>7939000</v>
      </c>
      <c r="D365" s="264"/>
    </row>
    <row r="366" spans="1:4" s="178" customFormat="1" ht="41.4">
      <c r="A366" s="303">
        <v>135</v>
      </c>
      <c r="B366" s="184" t="s">
        <v>2411</v>
      </c>
      <c r="C366" s="185">
        <v>13735000</v>
      </c>
      <c r="D366" s="264"/>
    </row>
    <row r="367" spans="1:4" s="178" customFormat="1" ht="41.4">
      <c r="A367" s="303">
        <v>136</v>
      </c>
      <c r="B367" s="184" t="s">
        <v>2412</v>
      </c>
      <c r="C367" s="185">
        <v>14646000</v>
      </c>
      <c r="D367" s="264"/>
    </row>
    <row r="368" spans="1:4" s="178" customFormat="1" ht="41.4">
      <c r="A368" s="303">
        <v>137</v>
      </c>
      <c r="B368" s="184" t="s">
        <v>2413</v>
      </c>
      <c r="C368" s="185">
        <v>9760000</v>
      </c>
      <c r="D368" s="264"/>
    </row>
    <row r="369" spans="1:4" s="178" customFormat="1" ht="41.4">
      <c r="A369" s="303">
        <v>138</v>
      </c>
      <c r="B369" s="184" t="s">
        <v>2414</v>
      </c>
      <c r="C369" s="185">
        <v>18621000</v>
      </c>
      <c r="D369" s="264"/>
    </row>
    <row r="370" spans="1:4" s="178" customFormat="1" ht="41.4">
      <c r="A370" s="303">
        <v>139</v>
      </c>
      <c r="B370" s="184" t="s">
        <v>2415</v>
      </c>
      <c r="C370" s="185">
        <v>7752000</v>
      </c>
      <c r="D370" s="264"/>
    </row>
    <row r="371" spans="1:4" s="178" customFormat="1" ht="41.4">
      <c r="A371" s="303">
        <v>140</v>
      </c>
      <c r="B371" s="184" t="s">
        <v>2416</v>
      </c>
      <c r="C371" s="185">
        <v>7939000</v>
      </c>
      <c r="D371" s="264"/>
    </row>
    <row r="372" spans="1:4" s="178" customFormat="1" ht="41.4">
      <c r="A372" s="303">
        <v>141</v>
      </c>
      <c r="B372" s="184" t="s">
        <v>2417</v>
      </c>
      <c r="C372" s="185">
        <v>8849000</v>
      </c>
      <c r="D372" s="264"/>
    </row>
    <row r="373" spans="1:4" s="178" customFormat="1" ht="41.4">
      <c r="A373" s="303">
        <v>142</v>
      </c>
      <c r="B373" s="184" t="s">
        <v>2418</v>
      </c>
      <c r="C373" s="185">
        <v>11003000</v>
      </c>
      <c r="D373" s="264"/>
    </row>
    <row r="374" spans="1:4" s="178" customFormat="1" ht="41.4">
      <c r="A374" s="303">
        <v>143</v>
      </c>
      <c r="B374" s="184" t="s">
        <v>2419</v>
      </c>
      <c r="C374" s="185">
        <v>7939000</v>
      </c>
      <c r="D374" s="264"/>
    </row>
    <row r="375" spans="1:4" s="178" customFormat="1" ht="27.6">
      <c r="A375" s="303">
        <v>144</v>
      </c>
      <c r="B375" s="184" t="s">
        <v>2420</v>
      </c>
      <c r="C375" s="185">
        <v>9036000</v>
      </c>
      <c r="D375" s="264"/>
    </row>
    <row r="376" spans="1:4" s="178" customFormat="1" ht="27.6">
      <c r="A376" s="303">
        <v>145</v>
      </c>
      <c r="B376" s="184" t="s">
        <v>2421</v>
      </c>
      <c r="C376" s="185">
        <v>7939000</v>
      </c>
      <c r="D376" s="264"/>
    </row>
    <row r="377" spans="1:4" s="178" customFormat="1" ht="27.6">
      <c r="A377" s="303">
        <v>146</v>
      </c>
      <c r="B377" s="184" t="s">
        <v>2422</v>
      </c>
      <c r="C377" s="185">
        <v>11914000</v>
      </c>
      <c r="D377" s="264"/>
    </row>
    <row r="378" spans="1:4" s="178" customFormat="1" ht="27.6">
      <c r="A378" s="303">
        <v>147</v>
      </c>
      <c r="B378" s="184" t="s">
        <v>2423</v>
      </c>
      <c r="C378" s="185">
        <v>7752000</v>
      </c>
      <c r="D378" s="264"/>
    </row>
    <row r="379" spans="1:4" s="178" customFormat="1" ht="27.6">
      <c r="A379" s="303">
        <v>148</v>
      </c>
      <c r="B379" s="184" t="s">
        <v>2424</v>
      </c>
      <c r="C379" s="185">
        <v>8849000</v>
      </c>
      <c r="D379" s="264"/>
    </row>
    <row r="380" spans="1:4" s="178" customFormat="1" ht="27.6">
      <c r="A380" s="303">
        <v>149</v>
      </c>
      <c r="B380" s="184" t="s">
        <v>2425</v>
      </c>
      <c r="C380" s="185">
        <v>7939000</v>
      </c>
      <c r="D380" s="264"/>
    </row>
    <row r="381" spans="1:4" s="178" customFormat="1" ht="41.4">
      <c r="A381" s="303">
        <v>150</v>
      </c>
      <c r="B381" s="184" t="s">
        <v>2426</v>
      </c>
      <c r="C381" s="185">
        <v>12637000</v>
      </c>
      <c r="D381" s="264"/>
    </row>
    <row r="382" spans="1:4" s="178" customFormat="1" ht="27.6">
      <c r="A382" s="303">
        <v>151</v>
      </c>
      <c r="B382" s="184" t="s">
        <v>2427</v>
      </c>
      <c r="C382" s="185">
        <v>7939000</v>
      </c>
      <c r="D382" s="264"/>
    </row>
    <row r="383" spans="1:4" s="178" customFormat="1" ht="27.6">
      <c r="A383" s="303">
        <v>152</v>
      </c>
      <c r="B383" s="184" t="s">
        <v>2428</v>
      </c>
      <c r="C383" s="185">
        <v>9947000</v>
      </c>
      <c r="D383" s="264"/>
    </row>
    <row r="384" spans="1:4" s="178" customFormat="1" ht="41.4">
      <c r="A384" s="303">
        <v>153</v>
      </c>
      <c r="B384" s="184" t="s">
        <v>2429</v>
      </c>
      <c r="C384" s="185">
        <v>8849000</v>
      </c>
      <c r="D384" s="264"/>
    </row>
    <row r="385" spans="1:4" s="178" customFormat="1" ht="27.6">
      <c r="A385" s="303">
        <v>154</v>
      </c>
      <c r="B385" s="184" t="s">
        <v>2430</v>
      </c>
      <c r="C385" s="185">
        <v>26206000</v>
      </c>
      <c r="D385" s="264"/>
    </row>
    <row r="386" spans="1:4" s="178" customFormat="1" ht="41.4">
      <c r="A386" s="303">
        <v>155</v>
      </c>
      <c r="B386" s="184" t="s">
        <v>2431</v>
      </c>
      <c r="C386" s="185">
        <v>8849000</v>
      </c>
      <c r="D386" s="264"/>
    </row>
    <row r="387" spans="1:4" s="178" customFormat="1" ht="27.6">
      <c r="A387" s="303">
        <v>156</v>
      </c>
      <c r="B387" s="184" t="s">
        <v>2432</v>
      </c>
      <c r="C387" s="185">
        <v>8313000</v>
      </c>
      <c r="D387" s="264"/>
    </row>
    <row r="388" spans="1:4" s="178" customFormat="1" ht="41.4">
      <c r="A388" s="303">
        <v>157</v>
      </c>
      <c r="B388" s="184" t="s">
        <v>2433</v>
      </c>
      <c r="C388" s="185">
        <v>9248000</v>
      </c>
      <c r="D388" s="264"/>
    </row>
    <row r="389" spans="1:4" s="178" customFormat="1" ht="27.6">
      <c r="A389" s="303">
        <v>158</v>
      </c>
      <c r="B389" s="184" t="s">
        <v>2434</v>
      </c>
      <c r="C389" s="185">
        <v>33118000</v>
      </c>
      <c r="D389" s="264"/>
    </row>
    <row r="390" spans="1:4" s="178" customFormat="1" ht="27.6">
      <c r="A390" s="303">
        <v>159</v>
      </c>
      <c r="B390" s="184" t="s">
        <v>2435</v>
      </c>
      <c r="C390" s="185">
        <v>8500000</v>
      </c>
      <c r="D390" s="264"/>
    </row>
    <row r="391" spans="1:4" s="178" customFormat="1" ht="41.4">
      <c r="A391" s="303">
        <v>160</v>
      </c>
      <c r="B391" s="184" t="s">
        <v>2436</v>
      </c>
      <c r="C391" s="185">
        <v>12101000</v>
      </c>
      <c r="D391" s="264"/>
    </row>
    <row r="392" spans="1:4" s="178" customFormat="1" ht="41.4">
      <c r="A392" s="303">
        <v>161</v>
      </c>
      <c r="B392" s="184" t="s">
        <v>2437</v>
      </c>
      <c r="C392" s="185">
        <v>8687000</v>
      </c>
      <c r="D392" s="264"/>
    </row>
    <row r="393" spans="1:4" s="178" customFormat="1" ht="27.6">
      <c r="A393" s="303">
        <v>162</v>
      </c>
      <c r="B393" s="184" t="s">
        <v>2438</v>
      </c>
      <c r="C393" s="185">
        <v>11914000</v>
      </c>
      <c r="D393" s="264"/>
    </row>
    <row r="394" spans="1:4" s="178" customFormat="1">
      <c r="A394" s="219"/>
      <c r="B394" s="184"/>
      <c r="C394" s="185"/>
      <c r="D394" s="264"/>
    </row>
    <row r="395" spans="1:4" s="152" customFormat="1" ht="41.4">
      <c r="A395" s="207" t="s">
        <v>8814</v>
      </c>
      <c r="B395" s="186" t="s">
        <v>45</v>
      </c>
      <c r="C395" s="150">
        <f>SUM(C396,C399,C920,C1084)</f>
        <v>133908814000</v>
      </c>
      <c r="D395" s="158"/>
    </row>
    <row r="396" spans="1:4" s="152" customFormat="1">
      <c r="A396" s="292" t="s">
        <v>8799</v>
      </c>
      <c r="B396" s="149" t="s">
        <v>2441</v>
      </c>
      <c r="C396" s="150">
        <f>SUM(C397)</f>
        <v>405000000</v>
      </c>
      <c r="D396" s="158"/>
    </row>
    <row r="397" spans="1:4" s="178" customFormat="1">
      <c r="A397" s="303">
        <v>1</v>
      </c>
      <c r="B397" s="190" t="s">
        <v>2454</v>
      </c>
      <c r="C397" s="185">
        <v>405000000</v>
      </c>
      <c r="D397" s="190" t="s">
        <v>1912</v>
      </c>
    </row>
    <row r="398" spans="1:4" s="178" customFormat="1">
      <c r="A398" s="219"/>
      <c r="B398" s="190"/>
      <c r="C398" s="185"/>
      <c r="D398" s="190"/>
    </row>
    <row r="399" spans="1:4" s="152" customFormat="1" ht="27.6">
      <c r="A399" s="292" t="s">
        <v>8805</v>
      </c>
      <c r="B399" s="149" t="s">
        <v>2456</v>
      </c>
      <c r="C399" s="150">
        <f>SUBTOTAL(9,C400,C405,C408,C410,C415,C419,C422,C429,C435,C437,C439,C442,C449,C456,C463,C469,C475,C478,C480,C482,C484,C489,C491,C498,C501,C503,C505,C509,C512,C514,C516,C519,C523,C531,C534,C537,C544,C548,C552,C558,C560,C564,C569,C573,C577,C580,C585,C591,C594,C596,C603,C606,C610,C615,C617,C620,C623,C625,C631,C635,C639,C645,C649,C651,C657,C661,C664,C669,C673,C676,C681,C683,C687,C692,C699,C702,C705,C708,C711,C717,C723,C728,C730,C732,C738,C743,C750,C752,C756,C760,C762,C768,C772,C775,C778,C781,C788,C791,C798,C803,C807,C812,C815,C820,C826,C830,C836,C842,C844,C850,C853,C866,C871,C877,C880,C883,C886,C889,C891,C894,C896,C899,C901,C903,C905,C907,C909,C911,C913,C915,C917)</f>
        <v>28600000000</v>
      </c>
      <c r="D399" s="190" t="s">
        <v>2457</v>
      </c>
    </row>
    <row r="400" spans="1:4" s="178" customFormat="1" ht="27.6">
      <c r="A400" s="303">
        <v>1</v>
      </c>
      <c r="B400" s="184" t="s">
        <v>2459</v>
      </c>
      <c r="C400" s="185">
        <v>400000000</v>
      </c>
      <c r="D400" s="190"/>
    </row>
    <row r="401" spans="1:4" s="178" customFormat="1">
      <c r="A401" s="219"/>
      <c r="B401" s="190" t="s">
        <v>2460</v>
      </c>
      <c r="C401" s="185">
        <v>100000000</v>
      </c>
      <c r="D401" s="264"/>
    </row>
    <row r="402" spans="1:4" s="178" customFormat="1">
      <c r="A402" s="219"/>
      <c r="B402" s="190" t="s">
        <v>2461</v>
      </c>
      <c r="C402" s="185">
        <v>100000000</v>
      </c>
      <c r="D402" s="264"/>
    </row>
    <row r="403" spans="1:4" s="178" customFormat="1" ht="27.6">
      <c r="A403" s="219"/>
      <c r="B403" s="184" t="s">
        <v>2462</v>
      </c>
      <c r="C403" s="185">
        <v>150000000</v>
      </c>
      <c r="D403" s="264"/>
    </row>
    <row r="404" spans="1:4" s="178" customFormat="1">
      <c r="A404" s="219"/>
      <c r="B404" s="190" t="s">
        <v>2463</v>
      </c>
      <c r="C404" s="185">
        <v>50000000</v>
      </c>
      <c r="D404" s="264"/>
    </row>
    <row r="405" spans="1:4" s="178" customFormat="1" ht="27.6">
      <c r="A405" s="219">
        <v>2</v>
      </c>
      <c r="B405" s="184" t="s">
        <v>2465</v>
      </c>
      <c r="C405" s="185">
        <v>100000000</v>
      </c>
      <c r="D405" s="190"/>
    </row>
    <row r="406" spans="1:4" s="178" customFormat="1">
      <c r="A406" s="219"/>
      <c r="B406" s="190" t="s">
        <v>2466</v>
      </c>
      <c r="C406" s="185">
        <v>50000000</v>
      </c>
      <c r="D406" s="264"/>
    </row>
    <row r="407" spans="1:4" s="178" customFormat="1" ht="27.6">
      <c r="A407" s="219"/>
      <c r="B407" s="190" t="s">
        <v>2467</v>
      </c>
      <c r="C407" s="185">
        <v>50000000</v>
      </c>
      <c r="D407" s="264"/>
    </row>
    <row r="408" spans="1:4" s="178" customFormat="1" ht="27.6">
      <c r="A408" s="219">
        <v>3</v>
      </c>
      <c r="B408" s="184" t="s">
        <v>2469</v>
      </c>
      <c r="C408" s="185">
        <v>75000000</v>
      </c>
      <c r="D408" s="190"/>
    </row>
    <row r="409" spans="1:4" s="178" customFormat="1">
      <c r="A409" s="219"/>
      <c r="B409" s="190" t="s">
        <v>2470</v>
      </c>
      <c r="C409" s="185">
        <v>75000000</v>
      </c>
      <c r="D409" s="264"/>
    </row>
    <row r="410" spans="1:4" s="178" customFormat="1" ht="27.6">
      <c r="A410" s="219">
        <v>4</v>
      </c>
      <c r="B410" s="184" t="s">
        <v>2472</v>
      </c>
      <c r="C410" s="185">
        <v>450000000</v>
      </c>
      <c r="D410" s="264"/>
    </row>
    <row r="411" spans="1:4" s="178" customFormat="1">
      <c r="A411" s="219"/>
      <c r="B411" s="190" t="s">
        <v>2473</v>
      </c>
      <c r="C411" s="185">
        <v>100000000</v>
      </c>
      <c r="D411" s="264"/>
    </row>
    <row r="412" spans="1:4" s="178" customFormat="1" ht="27.6">
      <c r="A412" s="219"/>
      <c r="B412" s="190" t="s">
        <v>2474</v>
      </c>
      <c r="C412" s="185">
        <v>100000000</v>
      </c>
      <c r="D412" s="264"/>
    </row>
    <row r="413" spans="1:4" s="178" customFormat="1">
      <c r="A413" s="219"/>
      <c r="B413" s="190" t="s">
        <v>2475</v>
      </c>
      <c r="C413" s="185">
        <v>150000000</v>
      </c>
      <c r="D413" s="264"/>
    </row>
    <row r="414" spans="1:4" s="178" customFormat="1">
      <c r="A414" s="219"/>
      <c r="B414" s="190" t="s">
        <v>2476</v>
      </c>
      <c r="C414" s="185">
        <v>100000000</v>
      </c>
      <c r="D414" s="264"/>
    </row>
    <row r="415" spans="1:4" s="178" customFormat="1" ht="27.6">
      <c r="A415" s="219">
        <v>5</v>
      </c>
      <c r="B415" s="184" t="s">
        <v>2478</v>
      </c>
      <c r="C415" s="185">
        <v>190000000</v>
      </c>
      <c r="D415" s="264"/>
    </row>
    <row r="416" spans="1:4" s="178" customFormat="1">
      <c r="A416" s="219"/>
      <c r="B416" s="190" t="s">
        <v>2479</v>
      </c>
      <c r="C416" s="185">
        <v>55000000</v>
      </c>
      <c r="D416" s="264"/>
    </row>
    <row r="417" spans="1:4" s="178" customFormat="1">
      <c r="A417" s="219"/>
      <c r="B417" s="190" t="s">
        <v>2480</v>
      </c>
      <c r="C417" s="185">
        <v>50000000</v>
      </c>
      <c r="D417" s="264"/>
    </row>
    <row r="418" spans="1:4" s="178" customFormat="1" ht="27.6">
      <c r="A418" s="219"/>
      <c r="B418" s="190" t="s">
        <v>2481</v>
      </c>
      <c r="C418" s="185">
        <v>85000000</v>
      </c>
      <c r="D418" s="264"/>
    </row>
    <row r="419" spans="1:4" s="178" customFormat="1" ht="27.6">
      <c r="A419" s="219">
        <v>6</v>
      </c>
      <c r="B419" s="184" t="s">
        <v>2483</v>
      </c>
      <c r="C419" s="185">
        <v>150000000</v>
      </c>
      <c r="D419" s="264"/>
    </row>
    <row r="420" spans="1:4" s="178" customFormat="1">
      <c r="A420" s="219"/>
      <c r="B420" s="190" t="s">
        <v>2484</v>
      </c>
      <c r="C420" s="185">
        <v>50000000</v>
      </c>
      <c r="D420" s="264"/>
    </row>
    <row r="421" spans="1:4" s="178" customFormat="1">
      <c r="A421" s="219"/>
      <c r="B421" s="190" t="s">
        <v>2485</v>
      </c>
      <c r="C421" s="185">
        <v>100000000</v>
      </c>
      <c r="D421" s="264"/>
    </row>
    <row r="422" spans="1:4" s="178" customFormat="1" ht="27.6">
      <c r="A422" s="219">
        <v>7</v>
      </c>
      <c r="B422" s="184" t="s">
        <v>2487</v>
      </c>
      <c r="C422" s="185">
        <v>430000000</v>
      </c>
      <c r="D422" s="264"/>
    </row>
    <row r="423" spans="1:4" s="178" customFormat="1" ht="27.6">
      <c r="A423" s="219"/>
      <c r="B423" s="190" t="s">
        <v>2488</v>
      </c>
      <c r="C423" s="185">
        <v>90000000</v>
      </c>
      <c r="D423" s="264"/>
    </row>
    <row r="424" spans="1:4" s="178" customFormat="1">
      <c r="A424" s="219"/>
      <c r="B424" s="190" t="s">
        <v>2489</v>
      </c>
      <c r="C424" s="185">
        <v>15000000</v>
      </c>
      <c r="D424" s="264"/>
    </row>
    <row r="425" spans="1:4" s="178" customFormat="1">
      <c r="A425" s="219"/>
      <c r="B425" s="190" t="s">
        <v>2490</v>
      </c>
      <c r="C425" s="185">
        <v>75000000</v>
      </c>
      <c r="D425" s="264"/>
    </row>
    <row r="426" spans="1:4" s="178" customFormat="1">
      <c r="A426" s="219"/>
      <c r="B426" s="190" t="s">
        <v>2491</v>
      </c>
      <c r="C426" s="185">
        <v>50000000</v>
      </c>
      <c r="D426" s="264"/>
    </row>
    <row r="427" spans="1:4" s="178" customFormat="1">
      <c r="A427" s="219"/>
      <c r="B427" s="190" t="s">
        <v>2492</v>
      </c>
      <c r="C427" s="185">
        <v>100000000</v>
      </c>
      <c r="D427" s="264"/>
    </row>
    <row r="428" spans="1:4" s="178" customFormat="1" ht="27.6">
      <c r="A428" s="219"/>
      <c r="B428" s="190" t="s">
        <v>2493</v>
      </c>
      <c r="C428" s="185">
        <v>100000000</v>
      </c>
      <c r="D428" s="264"/>
    </row>
    <row r="429" spans="1:4" s="178" customFormat="1" ht="27.6">
      <c r="A429" s="219">
        <v>8</v>
      </c>
      <c r="B429" s="184" t="s">
        <v>2495</v>
      </c>
      <c r="C429" s="185">
        <v>300000000</v>
      </c>
      <c r="D429" s="264"/>
    </row>
    <row r="430" spans="1:4" s="178" customFormat="1">
      <c r="A430" s="219"/>
      <c r="B430" s="190" t="s">
        <v>2496</v>
      </c>
      <c r="C430" s="185">
        <v>15000000</v>
      </c>
      <c r="D430" s="264"/>
    </row>
    <row r="431" spans="1:4" s="178" customFormat="1">
      <c r="A431" s="219"/>
      <c r="B431" s="190" t="s">
        <v>2497</v>
      </c>
      <c r="C431" s="185">
        <v>50000000</v>
      </c>
      <c r="D431" s="264"/>
    </row>
    <row r="432" spans="1:4" s="178" customFormat="1">
      <c r="A432" s="219"/>
      <c r="B432" s="190" t="s">
        <v>2498</v>
      </c>
      <c r="C432" s="185">
        <v>35000000</v>
      </c>
      <c r="D432" s="264"/>
    </row>
    <row r="433" spans="1:4" s="178" customFormat="1">
      <c r="A433" s="219"/>
      <c r="B433" s="190" t="s">
        <v>2499</v>
      </c>
      <c r="C433" s="185">
        <v>100000000</v>
      </c>
      <c r="D433" s="264"/>
    </row>
    <row r="434" spans="1:4" s="178" customFormat="1">
      <c r="A434" s="219"/>
      <c r="B434" s="190" t="s">
        <v>2500</v>
      </c>
      <c r="C434" s="185">
        <v>100000000</v>
      </c>
      <c r="D434" s="264"/>
    </row>
    <row r="435" spans="1:4" s="178" customFormat="1" ht="27.6">
      <c r="A435" s="219">
        <v>9</v>
      </c>
      <c r="B435" s="184" t="s">
        <v>2502</v>
      </c>
      <c r="C435" s="185">
        <v>10000000</v>
      </c>
      <c r="D435" s="264"/>
    </row>
    <row r="436" spans="1:4" s="178" customFormat="1">
      <c r="A436" s="219"/>
      <c r="B436" s="190" t="s">
        <v>2503</v>
      </c>
      <c r="C436" s="185">
        <v>10000000</v>
      </c>
      <c r="D436" s="264"/>
    </row>
    <row r="437" spans="1:4" s="178" customFormat="1" ht="27.6">
      <c r="A437" s="219">
        <v>10</v>
      </c>
      <c r="B437" s="184" t="s">
        <v>2505</v>
      </c>
      <c r="C437" s="185">
        <v>200000000</v>
      </c>
      <c r="D437" s="264"/>
    </row>
    <row r="438" spans="1:4" s="178" customFormat="1" ht="27.6">
      <c r="A438" s="219"/>
      <c r="B438" s="190" t="s">
        <v>2506</v>
      </c>
      <c r="C438" s="185">
        <v>200000000</v>
      </c>
      <c r="D438" s="264"/>
    </row>
    <row r="439" spans="1:4" s="178" customFormat="1" ht="27.6">
      <c r="A439" s="219">
        <v>11</v>
      </c>
      <c r="B439" s="184" t="s">
        <v>2508</v>
      </c>
      <c r="C439" s="185">
        <v>60000000</v>
      </c>
      <c r="D439" s="264"/>
    </row>
    <row r="440" spans="1:4" s="178" customFormat="1">
      <c r="A440" s="219"/>
      <c r="B440" s="190" t="s">
        <v>2509</v>
      </c>
      <c r="C440" s="185">
        <v>10000000</v>
      </c>
      <c r="D440" s="264"/>
    </row>
    <row r="441" spans="1:4" s="178" customFormat="1" ht="27.6">
      <c r="A441" s="219"/>
      <c r="B441" s="190" t="s">
        <v>2510</v>
      </c>
      <c r="C441" s="185">
        <v>50000000</v>
      </c>
      <c r="D441" s="264"/>
    </row>
    <row r="442" spans="1:4" s="178" customFormat="1" ht="27.6">
      <c r="A442" s="219">
        <v>12</v>
      </c>
      <c r="B442" s="184" t="s">
        <v>2512</v>
      </c>
      <c r="C442" s="185">
        <v>60000000</v>
      </c>
      <c r="D442" s="264"/>
    </row>
    <row r="443" spans="1:4" s="178" customFormat="1">
      <c r="A443" s="219"/>
      <c r="B443" s="190" t="s">
        <v>2513</v>
      </c>
      <c r="C443" s="185">
        <v>10000000</v>
      </c>
      <c r="D443" s="264"/>
    </row>
    <row r="444" spans="1:4" s="178" customFormat="1">
      <c r="A444" s="219"/>
      <c r="B444" s="190" t="s">
        <v>2514</v>
      </c>
      <c r="C444" s="185">
        <v>10000000</v>
      </c>
      <c r="D444" s="264"/>
    </row>
    <row r="445" spans="1:4" s="178" customFormat="1">
      <c r="A445" s="219"/>
      <c r="B445" s="190" t="s">
        <v>2515</v>
      </c>
      <c r="C445" s="185">
        <v>10000000</v>
      </c>
      <c r="D445" s="264"/>
    </row>
    <row r="446" spans="1:4" s="178" customFormat="1">
      <c r="A446" s="219"/>
      <c r="B446" s="190" t="s">
        <v>2516</v>
      </c>
      <c r="C446" s="185">
        <v>10000000</v>
      </c>
      <c r="D446" s="264"/>
    </row>
    <row r="447" spans="1:4" s="178" customFormat="1">
      <c r="A447" s="219"/>
      <c r="B447" s="190" t="s">
        <v>2517</v>
      </c>
      <c r="C447" s="185">
        <v>10000000</v>
      </c>
      <c r="D447" s="264"/>
    </row>
    <row r="448" spans="1:4" s="178" customFormat="1">
      <c r="A448" s="219"/>
      <c r="B448" s="190" t="s">
        <v>2518</v>
      </c>
      <c r="C448" s="185">
        <v>10000000</v>
      </c>
      <c r="D448" s="264"/>
    </row>
    <row r="449" spans="1:4" s="178" customFormat="1" ht="27.6">
      <c r="A449" s="219">
        <v>13</v>
      </c>
      <c r="B449" s="184" t="s">
        <v>2520</v>
      </c>
      <c r="C449" s="185">
        <v>200000000</v>
      </c>
      <c r="D449" s="264"/>
    </row>
    <row r="450" spans="1:4" s="178" customFormat="1">
      <c r="A450" s="219"/>
      <c r="B450" s="190" t="s">
        <v>2521</v>
      </c>
      <c r="C450" s="185">
        <v>10000000</v>
      </c>
      <c r="D450" s="264"/>
    </row>
    <row r="451" spans="1:4" s="178" customFormat="1">
      <c r="A451" s="219"/>
      <c r="B451" s="190" t="s">
        <v>2522</v>
      </c>
      <c r="C451" s="185">
        <v>10000000</v>
      </c>
      <c r="D451" s="264"/>
    </row>
    <row r="452" spans="1:4" s="178" customFormat="1">
      <c r="A452" s="219"/>
      <c r="B452" s="190" t="s">
        <v>2523</v>
      </c>
      <c r="C452" s="185">
        <v>20000000</v>
      </c>
      <c r="D452" s="264"/>
    </row>
    <row r="453" spans="1:4" s="178" customFormat="1">
      <c r="A453" s="219"/>
      <c r="B453" s="190" t="s">
        <v>2524</v>
      </c>
      <c r="C453" s="185">
        <v>10000000</v>
      </c>
      <c r="D453" s="264"/>
    </row>
    <row r="454" spans="1:4" s="178" customFormat="1">
      <c r="A454" s="219"/>
      <c r="B454" s="190" t="s">
        <v>2525</v>
      </c>
      <c r="C454" s="185">
        <v>50000000</v>
      </c>
      <c r="D454" s="264"/>
    </row>
    <row r="455" spans="1:4" s="178" customFormat="1">
      <c r="A455" s="219"/>
      <c r="B455" s="190" t="s">
        <v>2526</v>
      </c>
      <c r="C455" s="185">
        <v>100000000</v>
      </c>
      <c r="D455" s="264"/>
    </row>
    <row r="456" spans="1:4" s="178" customFormat="1" ht="27.6">
      <c r="A456" s="219">
        <v>14</v>
      </c>
      <c r="B456" s="184" t="s">
        <v>2528</v>
      </c>
      <c r="C456" s="185">
        <v>510000000</v>
      </c>
      <c r="D456" s="264"/>
    </row>
    <row r="457" spans="1:4" s="178" customFormat="1">
      <c r="A457" s="219"/>
      <c r="B457" s="190" t="s">
        <v>2529</v>
      </c>
      <c r="C457" s="185">
        <v>60000000</v>
      </c>
      <c r="D457" s="264"/>
    </row>
    <row r="458" spans="1:4" s="178" customFormat="1">
      <c r="A458" s="219"/>
      <c r="B458" s="190" t="s">
        <v>2530</v>
      </c>
      <c r="C458" s="185">
        <v>75000000</v>
      </c>
      <c r="D458" s="264"/>
    </row>
    <row r="459" spans="1:4" s="178" customFormat="1" ht="27.6">
      <c r="A459" s="219"/>
      <c r="B459" s="190" t="s">
        <v>2531</v>
      </c>
      <c r="C459" s="185">
        <v>200000000</v>
      </c>
      <c r="D459" s="264"/>
    </row>
    <row r="460" spans="1:4" s="178" customFormat="1">
      <c r="A460" s="219"/>
      <c r="B460" s="190" t="s">
        <v>2532</v>
      </c>
      <c r="C460" s="185">
        <v>25000000</v>
      </c>
      <c r="D460" s="264"/>
    </row>
    <row r="461" spans="1:4" s="178" customFormat="1">
      <c r="A461" s="219"/>
      <c r="B461" s="190" t="s">
        <v>2533</v>
      </c>
      <c r="C461" s="185">
        <v>100000000</v>
      </c>
      <c r="D461" s="264"/>
    </row>
    <row r="462" spans="1:4" s="178" customFormat="1">
      <c r="A462" s="219"/>
      <c r="B462" s="190" t="s">
        <v>2534</v>
      </c>
      <c r="C462" s="185">
        <v>50000000</v>
      </c>
      <c r="D462" s="264"/>
    </row>
    <row r="463" spans="1:4" s="178" customFormat="1" ht="27.6">
      <c r="A463" s="219">
        <v>15</v>
      </c>
      <c r="B463" s="184" t="s">
        <v>2536</v>
      </c>
      <c r="C463" s="185">
        <v>190000000</v>
      </c>
      <c r="D463" s="264"/>
    </row>
    <row r="464" spans="1:4" s="178" customFormat="1">
      <c r="A464" s="219"/>
      <c r="B464" s="190" t="s">
        <v>2537</v>
      </c>
      <c r="C464" s="185">
        <v>10000000</v>
      </c>
      <c r="D464" s="264"/>
    </row>
    <row r="465" spans="1:4" s="178" customFormat="1">
      <c r="A465" s="219"/>
      <c r="B465" s="190" t="s">
        <v>2538</v>
      </c>
      <c r="C465" s="185">
        <v>20000000</v>
      </c>
      <c r="D465" s="264"/>
    </row>
    <row r="466" spans="1:4" s="178" customFormat="1">
      <c r="A466" s="219"/>
      <c r="B466" s="190" t="s">
        <v>2539</v>
      </c>
      <c r="C466" s="185">
        <v>10000000</v>
      </c>
      <c r="D466" s="264"/>
    </row>
    <row r="467" spans="1:4" s="178" customFormat="1">
      <c r="A467" s="219"/>
      <c r="B467" s="190" t="s">
        <v>2540</v>
      </c>
      <c r="C467" s="185">
        <v>75000000</v>
      </c>
      <c r="D467" s="264"/>
    </row>
    <row r="468" spans="1:4" s="178" customFormat="1">
      <c r="A468" s="219"/>
      <c r="B468" s="190" t="s">
        <v>2541</v>
      </c>
      <c r="C468" s="185">
        <v>75000000</v>
      </c>
      <c r="D468" s="264"/>
    </row>
    <row r="469" spans="1:4" s="178" customFormat="1" ht="27.6">
      <c r="A469" s="219">
        <v>16</v>
      </c>
      <c r="B469" s="184" t="s">
        <v>2543</v>
      </c>
      <c r="C469" s="185">
        <v>140000000</v>
      </c>
      <c r="D469" s="264"/>
    </row>
    <row r="470" spans="1:4" s="178" customFormat="1">
      <c r="A470" s="219"/>
      <c r="B470" s="190" t="s">
        <v>2544</v>
      </c>
      <c r="C470" s="185">
        <v>10000000</v>
      </c>
      <c r="D470" s="264"/>
    </row>
    <row r="471" spans="1:4" s="178" customFormat="1">
      <c r="A471" s="219"/>
      <c r="B471" s="190" t="s">
        <v>2545</v>
      </c>
      <c r="C471" s="185">
        <v>10000000</v>
      </c>
      <c r="D471" s="264"/>
    </row>
    <row r="472" spans="1:4" s="178" customFormat="1">
      <c r="A472" s="219"/>
      <c r="B472" s="190" t="s">
        <v>2546</v>
      </c>
      <c r="C472" s="185">
        <v>10000000</v>
      </c>
      <c r="D472" s="264"/>
    </row>
    <row r="473" spans="1:4" s="178" customFormat="1">
      <c r="A473" s="219"/>
      <c r="B473" s="190" t="s">
        <v>2547</v>
      </c>
      <c r="C473" s="185">
        <v>10000000</v>
      </c>
      <c r="D473" s="264"/>
    </row>
    <row r="474" spans="1:4" s="178" customFormat="1" ht="27.6">
      <c r="A474" s="219"/>
      <c r="B474" s="190" t="s">
        <v>2548</v>
      </c>
      <c r="C474" s="185">
        <v>100000000</v>
      </c>
      <c r="D474" s="264"/>
    </row>
    <row r="475" spans="1:4" s="178" customFormat="1" ht="27.6">
      <c r="A475" s="219">
        <v>17</v>
      </c>
      <c r="B475" s="184" t="s">
        <v>2550</v>
      </c>
      <c r="C475" s="185">
        <v>60000000</v>
      </c>
      <c r="D475" s="264"/>
    </row>
    <row r="476" spans="1:4" s="178" customFormat="1">
      <c r="A476" s="219"/>
      <c r="B476" s="190" t="s">
        <v>2551</v>
      </c>
      <c r="C476" s="185">
        <v>10000000</v>
      </c>
      <c r="D476" s="264"/>
    </row>
    <row r="477" spans="1:4" s="178" customFormat="1">
      <c r="A477" s="219"/>
      <c r="B477" s="190" t="s">
        <v>2552</v>
      </c>
      <c r="C477" s="185">
        <v>50000000</v>
      </c>
      <c r="D477" s="264"/>
    </row>
    <row r="478" spans="1:4" s="178" customFormat="1" ht="27.6">
      <c r="A478" s="219">
        <v>18</v>
      </c>
      <c r="B478" s="184" t="s">
        <v>2554</v>
      </c>
      <c r="C478" s="185">
        <v>10000000</v>
      </c>
      <c r="D478" s="264"/>
    </row>
    <row r="479" spans="1:4" s="178" customFormat="1">
      <c r="A479" s="219"/>
      <c r="B479" s="190" t="s">
        <v>2555</v>
      </c>
      <c r="C479" s="185">
        <v>10000000</v>
      </c>
      <c r="D479" s="264"/>
    </row>
    <row r="480" spans="1:4" s="178" customFormat="1" ht="27.6">
      <c r="A480" s="219">
        <v>19</v>
      </c>
      <c r="B480" s="184" t="s">
        <v>2557</v>
      </c>
      <c r="C480" s="185">
        <v>50000000</v>
      </c>
      <c r="D480" s="264"/>
    </row>
    <row r="481" spans="1:4" s="178" customFormat="1">
      <c r="A481" s="219"/>
      <c r="B481" s="190" t="s">
        <v>2558</v>
      </c>
      <c r="C481" s="185">
        <v>50000000</v>
      </c>
      <c r="D481" s="264"/>
    </row>
    <row r="482" spans="1:4" s="178" customFormat="1" ht="27.6">
      <c r="A482" s="219">
        <v>20</v>
      </c>
      <c r="B482" s="184" t="s">
        <v>2560</v>
      </c>
      <c r="C482" s="185">
        <v>75000000</v>
      </c>
      <c r="D482" s="264"/>
    </row>
    <row r="483" spans="1:4" s="178" customFormat="1">
      <c r="A483" s="219"/>
      <c r="B483" s="190" t="s">
        <v>2561</v>
      </c>
      <c r="C483" s="185">
        <v>75000000</v>
      </c>
      <c r="D483" s="264"/>
    </row>
    <row r="484" spans="1:4" s="178" customFormat="1" ht="27.6">
      <c r="A484" s="219">
        <v>21</v>
      </c>
      <c r="B484" s="184" t="s">
        <v>2563</v>
      </c>
      <c r="C484" s="185">
        <v>240000000</v>
      </c>
      <c r="D484" s="264"/>
    </row>
    <row r="485" spans="1:4" s="178" customFormat="1">
      <c r="A485" s="219"/>
      <c r="B485" s="190" t="s">
        <v>2564</v>
      </c>
      <c r="C485" s="185">
        <v>15000000</v>
      </c>
      <c r="D485" s="264"/>
    </row>
    <row r="486" spans="1:4" s="178" customFormat="1">
      <c r="A486" s="219"/>
      <c r="B486" s="190" t="s">
        <v>2565</v>
      </c>
      <c r="C486" s="185">
        <v>15000000</v>
      </c>
      <c r="D486" s="264"/>
    </row>
    <row r="487" spans="1:4" s="178" customFormat="1">
      <c r="A487" s="219"/>
      <c r="B487" s="190" t="s">
        <v>2566</v>
      </c>
      <c r="C487" s="185">
        <v>10000000</v>
      </c>
      <c r="D487" s="264"/>
    </row>
    <row r="488" spans="1:4" s="178" customFormat="1" ht="27.6">
      <c r="A488" s="219"/>
      <c r="B488" s="190" t="s">
        <v>2567</v>
      </c>
      <c r="C488" s="185">
        <v>200000000</v>
      </c>
      <c r="D488" s="264"/>
    </row>
    <row r="489" spans="1:4" s="178" customFormat="1" ht="27.6">
      <c r="A489" s="219">
        <v>22</v>
      </c>
      <c r="B489" s="184" t="s">
        <v>2569</v>
      </c>
      <c r="C489" s="185">
        <v>100000000</v>
      </c>
      <c r="D489" s="264"/>
    </row>
    <row r="490" spans="1:4" s="178" customFormat="1">
      <c r="A490" s="219"/>
      <c r="B490" s="190" t="s">
        <v>2570</v>
      </c>
      <c r="C490" s="185">
        <v>100000000</v>
      </c>
      <c r="D490" s="264"/>
    </row>
    <row r="491" spans="1:4" s="178" customFormat="1" ht="27.6">
      <c r="A491" s="219">
        <v>23</v>
      </c>
      <c r="B491" s="184" t="s">
        <v>2572</v>
      </c>
      <c r="C491" s="185">
        <v>305000000</v>
      </c>
      <c r="D491" s="264"/>
    </row>
    <row r="492" spans="1:4" s="178" customFormat="1">
      <c r="A492" s="219"/>
      <c r="B492" s="190" t="s">
        <v>2573</v>
      </c>
      <c r="C492" s="185">
        <v>10000000</v>
      </c>
      <c r="D492" s="264"/>
    </row>
    <row r="493" spans="1:4" s="178" customFormat="1">
      <c r="A493" s="219"/>
      <c r="B493" s="190" t="s">
        <v>2574</v>
      </c>
      <c r="C493" s="185">
        <v>10000000</v>
      </c>
      <c r="D493" s="264"/>
    </row>
    <row r="494" spans="1:4" s="178" customFormat="1">
      <c r="A494" s="219"/>
      <c r="B494" s="190" t="s">
        <v>2575</v>
      </c>
      <c r="C494" s="185">
        <v>10000000</v>
      </c>
      <c r="D494" s="264"/>
    </row>
    <row r="495" spans="1:4" s="178" customFormat="1">
      <c r="A495" s="219"/>
      <c r="B495" s="190" t="s">
        <v>2576</v>
      </c>
      <c r="C495" s="185">
        <v>75000000</v>
      </c>
      <c r="D495" s="264"/>
    </row>
    <row r="496" spans="1:4" s="178" customFormat="1">
      <c r="A496" s="219"/>
      <c r="B496" s="190" t="s">
        <v>2577</v>
      </c>
      <c r="C496" s="185">
        <v>100000000</v>
      </c>
      <c r="D496" s="264"/>
    </row>
    <row r="497" spans="1:4" s="178" customFormat="1">
      <c r="A497" s="219"/>
      <c r="B497" s="190" t="s">
        <v>2578</v>
      </c>
      <c r="C497" s="185">
        <v>100000000</v>
      </c>
      <c r="D497" s="264"/>
    </row>
    <row r="498" spans="1:4" s="178" customFormat="1" ht="27.6">
      <c r="A498" s="219">
        <v>24</v>
      </c>
      <c r="B498" s="184" t="s">
        <v>2580</v>
      </c>
      <c r="C498" s="185">
        <v>110000000</v>
      </c>
      <c r="D498" s="264"/>
    </row>
    <row r="499" spans="1:4" s="178" customFormat="1">
      <c r="A499" s="219"/>
      <c r="B499" s="190" t="s">
        <v>2581</v>
      </c>
      <c r="C499" s="185">
        <v>100000000</v>
      </c>
      <c r="D499" s="264"/>
    </row>
    <row r="500" spans="1:4" s="178" customFormat="1">
      <c r="A500" s="219"/>
      <c r="B500" s="190" t="s">
        <v>2582</v>
      </c>
      <c r="C500" s="185">
        <v>10000000</v>
      </c>
      <c r="D500" s="264"/>
    </row>
    <row r="501" spans="1:4" s="178" customFormat="1" ht="27.6">
      <c r="A501" s="219">
        <v>25</v>
      </c>
      <c r="B501" s="184" t="s">
        <v>2584</v>
      </c>
      <c r="C501" s="185">
        <v>100000000</v>
      </c>
      <c r="D501" s="264"/>
    </row>
    <row r="502" spans="1:4" s="178" customFormat="1">
      <c r="A502" s="219"/>
      <c r="B502" s="190" t="s">
        <v>2585</v>
      </c>
      <c r="C502" s="185">
        <v>100000000</v>
      </c>
      <c r="D502" s="264"/>
    </row>
    <row r="503" spans="1:4" s="178" customFormat="1" ht="27.6">
      <c r="A503" s="219">
        <v>260</v>
      </c>
      <c r="B503" s="184" t="s">
        <v>2587</v>
      </c>
      <c r="C503" s="185">
        <v>100000000</v>
      </c>
      <c r="D503" s="264"/>
    </row>
    <row r="504" spans="1:4" s="178" customFormat="1">
      <c r="A504" s="219"/>
      <c r="B504" s="190" t="s">
        <v>2588</v>
      </c>
      <c r="C504" s="185">
        <v>100000000</v>
      </c>
      <c r="D504" s="264"/>
    </row>
    <row r="505" spans="1:4" s="178" customFormat="1" ht="27.6">
      <c r="A505" s="219">
        <v>27</v>
      </c>
      <c r="B505" s="184" t="s">
        <v>2590</v>
      </c>
      <c r="C505" s="185">
        <v>175000000</v>
      </c>
      <c r="D505" s="264"/>
    </row>
    <row r="506" spans="1:4" s="178" customFormat="1">
      <c r="A506" s="219"/>
      <c r="B506" s="190" t="s">
        <v>2591</v>
      </c>
      <c r="C506" s="185">
        <v>100000000</v>
      </c>
      <c r="D506" s="264"/>
    </row>
    <row r="507" spans="1:4" s="178" customFormat="1">
      <c r="A507" s="219"/>
      <c r="B507" s="190" t="s">
        <v>2592</v>
      </c>
      <c r="C507" s="185">
        <v>25000000</v>
      </c>
      <c r="D507" s="264"/>
    </row>
    <row r="508" spans="1:4" s="178" customFormat="1" ht="27.6">
      <c r="A508" s="219"/>
      <c r="B508" s="184" t="s">
        <v>2593</v>
      </c>
      <c r="C508" s="185">
        <v>50000000</v>
      </c>
      <c r="D508" s="264"/>
    </row>
    <row r="509" spans="1:4" s="178" customFormat="1" ht="27.6">
      <c r="A509" s="219">
        <v>28</v>
      </c>
      <c r="B509" s="184" t="s">
        <v>2595</v>
      </c>
      <c r="C509" s="185">
        <v>500000000</v>
      </c>
      <c r="D509" s="264"/>
    </row>
    <row r="510" spans="1:4" s="178" customFormat="1" ht="27.6">
      <c r="A510" s="219"/>
      <c r="B510" s="184" t="s">
        <v>2596</v>
      </c>
      <c r="C510" s="185">
        <v>200000000</v>
      </c>
      <c r="D510" s="264"/>
    </row>
    <row r="511" spans="1:4" s="178" customFormat="1">
      <c r="A511" s="219"/>
      <c r="B511" s="190" t="s">
        <v>2597</v>
      </c>
      <c r="C511" s="185">
        <v>300000000</v>
      </c>
      <c r="D511" s="264"/>
    </row>
    <row r="512" spans="1:4" s="178" customFormat="1" ht="27.6">
      <c r="A512" s="219">
        <v>29</v>
      </c>
      <c r="B512" s="184" t="s">
        <v>2599</v>
      </c>
      <c r="C512" s="185">
        <v>20000000</v>
      </c>
      <c r="D512" s="264"/>
    </row>
    <row r="513" spans="1:4" s="178" customFormat="1" ht="27.6">
      <c r="A513" s="219"/>
      <c r="B513" s="190" t="s">
        <v>2600</v>
      </c>
      <c r="C513" s="185">
        <v>20000000</v>
      </c>
      <c r="D513" s="264"/>
    </row>
    <row r="514" spans="1:4" s="178" customFormat="1" ht="27.6">
      <c r="A514" s="219">
        <v>30</v>
      </c>
      <c r="B514" s="184" t="s">
        <v>2602</v>
      </c>
      <c r="C514" s="185">
        <v>20000000</v>
      </c>
      <c r="D514" s="264"/>
    </row>
    <row r="515" spans="1:4" s="178" customFormat="1">
      <c r="A515" s="219"/>
      <c r="B515" s="190" t="s">
        <v>2603</v>
      </c>
      <c r="C515" s="185">
        <v>20000000</v>
      </c>
      <c r="D515" s="264"/>
    </row>
    <row r="516" spans="1:4" s="178" customFormat="1" ht="27.6">
      <c r="A516" s="219">
        <v>31</v>
      </c>
      <c r="B516" s="184" t="s">
        <v>2605</v>
      </c>
      <c r="C516" s="185">
        <v>125000000</v>
      </c>
      <c r="D516" s="264"/>
    </row>
    <row r="517" spans="1:4" s="178" customFormat="1" ht="27.6">
      <c r="A517" s="219"/>
      <c r="B517" s="190" t="s">
        <v>2606</v>
      </c>
      <c r="C517" s="185">
        <v>50000000</v>
      </c>
      <c r="D517" s="264"/>
    </row>
    <row r="518" spans="1:4" s="178" customFormat="1">
      <c r="A518" s="219"/>
      <c r="B518" s="190" t="s">
        <v>2607</v>
      </c>
      <c r="C518" s="185">
        <v>75000000</v>
      </c>
      <c r="D518" s="264"/>
    </row>
    <row r="519" spans="1:4" s="178" customFormat="1" ht="27.6">
      <c r="A519" s="219">
        <v>32</v>
      </c>
      <c r="B519" s="184" t="s">
        <v>2609</v>
      </c>
      <c r="C519" s="185">
        <v>350000000</v>
      </c>
      <c r="D519" s="264"/>
    </row>
    <row r="520" spans="1:4" s="178" customFormat="1">
      <c r="A520" s="219"/>
      <c r="B520" s="190" t="s">
        <v>2610</v>
      </c>
      <c r="C520" s="185">
        <v>50000000</v>
      </c>
      <c r="D520" s="264"/>
    </row>
    <row r="521" spans="1:4" s="178" customFormat="1">
      <c r="A521" s="219"/>
      <c r="B521" s="190" t="s">
        <v>2611</v>
      </c>
      <c r="C521" s="185">
        <v>200000000</v>
      </c>
      <c r="D521" s="264"/>
    </row>
    <row r="522" spans="1:4" s="178" customFormat="1">
      <c r="A522" s="219"/>
      <c r="B522" s="190" t="s">
        <v>2612</v>
      </c>
      <c r="C522" s="185">
        <v>100000000</v>
      </c>
      <c r="D522" s="264"/>
    </row>
    <row r="523" spans="1:4" s="178" customFormat="1" ht="27.6">
      <c r="A523" s="219">
        <v>33</v>
      </c>
      <c r="B523" s="184" t="s">
        <v>2614</v>
      </c>
      <c r="C523" s="185">
        <v>435000000</v>
      </c>
      <c r="D523" s="264"/>
    </row>
    <row r="524" spans="1:4" s="178" customFormat="1" ht="27.6">
      <c r="A524" s="219"/>
      <c r="B524" s="190" t="s">
        <v>2615</v>
      </c>
      <c r="C524" s="185">
        <v>35000000</v>
      </c>
      <c r="D524" s="264"/>
    </row>
    <row r="525" spans="1:4" s="178" customFormat="1">
      <c r="A525" s="219"/>
      <c r="B525" s="190" t="s">
        <v>2616</v>
      </c>
      <c r="C525" s="185">
        <v>50000000</v>
      </c>
      <c r="D525" s="264"/>
    </row>
    <row r="526" spans="1:4" s="178" customFormat="1">
      <c r="A526" s="219"/>
      <c r="B526" s="190" t="s">
        <v>2617</v>
      </c>
      <c r="C526" s="185">
        <v>25000000</v>
      </c>
      <c r="D526" s="264"/>
    </row>
    <row r="527" spans="1:4" s="178" customFormat="1">
      <c r="A527" s="219"/>
      <c r="B527" s="190" t="s">
        <v>2618</v>
      </c>
      <c r="C527" s="185">
        <v>50000000</v>
      </c>
      <c r="D527" s="264"/>
    </row>
    <row r="528" spans="1:4" s="178" customFormat="1">
      <c r="A528" s="219"/>
      <c r="B528" s="190" t="s">
        <v>2619</v>
      </c>
      <c r="C528" s="185">
        <v>25000000</v>
      </c>
      <c r="D528" s="264"/>
    </row>
    <row r="529" spans="1:4" s="178" customFormat="1">
      <c r="A529" s="219"/>
      <c r="B529" s="190" t="s">
        <v>2620</v>
      </c>
      <c r="C529" s="185">
        <v>50000000</v>
      </c>
      <c r="D529" s="264"/>
    </row>
    <row r="530" spans="1:4" s="178" customFormat="1">
      <c r="A530" s="219"/>
      <c r="B530" s="190" t="s">
        <v>2621</v>
      </c>
      <c r="C530" s="185">
        <v>200000000</v>
      </c>
      <c r="D530" s="264"/>
    </row>
    <row r="531" spans="1:4" s="178" customFormat="1" ht="27.6">
      <c r="A531" s="219">
        <v>34</v>
      </c>
      <c r="B531" s="184" t="s">
        <v>2623</v>
      </c>
      <c r="C531" s="185">
        <v>100000000</v>
      </c>
      <c r="D531" s="264"/>
    </row>
    <row r="532" spans="1:4" s="178" customFormat="1" ht="27.6">
      <c r="A532" s="219"/>
      <c r="B532" s="184" t="s">
        <v>2624</v>
      </c>
      <c r="C532" s="185">
        <v>50000000</v>
      </c>
      <c r="D532" s="264"/>
    </row>
    <row r="533" spans="1:4" s="178" customFormat="1" ht="27.6">
      <c r="A533" s="219"/>
      <c r="B533" s="184" t="s">
        <v>2625</v>
      </c>
      <c r="C533" s="185">
        <v>50000000</v>
      </c>
      <c r="D533" s="264"/>
    </row>
    <row r="534" spans="1:4" s="178" customFormat="1" ht="27.6">
      <c r="A534" s="219">
        <v>35</v>
      </c>
      <c r="B534" s="184" t="s">
        <v>2627</v>
      </c>
      <c r="C534" s="185">
        <v>100000000</v>
      </c>
      <c r="D534" s="264"/>
    </row>
    <row r="535" spans="1:4" s="178" customFormat="1" ht="27.6">
      <c r="A535" s="219"/>
      <c r="B535" s="190" t="s">
        <v>2628</v>
      </c>
      <c r="C535" s="185">
        <v>50000000</v>
      </c>
      <c r="D535" s="264"/>
    </row>
    <row r="536" spans="1:4" s="178" customFormat="1">
      <c r="A536" s="219"/>
      <c r="B536" s="190" t="s">
        <v>2629</v>
      </c>
      <c r="C536" s="185">
        <v>50000000</v>
      </c>
      <c r="D536" s="264"/>
    </row>
    <row r="537" spans="1:4" s="178" customFormat="1" ht="27.6">
      <c r="A537" s="219">
        <v>36</v>
      </c>
      <c r="B537" s="184" t="s">
        <v>2631</v>
      </c>
      <c r="C537" s="185">
        <v>215000000</v>
      </c>
      <c r="D537" s="264"/>
    </row>
    <row r="538" spans="1:4" s="178" customFormat="1">
      <c r="A538" s="219"/>
      <c r="B538" s="190" t="s">
        <v>2632</v>
      </c>
      <c r="C538" s="185">
        <v>50000000</v>
      </c>
      <c r="D538" s="264"/>
    </row>
    <row r="539" spans="1:4" s="178" customFormat="1">
      <c r="A539" s="219"/>
      <c r="B539" s="190" t="s">
        <v>2633</v>
      </c>
      <c r="C539" s="185">
        <v>25000000</v>
      </c>
      <c r="D539" s="264"/>
    </row>
    <row r="540" spans="1:4" s="178" customFormat="1" ht="27.6">
      <c r="A540" s="219"/>
      <c r="B540" s="190" t="s">
        <v>2634</v>
      </c>
      <c r="C540" s="185">
        <v>50000000</v>
      </c>
      <c r="D540" s="264"/>
    </row>
    <row r="541" spans="1:4" s="178" customFormat="1" ht="27.6">
      <c r="A541" s="219"/>
      <c r="B541" s="190" t="s">
        <v>2635</v>
      </c>
      <c r="C541" s="185">
        <v>50000000</v>
      </c>
      <c r="D541" s="264"/>
    </row>
    <row r="542" spans="1:4" s="178" customFormat="1">
      <c r="A542" s="219"/>
      <c r="B542" s="190" t="s">
        <v>2636</v>
      </c>
      <c r="C542" s="185">
        <v>25000000</v>
      </c>
      <c r="D542" s="264"/>
    </row>
    <row r="543" spans="1:4" s="178" customFormat="1" ht="27.6">
      <c r="A543" s="219"/>
      <c r="B543" s="190" t="s">
        <v>2637</v>
      </c>
      <c r="C543" s="185">
        <v>15000000</v>
      </c>
      <c r="D543" s="264"/>
    </row>
    <row r="544" spans="1:4" s="178" customFormat="1" ht="27.6">
      <c r="A544" s="219">
        <v>37</v>
      </c>
      <c r="B544" s="184" t="s">
        <v>2639</v>
      </c>
      <c r="C544" s="185">
        <v>115000000</v>
      </c>
      <c r="D544" s="264"/>
    </row>
    <row r="545" spans="1:4" s="178" customFormat="1">
      <c r="A545" s="219"/>
      <c r="B545" s="190" t="s">
        <v>2640</v>
      </c>
      <c r="C545" s="185">
        <v>50000000</v>
      </c>
      <c r="D545" s="264"/>
    </row>
    <row r="546" spans="1:4" s="178" customFormat="1">
      <c r="A546" s="219"/>
      <c r="B546" s="190" t="s">
        <v>2641</v>
      </c>
      <c r="C546" s="185">
        <v>50000000</v>
      </c>
      <c r="D546" s="264"/>
    </row>
    <row r="547" spans="1:4" s="178" customFormat="1" ht="27.6">
      <c r="A547" s="219"/>
      <c r="B547" s="190" t="s">
        <v>2642</v>
      </c>
      <c r="C547" s="185">
        <v>15000000</v>
      </c>
      <c r="D547" s="264"/>
    </row>
    <row r="548" spans="1:4" s="178" customFormat="1" ht="27.6">
      <c r="A548" s="219">
        <v>38</v>
      </c>
      <c r="B548" s="184" t="s">
        <v>2644</v>
      </c>
      <c r="C548" s="185">
        <v>180000000</v>
      </c>
      <c r="D548" s="264"/>
    </row>
    <row r="549" spans="1:4" s="178" customFormat="1" ht="27.6">
      <c r="A549" s="219"/>
      <c r="B549" s="184" t="s">
        <v>2645</v>
      </c>
      <c r="C549" s="185">
        <v>50000000</v>
      </c>
      <c r="D549" s="264"/>
    </row>
    <row r="550" spans="1:4" s="178" customFormat="1">
      <c r="A550" s="219"/>
      <c r="B550" s="190" t="s">
        <v>2646</v>
      </c>
      <c r="C550" s="185">
        <v>100000000</v>
      </c>
      <c r="D550" s="264"/>
    </row>
    <row r="551" spans="1:4" s="178" customFormat="1">
      <c r="A551" s="219"/>
      <c r="B551" s="190" t="s">
        <v>2647</v>
      </c>
      <c r="C551" s="185">
        <v>30000000</v>
      </c>
      <c r="D551" s="264"/>
    </row>
    <row r="552" spans="1:4" s="178" customFormat="1" ht="27.6">
      <c r="A552" s="219">
        <v>39</v>
      </c>
      <c r="B552" s="184" t="s">
        <v>2649</v>
      </c>
      <c r="C552" s="185">
        <v>210000000</v>
      </c>
      <c r="D552" s="264"/>
    </row>
    <row r="553" spans="1:4" s="178" customFormat="1" ht="27.6">
      <c r="A553" s="219"/>
      <c r="B553" s="190" t="s">
        <v>2650</v>
      </c>
      <c r="C553" s="185">
        <v>60000000</v>
      </c>
      <c r="D553" s="264"/>
    </row>
    <row r="554" spans="1:4" s="178" customFormat="1" ht="27.6">
      <c r="A554" s="219"/>
      <c r="B554" s="184" t="s">
        <v>2651</v>
      </c>
      <c r="C554" s="185">
        <v>50000000</v>
      </c>
      <c r="D554" s="264"/>
    </row>
    <row r="555" spans="1:4" s="178" customFormat="1">
      <c r="A555" s="219"/>
      <c r="B555" s="190" t="s">
        <v>2652</v>
      </c>
      <c r="C555" s="185">
        <v>50000000</v>
      </c>
      <c r="D555" s="264"/>
    </row>
    <row r="556" spans="1:4" s="178" customFormat="1">
      <c r="A556" s="219"/>
      <c r="B556" s="190" t="s">
        <v>2653</v>
      </c>
      <c r="C556" s="185">
        <v>25000000</v>
      </c>
      <c r="D556" s="264"/>
    </row>
    <row r="557" spans="1:4" s="178" customFormat="1">
      <c r="A557" s="219"/>
      <c r="B557" s="190" t="s">
        <v>2654</v>
      </c>
      <c r="C557" s="185">
        <v>25000000</v>
      </c>
      <c r="D557" s="264"/>
    </row>
    <row r="558" spans="1:4" s="178" customFormat="1" ht="27.6">
      <c r="A558" s="219">
        <v>40</v>
      </c>
      <c r="B558" s="184" t="s">
        <v>2656</v>
      </c>
      <c r="C558" s="185">
        <v>50000000</v>
      </c>
      <c r="D558" s="264"/>
    </row>
    <row r="559" spans="1:4" s="178" customFormat="1" ht="27.6">
      <c r="A559" s="219"/>
      <c r="B559" s="184" t="s">
        <v>2657</v>
      </c>
      <c r="C559" s="185">
        <v>50000000</v>
      </c>
      <c r="D559" s="264"/>
    </row>
    <row r="560" spans="1:4" s="178" customFormat="1" ht="27.6">
      <c r="A560" s="219">
        <v>41</v>
      </c>
      <c r="B560" s="184" t="s">
        <v>2659</v>
      </c>
      <c r="C560" s="185">
        <v>250000000</v>
      </c>
      <c r="D560" s="264"/>
    </row>
    <row r="561" spans="1:4" s="178" customFormat="1">
      <c r="A561" s="219"/>
      <c r="B561" s="190" t="s">
        <v>2660</v>
      </c>
      <c r="C561" s="185">
        <v>75000000</v>
      </c>
      <c r="D561" s="264"/>
    </row>
    <row r="562" spans="1:4" s="178" customFormat="1" ht="27.6">
      <c r="A562" s="219"/>
      <c r="B562" s="190" t="s">
        <v>2661</v>
      </c>
      <c r="C562" s="185">
        <v>100000000</v>
      </c>
      <c r="D562" s="264"/>
    </row>
    <row r="563" spans="1:4" s="178" customFormat="1">
      <c r="A563" s="219"/>
      <c r="B563" s="190" t="s">
        <v>2662</v>
      </c>
      <c r="C563" s="185">
        <v>75000000</v>
      </c>
      <c r="D563" s="264"/>
    </row>
    <row r="564" spans="1:4" s="178" customFormat="1" ht="27.6">
      <c r="A564" s="219">
        <v>42</v>
      </c>
      <c r="B564" s="184" t="s">
        <v>2664</v>
      </c>
      <c r="C564" s="185">
        <v>290000000</v>
      </c>
      <c r="D564" s="264"/>
    </row>
    <row r="565" spans="1:4" s="178" customFormat="1">
      <c r="A565" s="219"/>
      <c r="B565" s="190" t="s">
        <v>2665</v>
      </c>
      <c r="C565" s="185">
        <v>75000000</v>
      </c>
      <c r="D565" s="264"/>
    </row>
    <row r="566" spans="1:4" s="178" customFormat="1">
      <c r="A566" s="219"/>
      <c r="B566" s="190" t="s">
        <v>2666</v>
      </c>
      <c r="C566" s="185">
        <v>65000000</v>
      </c>
      <c r="D566" s="264"/>
    </row>
    <row r="567" spans="1:4" s="178" customFormat="1">
      <c r="A567" s="219"/>
      <c r="B567" s="190" t="s">
        <v>2667</v>
      </c>
      <c r="C567" s="185">
        <v>100000000</v>
      </c>
      <c r="D567" s="264"/>
    </row>
    <row r="568" spans="1:4" s="178" customFormat="1">
      <c r="A568" s="219"/>
      <c r="B568" s="190" t="s">
        <v>2668</v>
      </c>
      <c r="C568" s="185">
        <v>50000000</v>
      </c>
      <c r="D568" s="264"/>
    </row>
    <row r="569" spans="1:4" s="178" customFormat="1" ht="27.6">
      <c r="A569" s="219">
        <v>43</v>
      </c>
      <c r="B569" s="184" t="s">
        <v>2670</v>
      </c>
      <c r="C569" s="185">
        <v>200000000</v>
      </c>
      <c r="D569" s="264"/>
    </row>
    <row r="570" spans="1:4" s="178" customFormat="1">
      <c r="A570" s="219"/>
      <c r="B570" s="190" t="s">
        <v>2671</v>
      </c>
      <c r="C570" s="185">
        <v>60000000</v>
      </c>
      <c r="D570" s="264"/>
    </row>
    <row r="571" spans="1:4" s="178" customFormat="1">
      <c r="A571" s="219"/>
      <c r="B571" s="190" t="s">
        <v>2672</v>
      </c>
      <c r="C571" s="185">
        <v>60000000</v>
      </c>
      <c r="D571" s="264"/>
    </row>
    <row r="572" spans="1:4" s="178" customFormat="1">
      <c r="A572" s="219"/>
      <c r="B572" s="190" t="s">
        <v>2673</v>
      </c>
      <c r="C572" s="185">
        <v>80000000</v>
      </c>
      <c r="D572" s="264"/>
    </row>
    <row r="573" spans="1:4" s="178" customFormat="1" ht="27.6">
      <c r="A573" s="219">
        <v>44</v>
      </c>
      <c r="B573" s="184" t="s">
        <v>2675</v>
      </c>
      <c r="C573" s="185">
        <v>205000000</v>
      </c>
      <c r="D573" s="264"/>
    </row>
    <row r="574" spans="1:4" s="178" customFormat="1">
      <c r="A574" s="219"/>
      <c r="B574" s="190" t="s">
        <v>2676</v>
      </c>
      <c r="C574" s="185">
        <v>70000000</v>
      </c>
      <c r="D574" s="264"/>
    </row>
    <row r="575" spans="1:4" s="178" customFormat="1">
      <c r="A575" s="219"/>
      <c r="B575" s="190" t="s">
        <v>2677</v>
      </c>
      <c r="C575" s="185">
        <v>60000000</v>
      </c>
      <c r="D575" s="264"/>
    </row>
    <row r="576" spans="1:4" s="178" customFormat="1">
      <c r="A576" s="219"/>
      <c r="B576" s="190" t="s">
        <v>2678</v>
      </c>
      <c r="C576" s="185">
        <v>75000000</v>
      </c>
      <c r="D576" s="264"/>
    </row>
    <row r="577" spans="1:4" s="178" customFormat="1" ht="27.6">
      <c r="A577" s="219">
        <v>45</v>
      </c>
      <c r="B577" s="184" t="s">
        <v>2680</v>
      </c>
      <c r="C577" s="185">
        <v>75000000</v>
      </c>
      <c r="D577" s="264"/>
    </row>
    <row r="578" spans="1:4" s="178" customFormat="1" ht="27.6">
      <c r="A578" s="219"/>
      <c r="B578" s="184" t="s">
        <v>2681</v>
      </c>
      <c r="C578" s="185">
        <v>50000000</v>
      </c>
      <c r="D578" s="264"/>
    </row>
    <row r="579" spans="1:4" s="178" customFormat="1" ht="27.6">
      <c r="A579" s="219"/>
      <c r="B579" s="184" t="s">
        <v>2682</v>
      </c>
      <c r="C579" s="185">
        <v>25000000</v>
      </c>
      <c r="D579" s="264"/>
    </row>
    <row r="580" spans="1:4" s="178" customFormat="1" ht="27.6">
      <c r="A580" s="219">
        <v>46</v>
      </c>
      <c r="B580" s="184" t="s">
        <v>2684</v>
      </c>
      <c r="C580" s="185">
        <v>475000000</v>
      </c>
      <c r="D580" s="264"/>
    </row>
    <row r="581" spans="1:4" s="178" customFormat="1">
      <c r="A581" s="219"/>
      <c r="B581" s="190" t="s">
        <v>2685</v>
      </c>
      <c r="C581" s="185">
        <v>100000000</v>
      </c>
      <c r="D581" s="264"/>
    </row>
    <row r="582" spans="1:4" s="178" customFormat="1">
      <c r="A582" s="219"/>
      <c r="B582" s="190" t="s">
        <v>2686</v>
      </c>
      <c r="C582" s="185">
        <v>200000000</v>
      </c>
      <c r="D582" s="264"/>
    </row>
    <row r="583" spans="1:4" s="178" customFormat="1" ht="27.6">
      <c r="A583" s="219"/>
      <c r="B583" s="190" t="s">
        <v>2687</v>
      </c>
      <c r="C583" s="185">
        <v>75000000</v>
      </c>
      <c r="D583" s="264"/>
    </row>
    <row r="584" spans="1:4" s="178" customFormat="1">
      <c r="A584" s="219"/>
      <c r="B584" s="190" t="s">
        <v>2688</v>
      </c>
      <c r="C584" s="185">
        <v>100000000</v>
      </c>
      <c r="D584" s="264"/>
    </row>
    <row r="585" spans="1:4" s="178" customFormat="1" ht="27.6">
      <c r="A585" s="219">
        <v>47</v>
      </c>
      <c r="B585" s="184" t="s">
        <v>2690</v>
      </c>
      <c r="C585" s="185">
        <v>170000000</v>
      </c>
      <c r="D585" s="264"/>
    </row>
    <row r="586" spans="1:4" s="178" customFormat="1">
      <c r="A586" s="219"/>
      <c r="B586" s="190" t="s">
        <v>2691</v>
      </c>
      <c r="C586" s="185">
        <v>30000000</v>
      </c>
      <c r="D586" s="264"/>
    </row>
    <row r="587" spans="1:4" s="178" customFormat="1">
      <c r="A587" s="219"/>
      <c r="B587" s="190" t="s">
        <v>2692</v>
      </c>
      <c r="C587" s="185">
        <v>25000000</v>
      </c>
      <c r="D587" s="264"/>
    </row>
    <row r="588" spans="1:4" s="178" customFormat="1">
      <c r="A588" s="219"/>
      <c r="B588" s="190" t="s">
        <v>2693</v>
      </c>
      <c r="C588" s="185">
        <v>25000000</v>
      </c>
      <c r="D588" s="264"/>
    </row>
    <row r="589" spans="1:4" s="178" customFormat="1">
      <c r="A589" s="219"/>
      <c r="B589" s="190" t="s">
        <v>2694</v>
      </c>
      <c r="C589" s="185">
        <v>40000000</v>
      </c>
      <c r="D589" s="264"/>
    </row>
    <row r="590" spans="1:4" s="178" customFormat="1" ht="27.6">
      <c r="A590" s="219"/>
      <c r="B590" s="184" t="s">
        <v>2695</v>
      </c>
      <c r="C590" s="185">
        <v>50000000</v>
      </c>
      <c r="D590" s="264"/>
    </row>
    <row r="591" spans="1:4" s="178" customFormat="1" ht="27.6">
      <c r="A591" s="219">
        <v>48</v>
      </c>
      <c r="B591" s="184" t="s">
        <v>2697</v>
      </c>
      <c r="C591" s="185">
        <v>150000000</v>
      </c>
      <c r="D591" s="264"/>
    </row>
    <row r="592" spans="1:4" s="178" customFormat="1">
      <c r="A592" s="219"/>
      <c r="B592" s="190" t="s">
        <v>2698</v>
      </c>
      <c r="C592" s="185">
        <v>100000000</v>
      </c>
      <c r="D592" s="264"/>
    </row>
    <row r="593" spans="1:4" s="178" customFormat="1" ht="27.6">
      <c r="A593" s="219"/>
      <c r="B593" s="190" t="s">
        <v>2699</v>
      </c>
      <c r="C593" s="185">
        <v>50000000</v>
      </c>
      <c r="D593" s="264"/>
    </row>
    <row r="594" spans="1:4" s="178" customFormat="1" ht="27.6">
      <c r="A594" s="219">
        <v>49</v>
      </c>
      <c r="B594" s="184" t="s">
        <v>2701</v>
      </c>
      <c r="C594" s="185">
        <v>75000000</v>
      </c>
      <c r="D594" s="264"/>
    </row>
    <row r="595" spans="1:4" s="178" customFormat="1" ht="27.6">
      <c r="A595" s="219"/>
      <c r="B595" s="184" t="s">
        <v>2702</v>
      </c>
      <c r="C595" s="185">
        <v>75000000</v>
      </c>
      <c r="D595" s="264"/>
    </row>
    <row r="596" spans="1:4" s="178" customFormat="1" ht="41.4">
      <c r="A596" s="219">
        <v>50</v>
      </c>
      <c r="B596" s="184" t="s">
        <v>2704</v>
      </c>
      <c r="C596" s="185">
        <v>480000000</v>
      </c>
      <c r="D596" s="264"/>
    </row>
    <row r="597" spans="1:4" s="178" customFormat="1">
      <c r="A597" s="219"/>
      <c r="B597" s="190" t="s">
        <v>2705</v>
      </c>
      <c r="C597" s="185">
        <v>50000000</v>
      </c>
      <c r="D597" s="264"/>
    </row>
    <row r="598" spans="1:4" s="178" customFormat="1" ht="27.6">
      <c r="A598" s="219"/>
      <c r="B598" s="184" t="s">
        <v>2706</v>
      </c>
      <c r="C598" s="185">
        <v>200000000</v>
      </c>
      <c r="D598" s="264"/>
    </row>
    <row r="599" spans="1:4" s="178" customFormat="1" ht="27.6">
      <c r="A599" s="219"/>
      <c r="B599" s="190" t="s">
        <v>2707</v>
      </c>
      <c r="C599" s="185">
        <v>40000000</v>
      </c>
      <c r="D599" s="264"/>
    </row>
    <row r="600" spans="1:4" s="178" customFormat="1">
      <c r="A600" s="219"/>
      <c r="B600" s="190" t="s">
        <v>2708</v>
      </c>
      <c r="C600" s="185">
        <v>25000000</v>
      </c>
      <c r="D600" s="264"/>
    </row>
    <row r="601" spans="1:4" s="178" customFormat="1" ht="27.6">
      <c r="A601" s="219"/>
      <c r="B601" s="184" t="s">
        <v>2709</v>
      </c>
      <c r="C601" s="185">
        <v>150000000</v>
      </c>
      <c r="D601" s="264"/>
    </row>
    <row r="602" spans="1:4" s="178" customFormat="1" ht="27.6">
      <c r="A602" s="219"/>
      <c r="B602" s="184" t="s">
        <v>2710</v>
      </c>
      <c r="C602" s="185">
        <v>15000000</v>
      </c>
      <c r="D602" s="264"/>
    </row>
    <row r="603" spans="1:4" s="178" customFormat="1" ht="27.6">
      <c r="A603" s="219">
        <v>51</v>
      </c>
      <c r="B603" s="184" t="s">
        <v>2712</v>
      </c>
      <c r="C603" s="185">
        <v>90000000</v>
      </c>
      <c r="D603" s="264"/>
    </row>
    <row r="604" spans="1:4" s="178" customFormat="1">
      <c r="A604" s="219"/>
      <c r="B604" s="190" t="s">
        <v>2713</v>
      </c>
      <c r="C604" s="185">
        <v>45000000</v>
      </c>
      <c r="D604" s="264"/>
    </row>
    <row r="605" spans="1:4" s="178" customFormat="1" ht="27.6">
      <c r="A605" s="219"/>
      <c r="B605" s="184" t="s">
        <v>2714</v>
      </c>
      <c r="C605" s="185">
        <v>45000000</v>
      </c>
      <c r="D605" s="264"/>
    </row>
    <row r="606" spans="1:4" s="178" customFormat="1" ht="27.6">
      <c r="A606" s="219">
        <v>52</v>
      </c>
      <c r="B606" s="184" t="s">
        <v>2716</v>
      </c>
      <c r="C606" s="185">
        <v>120000000</v>
      </c>
      <c r="D606" s="264"/>
    </row>
    <row r="607" spans="1:4" s="178" customFormat="1" ht="27.6">
      <c r="A607" s="219"/>
      <c r="B607" s="184" t="s">
        <v>2717</v>
      </c>
      <c r="C607" s="185">
        <v>20000000</v>
      </c>
      <c r="D607" s="264"/>
    </row>
    <row r="608" spans="1:4" s="178" customFormat="1">
      <c r="A608" s="219"/>
      <c r="B608" s="190" t="s">
        <v>2718</v>
      </c>
      <c r="C608" s="185">
        <v>50000000</v>
      </c>
      <c r="D608" s="264"/>
    </row>
    <row r="609" spans="1:4" s="178" customFormat="1">
      <c r="A609" s="219"/>
      <c r="B609" s="190" t="s">
        <v>2719</v>
      </c>
      <c r="C609" s="185">
        <v>50000000</v>
      </c>
      <c r="D609" s="264"/>
    </row>
    <row r="610" spans="1:4" s="178" customFormat="1" ht="27.6">
      <c r="A610" s="219">
        <v>53</v>
      </c>
      <c r="B610" s="184" t="s">
        <v>2721</v>
      </c>
      <c r="C610" s="185">
        <v>245000000</v>
      </c>
      <c r="D610" s="264"/>
    </row>
    <row r="611" spans="1:4" s="178" customFormat="1" ht="27.6">
      <c r="A611" s="219"/>
      <c r="B611" s="184" t="s">
        <v>2722</v>
      </c>
      <c r="C611" s="185">
        <v>100000000</v>
      </c>
      <c r="D611" s="264"/>
    </row>
    <row r="612" spans="1:4" s="178" customFormat="1" ht="27.6">
      <c r="A612" s="219"/>
      <c r="B612" s="184" t="s">
        <v>2723</v>
      </c>
      <c r="C612" s="185">
        <v>100000000</v>
      </c>
      <c r="D612" s="264"/>
    </row>
    <row r="613" spans="1:4" s="178" customFormat="1" ht="27.6">
      <c r="A613" s="219"/>
      <c r="B613" s="184" t="s">
        <v>2724</v>
      </c>
      <c r="C613" s="185">
        <v>20000000</v>
      </c>
      <c r="D613" s="264"/>
    </row>
    <row r="614" spans="1:4" s="178" customFormat="1">
      <c r="A614" s="219"/>
      <c r="B614" s="190" t="s">
        <v>2725</v>
      </c>
      <c r="C614" s="185">
        <v>25000000</v>
      </c>
      <c r="D614" s="264"/>
    </row>
    <row r="615" spans="1:4" s="178" customFormat="1" ht="27.6">
      <c r="A615" s="219">
        <v>54</v>
      </c>
      <c r="B615" s="184" t="s">
        <v>2727</v>
      </c>
      <c r="C615" s="185">
        <v>25000000</v>
      </c>
      <c r="D615" s="264"/>
    </row>
    <row r="616" spans="1:4" s="178" customFormat="1">
      <c r="A616" s="219"/>
      <c r="B616" s="190" t="s">
        <v>2728</v>
      </c>
      <c r="C616" s="185">
        <v>25000000</v>
      </c>
      <c r="D616" s="264"/>
    </row>
    <row r="617" spans="1:4" s="178" customFormat="1" ht="41.4">
      <c r="A617" s="219">
        <v>55</v>
      </c>
      <c r="B617" s="184" t="s">
        <v>2730</v>
      </c>
      <c r="C617" s="185">
        <v>50000000</v>
      </c>
      <c r="D617" s="264"/>
    </row>
    <row r="618" spans="1:4" s="178" customFormat="1" ht="27.6">
      <c r="A618" s="219"/>
      <c r="B618" s="190" t="s">
        <v>2731</v>
      </c>
      <c r="C618" s="185">
        <v>25000000</v>
      </c>
      <c r="D618" s="264"/>
    </row>
    <row r="619" spans="1:4" s="178" customFormat="1">
      <c r="A619" s="219"/>
      <c r="B619" s="190" t="s">
        <v>2732</v>
      </c>
      <c r="C619" s="185">
        <v>25000000</v>
      </c>
      <c r="D619" s="264"/>
    </row>
    <row r="620" spans="1:4" s="178" customFormat="1" ht="27.6">
      <c r="A620" s="219">
        <v>56</v>
      </c>
      <c r="B620" s="184" t="s">
        <v>2734</v>
      </c>
      <c r="C620" s="185">
        <v>150000000</v>
      </c>
      <c r="D620" s="264"/>
    </row>
    <row r="621" spans="1:4" s="178" customFormat="1">
      <c r="A621" s="219"/>
      <c r="B621" s="190" t="s">
        <v>2735</v>
      </c>
      <c r="C621" s="185">
        <v>100000000</v>
      </c>
      <c r="D621" s="264"/>
    </row>
    <row r="622" spans="1:4" s="178" customFormat="1">
      <c r="A622" s="219"/>
      <c r="B622" s="190" t="s">
        <v>2736</v>
      </c>
      <c r="C622" s="185">
        <v>50000000</v>
      </c>
      <c r="D622" s="264"/>
    </row>
    <row r="623" spans="1:4" s="178" customFormat="1" ht="27.6">
      <c r="A623" s="219">
        <v>57</v>
      </c>
      <c r="B623" s="184" t="s">
        <v>2738</v>
      </c>
      <c r="C623" s="185">
        <v>25000000</v>
      </c>
      <c r="D623" s="264"/>
    </row>
    <row r="624" spans="1:4" s="178" customFormat="1">
      <c r="A624" s="219"/>
      <c r="B624" s="190" t="s">
        <v>2739</v>
      </c>
      <c r="C624" s="185">
        <v>25000000</v>
      </c>
      <c r="D624" s="264"/>
    </row>
    <row r="625" spans="1:4" s="178" customFormat="1" ht="27.6">
      <c r="A625" s="219">
        <v>58</v>
      </c>
      <c r="B625" s="184" t="s">
        <v>2741</v>
      </c>
      <c r="C625" s="185">
        <v>435000000</v>
      </c>
      <c r="D625" s="264"/>
    </row>
    <row r="626" spans="1:4" s="178" customFormat="1" ht="27.6">
      <c r="A626" s="219"/>
      <c r="B626" s="184" t="s">
        <v>2742</v>
      </c>
      <c r="C626" s="185">
        <v>200000000</v>
      </c>
      <c r="D626" s="264"/>
    </row>
    <row r="627" spans="1:4" s="178" customFormat="1">
      <c r="A627" s="219"/>
      <c r="B627" s="190" t="s">
        <v>2743</v>
      </c>
      <c r="C627" s="185">
        <v>25000000</v>
      </c>
      <c r="D627" s="264"/>
    </row>
    <row r="628" spans="1:4" s="178" customFormat="1">
      <c r="A628" s="219"/>
      <c r="B628" s="190" t="s">
        <v>2744</v>
      </c>
      <c r="C628" s="185">
        <v>100000000</v>
      </c>
      <c r="D628" s="264"/>
    </row>
    <row r="629" spans="1:4" s="178" customFormat="1">
      <c r="A629" s="219"/>
      <c r="B629" s="190" t="s">
        <v>2745</v>
      </c>
      <c r="C629" s="185">
        <v>100000000</v>
      </c>
      <c r="D629" s="264"/>
    </row>
    <row r="630" spans="1:4" s="178" customFormat="1" ht="27.6">
      <c r="A630" s="219"/>
      <c r="B630" s="190" t="s">
        <v>2746</v>
      </c>
      <c r="C630" s="185">
        <v>10000000</v>
      </c>
      <c r="D630" s="264"/>
    </row>
    <row r="631" spans="1:4" s="178" customFormat="1" ht="27.6">
      <c r="A631" s="219">
        <v>59</v>
      </c>
      <c r="B631" s="184" t="s">
        <v>2748</v>
      </c>
      <c r="C631" s="185">
        <v>400000000</v>
      </c>
      <c r="D631" s="264"/>
    </row>
    <row r="632" spans="1:4" s="178" customFormat="1" ht="27.6">
      <c r="A632" s="219"/>
      <c r="B632" s="184" t="s">
        <v>2749</v>
      </c>
      <c r="C632" s="185">
        <v>150000000</v>
      </c>
      <c r="D632" s="264"/>
    </row>
    <row r="633" spans="1:4" s="178" customFormat="1">
      <c r="A633" s="219"/>
      <c r="B633" s="190" t="s">
        <v>2750</v>
      </c>
      <c r="C633" s="185">
        <v>100000000</v>
      </c>
      <c r="D633" s="264"/>
    </row>
    <row r="634" spans="1:4" s="178" customFormat="1">
      <c r="A634" s="219"/>
      <c r="B634" s="190" t="s">
        <v>2751</v>
      </c>
      <c r="C634" s="185">
        <v>150000000</v>
      </c>
      <c r="D634" s="264"/>
    </row>
    <row r="635" spans="1:4" s="178" customFormat="1" ht="27.6">
      <c r="A635" s="219">
        <v>60</v>
      </c>
      <c r="B635" s="184" t="s">
        <v>2753</v>
      </c>
      <c r="C635" s="185">
        <v>325000000</v>
      </c>
      <c r="D635" s="264"/>
    </row>
    <row r="636" spans="1:4" s="178" customFormat="1">
      <c r="A636" s="219"/>
      <c r="B636" s="190" t="s">
        <v>2754</v>
      </c>
      <c r="C636" s="185">
        <v>100000000</v>
      </c>
      <c r="D636" s="264"/>
    </row>
    <row r="637" spans="1:4" s="178" customFormat="1">
      <c r="A637" s="219"/>
      <c r="B637" s="190" t="s">
        <v>2755</v>
      </c>
      <c r="C637" s="185">
        <v>200000000</v>
      </c>
      <c r="D637" s="264"/>
    </row>
    <row r="638" spans="1:4" s="178" customFormat="1" ht="27.6">
      <c r="A638" s="219"/>
      <c r="B638" s="190" t="s">
        <v>2756</v>
      </c>
      <c r="C638" s="185">
        <v>25000000</v>
      </c>
      <c r="D638" s="264"/>
    </row>
    <row r="639" spans="1:4" s="178" customFormat="1" ht="27.6">
      <c r="A639" s="219">
        <v>61</v>
      </c>
      <c r="B639" s="184" t="s">
        <v>2758</v>
      </c>
      <c r="C639" s="185">
        <v>375000000</v>
      </c>
      <c r="D639" s="264"/>
    </row>
    <row r="640" spans="1:4" s="178" customFormat="1">
      <c r="A640" s="219"/>
      <c r="B640" s="190" t="s">
        <v>2759</v>
      </c>
      <c r="C640" s="185">
        <v>150000000</v>
      </c>
      <c r="D640" s="264"/>
    </row>
    <row r="641" spans="1:4" s="178" customFormat="1">
      <c r="A641" s="219"/>
      <c r="B641" s="190" t="s">
        <v>2760</v>
      </c>
      <c r="C641" s="185">
        <v>50000000</v>
      </c>
      <c r="D641" s="264"/>
    </row>
    <row r="642" spans="1:4" s="178" customFormat="1">
      <c r="A642" s="219"/>
      <c r="B642" s="190" t="s">
        <v>2761</v>
      </c>
      <c r="C642" s="185">
        <v>75000000</v>
      </c>
      <c r="D642" s="264"/>
    </row>
    <row r="643" spans="1:4" s="178" customFormat="1">
      <c r="A643" s="219"/>
      <c r="B643" s="190" t="s">
        <v>2762</v>
      </c>
      <c r="C643" s="185">
        <v>50000000</v>
      </c>
      <c r="D643" s="264"/>
    </row>
    <row r="644" spans="1:4" s="178" customFormat="1">
      <c r="A644" s="219"/>
      <c r="B644" s="190" t="s">
        <v>2763</v>
      </c>
      <c r="C644" s="185">
        <v>50000000</v>
      </c>
      <c r="D644" s="264"/>
    </row>
    <row r="645" spans="1:4" s="178" customFormat="1" ht="27.6">
      <c r="A645" s="219">
        <v>62</v>
      </c>
      <c r="B645" s="184" t="s">
        <v>2765</v>
      </c>
      <c r="C645" s="185">
        <v>350000000</v>
      </c>
      <c r="D645" s="264"/>
    </row>
    <row r="646" spans="1:4" s="178" customFormat="1">
      <c r="A646" s="219"/>
      <c r="B646" s="190" t="s">
        <v>2766</v>
      </c>
      <c r="C646" s="185">
        <v>150000000</v>
      </c>
      <c r="D646" s="264"/>
    </row>
    <row r="647" spans="1:4" s="178" customFormat="1" ht="27.6">
      <c r="A647" s="219"/>
      <c r="B647" s="184" t="s">
        <v>2767</v>
      </c>
      <c r="C647" s="185">
        <v>100000000</v>
      </c>
      <c r="D647" s="264"/>
    </row>
    <row r="648" spans="1:4" s="178" customFormat="1">
      <c r="A648" s="219"/>
      <c r="B648" s="190" t="s">
        <v>2768</v>
      </c>
      <c r="C648" s="185">
        <v>100000000</v>
      </c>
      <c r="D648" s="264"/>
    </row>
    <row r="649" spans="1:4" s="178" customFormat="1" ht="27.6">
      <c r="A649" s="219">
        <v>63</v>
      </c>
      <c r="B649" s="184" t="s">
        <v>2770</v>
      </c>
      <c r="C649" s="185">
        <v>25000000</v>
      </c>
      <c r="D649" s="264"/>
    </row>
    <row r="650" spans="1:4" s="178" customFormat="1">
      <c r="A650" s="219"/>
      <c r="B650" s="190" t="s">
        <v>2771</v>
      </c>
      <c r="C650" s="185">
        <v>25000000</v>
      </c>
      <c r="D650" s="264"/>
    </row>
    <row r="651" spans="1:4" s="178" customFormat="1" ht="27.6">
      <c r="A651" s="219">
        <v>64</v>
      </c>
      <c r="B651" s="184" t="s">
        <v>2773</v>
      </c>
      <c r="C651" s="185">
        <v>400000000</v>
      </c>
      <c r="D651" s="264"/>
    </row>
    <row r="652" spans="1:4" s="178" customFormat="1">
      <c r="A652" s="219"/>
      <c r="B652" s="190" t="s">
        <v>2774</v>
      </c>
      <c r="C652" s="185">
        <v>100000000</v>
      </c>
      <c r="D652" s="264"/>
    </row>
    <row r="653" spans="1:4" s="178" customFormat="1">
      <c r="A653" s="219"/>
      <c r="B653" s="190" t="s">
        <v>2775</v>
      </c>
      <c r="C653" s="185">
        <v>50000000</v>
      </c>
      <c r="D653" s="264"/>
    </row>
    <row r="654" spans="1:4" s="178" customFormat="1">
      <c r="A654" s="219"/>
      <c r="B654" s="190" t="s">
        <v>2776</v>
      </c>
      <c r="C654" s="185">
        <v>100000000</v>
      </c>
      <c r="D654" s="264"/>
    </row>
    <row r="655" spans="1:4" s="178" customFormat="1" ht="27.6">
      <c r="A655" s="219"/>
      <c r="B655" s="190" t="s">
        <v>2777</v>
      </c>
      <c r="C655" s="185">
        <v>100000000</v>
      </c>
      <c r="D655" s="264"/>
    </row>
    <row r="656" spans="1:4" s="178" customFormat="1" ht="27.6">
      <c r="A656" s="219"/>
      <c r="B656" s="190" t="s">
        <v>2778</v>
      </c>
      <c r="C656" s="185">
        <v>50000000</v>
      </c>
      <c r="D656" s="264"/>
    </row>
    <row r="657" spans="1:4" s="178" customFormat="1" ht="27.6">
      <c r="A657" s="219">
        <v>65</v>
      </c>
      <c r="B657" s="184" t="s">
        <v>2780</v>
      </c>
      <c r="C657" s="185">
        <v>250000000</v>
      </c>
      <c r="D657" s="264"/>
    </row>
    <row r="658" spans="1:4" s="178" customFormat="1" ht="27.6">
      <c r="A658" s="219"/>
      <c r="B658" s="190" t="s">
        <v>2781</v>
      </c>
      <c r="C658" s="185">
        <v>100000000</v>
      </c>
      <c r="D658" s="264"/>
    </row>
    <row r="659" spans="1:4" s="178" customFormat="1">
      <c r="A659" s="219"/>
      <c r="B659" s="190" t="s">
        <v>2782</v>
      </c>
      <c r="C659" s="185">
        <v>50000000</v>
      </c>
      <c r="D659" s="264"/>
    </row>
    <row r="660" spans="1:4" s="178" customFormat="1">
      <c r="A660" s="219"/>
      <c r="B660" s="190" t="s">
        <v>2783</v>
      </c>
      <c r="C660" s="185">
        <v>100000000</v>
      </c>
      <c r="D660" s="264"/>
    </row>
    <row r="661" spans="1:4" s="178" customFormat="1" ht="27.6">
      <c r="A661" s="219">
        <v>66</v>
      </c>
      <c r="B661" s="184" t="s">
        <v>2785</v>
      </c>
      <c r="C661" s="185">
        <v>140000000</v>
      </c>
      <c r="D661" s="264"/>
    </row>
    <row r="662" spans="1:4" s="178" customFormat="1" ht="27.6">
      <c r="A662" s="219"/>
      <c r="B662" s="190" t="s">
        <v>2786</v>
      </c>
      <c r="C662" s="185">
        <v>100000000</v>
      </c>
      <c r="D662" s="264"/>
    </row>
    <row r="663" spans="1:4" s="178" customFormat="1" ht="27.6">
      <c r="A663" s="219"/>
      <c r="B663" s="190" t="s">
        <v>2787</v>
      </c>
      <c r="C663" s="185">
        <v>40000000</v>
      </c>
      <c r="D663" s="264"/>
    </row>
    <row r="664" spans="1:4" s="178" customFormat="1" ht="27.6">
      <c r="A664" s="219">
        <v>67</v>
      </c>
      <c r="B664" s="184" t="s">
        <v>2789</v>
      </c>
      <c r="C664" s="185">
        <v>400000000</v>
      </c>
      <c r="D664" s="264"/>
    </row>
    <row r="665" spans="1:4" s="178" customFormat="1">
      <c r="A665" s="219"/>
      <c r="B665" s="190" t="s">
        <v>2790</v>
      </c>
      <c r="C665" s="185">
        <v>200000000</v>
      </c>
      <c r="D665" s="264"/>
    </row>
    <row r="666" spans="1:4" s="178" customFormat="1">
      <c r="A666" s="219"/>
      <c r="B666" s="190" t="s">
        <v>2791</v>
      </c>
      <c r="C666" s="185">
        <v>50000000</v>
      </c>
      <c r="D666" s="264"/>
    </row>
    <row r="667" spans="1:4" s="178" customFormat="1" ht="27.6">
      <c r="A667" s="219"/>
      <c r="B667" s="184" t="s">
        <v>2792</v>
      </c>
      <c r="C667" s="185">
        <v>50000000</v>
      </c>
      <c r="D667" s="264"/>
    </row>
    <row r="668" spans="1:4" s="178" customFormat="1">
      <c r="A668" s="219"/>
      <c r="B668" s="190" t="s">
        <v>2793</v>
      </c>
      <c r="C668" s="185">
        <v>100000000</v>
      </c>
      <c r="D668" s="264"/>
    </row>
    <row r="669" spans="1:4" s="178" customFormat="1" ht="27.6">
      <c r="A669" s="219">
        <v>68</v>
      </c>
      <c r="B669" s="184" t="s">
        <v>2795</v>
      </c>
      <c r="C669" s="185">
        <v>300000000</v>
      </c>
      <c r="D669" s="264"/>
    </row>
    <row r="670" spans="1:4" s="178" customFormat="1">
      <c r="A670" s="219"/>
      <c r="B670" s="190" t="s">
        <v>2796</v>
      </c>
      <c r="C670" s="185">
        <v>100000000</v>
      </c>
      <c r="D670" s="264"/>
    </row>
    <row r="671" spans="1:4" s="178" customFormat="1">
      <c r="A671" s="219"/>
      <c r="B671" s="190" t="s">
        <v>2797</v>
      </c>
      <c r="C671" s="185">
        <v>100000000</v>
      </c>
      <c r="D671" s="264"/>
    </row>
    <row r="672" spans="1:4" s="178" customFormat="1">
      <c r="A672" s="219"/>
      <c r="B672" s="190" t="s">
        <v>2798</v>
      </c>
      <c r="C672" s="185">
        <v>100000000</v>
      </c>
      <c r="D672" s="264"/>
    </row>
    <row r="673" spans="1:4" s="178" customFormat="1" ht="27.6">
      <c r="A673" s="219">
        <v>69</v>
      </c>
      <c r="B673" s="184" t="s">
        <v>2800</v>
      </c>
      <c r="C673" s="185">
        <v>170000000</v>
      </c>
      <c r="D673" s="264"/>
    </row>
    <row r="674" spans="1:4" s="178" customFormat="1" ht="27.6">
      <c r="A674" s="219"/>
      <c r="B674" s="190" t="s">
        <v>2801</v>
      </c>
      <c r="C674" s="185">
        <v>50000000</v>
      </c>
      <c r="D674" s="264"/>
    </row>
    <row r="675" spans="1:4" s="178" customFormat="1" ht="27.6">
      <c r="A675" s="219"/>
      <c r="B675" s="190" t="s">
        <v>2802</v>
      </c>
      <c r="C675" s="185">
        <v>120000000</v>
      </c>
      <c r="D675" s="264"/>
    </row>
    <row r="676" spans="1:4" s="178" customFormat="1" ht="27.6">
      <c r="A676" s="219">
        <v>70</v>
      </c>
      <c r="B676" s="184" t="s">
        <v>2804</v>
      </c>
      <c r="C676" s="185">
        <v>500000000</v>
      </c>
      <c r="D676" s="264"/>
    </row>
    <row r="677" spans="1:4" s="178" customFormat="1" ht="27.6">
      <c r="A677" s="219"/>
      <c r="B677" s="184" t="s">
        <v>2805</v>
      </c>
      <c r="C677" s="185">
        <v>100000000</v>
      </c>
      <c r="D677" s="264"/>
    </row>
    <row r="678" spans="1:4" s="178" customFormat="1" ht="27.6">
      <c r="A678" s="219"/>
      <c r="B678" s="184" t="s">
        <v>2806</v>
      </c>
      <c r="C678" s="185">
        <v>150000000</v>
      </c>
      <c r="D678" s="264"/>
    </row>
    <row r="679" spans="1:4" s="178" customFormat="1" ht="27.6">
      <c r="A679" s="219"/>
      <c r="B679" s="184" t="s">
        <v>2807</v>
      </c>
      <c r="C679" s="185">
        <v>150000000</v>
      </c>
      <c r="D679" s="264"/>
    </row>
    <row r="680" spans="1:4" s="178" customFormat="1">
      <c r="A680" s="219"/>
      <c r="B680" s="190" t="s">
        <v>2808</v>
      </c>
      <c r="C680" s="185">
        <v>100000000</v>
      </c>
      <c r="D680" s="264"/>
    </row>
    <row r="681" spans="1:4" s="178" customFormat="1" ht="27.6">
      <c r="A681" s="219">
        <v>71</v>
      </c>
      <c r="B681" s="184" t="s">
        <v>2810</v>
      </c>
      <c r="C681" s="185">
        <v>75000000</v>
      </c>
      <c r="D681" s="264"/>
    </row>
    <row r="682" spans="1:4" s="178" customFormat="1" ht="27.6">
      <c r="A682" s="219"/>
      <c r="B682" s="184" t="s">
        <v>2811</v>
      </c>
      <c r="C682" s="185">
        <v>75000000</v>
      </c>
      <c r="D682" s="264"/>
    </row>
    <row r="683" spans="1:4" s="178" customFormat="1" ht="27.6">
      <c r="A683" s="219">
        <v>72</v>
      </c>
      <c r="B683" s="184" t="s">
        <v>2813</v>
      </c>
      <c r="C683" s="185">
        <v>350000000</v>
      </c>
      <c r="D683" s="264"/>
    </row>
    <row r="684" spans="1:4" s="178" customFormat="1" ht="27.6">
      <c r="A684" s="219"/>
      <c r="B684" s="190" t="s">
        <v>2814</v>
      </c>
      <c r="C684" s="185">
        <v>200000000</v>
      </c>
      <c r="D684" s="264"/>
    </row>
    <row r="685" spans="1:4" s="178" customFormat="1" ht="27.6">
      <c r="A685" s="219"/>
      <c r="B685" s="184" t="s">
        <v>2815</v>
      </c>
      <c r="C685" s="185">
        <v>100000000</v>
      </c>
      <c r="D685" s="264"/>
    </row>
    <row r="686" spans="1:4" s="178" customFormat="1">
      <c r="A686" s="219"/>
      <c r="B686" s="190" t="s">
        <v>2816</v>
      </c>
      <c r="C686" s="185">
        <v>50000000</v>
      </c>
      <c r="D686" s="264"/>
    </row>
    <row r="687" spans="1:4" s="178" customFormat="1" ht="27.6">
      <c r="A687" s="219">
        <v>73</v>
      </c>
      <c r="B687" s="184" t="s">
        <v>2818</v>
      </c>
      <c r="C687" s="185">
        <v>260000000</v>
      </c>
      <c r="D687" s="264"/>
    </row>
    <row r="688" spans="1:4" s="178" customFormat="1" ht="27.6">
      <c r="A688" s="219"/>
      <c r="B688" s="190" t="s">
        <v>2819</v>
      </c>
      <c r="C688" s="185">
        <v>25000000</v>
      </c>
      <c r="D688" s="264"/>
    </row>
    <row r="689" spans="1:4" s="178" customFormat="1">
      <c r="A689" s="219"/>
      <c r="B689" s="190" t="s">
        <v>2820</v>
      </c>
      <c r="C689" s="185">
        <v>35000000</v>
      </c>
      <c r="D689" s="264"/>
    </row>
    <row r="690" spans="1:4" s="178" customFormat="1">
      <c r="A690" s="219"/>
      <c r="B690" s="190" t="s">
        <v>2821</v>
      </c>
      <c r="C690" s="185">
        <v>50000000</v>
      </c>
      <c r="D690" s="264"/>
    </row>
    <row r="691" spans="1:4" s="178" customFormat="1">
      <c r="A691" s="219"/>
      <c r="B691" s="190" t="s">
        <v>2822</v>
      </c>
      <c r="C691" s="185">
        <v>150000000</v>
      </c>
      <c r="D691" s="264"/>
    </row>
    <row r="692" spans="1:4" s="178" customFormat="1" ht="27.6">
      <c r="A692" s="219">
        <v>74</v>
      </c>
      <c r="B692" s="184" t="s">
        <v>2824</v>
      </c>
      <c r="C692" s="185">
        <v>675000000</v>
      </c>
      <c r="D692" s="264"/>
    </row>
    <row r="693" spans="1:4" s="178" customFormat="1" ht="27.6">
      <c r="A693" s="219"/>
      <c r="B693" s="184" t="s">
        <v>2825</v>
      </c>
      <c r="C693" s="185">
        <v>75000000</v>
      </c>
      <c r="D693" s="264"/>
    </row>
    <row r="694" spans="1:4" s="178" customFormat="1" ht="27.6">
      <c r="A694" s="219"/>
      <c r="B694" s="190" t="s">
        <v>2826</v>
      </c>
      <c r="C694" s="185">
        <v>75000000</v>
      </c>
      <c r="D694" s="264"/>
    </row>
    <row r="695" spans="1:4" s="178" customFormat="1" ht="27.6">
      <c r="A695" s="219"/>
      <c r="B695" s="184" t="s">
        <v>2827</v>
      </c>
      <c r="C695" s="185">
        <v>75000000</v>
      </c>
      <c r="D695" s="264"/>
    </row>
    <row r="696" spans="1:4" s="178" customFormat="1" ht="27.6">
      <c r="A696" s="219"/>
      <c r="B696" s="184" t="s">
        <v>2828</v>
      </c>
      <c r="C696" s="185">
        <v>200000000</v>
      </c>
      <c r="D696" s="264"/>
    </row>
    <row r="697" spans="1:4" s="178" customFormat="1" ht="27.6">
      <c r="A697" s="219"/>
      <c r="B697" s="190" t="s">
        <v>2829</v>
      </c>
      <c r="C697" s="185">
        <v>50000000</v>
      </c>
      <c r="D697" s="264"/>
    </row>
    <row r="698" spans="1:4" s="178" customFormat="1" ht="27.6">
      <c r="A698" s="219"/>
      <c r="B698" s="184" t="s">
        <v>2830</v>
      </c>
      <c r="C698" s="185">
        <v>200000000</v>
      </c>
      <c r="D698" s="264"/>
    </row>
    <row r="699" spans="1:4" s="178" customFormat="1" ht="27.6">
      <c r="A699" s="219">
        <v>75</v>
      </c>
      <c r="B699" s="184" t="s">
        <v>2832</v>
      </c>
      <c r="C699" s="185">
        <v>250000000</v>
      </c>
      <c r="D699" s="264"/>
    </row>
    <row r="700" spans="1:4" s="178" customFormat="1" ht="27.6">
      <c r="A700" s="219"/>
      <c r="B700" s="190" t="s">
        <v>2833</v>
      </c>
      <c r="C700" s="185">
        <v>200000000</v>
      </c>
      <c r="D700" s="264"/>
    </row>
    <row r="701" spans="1:4" s="178" customFormat="1">
      <c r="A701" s="219"/>
      <c r="B701" s="190" t="s">
        <v>2834</v>
      </c>
      <c r="C701" s="185">
        <v>50000000</v>
      </c>
      <c r="D701" s="264"/>
    </row>
    <row r="702" spans="1:4" s="178" customFormat="1" ht="27.6">
      <c r="A702" s="219">
        <v>76</v>
      </c>
      <c r="B702" s="184" t="s">
        <v>2836</v>
      </c>
      <c r="C702" s="185">
        <v>150000000</v>
      </c>
      <c r="D702" s="264"/>
    </row>
    <row r="703" spans="1:4" s="178" customFormat="1">
      <c r="A703" s="219"/>
      <c r="B703" s="190" t="s">
        <v>2837</v>
      </c>
      <c r="C703" s="185">
        <v>50000000</v>
      </c>
      <c r="D703" s="264"/>
    </row>
    <row r="704" spans="1:4" s="178" customFormat="1" ht="27.6">
      <c r="A704" s="219"/>
      <c r="B704" s="184" t="s">
        <v>2838</v>
      </c>
      <c r="C704" s="185">
        <v>100000000</v>
      </c>
      <c r="D704" s="264"/>
    </row>
    <row r="705" spans="1:4" s="178" customFormat="1" ht="27.6">
      <c r="A705" s="219">
        <v>77</v>
      </c>
      <c r="B705" s="184" t="s">
        <v>2840</v>
      </c>
      <c r="C705" s="185">
        <v>80000000</v>
      </c>
      <c r="D705" s="264"/>
    </row>
    <row r="706" spans="1:4" s="178" customFormat="1" ht="27.6">
      <c r="A706" s="219"/>
      <c r="B706" s="184" t="s">
        <v>2841</v>
      </c>
      <c r="C706" s="185">
        <v>30000000</v>
      </c>
      <c r="D706" s="264"/>
    </row>
    <row r="707" spans="1:4" s="178" customFormat="1">
      <c r="A707" s="219"/>
      <c r="B707" s="190" t="s">
        <v>2842</v>
      </c>
      <c r="C707" s="185">
        <v>50000000</v>
      </c>
      <c r="D707" s="264"/>
    </row>
    <row r="708" spans="1:4" s="178" customFormat="1" ht="27.6">
      <c r="A708" s="219">
        <v>78</v>
      </c>
      <c r="B708" s="184" t="s">
        <v>2844</v>
      </c>
      <c r="C708" s="185">
        <v>70000000</v>
      </c>
      <c r="D708" s="264"/>
    </row>
    <row r="709" spans="1:4" s="178" customFormat="1">
      <c r="A709" s="219"/>
      <c r="B709" s="190" t="s">
        <v>2845</v>
      </c>
      <c r="C709" s="185">
        <v>35000000</v>
      </c>
      <c r="D709" s="264"/>
    </row>
    <row r="710" spans="1:4" s="178" customFormat="1">
      <c r="A710" s="219"/>
      <c r="B710" s="190" t="s">
        <v>2846</v>
      </c>
      <c r="C710" s="185">
        <v>35000000</v>
      </c>
      <c r="D710" s="264"/>
    </row>
    <row r="711" spans="1:4" s="178" customFormat="1" ht="27.6">
      <c r="A711" s="219">
        <v>79</v>
      </c>
      <c r="B711" s="184" t="s">
        <v>2848</v>
      </c>
      <c r="C711" s="185">
        <v>200000000</v>
      </c>
      <c r="D711" s="264"/>
    </row>
    <row r="712" spans="1:4" s="178" customFormat="1">
      <c r="A712" s="219"/>
      <c r="B712" s="190" t="s">
        <v>2849</v>
      </c>
      <c r="C712" s="185">
        <v>50000000</v>
      </c>
      <c r="D712" s="264"/>
    </row>
    <row r="713" spans="1:4" s="178" customFormat="1" ht="27.6">
      <c r="A713" s="219"/>
      <c r="B713" s="190" t="s">
        <v>2850</v>
      </c>
      <c r="C713" s="185">
        <v>50000000</v>
      </c>
      <c r="D713" s="264"/>
    </row>
    <row r="714" spans="1:4" s="178" customFormat="1" ht="27.6">
      <c r="A714" s="219"/>
      <c r="B714" s="190" t="s">
        <v>2851</v>
      </c>
      <c r="C714" s="185">
        <v>25000000</v>
      </c>
      <c r="D714" s="264"/>
    </row>
    <row r="715" spans="1:4" s="178" customFormat="1" ht="27.6">
      <c r="A715" s="219"/>
      <c r="B715" s="190" t="s">
        <v>2852</v>
      </c>
      <c r="C715" s="185">
        <v>25000000</v>
      </c>
      <c r="D715" s="264"/>
    </row>
    <row r="716" spans="1:4" s="178" customFormat="1">
      <c r="A716" s="219"/>
      <c r="B716" s="190" t="s">
        <v>2853</v>
      </c>
      <c r="C716" s="185">
        <v>50000000</v>
      </c>
      <c r="D716" s="264"/>
    </row>
    <row r="717" spans="1:4" s="178" customFormat="1" ht="27.6">
      <c r="A717" s="219">
        <v>80</v>
      </c>
      <c r="B717" s="184" t="s">
        <v>2854</v>
      </c>
      <c r="C717" s="185">
        <v>160000000</v>
      </c>
      <c r="D717" s="264"/>
    </row>
    <row r="718" spans="1:4" s="178" customFormat="1">
      <c r="A718" s="219"/>
      <c r="B718" s="190" t="s">
        <v>2855</v>
      </c>
      <c r="C718" s="185">
        <v>50000000</v>
      </c>
      <c r="D718" s="264"/>
    </row>
    <row r="719" spans="1:4" s="178" customFormat="1">
      <c r="A719" s="219"/>
      <c r="B719" s="190" t="s">
        <v>2856</v>
      </c>
      <c r="C719" s="185">
        <v>25000000</v>
      </c>
      <c r="D719" s="264"/>
    </row>
    <row r="720" spans="1:4" s="178" customFormat="1">
      <c r="A720" s="219"/>
      <c r="B720" s="190" t="s">
        <v>2857</v>
      </c>
      <c r="C720" s="185">
        <v>25000000</v>
      </c>
      <c r="D720" s="264"/>
    </row>
    <row r="721" spans="1:4" s="178" customFormat="1">
      <c r="A721" s="219"/>
      <c r="B721" s="190" t="s">
        <v>2858</v>
      </c>
      <c r="C721" s="185">
        <v>40000000</v>
      </c>
      <c r="D721" s="264"/>
    </row>
    <row r="722" spans="1:4" s="178" customFormat="1">
      <c r="A722" s="219"/>
      <c r="B722" s="190" t="s">
        <v>2859</v>
      </c>
      <c r="C722" s="185">
        <v>20000000</v>
      </c>
      <c r="D722" s="264"/>
    </row>
    <row r="723" spans="1:4" s="178" customFormat="1" ht="27.6">
      <c r="A723" s="219">
        <v>81</v>
      </c>
      <c r="B723" s="184" t="s">
        <v>2861</v>
      </c>
      <c r="C723" s="185">
        <v>425000000</v>
      </c>
      <c r="D723" s="264"/>
    </row>
    <row r="724" spans="1:4" s="178" customFormat="1" ht="27.6">
      <c r="A724" s="219"/>
      <c r="B724" s="184" t="s">
        <v>2862</v>
      </c>
      <c r="C724" s="185">
        <v>150000000</v>
      </c>
      <c r="D724" s="264"/>
    </row>
    <row r="725" spans="1:4" s="178" customFormat="1">
      <c r="A725" s="219"/>
      <c r="B725" s="190" t="s">
        <v>2863</v>
      </c>
      <c r="C725" s="185">
        <v>100000000</v>
      </c>
      <c r="D725" s="264"/>
    </row>
    <row r="726" spans="1:4" s="178" customFormat="1">
      <c r="A726" s="219"/>
      <c r="B726" s="190" t="s">
        <v>2864</v>
      </c>
      <c r="C726" s="185">
        <v>75000000</v>
      </c>
      <c r="D726" s="264"/>
    </row>
    <row r="727" spans="1:4" s="178" customFormat="1" ht="27.6">
      <c r="A727" s="219"/>
      <c r="B727" s="184" t="s">
        <v>3655</v>
      </c>
      <c r="C727" s="185">
        <v>100000000</v>
      </c>
      <c r="D727" s="264"/>
    </row>
    <row r="728" spans="1:4" s="178" customFormat="1" ht="27.6">
      <c r="A728" s="219">
        <v>82</v>
      </c>
      <c r="B728" s="184" t="s">
        <v>2865</v>
      </c>
      <c r="C728" s="185">
        <v>150000000</v>
      </c>
      <c r="D728" s="264"/>
    </row>
    <row r="729" spans="1:4" s="178" customFormat="1" ht="41.4">
      <c r="A729" s="219"/>
      <c r="B729" s="184" t="s">
        <v>2866</v>
      </c>
      <c r="C729" s="185">
        <v>150000000</v>
      </c>
      <c r="D729" s="264"/>
    </row>
    <row r="730" spans="1:4" s="178" customFormat="1" ht="27.6">
      <c r="A730" s="219">
        <v>83</v>
      </c>
      <c r="B730" s="184" t="s">
        <v>2867</v>
      </c>
      <c r="C730" s="185">
        <v>125000000</v>
      </c>
      <c r="D730" s="264"/>
    </row>
    <row r="731" spans="1:4" s="178" customFormat="1">
      <c r="A731" s="219"/>
      <c r="B731" s="190" t="s">
        <v>2868</v>
      </c>
      <c r="C731" s="185">
        <v>125000000</v>
      </c>
      <c r="D731" s="264"/>
    </row>
    <row r="732" spans="1:4" s="178" customFormat="1" ht="27.6">
      <c r="A732" s="219">
        <v>84</v>
      </c>
      <c r="B732" s="184" t="s">
        <v>2869</v>
      </c>
      <c r="C732" s="185">
        <v>250000000</v>
      </c>
      <c r="D732" s="264"/>
    </row>
    <row r="733" spans="1:4" s="178" customFormat="1">
      <c r="A733" s="219"/>
      <c r="B733" s="190" t="s">
        <v>2870</v>
      </c>
      <c r="C733" s="185">
        <v>50000000</v>
      </c>
      <c r="D733" s="264"/>
    </row>
    <row r="734" spans="1:4" s="178" customFormat="1" ht="27.6">
      <c r="A734" s="219"/>
      <c r="B734" s="190" t="s">
        <v>2871</v>
      </c>
      <c r="C734" s="185">
        <v>50000000</v>
      </c>
      <c r="D734" s="264"/>
    </row>
    <row r="735" spans="1:4" s="178" customFormat="1">
      <c r="A735" s="219"/>
      <c r="B735" s="190" t="s">
        <v>2872</v>
      </c>
      <c r="C735" s="185">
        <v>50000000</v>
      </c>
      <c r="D735" s="264"/>
    </row>
    <row r="736" spans="1:4" s="178" customFormat="1">
      <c r="A736" s="219"/>
      <c r="B736" s="190" t="s">
        <v>2873</v>
      </c>
      <c r="C736" s="185">
        <v>50000000</v>
      </c>
      <c r="D736" s="264"/>
    </row>
    <row r="737" spans="1:4" s="178" customFormat="1">
      <c r="A737" s="219"/>
      <c r="B737" s="190" t="s">
        <v>2874</v>
      </c>
      <c r="C737" s="185">
        <v>50000000</v>
      </c>
      <c r="D737" s="264"/>
    </row>
    <row r="738" spans="1:4" s="178" customFormat="1" ht="27.6">
      <c r="A738" s="219">
        <v>85</v>
      </c>
      <c r="B738" s="184" t="s">
        <v>2875</v>
      </c>
      <c r="C738" s="185">
        <v>325000000</v>
      </c>
      <c r="D738" s="264"/>
    </row>
    <row r="739" spans="1:4" s="178" customFormat="1">
      <c r="A739" s="219"/>
      <c r="B739" s="190" t="s">
        <v>2876</v>
      </c>
      <c r="C739" s="185">
        <v>175000000</v>
      </c>
      <c r="D739" s="264"/>
    </row>
    <row r="740" spans="1:4" s="178" customFormat="1">
      <c r="A740" s="219"/>
      <c r="B740" s="190" t="s">
        <v>2877</v>
      </c>
      <c r="C740" s="185">
        <v>50000000</v>
      </c>
      <c r="D740" s="264"/>
    </row>
    <row r="741" spans="1:4" s="178" customFormat="1">
      <c r="A741" s="219"/>
      <c r="B741" s="190" t="s">
        <v>2878</v>
      </c>
      <c r="C741" s="185">
        <v>50000000</v>
      </c>
      <c r="D741" s="264"/>
    </row>
    <row r="742" spans="1:4" s="178" customFormat="1">
      <c r="A742" s="219"/>
      <c r="B742" s="190" t="s">
        <v>2879</v>
      </c>
      <c r="C742" s="185">
        <v>50000000</v>
      </c>
      <c r="D742" s="264"/>
    </row>
    <row r="743" spans="1:4" s="178" customFormat="1" ht="27.6">
      <c r="A743" s="219">
        <v>86</v>
      </c>
      <c r="B743" s="184" t="s">
        <v>2880</v>
      </c>
      <c r="C743" s="185">
        <v>400000000</v>
      </c>
      <c r="D743" s="264"/>
    </row>
    <row r="744" spans="1:4" s="178" customFormat="1">
      <c r="A744" s="219"/>
      <c r="B744" s="190" t="s">
        <v>2881</v>
      </c>
      <c r="C744" s="185">
        <v>50000000</v>
      </c>
      <c r="D744" s="264"/>
    </row>
    <row r="745" spans="1:4" s="178" customFormat="1">
      <c r="A745" s="219"/>
      <c r="B745" s="190" t="s">
        <v>2882</v>
      </c>
      <c r="C745" s="185">
        <v>50000000</v>
      </c>
      <c r="D745" s="264"/>
    </row>
    <row r="746" spans="1:4" s="178" customFormat="1">
      <c r="A746" s="219"/>
      <c r="B746" s="190" t="s">
        <v>2883</v>
      </c>
      <c r="C746" s="185">
        <v>50000000</v>
      </c>
      <c r="D746" s="264"/>
    </row>
    <row r="747" spans="1:4" s="178" customFormat="1">
      <c r="A747" s="219"/>
      <c r="B747" s="190" t="s">
        <v>2884</v>
      </c>
      <c r="C747" s="185">
        <v>50000000</v>
      </c>
      <c r="D747" s="264"/>
    </row>
    <row r="748" spans="1:4" s="178" customFormat="1">
      <c r="A748" s="219"/>
      <c r="B748" s="190" t="s">
        <v>2885</v>
      </c>
      <c r="C748" s="185">
        <v>50000000</v>
      </c>
      <c r="D748" s="264"/>
    </row>
    <row r="749" spans="1:4" s="178" customFormat="1" ht="27.6">
      <c r="A749" s="219"/>
      <c r="B749" s="184" t="s">
        <v>2886</v>
      </c>
      <c r="C749" s="185">
        <v>150000000</v>
      </c>
      <c r="D749" s="264"/>
    </row>
    <row r="750" spans="1:4" s="178" customFormat="1" ht="27.6">
      <c r="A750" s="219">
        <v>87</v>
      </c>
      <c r="B750" s="184" t="s">
        <v>2887</v>
      </c>
      <c r="C750" s="185">
        <v>50000000</v>
      </c>
      <c r="D750" s="264"/>
    </row>
    <row r="751" spans="1:4" s="178" customFormat="1">
      <c r="A751" s="219"/>
      <c r="B751" s="190" t="s">
        <v>2888</v>
      </c>
      <c r="C751" s="185">
        <v>50000000</v>
      </c>
      <c r="D751" s="264"/>
    </row>
    <row r="752" spans="1:4" s="178" customFormat="1" ht="27.6">
      <c r="A752" s="219">
        <v>88</v>
      </c>
      <c r="B752" s="184" t="s">
        <v>2889</v>
      </c>
      <c r="C752" s="185">
        <v>275000000</v>
      </c>
      <c r="D752" s="264"/>
    </row>
    <row r="753" spans="1:4" s="178" customFormat="1" ht="27.6">
      <c r="A753" s="219"/>
      <c r="B753" s="184" t="s">
        <v>2890</v>
      </c>
      <c r="C753" s="185">
        <v>175000000</v>
      </c>
      <c r="D753" s="264"/>
    </row>
    <row r="754" spans="1:4" s="178" customFormat="1">
      <c r="A754" s="219"/>
      <c r="B754" s="190" t="s">
        <v>2891</v>
      </c>
      <c r="C754" s="185">
        <v>50000000</v>
      </c>
      <c r="D754" s="264"/>
    </row>
    <row r="755" spans="1:4" s="178" customFormat="1">
      <c r="A755" s="219"/>
      <c r="B755" s="190" t="s">
        <v>2892</v>
      </c>
      <c r="C755" s="185">
        <v>50000000</v>
      </c>
      <c r="D755" s="264"/>
    </row>
    <row r="756" spans="1:4" s="178" customFormat="1" ht="27.6">
      <c r="A756" s="219">
        <v>89</v>
      </c>
      <c r="B756" s="184" t="s">
        <v>2894</v>
      </c>
      <c r="C756" s="185">
        <v>300000000</v>
      </c>
      <c r="D756" s="264"/>
    </row>
    <row r="757" spans="1:4" s="178" customFormat="1" ht="27.6">
      <c r="A757" s="219"/>
      <c r="B757" s="184" t="s">
        <v>2895</v>
      </c>
      <c r="C757" s="185">
        <v>175000000</v>
      </c>
      <c r="D757" s="264"/>
    </row>
    <row r="758" spans="1:4" s="178" customFormat="1">
      <c r="A758" s="219"/>
      <c r="B758" s="190" t="s">
        <v>2896</v>
      </c>
      <c r="C758" s="185">
        <v>50000000</v>
      </c>
      <c r="D758" s="264"/>
    </row>
    <row r="759" spans="1:4" s="178" customFormat="1" ht="27.6">
      <c r="A759" s="219"/>
      <c r="B759" s="190" t="s">
        <v>2897</v>
      </c>
      <c r="C759" s="185">
        <v>75000000</v>
      </c>
      <c r="D759" s="264"/>
    </row>
    <row r="760" spans="1:4" s="178" customFormat="1" ht="27.6">
      <c r="A760" s="219">
        <v>90</v>
      </c>
      <c r="B760" s="184" t="s">
        <v>2898</v>
      </c>
      <c r="C760" s="185">
        <v>50000000</v>
      </c>
      <c r="D760" s="264"/>
    </row>
    <row r="761" spans="1:4" s="178" customFormat="1">
      <c r="A761" s="219"/>
      <c r="B761" s="190" t="s">
        <v>2899</v>
      </c>
      <c r="C761" s="185">
        <v>50000000</v>
      </c>
      <c r="D761" s="264"/>
    </row>
    <row r="762" spans="1:4" s="178" customFormat="1" ht="27.6">
      <c r="A762" s="219">
        <v>91</v>
      </c>
      <c r="B762" s="184" t="s">
        <v>2900</v>
      </c>
      <c r="C762" s="185">
        <v>375000000</v>
      </c>
      <c r="D762" s="264"/>
    </row>
    <row r="763" spans="1:4" s="178" customFormat="1">
      <c r="A763" s="219"/>
      <c r="B763" s="190" t="s">
        <v>2901</v>
      </c>
      <c r="C763" s="185">
        <v>75000000</v>
      </c>
      <c r="D763" s="264"/>
    </row>
    <row r="764" spans="1:4" s="178" customFormat="1">
      <c r="A764" s="219"/>
      <c r="B764" s="190" t="s">
        <v>2902</v>
      </c>
      <c r="C764" s="185">
        <v>50000000</v>
      </c>
      <c r="D764" s="264"/>
    </row>
    <row r="765" spans="1:4" s="178" customFormat="1" ht="27.6">
      <c r="A765" s="219"/>
      <c r="B765" s="190" t="s">
        <v>2903</v>
      </c>
      <c r="C765" s="185">
        <v>100000000</v>
      </c>
      <c r="D765" s="264"/>
    </row>
    <row r="766" spans="1:4" s="178" customFormat="1">
      <c r="A766" s="219"/>
      <c r="B766" s="190" t="s">
        <v>2904</v>
      </c>
      <c r="C766" s="185">
        <v>50000000</v>
      </c>
      <c r="D766" s="264"/>
    </row>
    <row r="767" spans="1:4" s="178" customFormat="1">
      <c r="A767" s="219"/>
      <c r="B767" s="190" t="s">
        <v>2905</v>
      </c>
      <c r="C767" s="185">
        <v>100000000</v>
      </c>
      <c r="D767" s="264"/>
    </row>
    <row r="768" spans="1:4" s="178" customFormat="1" ht="27.6">
      <c r="A768" s="219">
        <v>92</v>
      </c>
      <c r="B768" s="184" t="s">
        <v>2906</v>
      </c>
      <c r="C768" s="185">
        <v>200000000</v>
      </c>
      <c r="D768" s="264"/>
    </row>
    <row r="769" spans="1:4" s="178" customFormat="1" ht="27.6">
      <c r="A769" s="219"/>
      <c r="B769" s="190" t="s">
        <v>2907</v>
      </c>
      <c r="C769" s="185">
        <v>50000000</v>
      </c>
      <c r="D769" s="264"/>
    </row>
    <row r="770" spans="1:4" s="178" customFormat="1" ht="27.6">
      <c r="A770" s="219"/>
      <c r="B770" s="184" t="s">
        <v>2908</v>
      </c>
      <c r="C770" s="185">
        <v>100000000</v>
      </c>
      <c r="D770" s="264"/>
    </row>
    <row r="771" spans="1:4" s="178" customFormat="1">
      <c r="A771" s="219"/>
      <c r="B771" s="190" t="s">
        <v>2909</v>
      </c>
      <c r="C771" s="185">
        <v>50000000</v>
      </c>
      <c r="D771" s="264"/>
    </row>
    <row r="772" spans="1:4" s="178" customFormat="1" ht="27.6">
      <c r="A772" s="219">
        <v>93</v>
      </c>
      <c r="B772" s="184" t="s">
        <v>2910</v>
      </c>
      <c r="C772" s="185">
        <v>150000000</v>
      </c>
      <c r="D772" s="264"/>
    </row>
    <row r="773" spans="1:4" s="178" customFormat="1">
      <c r="A773" s="219"/>
      <c r="B773" s="190" t="s">
        <v>2911</v>
      </c>
      <c r="C773" s="185">
        <v>50000000</v>
      </c>
      <c r="D773" s="264"/>
    </row>
    <row r="774" spans="1:4" s="178" customFormat="1">
      <c r="A774" s="219"/>
      <c r="B774" s="190" t="s">
        <v>2912</v>
      </c>
      <c r="C774" s="185">
        <v>100000000</v>
      </c>
      <c r="D774" s="264"/>
    </row>
    <row r="775" spans="1:4" s="178" customFormat="1" ht="27.6">
      <c r="A775" s="219">
        <v>94</v>
      </c>
      <c r="B775" s="184" t="s">
        <v>2913</v>
      </c>
      <c r="C775" s="185">
        <v>350000000</v>
      </c>
      <c r="D775" s="264"/>
    </row>
    <row r="776" spans="1:4" s="178" customFormat="1">
      <c r="A776" s="219"/>
      <c r="B776" s="190" t="s">
        <v>2914</v>
      </c>
      <c r="C776" s="185">
        <v>275000000</v>
      </c>
      <c r="D776" s="264"/>
    </row>
    <row r="777" spans="1:4" s="178" customFormat="1">
      <c r="A777" s="219"/>
      <c r="B777" s="190" t="s">
        <v>2915</v>
      </c>
      <c r="C777" s="185">
        <v>75000000</v>
      </c>
      <c r="D777" s="264"/>
    </row>
    <row r="778" spans="1:4" s="178" customFormat="1" ht="41.4">
      <c r="A778" s="219">
        <v>95</v>
      </c>
      <c r="B778" s="184" t="s">
        <v>2916</v>
      </c>
      <c r="C778" s="185">
        <v>75000000</v>
      </c>
      <c r="D778" s="264"/>
    </row>
    <row r="779" spans="1:4" s="178" customFormat="1">
      <c r="A779" s="219"/>
      <c r="B779" s="190" t="s">
        <v>2917</v>
      </c>
      <c r="C779" s="185">
        <v>50000000</v>
      </c>
      <c r="D779" s="264"/>
    </row>
    <row r="780" spans="1:4" s="178" customFormat="1">
      <c r="A780" s="219"/>
      <c r="B780" s="190" t="s">
        <v>2918</v>
      </c>
      <c r="C780" s="185">
        <v>25000000</v>
      </c>
      <c r="D780" s="264"/>
    </row>
    <row r="781" spans="1:4" s="178" customFormat="1" ht="27.6">
      <c r="A781" s="219">
        <v>96</v>
      </c>
      <c r="B781" s="184" t="s">
        <v>2919</v>
      </c>
      <c r="C781" s="185">
        <v>540000000</v>
      </c>
      <c r="D781" s="264"/>
    </row>
    <row r="782" spans="1:4" s="178" customFormat="1">
      <c r="A782" s="219"/>
      <c r="B782" s="190" t="s">
        <v>2920</v>
      </c>
      <c r="C782" s="185">
        <v>40000000</v>
      </c>
      <c r="D782" s="264"/>
    </row>
    <row r="783" spans="1:4" s="178" customFormat="1">
      <c r="A783" s="219"/>
      <c r="B783" s="190" t="s">
        <v>2921</v>
      </c>
      <c r="C783" s="185">
        <v>50000000</v>
      </c>
      <c r="D783" s="264"/>
    </row>
    <row r="784" spans="1:4" s="178" customFormat="1">
      <c r="A784" s="219"/>
      <c r="B784" s="190" t="s">
        <v>2922</v>
      </c>
      <c r="C784" s="185">
        <v>100000000</v>
      </c>
      <c r="D784" s="264"/>
    </row>
    <row r="785" spans="1:4" s="178" customFormat="1">
      <c r="A785" s="219"/>
      <c r="B785" s="190" t="s">
        <v>2921</v>
      </c>
      <c r="C785" s="185">
        <v>50000000</v>
      </c>
      <c r="D785" s="264"/>
    </row>
    <row r="786" spans="1:4" s="178" customFormat="1">
      <c r="A786" s="219"/>
      <c r="B786" s="190" t="s">
        <v>2923</v>
      </c>
      <c r="C786" s="185">
        <v>100000000</v>
      </c>
      <c r="D786" s="264"/>
    </row>
    <row r="787" spans="1:4" s="178" customFormat="1">
      <c r="A787" s="219"/>
      <c r="B787" s="190" t="s">
        <v>2924</v>
      </c>
      <c r="C787" s="185">
        <v>200000000</v>
      </c>
      <c r="D787" s="264"/>
    </row>
    <row r="788" spans="1:4" s="178" customFormat="1" ht="27.6">
      <c r="A788" s="219">
        <v>97</v>
      </c>
      <c r="B788" s="184" t="s">
        <v>2926</v>
      </c>
      <c r="C788" s="185">
        <v>310000000</v>
      </c>
      <c r="D788" s="264"/>
    </row>
    <row r="789" spans="1:4" s="178" customFormat="1">
      <c r="A789" s="219"/>
      <c r="B789" s="190" t="s">
        <v>2927</v>
      </c>
      <c r="C789" s="185">
        <v>160000000</v>
      </c>
      <c r="D789" s="264"/>
    </row>
    <row r="790" spans="1:4" s="178" customFormat="1" ht="27.6">
      <c r="A790" s="219"/>
      <c r="B790" s="184" t="s">
        <v>2928</v>
      </c>
      <c r="C790" s="185">
        <v>150000000</v>
      </c>
      <c r="D790" s="264"/>
    </row>
    <row r="791" spans="1:4" s="178" customFormat="1" ht="27.6">
      <c r="A791" s="219">
        <v>98</v>
      </c>
      <c r="B791" s="184" t="s">
        <v>2929</v>
      </c>
      <c r="C791" s="185">
        <v>900000000</v>
      </c>
      <c r="D791" s="264"/>
    </row>
    <row r="792" spans="1:4" s="178" customFormat="1">
      <c r="A792" s="219"/>
      <c r="B792" s="190" t="s">
        <v>2930</v>
      </c>
      <c r="C792" s="185">
        <v>200000000</v>
      </c>
      <c r="D792" s="264"/>
    </row>
    <row r="793" spans="1:4" s="178" customFormat="1">
      <c r="A793" s="219"/>
      <c r="B793" s="190" t="s">
        <v>2931</v>
      </c>
      <c r="C793" s="185">
        <v>200000000</v>
      </c>
      <c r="D793" s="264"/>
    </row>
    <row r="794" spans="1:4" s="178" customFormat="1">
      <c r="A794" s="219"/>
      <c r="B794" s="190" t="s">
        <v>2932</v>
      </c>
      <c r="C794" s="185">
        <v>100000000</v>
      </c>
      <c r="D794" s="264"/>
    </row>
    <row r="795" spans="1:4" s="178" customFormat="1">
      <c r="A795" s="219"/>
      <c r="B795" s="190" t="s">
        <v>2933</v>
      </c>
      <c r="C795" s="185">
        <v>200000000</v>
      </c>
      <c r="D795" s="264"/>
    </row>
    <row r="796" spans="1:4" s="178" customFormat="1">
      <c r="A796" s="219"/>
      <c r="B796" s="190" t="s">
        <v>2934</v>
      </c>
      <c r="C796" s="185">
        <v>100000000</v>
      </c>
      <c r="D796" s="264"/>
    </row>
    <row r="797" spans="1:4" s="178" customFormat="1">
      <c r="A797" s="219"/>
      <c r="B797" s="190" t="s">
        <v>2935</v>
      </c>
      <c r="C797" s="185">
        <v>100000000</v>
      </c>
      <c r="D797" s="264"/>
    </row>
    <row r="798" spans="1:4" s="178" customFormat="1" ht="27.6">
      <c r="A798" s="219">
        <v>99</v>
      </c>
      <c r="B798" s="184" t="s">
        <v>2936</v>
      </c>
      <c r="C798" s="185">
        <v>500000000</v>
      </c>
      <c r="D798" s="264"/>
    </row>
    <row r="799" spans="1:4" s="178" customFormat="1">
      <c r="A799" s="219"/>
      <c r="B799" s="190" t="s">
        <v>2937</v>
      </c>
      <c r="C799" s="185">
        <v>200000000</v>
      </c>
      <c r="D799" s="264"/>
    </row>
    <row r="800" spans="1:4" s="178" customFormat="1">
      <c r="A800" s="219"/>
      <c r="B800" s="190" t="s">
        <v>2938</v>
      </c>
      <c r="C800" s="185">
        <v>100000000</v>
      </c>
      <c r="D800" s="264"/>
    </row>
    <row r="801" spans="1:4" s="178" customFormat="1">
      <c r="A801" s="219"/>
      <c r="B801" s="190" t="s">
        <v>2939</v>
      </c>
      <c r="C801" s="185">
        <v>150000000</v>
      </c>
      <c r="D801" s="264"/>
    </row>
    <row r="802" spans="1:4" s="178" customFormat="1">
      <c r="A802" s="219"/>
      <c r="B802" s="190" t="s">
        <v>2940</v>
      </c>
      <c r="C802" s="185">
        <v>50000000</v>
      </c>
      <c r="D802" s="264"/>
    </row>
    <row r="803" spans="1:4" s="178" customFormat="1" ht="27.6">
      <c r="A803" s="219">
        <v>100</v>
      </c>
      <c r="B803" s="184" t="s">
        <v>2941</v>
      </c>
      <c r="C803" s="185">
        <v>250000000</v>
      </c>
      <c r="D803" s="264"/>
    </row>
    <row r="804" spans="1:4" s="178" customFormat="1">
      <c r="A804" s="219"/>
      <c r="B804" s="190" t="s">
        <v>2942</v>
      </c>
      <c r="C804" s="185">
        <v>150000000</v>
      </c>
      <c r="D804" s="264"/>
    </row>
    <row r="805" spans="1:4" s="178" customFormat="1">
      <c r="A805" s="219"/>
      <c r="B805" s="190" t="s">
        <v>2943</v>
      </c>
      <c r="C805" s="185">
        <v>50000000</v>
      </c>
      <c r="D805" s="264"/>
    </row>
    <row r="806" spans="1:4" s="178" customFormat="1">
      <c r="A806" s="219"/>
      <c r="B806" s="190" t="s">
        <v>2944</v>
      </c>
      <c r="C806" s="185">
        <v>50000000</v>
      </c>
      <c r="D806" s="264"/>
    </row>
    <row r="807" spans="1:4" s="178" customFormat="1" ht="27.6">
      <c r="A807" s="219">
        <v>101</v>
      </c>
      <c r="B807" s="184" t="s">
        <v>2945</v>
      </c>
      <c r="C807" s="185">
        <v>650000000</v>
      </c>
      <c r="D807" s="264"/>
    </row>
    <row r="808" spans="1:4" s="178" customFormat="1" ht="27.6">
      <c r="A808" s="219"/>
      <c r="B808" s="190" t="s">
        <v>2946</v>
      </c>
      <c r="C808" s="185">
        <v>50000000</v>
      </c>
      <c r="D808" s="264"/>
    </row>
    <row r="809" spans="1:4" s="178" customFormat="1">
      <c r="A809" s="219"/>
      <c r="B809" s="190" t="s">
        <v>2947</v>
      </c>
      <c r="C809" s="185">
        <v>200000000</v>
      </c>
      <c r="D809" s="264"/>
    </row>
    <row r="810" spans="1:4" s="178" customFormat="1" ht="27.6">
      <c r="A810" s="219"/>
      <c r="B810" s="190" t="s">
        <v>2948</v>
      </c>
      <c r="C810" s="185">
        <v>200000000</v>
      </c>
      <c r="D810" s="264"/>
    </row>
    <row r="811" spans="1:4" s="178" customFormat="1">
      <c r="A811" s="219"/>
      <c r="B811" s="190" t="s">
        <v>2949</v>
      </c>
      <c r="C811" s="185">
        <v>200000000</v>
      </c>
      <c r="D811" s="264"/>
    </row>
    <row r="812" spans="1:4" s="178" customFormat="1" ht="27.6">
      <c r="A812" s="219">
        <v>102</v>
      </c>
      <c r="B812" s="184" t="s">
        <v>2951</v>
      </c>
      <c r="C812" s="185">
        <v>225000000</v>
      </c>
      <c r="D812" s="264"/>
    </row>
    <row r="813" spans="1:4" s="178" customFormat="1">
      <c r="A813" s="219"/>
      <c r="B813" s="190" t="s">
        <v>2952</v>
      </c>
      <c r="C813" s="185">
        <v>75000000</v>
      </c>
      <c r="D813" s="264"/>
    </row>
    <row r="814" spans="1:4" s="178" customFormat="1" ht="27.6">
      <c r="A814" s="219"/>
      <c r="B814" s="190" t="s">
        <v>2953</v>
      </c>
      <c r="C814" s="185">
        <v>150000000</v>
      </c>
      <c r="D814" s="264"/>
    </row>
    <row r="815" spans="1:4" s="178" customFormat="1" ht="27.6">
      <c r="A815" s="219">
        <v>103</v>
      </c>
      <c r="B815" s="184" t="s">
        <v>2954</v>
      </c>
      <c r="C815" s="185">
        <v>550000000</v>
      </c>
      <c r="D815" s="264"/>
    </row>
    <row r="816" spans="1:4" s="178" customFormat="1" ht="27.6">
      <c r="A816" s="219"/>
      <c r="B816" s="184" t="s">
        <v>2955</v>
      </c>
      <c r="C816" s="185">
        <v>150000000</v>
      </c>
      <c r="D816" s="264"/>
    </row>
    <row r="817" spans="1:4" s="178" customFormat="1">
      <c r="A817" s="219"/>
      <c r="B817" s="190" t="s">
        <v>2956</v>
      </c>
      <c r="C817" s="185">
        <v>100000000</v>
      </c>
      <c r="D817" s="264"/>
    </row>
    <row r="818" spans="1:4" s="178" customFormat="1">
      <c r="A818" s="219"/>
      <c r="B818" s="190" t="s">
        <v>2957</v>
      </c>
      <c r="C818" s="185">
        <v>200000000</v>
      </c>
      <c r="D818" s="264"/>
    </row>
    <row r="819" spans="1:4" s="178" customFormat="1">
      <c r="A819" s="219"/>
      <c r="B819" s="190" t="s">
        <v>2958</v>
      </c>
      <c r="C819" s="185">
        <v>100000000</v>
      </c>
      <c r="D819" s="264"/>
    </row>
    <row r="820" spans="1:4" s="178" customFormat="1" ht="27.6">
      <c r="A820" s="219">
        <v>104</v>
      </c>
      <c r="B820" s="184" t="s">
        <v>2960</v>
      </c>
      <c r="C820" s="185">
        <v>200000000</v>
      </c>
      <c r="D820" s="264"/>
    </row>
    <row r="821" spans="1:4" s="178" customFormat="1">
      <c r="A821" s="219"/>
      <c r="B821" s="190" t="s">
        <v>2961</v>
      </c>
      <c r="C821" s="185">
        <v>60000000</v>
      </c>
      <c r="D821" s="264"/>
    </row>
    <row r="822" spans="1:4" s="178" customFormat="1">
      <c r="A822" s="219"/>
      <c r="B822" s="190" t="s">
        <v>2962</v>
      </c>
      <c r="C822" s="185">
        <v>30000000</v>
      </c>
      <c r="D822" s="264"/>
    </row>
    <row r="823" spans="1:4" s="178" customFormat="1" ht="27.6">
      <c r="A823" s="219"/>
      <c r="B823" s="190" t="s">
        <v>2963</v>
      </c>
      <c r="C823" s="185">
        <v>40000000</v>
      </c>
      <c r="D823" s="264"/>
    </row>
    <row r="824" spans="1:4" s="178" customFormat="1">
      <c r="A824" s="219"/>
      <c r="B824" s="190" t="s">
        <v>2964</v>
      </c>
      <c r="C824" s="185">
        <v>40000000</v>
      </c>
      <c r="D824" s="264"/>
    </row>
    <row r="825" spans="1:4" s="178" customFormat="1">
      <c r="A825" s="219"/>
      <c r="B825" s="190" t="s">
        <v>2965</v>
      </c>
      <c r="C825" s="185">
        <v>30000000</v>
      </c>
      <c r="D825" s="264"/>
    </row>
    <row r="826" spans="1:4" s="178" customFormat="1" ht="27.6">
      <c r="A826" s="219">
        <v>105</v>
      </c>
      <c r="B826" s="184" t="s">
        <v>2967</v>
      </c>
      <c r="C826" s="185">
        <v>200000000</v>
      </c>
      <c r="D826" s="264"/>
    </row>
    <row r="827" spans="1:4" s="178" customFormat="1" ht="27.6">
      <c r="A827" s="219"/>
      <c r="B827" s="184" t="s">
        <v>2968</v>
      </c>
      <c r="C827" s="185">
        <v>125000000</v>
      </c>
      <c r="D827" s="264"/>
    </row>
    <row r="828" spans="1:4" s="178" customFormat="1">
      <c r="A828" s="219"/>
      <c r="B828" s="190" t="s">
        <v>2969</v>
      </c>
      <c r="C828" s="185">
        <v>25000000</v>
      </c>
      <c r="D828" s="264"/>
    </row>
    <row r="829" spans="1:4" s="178" customFormat="1">
      <c r="A829" s="219"/>
      <c r="B829" s="190" t="s">
        <v>2970</v>
      </c>
      <c r="C829" s="185">
        <v>50000000</v>
      </c>
      <c r="D829" s="264"/>
    </row>
    <row r="830" spans="1:4" s="178" customFormat="1" ht="27.6">
      <c r="A830" s="219">
        <v>106</v>
      </c>
      <c r="B830" s="184" t="s">
        <v>2971</v>
      </c>
      <c r="C830" s="185">
        <v>300000000</v>
      </c>
      <c r="D830" s="264"/>
    </row>
    <row r="831" spans="1:4" s="178" customFormat="1" ht="27.6">
      <c r="A831" s="219"/>
      <c r="B831" s="190" t="s">
        <v>2972</v>
      </c>
      <c r="C831" s="185">
        <v>50000000</v>
      </c>
      <c r="D831" s="264"/>
    </row>
    <row r="832" spans="1:4" s="178" customFormat="1">
      <c r="A832" s="219"/>
      <c r="B832" s="190" t="s">
        <v>2973</v>
      </c>
      <c r="C832" s="185">
        <v>40000000</v>
      </c>
      <c r="D832" s="264"/>
    </row>
    <row r="833" spans="1:4" s="178" customFormat="1" ht="27.6">
      <c r="A833" s="219"/>
      <c r="B833" s="184" t="s">
        <v>2974</v>
      </c>
      <c r="C833" s="185">
        <v>60000000</v>
      </c>
      <c r="D833" s="264"/>
    </row>
    <row r="834" spans="1:4" s="178" customFormat="1">
      <c r="A834" s="219"/>
      <c r="B834" s="190" t="s">
        <v>2975</v>
      </c>
      <c r="C834" s="185">
        <v>50000000</v>
      </c>
      <c r="D834" s="264"/>
    </row>
    <row r="835" spans="1:4" s="178" customFormat="1">
      <c r="A835" s="219"/>
      <c r="B835" s="190" t="s">
        <v>2976</v>
      </c>
      <c r="C835" s="185">
        <v>100000000</v>
      </c>
      <c r="D835" s="264"/>
    </row>
    <row r="836" spans="1:4" s="178" customFormat="1" ht="27.6">
      <c r="A836" s="219">
        <v>107</v>
      </c>
      <c r="B836" s="184" t="s">
        <v>2977</v>
      </c>
      <c r="C836" s="185">
        <v>200000000</v>
      </c>
      <c r="D836" s="264"/>
    </row>
    <row r="837" spans="1:4" s="178" customFormat="1" ht="27.6">
      <c r="A837" s="219"/>
      <c r="B837" s="184" t="s">
        <v>2978</v>
      </c>
      <c r="C837" s="185">
        <v>50000000</v>
      </c>
      <c r="D837" s="264"/>
    </row>
    <row r="838" spans="1:4" s="178" customFormat="1">
      <c r="A838" s="219"/>
      <c r="B838" s="190" t="s">
        <v>2979</v>
      </c>
      <c r="C838" s="185">
        <v>50000000</v>
      </c>
      <c r="D838" s="264"/>
    </row>
    <row r="839" spans="1:4" s="178" customFormat="1" ht="27.6">
      <c r="A839" s="219"/>
      <c r="B839" s="190" t="s">
        <v>2980</v>
      </c>
      <c r="C839" s="185">
        <v>50000000</v>
      </c>
      <c r="D839" s="264"/>
    </row>
    <row r="840" spans="1:4" s="178" customFormat="1" ht="27.6">
      <c r="A840" s="219"/>
      <c r="B840" s="190" t="s">
        <v>2981</v>
      </c>
      <c r="C840" s="185">
        <v>25000000</v>
      </c>
      <c r="D840" s="264"/>
    </row>
    <row r="841" spans="1:4" s="178" customFormat="1">
      <c r="A841" s="219"/>
      <c r="B841" s="190" t="s">
        <v>2982</v>
      </c>
      <c r="C841" s="185">
        <v>25000000</v>
      </c>
      <c r="D841" s="264"/>
    </row>
    <row r="842" spans="1:4" s="178" customFormat="1" ht="27.6">
      <c r="A842" s="219">
        <v>108</v>
      </c>
      <c r="B842" s="184" t="s">
        <v>2983</v>
      </c>
      <c r="C842" s="185">
        <v>100000000</v>
      </c>
      <c r="D842" s="264"/>
    </row>
    <row r="843" spans="1:4" s="178" customFormat="1">
      <c r="A843" s="219"/>
      <c r="B843" s="190" t="s">
        <v>2984</v>
      </c>
      <c r="C843" s="185">
        <v>100000000</v>
      </c>
      <c r="D843" s="264"/>
    </row>
    <row r="844" spans="1:4" s="178" customFormat="1" ht="27.6">
      <c r="A844" s="219">
        <v>109</v>
      </c>
      <c r="B844" s="184" t="s">
        <v>2986</v>
      </c>
      <c r="C844" s="185">
        <v>185000000</v>
      </c>
      <c r="D844" s="264"/>
    </row>
    <row r="845" spans="1:4" s="178" customFormat="1" ht="27.6">
      <c r="A845" s="219"/>
      <c r="B845" s="190" t="s">
        <v>2987</v>
      </c>
      <c r="C845" s="185">
        <v>20000000</v>
      </c>
      <c r="D845" s="264"/>
    </row>
    <row r="846" spans="1:4" s="178" customFormat="1">
      <c r="A846" s="219"/>
      <c r="B846" s="190" t="s">
        <v>2988</v>
      </c>
      <c r="C846" s="185">
        <v>20000000</v>
      </c>
      <c r="D846" s="264"/>
    </row>
    <row r="847" spans="1:4" s="178" customFormat="1">
      <c r="A847" s="219"/>
      <c r="B847" s="190" t="s">
        <v>2989</v>
      </c>
      <c r="C847" s="185">
        <v>20000000</v>
      </c>
      <c r="D847" s="264"/>
    </row>
    <row r="848" spans="1:4" s="178" customFormat="1">
      <c r="A848" s="219"/>
      <c r="B848" s="190" t="s">
        <v>2990</v>
      </c>
      <c r="C848" s="185">
        <v>50000000</v>
      </c>
      <c r="D848" s="264"/>
    </row>
    <row r="849" spans="1:4" s="178" customFormat="1">
      <c r="A849" s="219"/>
      <c r="B849" s="190" t="s">
        <v>2991</v>
      </c>
      <c r="C849" s="185">
        <v>75000000</v>
      </c>
      <c r="D849" s="264"/>
    </row>
    <row r="850" spans="1:4" s="178" customFormat="1" ht="27.6">
      <c r="A850" s="219">
        <v>110</v>
      </c>
      <c r="B850" s="184" t="s">
        <v>2993</v>
      </c>
      <c r="C850" s="185">
        <v>90000000</v>
      </c>
      <c r="D850" s="264"/>
    </row>
    <row r="851" spans="1:4" s="178" customFormat="1">
      <c r="A851" s="219"/>
      <c r="B851" s="190" t="s">
        <v>2994</v>
      </c>
      <c r="C851" s="185">
        <v>75000000</v>
      </c>
      <c r="D851" s="264"/>
    </row>
    <row r="852" spans="1:4" s="178" customFormat="1">
      <c r="A852" s="219"/>
      <c r="B852" s="190" t="s">
        <v>2995</v>
      </c>
      <c r="C852" s="185">
        <v>15000000</v>
      </c>
      <c r="D852" s="264"/>
    </row>
    <row r="853" spans="1:4" s="178" customFormat="1" ht="27.6">
      <c r="A853" s="219">
        <v>111</v>
      </c>
      <c r="B853" s="184" t="s">
        <v>2997</v>
      </c>
      <c r="C853" s="185">
        <v>475000000</v>
      </c>
      <c r="D853" s="264"/>
    </row>
    <row r="854" spans="1:4" s="178" customFormat="1" ht="27.6">
      <c r="A854" s="219"/>
      <c r="B854" s="190" t="s">
        <v>2998</v>
      </c>
      <c r="C854" s="185">
        <v>20000000</v>
      </c>
      <c r="D854" s="264"/>
    </row>
    <row r="855" spans="1:4" s="178" customFormat="1">
      <c r="A855" s="219"/>
      <c r="B855" s="190" t="s">
        <v>2999</v>
      </c>
      <c r="C855" s="185">
        <v>30000000</v>
      </c>
      <c r="D855" s="264"/>
    </row>
    <row r="856" spans="1:4" s="178" customFormat="1">
      <c r="A856" s="219"/>
      <c r="B856" s="190" t="s">
        <v>2988</v>
      </c>
      <c r="C856" s="185">
        <v>10000000</v>
      </c>
      <c r="D856" s="264"/>
    </row>
    <row r="857" spans="1:4" s="178" customFormat="1">
      <c r="A857" s="219"/>
      <c r="B857" s="190" t="s">
        <v>3000</v>
      </c>
      <c r="C857" s="185">
        <v>20000000</v>
      </c>
      <c r="D857" s="264"/>
    </row>
    <row r="858" spans="1:4" s="178" customFormat="1">
      <c r="A858" s="219"/>
      <c r="B858" s="190" t="s">
        <v>3001</v>
      </c>
      <c r="C858" s="185">
        <v>20000000</v>
      </c>
      <c r="D858" s="264"/>
    </row>
    <row r="859" spans="1:4" s="178" customFormat="1">
      <c r="A859" s="219"/>
      <c r="B859" s="190" t="s">
        <v>3002</v>
      </c>
      <c r="C859" s="185">
        <v>20000000</v>
      </c>
      <c r="D859" s="264"/>
    </row>
    <row r="860" spans="1:4" s="178" customFormat="1">
      <c r="A860" s="219"/>
      <c r="B860" s="190" t="s">
        <v>3003</v>
      </c>
      <c r="C860" s="185">
        <v>20000000</v>
      </c>
      <c r="D860" s="264"/>
    </row>
    <row r="861" spans="1:4" s="178" customFormat="1">
      <c r="A861" s="219"/>
      <c r="B861" s="190" t="s">
        <v>3004</v>
      </c>
      <c r="C861" s="185">
        <v>40000000</v>
      </c>
      <c r="D861" s="264"/>
    </row>
    <row r="862" spans="1:4" s="178" customFormat="1" ht="27.6">
      <c r="A862" s="219"/>
      <c r="B862" s="190" t="s">
        <v>3005</v>
      </c>
      <c r="C862" s="185">
        <v>20000000</v>
      </c>
      <c r="D862" s="264"/>
    </row>
    <row r="863" spans="1:4" s="178" customFormat="1">
      <c r="A863" s="219"/>
      <c r="B863" s="190" t="s">
        <v>3006</v>
      </c>
      <c r="C863" s="185">
        <v>150000000</v>
      </c>
      <c r="D863" s="264"/>
    </row>
    <row r="864" spans="1:4" s="178" customFormat="1" ht="27.6">
      <c r="A864" s="219"/>
      <c r="B864" s="190" t="s">
        <v>3007</v>
      </c>
      <c r="C864" s="185">
        <v>75000000</v>
      </c>
      <c r="D864" s="264"/>
    </row>
    <row r="865" spans="1:4" s="178" customFormat="1" ht="27.6">
      <c r="A865" s="219"/>
      <c r="B865" s="190" t="s">
        <v>3008</v>
      </c>
      <c r="C865" s="185">
        <v>50000000</v>
      </c>
      <c r="D865" s="264"/>
    </row>
    <row r="866" spans="1:4" s="178" customFormat="1" ht="27.6">
      <c r="A866" s="219">
        <v>112</v>
      </c>
      <c r="B866" s="184" t="s">
        <v>3010</v>
      </c>
      <c r="C866" s="185">
        <v>95000000</v>
      </c>
      <c r="D866" s="264"/>
    </row>
    <row r="867" spans="1:4" s="178" customFormat="1">
      <c r="A867" s="219"/>
      <c r="B867" s="190" t="s">
        <v>3011</v>
      </c>
      <c r="C867" s="185">
        <v>35000000</v>
      </c>
      <c r="D867" s="264"/>
    </row>
    <row r="868" spans="1:4" s="178" customFormat="1" ht="27.6">
      <c r="A868" s="219"/>
      <c r="B868" s="190" t="s">
        <v>3012</v>
      </c>
      <c r="C868" s="185">
        <v>15000000</v>
      </c>
      <c r="D868" s="264"/>
    </row>
    <row r="869" spans="1:4" s="178" customFormat="1">
      <c r="A869" s="219"/>
      <c r="B869" s="190" t="s">
        <v>3013</v>
      </c>
      <c r="C869" s="185">
        <v>15000000</v>
      </c>
      <c r="D869" s="264"/>
    </row>
    <row r="870" spans="1:4" s="178" customFormat="1">
      <c r="A870" s="219"/>
      <c r="B870" s="190" t="s">
        <v>3014</v>
      </c>
      <c r="C870" s="185">
        <v>30000000</v>
      </c>
      <c r="D870" s="264"/>
    </row>
    <row r="871" spans="1:4" s="178" customFormat="1" ht="27.6">
      <c r="A871" s="219">
        <v>113</v>
      </c>
      <c r="B871" s="184" t="s">
        <v>3015</v>
      </c>
      <c r="C871" s="185">
        <v>375000000</v>
      </c>
      <c r="D871" s="264"/>
    </row>
    <row r="872" spans="1:4" s="178" customFormat="1">
      <c r="A872" s="219"/>
      <c r="B872" s="190" t="s">
        <v>3016</v>
      </c>
      <c r="C872" s="185">
        <v>75000000</v>
      </c>
      <c r="D872" s="264"/>
    </row>
    <row r="873" spans="1:4" s="178" customFormat="1">
      <c r="A873" s="219"/>
      <c r="B873" s="190" t="s">
        <v>3017</v>
      </c>
      <c r="C873" s="185">
        <v>25000000</v>
      </c>
      <c r="D873" s="264"/>
    </row>
    <row r="874" spans="1:4" s="178" customFormat="1">
      <c r="A874" s="219"/>
      <c r="B874" s="190" t="s">
        <v>3018</v>
      </c>
      <c r="C874" s="185">
        <v>25000000</v>
      </c>
      <c r="D874" s="264"/>
    </row>
    <row r="875" spans="1:4" s="178" customFormat="1">
      <c r="A875" s="219"/>
      <c r="B875" s="190" t="s">
        <v>3019</v>
      </c>
      <c r="C875" s="185">
        <v>100000000</v>
      </c>
      <c r="D875" s="264"/>
    </row>
    <row r="876" spans="1:4" s="178" customFormat="1" ht="27.6">
      <c r="A876" s="219"/>
      <c r="B876" s="190" t="s">
        <v>3020</v>
      </c>
      <c r="C876" s="185">
        <v>150000000</v>
      </c>
      <c r="D876" s="264"/>
    </row>
    <row r="877" spans="1:4" s="178" customFormat="1" ht="27.6">
      <c r="A877" s="219">
        <v>114</v>
      </c>
      <c r="B877" s="184" t="s">
        <v>3021</v>
      </c>
      <c r="C877" s="185">
        <v>200000000</v>
      </c>
      <c r="D877" s="264"/>
    </row>
    <row r="878" spans="1:4" s="178" customFormat="1" ht="27.6">
      <c r="A878" s="219"/>
      <c r="B878" s="190" t="s">
        <v>3022</v>
      </c>
      <c r="C878" s="185">
        <v>150000000</v>
      </c>
      <c r="D878" s="264"/>
    </row>
    <row r="879" spans="1:4" s="178" customFormat="1">
      <c r="A879" s="219"/>
      <c r="B879" s="190" t="s">
        <v>3023</v>
      </c>
      <c r="C879" s="185">
        <v>50000000</v>
      </c>
      <c r="D879" s="264"/>
    </row>
    <row r="880" spans="1:4" s="178" customFormat="1" ht="27.6">
      <c r="A880" s="219">
        <v>115</v>
      </c>
      <c r="B880" s="184" t="s">
        <v>3024</v>
      </c>
      <c r="C880" s="185">
        <v>90000000</v>
      </c>
      <c r="D880" s="264"/>
    </row>
    <row r="881" spans="1:4" s="178" customFormat="1" ht="27.6">
      <c r="A881" s="219"/>
      <c r="B881" s="190" t="s">
        <v>3025</v>
      </c>
      <c r="C881" s="185">
        <v>50000000</v>
      </c>
      <c r="D881" s="264"/>
    </row>
    <row r="882" spans="1:4" s="178" customFormat="1">
      <c r="A882" s="219"/>
      <c r="B882" s="190" t="s">
        <v>3026</v>
      </c>
      <c r="C882" s="185">
        <v>40000000</v>
      </c>
      <c r="D882" s="264"/>
    </row>
    <row r="883" spans="1:4" s="178" customFormat="1" ht="27.6">
      <c r="A883" s="219">
        <v>116</v>
      </c>
      <c r="B883" s="184" t="s">
        <v>3027</v>
      </c>
      <c r="C883" s="185">
        <v>300000000</v>
      </c>
      <c r="D883" s="264"/>
    </row>
    <row r="884" spans="1:4" s="178" customFormat="1">
      <c r="A884" s="219"/>
      <c r="B884" s="190" t="s">
        <v>3028</v>
      </c>
      <c r="C884" s="185">
        <v>200000000</v>
      </c>
      <c r="D884" s="264"/>
    </row>
    <row r="885" spans="1:4" s="178" customFormat="1">
      <c r="A885" s="219"/>
      <c r="B885" s="190" t="s">
        <v>3029</v>
      </c>
      <c r="C885" s="185">
        <v>100000000</v>
      </c>
      <c r="D885" s="264"/>
    </row>
    <row r="886" spans="1:4" s="178" customFormat="1" ht="27.6">
      <c r="A886" s="219">
        <v>117</v>
      </c>
      <c r="B886" s="184" t="s">
        <v>3030</v>
      </c>
      <c r="C886" s="185">
        <v>150000000</v>
      </c>
      <c r="D886" s="264"/>
    </row>
    <row r="887" spans="1:4" s="178" customFormat="1">
      <c r="A887" s="219"/>
      <c r="B887" s="190" t="s">
        <v>3031</v>
      </c>
      <c r="C887" s="185">
        <v>75000000</v>
      </c>
      <c r="D887" s="264"/>
    </row>
    <row r="888" spans="1:4" s="178" customFormat="1">
      <c r="A888" s="219"/>
      <c r="B888" s="190" t="s">
        <v>3032</v>
      </c>
      <c r="C888" s="185">
        <v>75000000</v>
      </c>
      <c r="D888" s="264"/>
    </row>
    <row r="889" spans="1:4" s="178" customFormat="1" ht="27.6">
      <c r="A889" s="219">
        <v>118</v>
      </c>
      <c r="B889" s="184" t="s">
        <v>3033</v>
      </c>
      <c r="C889" s="185">
        <v>100000000</v>
      </c>
      <c r="D889" s="264"/>
    </row>
    <row r="890" spans="1:4" s="178" customFormat="1">
      <c r="A890" s="219"/>
      <c r="B890" s="190" t="s">
        <v>3034</v>
      </c>
      <c r="C890" s="185">
        <v>100000000</v>
      </c>
      <c r="D890" s="264"/>
    </row>
    <row r="891" spans="1:4" s="178" customFormat="1" ht="27.6">
      <c r="A891" s="219">
        <v>119</v>
      </c>
      <c r="B891" s="184" t="s">
        <v>3035</v>
      </c>
      <c r="C891" s="185">
        <v>200000000</v>
      </c>
      <c r="D891" s="264"/>
    </row>
    <row r="892" spans="1:4" s="178" customFormat="1">
      <c r="A892" s="219"/>
      <c r="B892" s="190" t="s">
        <v>3036</v>
      </c>
      <c r="C892" s="185">
        <v>150000000</v>
      </c>
      <c r="D892" s="264"/>
    </row>
    <row r="893" spans="1:4" s="178" customFormat="1">
      <c r="A893" s="219"/>
      <c r="B893" s="190" t="s">
        <v>3037</v>
      </c>
      <c r="C893" s="185">
        <v>50000000</v>
      </c>
      <c r="D893" s="264"/>
    </row>
    <row r="894" spans="1:4" s="178" customFormat="1" ht="27.6">
      <c r="A894" s="219">
        <v>120</v>
      </c>
      <c r="B894" s="184" t="s">
        <v>3038</v>
      </c>
      <c r="C894" s="185">
        <v>130000000</v>
      </c>
      <c r="D894" s="264"/>
    </row>
    <row r="895" spans="1:4" s="178" customFormat="1" ht="27.6">
      <c r="A895" s="219"/>
      <c r="B895" s="190" t="s">
        <v>3039</v>
      </c>
      <c r="C895" s="185">
        <v>130000000</v>
      </c>
      <c r="D895" s="264"/>
    </row>
    <row r="896" spans="1:4" s="178" customFormat="1" ht="27.6">
      <c r="A896" s="219">
        <v>121</v>
      </c>
      <c r="B896" s="184" t="s">
        <v>3040</v>
      </c>
      <c r="C896" s="185">
        <v>180000000</v>
      </c>
      <c r="D896" s="264"/>
    </row>
    <row r="897" spans="1:4" s="178" customFormat="1" ht="27.6">
      <c r="A897" s="219"/>
      <c r="B897" s="184" t="s">
        <v>3041</v>
      </c>
      <c r="C897" s="185">
        <v>50000000</v>
      </c>
      <c r="D897" s="264"/>
    </row>
    <row r="898" spans="1:4" s="178" customFormat="1">
      <c r="A898" s="219"/>
      <c r="B898" s="190" t="s">
        <v>3042</v>
      </c>
      <c r="C898" s="185">
        <v>130000000</v>
      </c>
      <c r="D898" s="264"/>
    </row>
    <row r="899" spans="1:4" s="178" customFormat="1" ht="27.6">
      <c r="A899" s="219">
        <v>122</v>
      </c>
      <c r="B899" s="184" t="s">
        <v>3043</v>
      </c>
      <c r="C899" s="185">
        <v>100000000</v>
      </c>
      <c r="D899" s="264"/>
    </row>
    <row r="900" spans="1:4" s="178" customFormat="1">
      <c r="A900" s="219"/>
      <c r="B900" s="190" t="s">
        <v>3044</v>
      </c>
      <c r="C900" s="185">
        <v>100000000</v>
      </c>
      <c r="D900" s="264"/>
    </row>
    <row r="901" spans="1:4" s="178" customFormat="1" ht="27.6">
      <c r="A901" s="219">
        <v>123</v>
      </c>
      <c r="B901" s="184" t="s">
        <v>3045</v>
      </c>
      <c r="C901" s="185">
        <v>150000000</v>
      </c>
      <c r="D901" s="264"/>
    </row>
    <row r="902" spans="1:4" s="178" customFormat="1" ht="27.6">
      <c r="A902" s="219"/>
      <c r="B902" s="190" t="s">
        <v>3046</v>
      </c>
      <c r="C902" s="185">
        <v>150000000</v>
      </c>
      <c r="D902" s="264"/>
    </row>
    <row r="903" spans="1:4" s="178" customFormat="1" ht="27.6">
      <c r="A903" s="219">
        <v>124</v>
      </c>
      <c r="B903" s="184" t="s">
        <v>3048</v>
      </c>
      <c r="C903" s="185">
        <v>150000000</v>
      </c>
      <c r="D903" s="264"/>
    </row>
    <row r="904" spans="1:4" s="178" customFormat="1">
      <c r="A904" s="219"/>
      <c r="B904" s="190" t="s">
        <v>3049</v>
      </c>
      <c r="C904" s="185">
        <v>150000000</v>
      </c>
      <c r="D904" s="264"/>
    </row>
    <row r="905" spans="1:4" s="178" customFormat="1" ht="27.6">
      <c r="A905" s="219">
        <v>125</v>
      </c>
      <c r="B905" s="184" t="s">
        <v>3050</v>
      </c>
      <c r="C905" s="185">
        <v>100000000</v>
      </c>
      <c r="D905" s="264"/>
    </row>
    <row r="906" spans="1:4" s="178" customFormat="1">
      <c r="A906" s="219"/>
      <c r="B906" s="190" t="s">
        <v>3051</v>
      </c>
      <c r="C906" s="185">
        <v>100000000</v>
      </c>
      <c r="D906" s="264"/>
    </row>
    <row r="907" spans="1:4" s="178" customFormat="1" ht="27.6">
      <c r="A907" s="219">
        <v>126</v>
      </c>
      <c r="B907" s="184" t="s">
        <v>3052</v>
      </c>
      <c r="C907" s="185">
        <v>40000000</v>
      </c>
      <c r="D907" s="264"/>
    </row>
    <row r="908" spans="1:4" s="178" customFormat="1" ht="27.6">
      <c r="A908" s="219"/>
      <c r="B908" s="190" t="s">
        <v>3053</v>
      </c>
      <c r="C908" s="185">
        <v>40000000</v>
      </c>
      <c r="D908" s="264"/>
    </row>
    <row r="909" spans="1:4" s="178" customFormat="1" ht="27.6">
      <c r="A909" s="219">
        <v>127</v>
      </c>
      <c r="B909" s="184" t="s">
        <v>3054</v>
      </c>
      <c r="C909" s="185">
        <v>150000000</v>
      </c>
      <c r="D909" s="264"/>
    </row>
    <row r="910" spans="1:4" s="178" customFormat="1">
      <c r="A910" s="219"/>
      <c r="B910" s="190" t="s">
        <v>3055</v>
      </c>
      <c r="C910" s="185">
        <v>150000000</v>
      </c>
      <c r="D910" s="264"/>
    </row>
    <row r="911" spans="1:4" s="178" customFormat="1" ht="27.6">
      <c r="A911" s="219">
        <v>128</v>
      </c>
      <c r="B911" s="184" t="s">
        <v>3056</v>
      </c>
      <c r="C911" s="185">
        <v>50000000</v>
      </c>
      <c r="D911" s="264"/>
    </row>
    <row r="912" spans="1:4" s="178" customFormat="1" ht="27.6">
      <c r="A912" s="219"/>
      <c r="B912" s="190" t="s">
        <v>3057</v>
      </c>
      <c r="C912" s="185">
        <v>50000000</v>
      </c>
      <c r="D912" s="264"/>
    </row>
    <row r="913" spans="1:4" s="178" customFormat="1" ht="27.6">
      <c r="A913" s="219">
        <v>129</v>
      </c>
      <c r="B913" s="184" t="s">
        <v>3058</v>
      </c>
      <c r="C913" s="185">
        <v>40000000</v>
      </c>
      <c r="D913" s="264"/>
    </row>
    <row r="914" spans="1:4" s="178" customFormat="1">
      <c r="A914" s="219"/>
      <c r="B914" s="190" t="s">
        <v>3059</v>
      </c>
      <c r="C914" s="185">
        <v>40000000</v>
      </c>
      <c r="D914" s="264"/>
    </row>
    <row r="915" spans="1:4" s="178" customFormat="1" ht="27.6">
      <c r="A915" s="219">
        <v>130</v>
      </c>
      <c r="B915" s="184" t="s">
        <v>3061</v>
      </c>
      <c r="C915" s="185">
        <v>150000000</v>
      </c>
      <c r="D915" s="264"/>
    </row>
    <row r="916" spans="1:4" s="178" customFormat="1">
      <c r="A916" s="219"/>
      <c r="B916" s="190" t="s">
        <v>3062</v>
      </c>
      <c r="C916" s="185">
        <v>150000000</v>
      </c>
      <c r="D916" s="264"/>
    </row>
    <row r="917" spans="1:4" s="178" customFormat="1" ht="27.6">
      <c r="A917" s="219">
        <v>131</v>
      </c>
      <c r="B917" s="184" t="s">
        <v>3064</v>
      </c>
      <c r="C917" s="185">
        <v>50000000</v>
      </c>
      <c r="D917" s="264"/>
    </row>
    <row r="918" spans="1:4" s="178" customFormat="1">
      <c r="A918" s="219"/>
      <c r="B918" s="190" t="s">
        <v>3065</v>
      </c>
      <c r="C918" s="185">
        <v>50000000</v>
      </c>
      <c r="D918" s="264"/>
    </row>
    <row r="919" spans="1:4" s="178" customFormat="1">
      <c r="A919" s="219"/>
      <c r="B919" s="190"/>
      <c r="C919" s="185"/>
      <c r="D919" s="264"/>
    </row>
    <row r="920" spans="1:4" s="152" customFormat="1" ht="27.6">
      <c r="A920" s="292" t="s">
        <v>8806</v>
      </c>
      <c r="B920" s="149" t="s">
        <v>3088</v>
      </c>
      <c r="C920" s="150">
        <f>SUM(C921:C1082)</f>
        <v>103312314000</v>
      </c>
      <c r="D920" s="149" t="s">
        <v>1912</v>
      </c>
    </row>
    <row r="921" spans="1:4" s="178" customFormat="1" ht="27.6">
      <c r="A921" s="303">
        <v>1</v>
      </c>
      <c r="B921" s="184" t="s">
        <v>3090</v>
      </c>
      <c r="C921" s="185">
        <v>677083000</v>
      </c>
      <c r="D921" s="264"/>
    </row>
    <row r="922" spans="1:4" s="178" customFormat="1" ht="27.6">
      <c r="A922" s="303">
        <v>2</v>
      </c>
      <c r="B922" s="184" t="s">
        <v>3093</v>
      </c>
      <c r="C922" s="185">
        <v>668353000</v>
      </c>
      <c r="D922" s="264"/>
    </row>
    <row r="923" spans="1:4" s="178" customFormat="1" ht="27.6">
      <c r="A923" s="303">
        <v>3</v>
      </c>
      <c r="B923" s="184" t="s">
        <v>3095</v>
      </c>
      <c r="C923" s="185">
        <v>626879000</v>
      </c>
      <c r="D923" s="264"/>
    </row>
    <row r="924" spans="1:4" s="178" customFormat="1" ht="27.6">
      <c r="A924" s="303">
        <v>4</v>
      </c>
      <c r="B924" s="184" t="s">
        <v>3097</v>
      </c>
      <c r="C924" s="185">
        <v>702677000</v>
      </c>
      <c r="D924" s="264"/>
    </row>
    <row r="925" spans="1:4" s="178" customFormat="1" ht="27.6">
      <c r="A925" s="303">
        <v>5</v>
      </c>
      <c r="B925" s="184" t="s">
        <v>3099</v>
      </c>
      <c r="C925" s="185">
        <v>679384000</v>
      </c>
      <c r="D925" s="264"/>
    </row>
    <row r="926" spans="1:4" s="178" customFormat="1" ht="27.6">
      <c r="A926" s="303">
        <v>6</v>
      </c>
      <c r="B926" s="184" t="s">
        <v>3101</v>
      </c>
      <c r="C926" s="185">
        <v>655419000</v>
      </c>
      <c r="D926" s="264"/>
    </row>
    <row r="927" spans="1:4" s="178" customFormat="1" ht="27.6">
      <c r="A927" s="303">
        <v>7</v>
      </c>
      <c r="B927" s="184" t="s">
        <v>3103</v>
      </c>
      <c r="C927" s="185">
        <v>667745000</v>
      </c>
      <c r="D927" s="264"/>
    </row>
    <row r="928" spans="1:4" s="178" customFormat="1" ht="27.6">
      <c r="A928" s="303">
        <v>8</v>
      </c>
      <c r="B928" s="184" t="s">
        <v>3105</v>
      </c>
      <c r="C928" s="185">
        <v>605526000</v>
      </c>
      <c r="D928" s="264"/>
    </row>
    <row r="929" spans="1:4" s="178" customFormat="1" ht="27.6">
      <c r="A929" s="303">
        <v>9</v>
      </c>
      <c r="B929" s="184" t="s">
        <v>3107</v>
      </c>
      <c r="C929" s="185">
        <v>648545000</v>
      </c>
      <c r="D929" s="264"/>
    </row>
    <row r="930" spans="1:4" s="178" customFormat="1" ht="27.6">
      <c r="A930" s="303">
        <v>10</v>
      </c>
      <c r="B930" s="184" t="s">
        <v>3109</v>
      </c>
      <c r="C930" s="185">
        <v>709663000</v>
      </c>
      <c r="D930" s="264"/>
    </row>
    <row r="931" spans="1:4" s="178" customFormat="1" ht="27.6">
      <c r="A931" s="303">
        <v>11</v>
      </c>
      <c r="B931" s="184" t="s">
        <v>3111</v>
      </c>
      <c r="C931" s="185">
        <v>629144000</v>
      </c>
      <c r="D931" s="264"/>
    </row>
    <row r="932" spans="1:4" s="178" customFormat="1" ht="27.6">
      <c r="A932" s="303">
        <v>12</v>
      </c>
      <c r="B932" s="184" t="s">
        <v>3113</v>
      </c>
      <c r="C932" s="185">
        <v>668036000</v>
      </c>
      <c r="D932" s="264"/>
    </row>
    <row r="933" spans="1:4" s="178" customFormat="1" ht="27.6">
      <c r="A933" s="303">
        <v>13</v>
      </c>
      <c r="B933" s="184" t="s">
        <v>3115</v>
      </c>
      <c r="C933" s="185">
        <v>657069000</v>
      </c>
      <c r="D933" s="264"/>
    </row>
    <row r="934" spans="1:4" s="178" customFormat="1" ht="27.6">
      <c r="A934" s="303">
        <v>14</v>
      </c>
      <c r="B934" s="184" t="s">
        <v>3117</v>
      </c>
      <c r="C934" s="185">
        <v>702100000</v>
      </c>
      <c r="D934" s="264"/>
    </row>
    <row r="935" spans="1:4" s="178" customFormat="1" ht="27.6">
      <c r="A935" s="303">
        <v>15</v>
      </c>
      <c r="B935" s="184" t="s">
        <v>3119</v>
      </c>
      <c r="C935" s="185">
        <v>709953000</v>
      </c>
      <c r="D935" s="264"/>
    </row>
    <row r="936" spans="1:4" s="178" customFormat="1" ht="27.6">
      <c r="A936" s="303">
        <v>16</v>
      </c>
      <c r="B936" s="184" t="s">
        <v>3121</v>
      </c>
      <c r="C936" s="185">
        <v>838902000</v>
      </c>
      <c r="D936" s="264"/>
    </row>
    <row r="937" spans="1:4" s="178" customFormat="1" ht="27.6">
      <c r="A937" s="303">
        <v>17</v>
      </c>
      <c r="B937" s="184" t="s">
        <v>3123</v>
      </c>
      <c r="C937" s="185">
        <v>653670000</v>
      </c>
      <c r="D937" s="264"/>
    </row>
    <row r="938" spans="1:4" s="178" customFormat="1" ht="27.6">
      <c r="A938" s="303">
        <v>18</v>
      </c>
      <c r="B938" s="184" t="s">
        <v>3125</v>
      </c>
      <c r="C938" s="185">
        <v>716257000</v>
      </c>
      <c r="D938" s="264"/>
    </row>
    <row r="939" spans="1:4" s="178" customFormat="1" ht="27.6">
      <c r="A939" s="303">
        <v>19</v>
      </c>
      <c r="B939" s="184" t="s">
        <v>3127</v>
      </c>
      <c r="C939" s="185">
        <v>724909000</v>
      </c>
      <c r="D939" s="264"/>
    </row>
    <row r="940" spans="1:4" s="178" customFormat="1" ht="27.6">
      <c r="A940" s="303">
        <v>20</v>
      </c>
      <c r="B940" s="184" t="s">
        <v>3129</v>
      </c>
      <c r="C940" s="185">
        <v>606877000</v>
      </c>
      <c r="D940" s="264"/>
    </row>
    <row r="941" spans="1:4" s="178" customFormat="1" ht="27.6">
      <c r="A941" s="303">
        <v>21</v>
      </c>
      <c r="B941" s="184" t="s">
        <v>3131</v>
      </c>
      <c r="C941" s="185">
        <v>609060000</v>
      </c>
      <c r="D941" s="264"/>
    </row>
    <row r="942" spans="1:4" s="178" customFormat="1" ht="27.6">
      <c r="A942" s="303">
        <v>22</v>
      </c>
      <c r="B942" s="184" t="s">
        <v>3133</v>
      </c>
      <c r="C942" s="185">
        <v>627547000</v>
      </c>
      <c r="D942" s="264"/>
    </row>
    <row r="943" spans="1:4" s="178" customFormat="1" ht="27.6">
      <c r="A943" s="303">
        <v>23</v>
      </c>
      <c r="B943" s="184" t="s">
        <v>3135</v>
      </c>
      <c r="C943" s="185">
        <v>685437000</v>
      </c>
      <c r="D943" s="264"/>
    </row>
    <row r="944" spans="1:4" s="178" customFormat="1" ht="27.6">
      <c r="A944" s="303">
        <v>24</v>
      </c>
      <c r="B944" s="184" t="s">
        <v>3137</v>
      </c>
      <c r="C944" s="185">
        <v>659501000</v>
      </c>
      <c r="D944" s="264"/>
    </row>
    <row r="945" spans="1:4" s="178" customFormat="1" ht="27.6">
      <c r="A945" s="303">
        <v>25</v>
      </c>
      <c r="B945" s="184" t="s">
        <v>3139</v>
      </c>
      <c r="C945" s="185">
        <v>648689000</v>
      </c>
      <c r="D945" s="264"/>
    </row>
    <row r="946" spans="1:4" s="178" customFormat="1" ht="27.6">
      <c r="A946" s="303">
        <v>26</v>
      </c>
      <c r="B946" s="184" t="s">
        <v>3141</v>
      </c>
      <c r="C946" s="185">
        <v>618249000</v>
      </c>
      <c r="D946" s="264"/>
    </row>
    <row r="947" spans="1:4" s="178" customFormat="1" ht="27.6">
      <c r="A947" s="303">
        <v>27</v>
      </c>
      <c r="B947" s="184" t="s">
        <v>3143</v>
      </c>
      <c r="C947" s="185">
        <v>654360000</v>
      </c>
      <c r="D947" s="264"/>
    </row>
    <row r="948" spans="1:4" s="178" customFormat="1" ht="27.6">
      <c r="A948" s="303">
        <v>28</v>
      </c>
      <c r="B948" s="184" t="s">
        <v>3145</v>
      </c>
      <c r="C948" s="185">
        <v>656077000</v>
      </c>
      <c r="D948" s="264"/>
    </row>
    <row r="949" spans="1:4" s="178" customFormat="1" ht="27.6">
      <c r="A949" s="303">
        <v>29</v>
      </c>
      <c r="B949" s="184" t="s">
        <v>3147</v>
      </c>
      <c r="C949" s="185">
        <v>661670000</v>
      </c>
      <c r="D949" s="264"/>
    </row>
    <row r="950" spans="1:4" s="178" customFormat="1" ht="27.6">
      <c r="A950" s="303">
        <v>30</v>
      </c>
      <c r="B950" s="184" t="s">
        <v>3149</v>
      </c>
      <c r="C950" s="185">
        <v>747770000</v>
      </c>
      <c r="D950" s="264"/>
    </row>
    <row r="951" spans="1:4" s="178" customFormat="1" ht="27.6">
      <c r="A951" s="303">
        <v>31</v>
      </c>
      <c r="B951" s="184" t="s">
        <v>3151</v>
      </c>
      <c r="C951" s="185">
        <v>691065000</v>
      </c>
      <c r="D951" s="264"/>
    </row>
    <row r="952" spans="1:4" s="178" customFormat="1" ht="27.6">
      <c r="A952" s="303">
        <v>32</v>
      </c>
      <c r="B952" s="184" t="s">
        <v>3153</v>
      </c>
      <c r="C952" s="185">
        <v>614006000</v>
      </c>
      <c r="D952" s="264"/>
    </row>
    <row r="953" spans="1:4" s="178" customFormat="1" ht="27.6">
      <c r="A953" s="303">
        <v>33</v>
      </c>
      <c r="B953" s="184" t="s">
        <v>3155</v>
      </c>
      <c r="C953" s="185">
        <v>679072000</v>
      </c>
      <c r="D953" s="264"/>
    </row>
    <row r="954" spans="1:4" s="178" customFormat="1" ht="27.6">
      <c r="A954" s="303">
        <v>34</v>
      </c>
      <c r="B954" s="184" t="s">
        <v>3157</v>
      </c>
      <c r="C954" s="185">
        <v>680471000</v>
      </c>
      <c r="D954" s="264"/>
    </row>
    <row r="955" spans="1:4" s="178" customFormat="1" ht="27.6">
      <c r="A955" s="303">
        <v>35</v>
      </c>
      <c r="B955" s="184" t="s">
        <v>3159</v>
      </c>
      <c r="C955" s="185">
        <v>624511000</v>
      </c>
      <c r="D955" s="264"/>
    </row>
    <row r="956" spans="1:4" s="178" customFormat="1" ht="27.6">
      <c r="A956" s="303">
        <v>36</v>
      </c>
      <c r="B956" s="184" t="s">
        <v>3161</v>
      </c>
      <c r="C956" s="185">
        <v>633328000</v>
      </c>
      <c r="D956" s="264"/>
    </row>
    <row r="957" spans="1:4" s="178" customFormat="1" ht="27.6">
      <c r="A957" s="303">
        <v>37</v>
      </c>
      <c r="B957" s="184" t="s">
        <v>3163</v>
      </c>
      <c r="C957" s="185">
        <v>607287000</v>
      </c>
      <c r="D957" s="264"/>
    </row>
    <row r="958" spans="1:4" s="178" customFormat="1" ht="27.6">
      <c r="A958" s="303">
        <v>38</v>
      </c>
      <c r="B958" s="184" t="s">
        <v>3165</v>
      </c>
      <c r="C958" s="185">
        <v>658809000</v>
      </c>
      <c r="D958" s="264"/>
    </row>
    <row r="959" spans="1:4" s="178" customFormat="1" ht="27.6">
      <c r="A959" s="303">
        <v>39</v>
      </c>
      <c r="B959" s="184" t="s">
        <v>3167</v>
      </c>
      <c r="C959" s="185">
        <v>598690000</v>
      </c>
      <c r="D959" s="264"/>
    </row>
    <row r="960" spans="1:4" s="178" customFormat="1" ht="27.6">
      <c r="A960" s="303">
        <v>40</v>
      </c>
      <c r="B960" s="184" t="s">
        <v>3169</v>
      </c>
      <c r="C960" s="185">
        <v>737629000</v>
      </c>
      <c r="D960" s="264"/>
    </row>
    <row r="961" spans="1:4" s="178" customFormat="1" ht="27.6">
      <c r="A961" s="303">
        <v>41</v>
      </c>
      <c r="B961" s="184" t="s">
        <v>3171</v>
      </c>
      <c r="C961" s="185">
        <v>520748000</v>
      </c>
      <c r="D961" s="264"/>
    </row>
    <row r="962" spans="1:4" s="178" customFormat="1" ht="27.6">
      <c r="A962" s="303">
        <v>42</v>
      </c>
      <c r="B962" s="184" t="s">
        <v>3173</v>
      </c>
      <c r="C962" s="185">
        <v>664693000</v>
      </c>
      <c r="D962" s="264"/>
    </row>
    <row r="963" spans="1:4" s="178" customFormat="1" ht="27.6">
      <c r="A963" s="303">
        <v>43</v>
      </c>
      <c r="B963" s="184" t="s">
        <v>3175</v>
      </c>
      <c r="C963" s="185">
        <v>717359000</v>
      </c>
      <c r="D963" s="264"/>
    </row>
    <row r="964" spans="1:4" s="178" customFormat="1" ht="27.6">
      <c r="A964" s="303">
        <v>44</v>
      </c>
      <c r="B964" s="184" t="s">
        <v>3177</v>
      </c>
      <c r="C964" s="185">
        <v>706378000</v>
      </c>
      <c r="D964" s="264"/>
    </row>
    <row r="965" spans="1:4" s="178" customFormat="1" ht="27.6">
      <c r="A965" s="303">
        <v>45</v>
      </c>
      <c r="B965" s="184" t="s">
        <v>3179</v>
      </c>
      <c r="C965" s="185">
        <v>777873000</v>
      </c>
      <c r="D965" s="264"/>
    </row>
    <row r="966" spans="1:4" s="178" customFormat="1" ht="27.6">
      <c r="A966" s="303">
        <v>46</v>
      </c>
      <c r="B966" s="184" t="s">
        <v>3181</v>
      </c>
      <c r="C966" s="185">
        <v>694236000</v>
      </c>
      <c r="D966" s="264"/>
    </row>
    <row r="967" spans="1:4" s="178" customFormat="1" ht="27.6">
      <c r="A967" s="303">
        <v>47</v>
      </c>
      <c r="B967" s="184" t="s">
        <v>3183</v>
      </c>
      <c r="C967" s="185">
        <v>677704000</v>
      </c>
      <c r="D967" s="264"/>
    </row>
    <row r="968" spans="1:4" s="178" customFormat="1" ht="27.6">
      <c r="A968" s="303">
        <v>48</v>
      </c>
      <c r="B968" s="184" t="s">
        <v>3185</v>
      </c>
      <c r="C968" s="185">
        <v>617995000</v>
      </c>
      <c r="D968" s="264"/>
    </row>
    <row r="969" spans="1:4" s="178" customFormat="1" ht="27.6">
      <c r="A969" s="303">
        <v>49</v>
      </c>
      <c r="B969" s="184" t="s">
        <v>3187</v>
      </c>
      <c r="C969" s="185">
        <v>740606000</v>
      </c>
      <c r="D969" s="264"/>
    </row>
    <row r="970" spans="1:4" s="178" customFormat="1" ht="27.6">
      <c r="A970" s="303">
        <v>50</v>
      </c>
      <c r="B970" s="184" t="s">
        <v>3189</v>
      </c>
      <c r="C970" s="185">
        <v>650247000</v>
      </c>
      <c r="D970" s="264"/>
    </row>
    <row r="971" spans="1:4" s="178" customFormat="1" ht="27.6">
      <c r="A971" s="303">
        <v>51</v>
      </c>
      <c r="B971" s="184" t="s">
        <v>3191</v>
      </c>
      <c r="C971" s="185">
        <v>742902000</v>
      </c>
      <c r="D971" s="264"/>
    </row>
    <row r="972" spans="1:4" s="178" customFormat="1" ht="27.6">
      <c r="A972" s="303">
        <v>52</v>
      </c>
      <c r="B972" s="184" t="s">
        <v>3193</v>
      </c>
      <c r="C972" s="185">
        <v>546521000</v>
      </c>
      <c r="D972" s="264"/>
    </row>
    <row r="973" spans="1:4" s="178" customFormat="1" ht="27.6">
      <c r="A973" s="303">
        <v>53</v>
      </c>
      <c r="B973" s="184" t="s">
        <v>3195</v>
      </c>
      <c r="C973" s="185">
        <v>599153000</v>
      </c>
      <c r="D973" s="264"/>
    </row>
    <row r="974" spans="1:4" s="178" customFormat="1" ht="27.6">
      <c r="A974" s="303">
        <v>54</v>
      </c>
      <c r="B974" s="184" t="s">
        <v>3197</v>
      </c>
      <c r="C974" s="185">
        <v>580986000</v>
      </c>
      <c r="D974" s="264"/>
    </row>
    <row r="975" spans="1:4" s="178" customFormat="1" ht="27.6">
      <c r="A975" s="303">
        <v>55</v>
      </c>
      <c r="B975" s="184" t="s">
        <v>3199</v>
      </c>
      <c r="C975" s="185">
        <v>560672000</v>
      </c>
      <c r="D975" s="264"/>
    </row>
    <row r="976" spans="1:4" s="178" customFormat="1" ht="27.6">
      <c r="A976" s="303">
        <v>56</v>
      </c>
      <c r="B976" s="184" t="s">
        <v>3201</v>
      </c>
      <c r="C976" s="185">
        <v>616211000</v>
      </c>
      <c r="D976" s="264"/>
    </row>
    <row r="977" spans="1:4" s="178" customFormat="1" ht="27.6">
      <c r="A977" s="303">
        <v>57</v>
      </c>
      <c r="B977" s="184" t="s">
        <v>3203</v>
      </c>
      <c r="C977" s="185">
        <v>601754000</v>
      </c>
      <c r="D977" s="264"/>
    </row>
    <row r="978" spans="1:4" s="178" customFormat="1" ht="27.6">
      <c r="A978" s="303">
        <v>58</v>
      </c>
      <c r="B978" s="184" t="s">
        <v>3205</v>
      </c>
      <c r="C978" s="185">
        <v>586429000</v>
      </c>
      <c r="D978" s="264"/>
    </row>
    <row r="979" spans="1:4" s="178" customFormat="1" ht="27.6">
      <c r="A979" s="303">
        <v>59</v>
      </c>
      <c r="B979" s="184" t="s">
        <v>3207</v>
      </c>
      <c r="C979" s="185">
        <v>680071000</v>
      </c>
      <c r="D979" s="264"/>
    </row>
    <row r="980" spans="1:4" s="178" customFormat="1" ht="27.6">
      <c r="A980" s="303">
        <v>60</v>
      </c>
      <c r="B980" s="184" t="s">
        <v>3209</v>
      </c>
      <c r="C980" s="185">
        <v>668532000</v>
      </c>
      <c r="D980" s="264"/>
    </row>
    <row r="981" spans="1:4" s="178" customFormat="1" ht="27.6">
      <c r="A981" s="303">
        <v>61</v>
      </c>
      <c r="B981" s="184" t="s">
        <v>3211</v>
      </c>
      <c r="C981" s="185">
        <v>683785000</v>
      </c>
      <c r="D981" s="264"/>
    </row>
    <row r="982" spans="1:4" s="178" customFormat="1" ht="27.6">
      <c r="A982" s="303">
        <v>62</v>
      </c>
      <c r="B982" s="184" t="s">
        <v>3213</v>
      </c>
      <c r="C982" s="185">
        <v>534222000</v>
      </c>
      <c r="D982" s="264"/>
    </row>
    <row r="983" spans="1:4" s="178" customFormat="1" ht="27.6">
      <c r="A983" s="303">
        <v>63</v>
      </c>
      <c r="B983" s="184" t="s">
        <v>3215</v>
      </c>
      <c r="C983" s="185">
        <v>632756000</v>
      </c>
      <c r="D983" s="264"/>
    </row>
    <row r="984" spans="1:4" s="178" customFormat="1" ht="27.6">
      <c r="A984" s="303">
        <v>64</v>
      </c>
      <c r="B984" s="184" t="s">
        <v>3217</v>
      </c>
      <c r="C984" s="185">
        <v>609697000</v>
      </c>
      <c r="D984" s="264"/>
    </row>
    <row r="985" spans="1:4" s="178" customFormat="1" ht="27.6">
      <c r="A985" s="303">
        <v>65</v>
      </c>
      <c r="B985" s="184" t="s">
        <v>3219</v>
      </c>
      <c r="C985" s="185">
        <v>537430000</v>
      </c>
      <c r="D985" s="264"/>
    </row>
    <row r="986" spans="1:4" s="178" customFormat="1" ht="27.6">
      <c r="A986" s="303">
        <v>66</v>
      </c>
      <c r="B986" s="184" t="s">
        <v>3221</v>
      </c>
      <c r="C986" s="185">
        <v>527868000</v>
      </c>
      <c r="D986" s="264"/>
    </row>
    <row r="987" spans="1:4" s="178" customFormat="1" ht="27.6">
      <c r="A987" s="303">
        <v>67</v>
      </c>
      <c r="B987" s="184" t="s">
        <v>3223</v>
      </c>
      <c r="C987" s="185">
        <v>638670000</v>
      </c>
      <c r="D987" s="264"/>
    </row>
    <row r="988" spans="1:4" s="178" customFormat="1" ht="27.6">
      <c r="A988" s="303">
        <v>68</v>
      </c>
      <c r="B988" s="184" t="s">
        <v>3225</v>
      </c>
      <c r="C988" s="185">
        <v>657259000</v>
      </c>
      <c r="D988" s="264"/>
    </row>
    <row r="989" spans="1:4" s="178" customFormat="1" ht="27.6">
      <c r="A989" s="303">
        <v>69</v>
      </c>
      <c r="B989" s="184" t="s">
        <v>3227</v>
      </c>
      <c r="C989" s="185">
        <v>595098000</v>
      </c>
      <c r="D989" s="264"/>
    </row>
    <row r="990" spans="1:4" s="178" customFormat="1" ht="27.6">
      <c r="A990" s="303">
        <v>70</v>
      </c>
      <c r="B990" s="184" t="s">
        <v>3229</v>
      </c>
      <c r="C990" s="185">
        <v>574520000</v>
      </c>
      <c r="D990" s="264"/>
    </row>
    <row r="991" spans="1:4" s="178" customFormat="1" ht="27.6">
      <c r="A991" s="303">
        <v>71</v>
      </c>
      <c r="B991" s="184" t="s">
        <v>3231</v>
      </c>
      <c r="C991" s="185">
        <v>672880000</v>
      </c>
      <c r="D991" s="264"/>
    </row>
    <row r="992" spans="1:4" s="178" customFormat="1" ht="27.6">
      <c r="A992" s="303">
        <v>72</v>
      </c>
      <c r="B992" s="184" t="s">
        <v>3233</v>
      </c>
      <c r="C992" s="185">
        <v>674165000</v>
      </c>
      <c r="D992" s="264"/>
    </row>
    <row r="993" spans="1:4" s="178" customFormat="1" ht="27.6">
      <c r="A993" s="303">
        <v>73</v>
      </c>
      <c r="B993" s="184" t="s">
        <v>3235</v>
      </c>
      <c r="C993" s="185">
        <v>667579000</v>
      </c>
      <c r="D993" s="264"/>
    </row>
    <row r="994" spans="1:4" s="178" customFormat="1" ht="27.6">
      <c r="A994" s="303">
        <v>74</v>
      </c>
      <c r="B994" s="184" t="s">
        <v>3237</v>
      </c>
      <c r="C994" s="185">
        <v>651582000</v>
      </c>
      <c r="D994" s="264"/>
    </row>
    <row r="995" spans="1:4" s="178" customFormat="1" ht="27.6">
      <c r="A995" s="303">
        <v>75</v>
      </c>
      <c r="B995" s="184" t="s">
        <v>3239</v>
      </c>
      <c r="C995" s="185">
        <v>600383000</v>
      </c>
      <c r="D995" s="264"/>
    </row>
    <row r="996" spans="1:4" s="178" customFormat="1" ht="27.6">
      <c r="A996" s="303">
        <v>76</v>
      </c>
      <c r="B996" s="184" t="s">
        <v>3241</v>
      </c>
      <c r="C996" s="185">
        <v>566993000</v>
      </c>
      <c r="D996" s="264"/>
    </row>
    <row r="997" spans="1:4" s="178" customFormat="1" ht="27.6">
      <c r="A997" s="303">
        <v>77</v>
      </c>
      <c r="B997" s="184" t="s">
        <v>3243</v>
      </c>
      <c r="C997" s="185">
        <v>566075000</v>
      </c>
      <c r="D997" s="264"/>
    </row>
    <row r="998" spans="1:4" s="178" customFormat="1" ht="27.6">
      <c r="A998" s="303">
        <v>78</v>
      </c>
      <c r="B998" s="184" t="s">
        <v>3245</v>
      </c>
      <c r="C998" s="185">
        <v>585999000</v>
      </c>
      <c r="D998" s="264"/>
    </row>
    <row r="999" spans="1:4" s="178" customFormat="1" ht="27.6">
      <c r="A999" s="303">
        <v>79</v>
      </c>
      <c r="B999" s="184" t="s">
        <v>3247</v>
      </c>
      <c r="C999" s="185">
        <v>629867000</v>
      </c>
      <c r="D999" s="264"/>
    </row>
    <row r="1000" spans="1:4" s="178" customFormat="1" ht="27.6">
      <c r="A1000" s="303">
        <v>80</v>
      </c>
      <c r="B1000" s="184" t="s">
        <v>3249</v>
      </c>
      <c r="C1000" s="185">
        <v>654919000</v>
      </c>
      <c r="D1000" s="264"/>
    </row>
    <row r="1001" spans="1:4" s="178" customFormat="1" ht="27.6">
      <c r="A1001" s="303">
        <v>81</v>
      </c>
      <c r="B1001" s="184" t="s">
        <v>3251</v>
      </c>
      <c r="C1001" s="185">
        <v>621276000</v>
      </c>
      <c r="D1001" s="264"/>
    </row>
    <row r="1002" spans="1:4" s="178" customFormat="1" ht="27.6">
      <c r="A1002" s="303">
        <v>82</v>
      </c>
      <c r="B1002" s="184" t="s">
        <v>3253</v>
      </c>
      <c r="C1002" s="185">
        <v>650184000</v>
      </c>
      <c r="D1002" s="264"/>
    </row>
    <row r="1003" spans="1:4" s="178" customFormat="1" ht="27.6">
      <c r="A1003" s="303">
        <v>83</v>
      </c>
      <c r="B1003" s="184" t="s">
        <v>3255</v>
      </c>
      <c r="C1003" s="185">
        <v>678480000</v>
      </c>
      <c r="D1003" s="264"/>
    </row>
    <row r="1004" spans="1:4" s="178" customFormat="1" ht="27.6">
      <c r="A1004" s="303">
        <v>84</v>
      </c>
      <c r="B1004" s="184" t="s">
        <v>3257</v>
      </c>
      <c r="C1004" s="185">
        <v>650798000</v>
      </c>
      <c r="D1004" s="264"/>
    </row>
    <row r="1005" spans="1:4" s="178" customFormat="1" ht="27.6">
      <c r="A1005" s="303">
        <v>85</v>
      </c>
      <c r="B1005" s="184" t="s">
        <v>3259</v>
      </c>
      <c r="C1005" s="185">
        <v>608472000</v>
      </c>
      <c r="D1005" s="264"/>
    </row>
    <row r="1006" spans="1:4" s="178" customFormat="1" ht="27.6">
      <c r="A1006" s="303">
        <v>86</v>
      </c>
      <c r="B1006" s="184" t="s">
        <v>3261</v>
      </c>
      <c r="C1006" s="185">
        <v>633012000</v>
      </c>
      <c r="D1006" s="264"/>
    </row>
    <row r="1007" spans="1:4" s="178" customFormat="1" ht="27.6">
      <c r="A1007" s="303">
        <v>87</v>
      </c>
      <c r="B1007" s="184" t="s">
        <v>3263</v>
      </c>
      <c r="C1007" s="185">
        <v>598399000</v>
      </c>
      <c r="D1007" s="264"/>
    </row>
    <row r="1008" spans="1:4" s="178" customFormat="1" ht="27.6">
      <c r="A1008" s="303">
        <v>88</v>
      </c>
      <c r="B1008" s="184" t="s">
        <v>3265</v>
      </c>
      <c r="C1008" s="185">
        <v>635895000</v>
      </c>
      <c r="D1008" s="264"/>
    </row>
    <row r="1009" spans="1:4" s="178" customFormat="1" ht="27.6">
      <c r="A1009" s="303">
        <v>89</v>
      </c>
      <c r="B1009" s="184" t="s">
        <v>3267</v>
      </c>
      <c r="C1009" s="185">
        <v>616107000</v>
      </c>
      <c r="D1009" s="264"/>
    </row>
    <row r="1010" spans="1:4" s="178" customFormat="1" ht="27.6">
      <c r="A1010" s="303">
        <v>90</v>
      </c>
      <c r="B1010" s="184" t="s">
        <v>3269</v>
      </c>
      <c r="C1010" s="185">
        <v>594986000</v>
      </c>
      <c r="D1010" s="264"/>
    </row>
    <row r="1011" spans="1:4" s="178" customFormat="1" ht="27.6">
      <c r="A1011" s="303">
        <v>91</v>
      </c>
      <c r="B1011" s="184" t="s">
        <v>3271</v>
      </c>
      <c r="C1011" s="185">
        <v>825353000</v>
      </c>
      <c r="D1011" s="264"/>
    </row>
    <row r="1012" spans="1:4" s="178" customFormat="1" ht="27.6">
      <c r="A1012" s="303">
        <v>92</v>
      </c>
      <c r="B1012" s="184" t="s">
        <v>3273</v>
      </c>
      <c r="C1012" s="185">
        <v>590987000</v>
      </c>
      <c r="D1012" s="264"/>
    </row>
    <row r="1013" spans="1:4" s="178" customFormat="1" ht="27.6">
      <c r="A1013" s="303">
        <v>93</v>
      </c>
      <c r="B1013" s="184" t="s">
        <v>3275</v>
      </c>
      <c r="C1013" s="185">
        <v>926549000</v>
      </c>
      <c r="D1013" s="264"/>
    </row>
    <row r="1014" spans="1:4" s="178" customFormat="1" ht="27.6">
      <c r="A1014" s="303">
        <v>94</v>
      </c>
      <c r="B1014" s="184" t="s">
        <v>3277</v>
      </c>
      <c r="C1014" s="185">
        <v>616545000</v>
      </c>
      <c r="D1014" s="264"/>
    </row>
    <row r="1015" spans="1:4" s="178" customFormat="1" ht="27.6">
      <c r="A1015" s="303">
        <v>95</v>
      </c>
      <c r="B1015" s="184" t="s">
        <v>3279</v>
      </c>
      <c r="C1015" s="185">
        <v>666941000</v>
      </c>
      <c r="D1015" s="264"/>
    </row>
    <row r="1016" spans="1:4" s="178" customFormat="1" ht="27.6">
      <c r="A1016" s="303">
        <v>96</v>
      </c>
      <c r="B1016" s="184" t="s">
        <v>3281</v>
      </c>
      <c r="C1016" s="185">
        <v>663290000</v>
      </c>
      <c r="D1016" s="264"/>
    </row>
    <row r="1017" spans="1:4" s="178" customFormat="1" ht="27.6">
      <c r="A1017" s="303">
        <v>97</v>
      </c>
      <c r="B1017" s="184" t="s">
        <v>3283</v>
      </c>
      <c r="C1017" s="185">
        <v>586524000</v>
      </c>
      <c r="D1017" s="264"/>
    </row>
    <row r="1018" spans="1:4" s="178" customFormat="1" ht="27.6">
      <c r="A1018" s="303">
        <v>98</v>
      </c>
      <c r="B1018" s="184" t="s">
        <v>3285</v>
      </c>
      <c r="C1018" s="185">
        <v>668374000</v>
      </c>
      <c r="D1018" s="264"/>
    </row>
    <row r="1019" spans="1:4" s="178" customFormat="1" ht="27.6">
      <c r="A1019" s="303">
        <v>99</v>
      </c>
      <c r="B1019" s="184" t="s">
        <v>3287</v>
      </c>
      <c r="C1019" s="185">
        <v>729404000</v>
      </c>
      <c r="D1019" s="264"/>
    </row>
    <row r="1020" spans="1:4" s="178" customFormat="1" ht="27.6">
      <c r="A1020" s="303">
        <v>100</v>
      </c>
      <c r="B1020" s="184" t="s">
        <v>3289</v>
      </c>
      <c r="C1020" s="185">
        <v>584319000</v>
      </c>
      <c r="D1020" s="264"/>
    </row>
    <row r="1021" spans="1:4" s="178" customFormat="1" ht="27.6">
      <c r="A1021" s="303">
        <v>101</v>
      </c>
      <c r="B1021" s="184" t="s">
        <v>3290</v>
      </c>
      <c r="C1021" s="185">
        <v>590069000</v>
      </c>
      <c r="D1021" s="264"/>
    </row>
    <row r="1022" spans="1:4" s="178" customFormat="1" ht="27.6">
      <c r="A1022" s="303">
        <v>102</v>
      </c>
      <c r="B1022" s="184" t="s">
        <v>3291</v>
      </c>
      <c r="C1022" s="185">
        <v>602582000</v>
      </c>
      <c r="D1022" s="264"/>
    </row>
    <row r="1023" spans="1:4" s="178" customFormat="1" ht="27.6">
      <c r="A1023" s="303">
        <v>103</v>
      </c>
      <c r="B1023" s="184" t="s">
        <v>3292</v>
      </c>
      <c r="C1023" s="185">
        <v>587008000</v>
      </c>
      <c r="D1023" s="264"/>
    </row>
    <row r="1024" spans="1:4" s="178" customFormat="1" ht="27.6">
      <c r="A1024" s="303">
        <v>104</v>
      </c>
      <c r="B1024" s="184" t="s">
        <v>3293</v>
      </c>
      <c r="C1024" s="185">
        <v>699591000</v>
      </c>
      <c r="D1024" s="264"/>
    </row>
    <row r="1025" spans="1:4" s="178" customFormat="1" ht="27.6">
      <c r="A1025" s="303">
        <v>105</v>
      </c>
      <c r="B1025" s="184" t="s">
        <v>3294</v>
      </c>
      <c r="C1025" s="185">
        <v>617462000</v>
      </c>
      <c r="D1025" s="264"/>
    </row>
    <row r="1026" spans="1:4" s="178" customFormat="1" ht="27.6">
      <c r="A1026" s="303">
        <v>106</v>
      </c>
      <c r="B1026" s="184" t="s">
        <v>3295</v>
      </c>
      <c r="C1026" s="185">
        <v>555016000</v>
      </c>
      <c r="D1026" s="264"/>
    </row>
    <row r="1027" spans="1:4" s="178" customFormat="1" ht="27.6">
      <c r="A1027" s="303">
        <v>107</v>
      </c>
      <c r="B1027" s="184" t="s">
        <v>3296</v>
      </c>
      <c r="C1027" s="185">
        <v>477595000</v>
      </c>
      <c r="D1027" s="264"/>
    </row>
    <row r="1028" spans="1:4" s="178" customFormat="1" ht="27.6">
      <c r="A1028" s="303">
        <v>108</v>
      </c>
      <c r="B1028" s="184" t="s">
        <v>3297</v>
      </c>
      <c r="C1028" s="185">
        <v>714425000</v>
      </c>
      <c r="D1028" s="264"/>
    </row>
    <row r="1029" spans="1:4" s="178" customFormat="1" ht="27.6">
      <c r="A1029" s="303">
        <v>109</v>
      </c>
      <c r="B1029" s="184" t="s">
        <v>3298</v>
      </c>
      <c r="C1029" s="185">
        <v>671498000</v>
      </c>
      <c r="D1029" s="264"/>
    </row>
    <row r="1030" spans="1:4" s="178" customFormat="1" ht="27.6">
      <c r="A1030" s="303">
        <v>110</v>
      </c>
      <c r="B1030" s="184" t="s">
        <v>3299</v>
      </c>
      <c r="C1030" s="185">
        <v>655356000</v>
      </c>
      <c r="D1030" s="264"/>
    </row>
    <row r="1031" spans="1:4" s="178" customFormat="1" ht="27.6">
      <c r="A1031" s="303">
        <v>111</v>
      </c>
      <c r="B1031" s="184" t="s">
        <v>3300</v>
      </c>
      <c r="C1031" s="185">
        <v>685670000</v>
      </c>
      <c r="D1031" s="264"/>
    </row>
    <row r="1032" spans="1:4" s="178" customFormat="1" ht="27.6">
      <c r="A1032" s="303">
        <v>112</v>
      </c>
      <c r="B1032" s="184" t="s">
        <v>3301</v>
      </c>
      <c r="C1032" s="185">
        <v>601638000</v>
      </c>
      <c r="D1032" s="264"/>
    </row>
    <row r="1033" spans="1:4" s="178" customFormat="1" ht="27.6">
      <c r="A1033" s="303">
        <v>113</v>
      </c>
      <c r="B1033" s="184" t="s">
        <v>3302</v>
      </c>
      <c r="C1033" s="185">
        <v>547251000</v>
      </c>
      <c r="D1033" s="264"/>
    </row>
    <row r="1034" spans="1:4" s="178" customFormat="1" ht="27.6">
      <c r="A1034" s="303">
        <v>114</v>
      </c>
      <c r="B1034" s="184" t="s">
        <v>3303</v>
      </c>
      <c r="C1034" s="185">
        <v>620727000</v>
      </c>
      <c r="D1034" s="264"/>
    </row>
    <row r="1035" spans="1:4" s="178" customFormat="1" ht="27.6">
      <c r="A1035" s="303">
        <v>115</v>
      </c>
      <c r="B1035" s="184" t="s">
        <v>3304</v>
      </c>
      <c r="C1035" s="185">
        <v>585284000</v>
      </c>
      <c r="D1035" s="264"/>
    </row>
    <row r="1036" spans="1:4" s="178" customFormat="1" ht="27.6">
      <c r="A1036" s="303">
        <v>116</v>
      </c>
      <c r="B1036" s="184" t="s">
        <v>3305</v>
      </c>
      <c r="C1036" s="185">
        <v>625058000</v>
      </c>
      <c r="D1036" s="264"/>
    </row>
    <row r="1037" spans="1:4" s="178" customFormat="1" ht="27.6">
      <c r="A1037" s="303">
        <v>117</v>
      </c>
      <c r="B1037" s="184" t="s">
        <v>3306</v>
      </c>
      <c r="C1037" s="185">
        <v>660531000</v>
      </c>
      <c r="D1037" s="264"/>
    </row>
    <row r="1038" spans="1:4" s="178" customFormat="1" ht="27.6">
      <c r="A1038" s="303">
        <v>118</v>
      </c>
      <c r="B1038" s="184" t="s">
        <v>3307</v>
      </c>
      <c r="C1038" s="185">
        <v>581224000</v>
      </c>
      <c r="D1038" s="264"/>
    </row>
    <row r="1039" spans="1:4" s="178" customFormat="1" ht="27.6">
      <c r="A1039" s="303">
        <v>119</v>
      </c>
      <c r="B1039" s="184" t="s">
        <v>3308</v>
      </c>
      <c r="C1039" s="185">
        <v>632978000</v>
      </c>
      <c r="D1039" s="264"/>
    </row>
    <row r="1040" spans="1:4" s="178" customFormat="1" ht="27.6">
      <c r="A1040" s="303">
        <v>120</v>
      </c>
      <c r="B1040" s="184" t="s">
        <v>3309</v>
      </c>
      <c r="C1040" s="185">
        <v>601754000</v>
      </c>
      <c r="D1040" s="264"/>
    </row>
    <row r="1041" spans="1:4" s="178" customFormat="1" ht="27.6">
      <c r="A1041" s="303">
        <v>121</v>
      </c>
      <c r="B1041" s="184" t="s">
        <v>3310</v>
      </c>
      <c r="C1041" s="185">
        <v>693654000</v>
      </c>
      <c r="D1041" s="264"/>
    </row>
    <row r="1042" spans="1:4" s="178" customFormat="1" ht="27.6">
      <c r="A1042" s="303">
        <v>122</v>
      </c>
      <c r="B1042" s="184" t="s">
        <v>3311</v>
      </c>
      <c r="C1042" s="185">
        <v>547374000</v>
      </c>
      <c r="D1042" s="264"/>
    </row>
    <row r="1043" spans="1:4" s="178" customFormat="1" ht="27.6">
      <c r="A1043" s="303">
        <v>123</v>
      </c>
      <c r="B1043" s="184" t="s">
        <v>3312</v>
      </c>
      <c r="C1043" s="185">
        <v>669154000</v>
      </c>
      <c r="D1043" s="264"/>
    </row>
    <row r="1044" spans="1:4" s="178" customFormat="1" ht="27.6">
      <c r="A1044" s="303">
        <v>124</v>
      </c>
      <c r="B1044" s="184" t="s">
        <v>3313</v>
      </c>
      <c r="C1044" s="185">
        <v>575027000</v>
      </c>
      <c r="D1044" s="264"/>
    </row>
    <row r="1045" spans="1:4" s="178" customFormat="1" ht="27.6">
      <c r="A1045" s="303">
        <v>125</v>
      </c>
      <c r="B1045" s="184" t="s">
        <v>3314</v>
      </c>
      <c r="C1045" s="185">
        <v>609103000</v>
      </c>
      <c r="D1045" s="264"/>
    </row>
    <row r="1046" spans="1:4" s="178" customFormat="1" ht="27.6">
      <c r="A1046" s="303">
        <v>126</v>
      </c>
      <c r="B1046" s="184" t="s">
        <v>3315</v>
      </c>
      <c r="C1046" s="185">
        <v>602140000</v>
      </c>
      <c r="D1046" s="264"/>
    </row>
    <row r="1047" spans="1:4" s="178" customFormat="1" ht="27.6">
      <c r="A1047" s="303">
        <v>127</v>
      </c>
      <c r="B1047" s="184" t="s">
        <v>3316</v>
      </c>
      <c r="C1047" s="185">
        <v>639387000</v>
      </c>
      <c r="D1047" s="264"/>
    </row>
    <row r="1048" spans="1:4" s="178" customFormat="1" ht="27.6">
      <c r="A1048" s="303">
        <v>128</v>
      </c>
      <c r="B1048" s="184" t="s">
        <v>3317</v>
      </c>
      <c r="C1048" s="185">
        <v>700275000</v>
      </c>
      <c r="D1048" s="264"/>
    </row>
    <row r="1049" spans="1:4" s="178" customFormat="1" ht="27.6">
      <c r="A1049" s="303">
        <v>129</v>
      </c>
      <c r="B1049" s="184" t="s">
        <v>3318</v>
      </c>
      <c r="C1049" s="185">
        <v>597939000</v>
      </c>
      <c r="D1049" s="264"/>
    </row>
    <row r="1050" spans="1:4" s="178" customFormat="1" ht="27.6">
      <c r="A1050" s="303">
        <v>130</v>
      </c>
      <c r="B1050" s="184" t="s">
        <v>3319</v>
      </c>
      <c r="C1050" s="185">
        <v>766231000</v>
      </c>
      <c r="D1050" s="264"/>
    </row>
    <row r="1051" spans="1:4" s="178" customFormat="1" ht="27.6">
      <c r="A1051" s="303">
        <v>131</v>
      </c>
      <c r="B1051" s="184" t="s">
        <v>3320</v>
      </c>
      <c r="C1051" s="185">
        <v>648061000</v>
      </c>
      <c r="D1051" s="264"/>
    </row>
    <row r="1052" spans="1:4" s="178" customFormat="1" ht="27.6">
      <c r="A1052" s="303">
        <v>132</v>
      </c>
      <c r="B1052" s="184" t="s">
        <v>3321</v>
      </c>
      <c r="C1052" s="185">
        <v>701314000</v>
      </c>
      <c r="D1052" s="264"/>
    </row>
    <row r="1053" spans="1:4" s="178" customFormat="1" ht="27.6">
      <c r="A1053" s="303">
        <v>133</v>
      </c>
      <c r="B1053" s="184" t="s">
        <v>3322</v>
      </c>
      <c r="C1053" s="185">
        <v>737229000</v>
      </c>
      <c r="D1053" s="264"/>
    </row>
    <row r="1054" spans="1:4" s="178" customFormat="1" ht="27.6">
      <c r="A1054" s="303">
        <v>134</v>
      </c>
      <c r="B1054" s="184" t="s">
        <v>3323</v>
      </c>
      <c r="C1054" s="185">
        <v>621367000</v>
      </c>
      <c r="D1054" s="264"/>
    </row>
    <row r="1055" spans="1:4" s="178" customFormat="1" ht="27.6">
      <c r="A1055" s="303">
        <v>135</v>
      </c>
      <c r="B1055" s="184" t="s">
        <v>3324</v>
      </c>
      <c r="C1055" s="185">
        <v>662996000</v>
      </c>
      <c r="D1055" s="264"/>
    </row>
    <row r="1056" spans="1:4" s="178" customFormat="1" ht="27.6">
      <c r="A1056" s="303">
        <v>136</v>
      </c>
      <c r="B1056" s="184" t="s">
        <v>3325</v>
      </c>
      <c r="C1056" s="185">
        <v>614641000</v>
      </c>
      <c r="D1056" s="264"/>
    </row>
    <row r="1057" spans="1:4" s="178" customFormat="1" ht="27.6">
      <c r="A1057" s="303">
        <v>137</v>
      </c>
      <c r="B1057" s="184" t="s">
        <v>3326</v>
      </c>
      <c r="C1057" s="185">
        <v>671025000</v>
      </c>
      <c r="D1057" s="264"/>
    </row>
    <row r="1058" spans="1:4" s="178" customFormat="1" ht="27.6">
      <c r="A1058" s="303">
        <v>138</v>
      </c>
      <c r="B1058" s="184" t="s">
        <v>3327</v>
      </c>
      <c r="C1058" s="185">
        <v>692209000</v>
      </c>
      <c r="D1058" s="264"/>
    </row>
    <row r="1059" spans="1:4" s="178" customFormat="1" ht="27.6">
      <c r="A1059" s="303">
        <v>139</v>
      </c>
      <c r="B1059" s="184" t="s">
        <v>3328</v>
      </c>
      <c r="C1059" s="185">
        <v>575156000</v>
      </c>
      <c r="D1059" s="264"/>
    </row>
    <row r="1060" spans="1:4" s="178" customFormat="1" ht="27.6">
      <c r="A1060" s="303">
        <v>140</v>
      </c>
      <c r="B1060" s="184" t="s">
        <v>3329</v>
      </c>
      <c r="C1060" s="185">
        <v>522630000</v>
      </c>
      <c r="D1060" s="264"/>
    </row>
    <row r="1061" spans="1:4" s="178" customFormat="1" ht="27.6">
      <c r="A1061" s="303">
        <v>141</v>
      </c>
      <c r="B1061" s="184" t="s">
        <v>3330</v>
      </c>
      <c r="C1061" s="185">
        <v>668322000</v>
      </c>
      <c r="D1061" s="264"/>
    </row>
    <row r="1062" spans="1:4" s="178" customFormat="1" ht="27.6">
      <c r="A1062" s="303">
        <v>142</v>
      </c>
      <c r="B1062" s="184" t="s">
        <v>3331</v>
      </c>
      <c r="C1062" s="185">
        <v>653019000</v>
      </c>
      <c r="D1062" s="264"/>
    </row>
    <row r="1063" spans="1:4" s="178" customFormat="1" ht="27.6">
      <c r="A1063" s="303">
        <v>143</v>
      </c>
      <c r="B1063" s="184" t="s">
        <v>3332</v>
      </c>
      <c r="C1063" s="185">
        <v>639350000</v>
      </c>
      <c r="D1063" s="264"/>
    </row>
    <row r="1064" spans="1:4" s="178" customFormat="1" ht="27.6">
      <c r="A1064" s="303">
        <v>144</v>
      </c>
      <c r="B1064" s="184" t="s">
        <v>3333</v>
      </c>
      <c r="C1064" s="185">
        <v>639928000</v>
      </c>
      <c r="D1064" s="264"/>
    </row>
    <row r="1065" spans="1:4" s="178" customFormat="1" ht="27.6">
      <c r="A1065" s="303">
        <v>145</v>
      </c>
      <c r="B1065" s="184" t="s">
        <v>3334</v>
      </c>
      <c r="C1065" s="185">
        <v>628652000</v>
      </c>
      <c r="D1065" s="264"/>
    </row>
    <row r="1066" spans="1:4" s="178" customFormat="1" ht="27.6">
      <c r="A1066" s="303">
        <v>146</v>
      </c>
      <c r="B1066" s="184" t="s">
        <v>3335</v>
      </c>
      <c r="C1066" s="185">
        <v>599087000</v>
      </c>
      <c r="D1066" s="264"/>
    </row>
    <row r="1067" spans="1:4" s="178" customFormat="1" ht="27.6">
      <c r="A1067" s="303">
        <v>147</v>
      </c>
      <c r="B1067" s="184" t="s">
        <v>3336</v>
      </c>
      <c r="C1067" s="185">
        <v>615795000</v>
      </c>
      <c r="D1067" s="264"/>
    </row>
    <row r="1068" spans="1:4" s="178" customFormat="1" ht="27.6">
      <c r="A1068" s="303">
        <v>148</v>
      </c>
      <c r="B1068" s="184" t="s">
        <v>3337</v>
      </c>
      <c r="C1068" s="185">
        <v>583432000</v>
      </c>
      <c r="D1068" s="264"/>
    </row>
    <row r="1069" spans="1:4" s="178" customFormat="1" ht="27.6">
      <c r="A1069" s="303">
        <v>149</v>
      </c>
      <c r="B1069" s="184" t="s">
        <v>3338</v>
      </c>
      <c r="C1069" s="185">
        <v>751778000</v>
      </c>
      <c r="D1069" s="264"/>
    </row>
    <row r="1070" spans="1:4" s="178" customFormat="1" ht="27.6">
      <c r="A1070" s="303">
        <v>150</v>
      </c>
      <c r="B1070" s="184" t="s">
        <v>3339</v>
      </c>
      <c r="C1070" s="185">
        <v>570659000</v>
      </c>
      <c r="D1070" s="264"/>
    </row>
    <row r="1071" spans="1:4" s="178" customFormat="1" ht="27.6">
      <c r="A1071" s="303">
        <v>151</v>
      </c>
      <c r="B1071" s="184" t="s">
        <v>3340</v>
      </c>
      <c r="C1071" s="185">
        <v>534481000</v>
      </c>
      <c r="D1071" s="264"/>
    </row>
    <row r="1072" spans="1:4" s="178" customFormat="1" ht="27.6">
      <c r="A1072" s="303">
        <v>152</v>
      </c>
      <c r="B1072" s="184" t="s">
        <v>3341</v>
      </c>
      <c r="C1072" s="185">
        <v>621029000</v>
      </c>
      <c r="D1072" s="264"/>
    </row>
    <row r="1073" spans="1:4" s="178" customFormat="1" ht="27.6">
      <c r="A1073" s="303">
        <v>153</v>
      </c>
      <c r="B1073" s="184" t="s">
        <v>3342</v>
      </c>
      <c r="C1073" s="185">
        <v>670938000</v>
      </c>
      <c r="D1073" s="264"/>
    </row>
    <row r="1074" spans="1:4" s="178" customFormat="1" ht="27.6">
      <c r="A1074" s="303">
        <v>154</v>
      </c>
      <c r="B1074" s="184" t="s">
        <v>3343</v>
      </c>
      <c r="C1074" s="185">
        <v>529876000</v>
      </c>
      <c r="D1074" s="264"/>
    </row>
    <row r="1075" spans="1:4" s="178" customFormat="1" ht="27.6">
      <c r="A1075" s="303">
        <v>155</v>
      </c>
      <c r="B1075" s="184" t="s">
        <v>3344</v>
      </c>
      <c r="C1075" s="185">
        <v>533938000</v>
      </c>
      <c r="D1075" s="264"/>
    </row>
    <row r="1076" spans="1:4" s="178" customFormat="1" ht="27.6">
      <c r="A1076" s="303">
        <v>156</v>
      </c>
      <c r="B1076" s="184" t="s">
        <v>3345</v>
      </c>
      <c r="C1076" s="185">
        <v>547262000</v>
      </c>
      <c r="D1076" s="264"/>
    </row>
    <row r="1077" spans="1:4" s="178" customFormat="1" ht="27.6">
      <c r="A1077" s="303">
        <v>157</v>
      </c>
      <c r="B1077" s="184" t="s">
        <v>3346</v>
      </c>
      <c r="C1077" s="185">
        <v>563463000</v>
      </c>
      <c r="D1077" s="264"/>
    </row>
    <row r="1078" spans="1:4" s="178" customFormat="1" ht="27.6">
      <c r="A1078" s="303">
        <v>158</v>
      </c>
      <c r="B1078" s="184" t="s">
        <v>3347</v>
      </c>
      <c r="C1078" s="185">
        <v>559433000</v>
      </c>
      <c r="D1078" s="264"/>
    </row>
    <row r="1079" spans="1:4" s="178" customFormat="1" ht="27.6">
      <c r="A1079" s="303">
        <v>159</v>
      </c>
      <c r="B1079" s="184" t="s">
        <v>3348</v>
      </c>
      <c r="C1079" s="185">
        <v>531020000</v>
      </c>
      <c r="D1079" s="264"/>
    </row>
    <row r="1080" spans="1:4" s="178" customFormat="1" ht="27.6">
      <c r="A1080" s="303">
        <v>160</v>
      </c>
      <c r="B1080" s="184" t="s">
        <v>3349</v>
      </c>
      <c r="C1080" s="185">
        <v>549991000</v>
      </c>
      <c r="D1080" s="264"/>
    </row>
    <row r="1081" spans="1:4" s="178" customFormat="1" ht="27.6">
      <c r="A1081" s="303">
        <v>161</v>
      </c>
      <c r="B1081" s="184" t="s">
        <v>3350</v>
      </c>
      <c r="C1081" s="185">
        <v>560054000</v>
      </c>
      <c r="D1081" s="264"/>
    </row>
    <row r="1082" spans="1:4" s="178" customFormat="1" ht="27.6">
      <c r="A1082" s="303">
        <v>162</v>
      </c>
      <c r="B1082" s="184" t="s">
        <v>3351</v>
      </c>
      <c r="C1082" s="185">
        <v>601047000</v>
      </c>
      <c r="D1082" s="264"/>
    </row>
    <row r="1083" spans="1:4" s="178" customFormat="1">
      <c r="A1083" s="219"/>
      <c r="B1083" s="190"/>
      <c r="C1083" s="185"/>
      <c r="D1083" s="264"/>
    </row>
    <row r="1084" spans="1:4" s="152" customFormat="1" ht="27.6">
      <c r="A1084" s="292" t="s">
        <v>8807</v>
      </c>
      <c r="B1084" s="186" t="s">
        <v>3618</v>
      </c>
      <c r="C1084" s="150">
        <f>SUM(C1085:C1099)</f>
        <v>1591500000</v>
      </c>
      <c r="D1084" s="149" t="s">
        <v>1912</v>
      </c>
    </row>
    <row r="1085" spans="1:4" s="178" customFormat="1" ht="41.4">
      <c r="A1085" s="303">
        <v>1</v>
      </c>
      <c r="B1085" s="184" t="s">
        <v>3620</v>
      </c>
      <c r="C1085" s="185">
        <v>130000000</v>
      </c>
      <c r="D1085" s="264"/>
    </row>
    <row r="1086" spans="1:4" s="178" customFormat="1" ht="41.4">
      <c r="A1086" s="303">
        <v>2</v>
      </c>
      <c r="B1086" s="184" t="s">
        <v>3623</v>
      </c>
      <c r="C1086" s="185">
        <v>94000000</v>
      </c>
      <c r="D1086" s="264"/>
    </row>
    <row r="1087" spans="1:4" s="178" customFormat="1" ht="41.4">
      <c r="A1087" s="303">
        <v>3</v>
      </c>
      <c r="B1087" s="184" t="s">
        <v>3625</v>
      </c>
      <c r="C1087" s="185">
        <v>118000000</v>
      </c>
      <c r="D1087" s="264"/>
    </row>
    <row r="1088" spans="1:4" s="178" customFormat="1" ht="41.4">
      <c r="A1088" s="303">
        <v>4</v>
      </c>
      <c r="B1088" s="184" t="s">
        <v>3627</v>
      </c>
      <c r="C1088" s="185">
        <v>124000000</v>
      </c>
      <c r="D1088" s="264"/>
    </row>
    <row r="1089" spans="1:4" s="178" customFormat="1" ht="41.4">
      <c r="A1089" s="303">
        <v>5</v>
      </c>
      <c r="B1089" s="184" t="s">
        <v>3629</v>
      </c>
      <c r="C1089" s="185">
        <v>106000000</v>
      </c>
      <c r="D1089" s="264"/>
    </row>
    <row r="1090" spans="1:4" s="178" customFormat="1" ht="41.4">
      <c r="A1090" s="303">
        <v>6</v>
      </c>
      <c r="B1090" s="184" t="s">
        <v>3631</v>
      </c>
      <c r="C1090" s="185">
        <v>107500000</v>
      </c>
      <c r="D1090" s="264"/>
    </row>
    <row r="1091" spans="1:4" s="178" customFormat="1" ht="41.4">
      <c r="A1091" s="303">
        <v>7</v>
      </c>
      <c r="B1091" s="184" t="s">
        <v>3633</v>
      </c>
      <c r="C1091" s="185">
        <v>89500000</v>
      </c>
      <c r="D1091" s="264"/>
    </row>
    <row r="1092" spans="1:4" s="178" customFormat="1" ht="41.4">
      <c r="A1092" s="303">
        <v>8</v>
      </c>
      <c r="B1092" s="184" t="s">
        <v>3635</v>
      </c>
      <c r="C1092" s="185">
        <v>169000000</v>
      </c>
      <c r="D1092" s="264"/>
    </row>
    <row r="1093" spans="1:4" s="178" customFormat="1" ht="41.4">
      <c r="A1093" s="303">
        <v>9</v>
      </c>
      <c r="B1093" s="184" t="s">
        <v>3637</v>
      </c>
      <c r="C1093" s="185">
        <v>113500000</v>
      </c>
      <c r="D1093" s="264"/>
    </row>
    <row r="1094" spans="1:4" s="178" customFormat="1" ht="41.4">
      <c r="A1094" s="303">
        <v>10</v>
      </c>
      <c r="B1094" s="184" t="s">
        <v>3639</v>
      </c>
      <c r="C1094" s="185">
        <v>101500000</v>
      </c>
      <c r="D1094" s="264"/>
    </row>
    <row r="1095" spans="1:4" s="178" customFormat="1" ht="41.4">
      <c r="A1095" s="303">
        <v>11</v>
      </c>
      <c r="B1095" s="184" t="s">
        <v>3641</v>
      </c>
      <c r="C1095" s="185">
        <v>95500000</v>
      </c>
      <c r="D1095" s="264"/>
    </row>
    <row r="1096" spans="1:4" s="178" customFormat="1" ht="41.4">
      <c r="A1096" s="303">
        <v>12</v>
      </c>
      <c r="B1096" s="184" t="s">
        <v>3643</v>
      </c>
      <c r="C1096" s="185">
        <v>94000000</v>
      </c>
      <c r="D1096" s="264"/>
    </row>
    <row r="1097" spans="1:4" s="178" customFormat="1" ht="41.4">
      <c r="A1097" s="303">
        <v>13</v>
      </c>
      <c r="B1097" s="184" t="s">
        <v>3645</v>
      </c>
      <c r="C1097" s="185">
        <v>64000000</v>
      </c>
      <c r="D1097" s="264"/>
    </row>
    <row r="1098" spans="1:4" s="178" customFormat="1" ht="41.4">
      <c r="A1098" s="303">
        <v>14</v>
      </c>
      <c r="B1098" s="184" t="s">
        <v>3647</v>
      </c>
      <c r="C1098" s="185">
        <v>68500000</v>
      </c>
      <c r="D1098" s="264"/>
    </row>
    <row r="1099" spans="1:4" s="178" customFormat="1" ht="41.4">
      <c r="A1099" s="303">
        <v>15</v>
      </c>
      <c r="B1099" s="184" t="s">
        <v>3649</v>
      </c>
      <c r="C1099" s="185">
        <v>116500000</v>
      </c>
      <c r="D1099" s="264"/>
    </row>
  </sheetData>
  <pageMargins left="0.39370078740157483" right="0.39370078740157483" top="0.39370078740157483" bottom="0.47244094488188981" header="0.31496062992125984" footer="0.31496062992125984"/>
  <pageSetup paperSize="403" scale="94" firstPageNumber="176" fitToHeight="0" orientation="landscape" useFirstPageNumber="1" horizontalDpi="200" verticalDpi="200" r:id="rId1"/>
  <headerFooter>
    <oddFooter>&amp;CInformasi APBD Tahun 2016&amp;R&amp;P</oddFooter>
  </headerFooter>
  <rowBreaks count="2" manualBreakCount="2">
    <brk id="65" max="16383" man="1"/>
    <brk id="1083" max="16383" man="1"/>
  </rowBreaks>
</worksheet>
</file>

<file path=xl/worksheets/sheet23.xml><?xml version="1.0" encoding="utf-8"?>
<worksheet xmlns="http://schemas.openxmlformats.org/spreadsheetml/2006/main" xmlns:r="http://schemas.openxmlformats.org/officeDocument/2006/relationships">
  <sheetPr>
    <tabColor rgb="FFFFFF00"/>
    <pageSetUpPr fitToPage="1"/>
  </sheetPr>
  <dimension ref="A1:F68"/>
  <sheetViews>
    <sheetView view="pageBreakPreview" topLeftCell="A16" zoomScaleSheetLayoutView="100" workbookViewId="0">
      <selection activeCell="B70" sqref="B70"/>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94</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94</v>
      </c>
      <c r="C6" s="154">
        <f>SUM(C8,C66)</f>
        <v>17046664000</v>
      </c>
      <c r="D6" s="155"/>
      <c r="E6" s="155"/>
      <c r="F6" s="155"/>
    </row>
    <row r="7" spans="1:6">
      <c r="A7" s="170"/>
      <c r="B7" s="153"/>
      <c r="C7" s="172"/>
      <c r="D7" s="173"/>
      <c r="E7" s="173"/>
      <c r="F7" s="173"/>
    </row>
    <row r="8" spans="1:6" s="156" customFormat="1" ht="27.6">
      <c r="A8" s="157" t="s">
        <v>8798</v>
      </c>
      <c r="B8" s="258" t="s">
        <v>149</v>
      </c>
      <c r="C8" s="154">
        <f>SUM(C9,C23,C35,C38,C42,C63)</f>
        <v>16996664000</v>
      </c>
      <c r="D8" s="155"/>
      <c r="E8" s="155"/>
      <c r="F8" s="155"/>
    </row>
    <row r="9" spans="1:6" s="156" customFormat="1" ht="27.6">
      <c r="A9" s="290" t="s">
        <v>8799</v>
      </c>
      <c r="B9" s="174" t="s">
        <v>187</v>
      </c>
      <c r="C9" s="154">
        <f>SUM(C10:C21)</f>
        <v>2107760000</v>
      </c>
      <c r="D9" s="155"/>
      <c r="E9" s="155"/>
      <c r="F9" s="155"/>
    </row>
    <row r="10" spans="1:6" ht="27.6">
      <c r="A10" s="291" t="s">
        <v>3</v>
      </c>
      <c r="B10" s="171" t="s">
        <v>188</v>
      </c>
      <c r="C10" s="172">
        <v>76384000</v>
      </c>
      <c r="D10" s="171" t="s">
        <v>6319</v>
      </c>
      <c r="E10" s="171" t="s">
        <v>6320</v>
      </c>
      <c r="F10" s="171" t="s">
        <v>6321</v>
      </c>
    </row>
    <row r="11" spans="1:6" ht="41.4">
      <c r="A11" s="291" t="s">
        <v>4</v>
      </c>
      <c r="B11" s="171" t="s">
        <v>189</v>
      </c>
      <c r="C11" s="172">
        <v>366660000</v>
      </c>
      <c r="D11" s="171" t="s">
        <v>6322</v>
      </c>
      <c r="E11" s="171" t="s">
        <v>6323</v>
      </c>
      <c r="F11" s="171" t="s">
        <v>6321</v>
      </c>
    </row>
    <row r="12" spans="1:6" ht="55.2">
      <c r="A12" s="291" t="s">
        <v>5</v>
      </c>
      <c r="B12" s="171" t="s">
        <v>1356</v>
      </c>
      <c r="C12" s="172">
        <v>50000000</v>
      </c>
      <c r="D12" s="171" t="s">
        <v>6324</v>
      </c>
      <c r="E12" s="171" t="s">
        <v>6325</v>
      </c>
      <c r="F12" s="171" t="s">
        <v>6321</v>
      </c>
    </row>
    <row r="13" spans="1:6" ht="27.6">
      <c r="A13" s="291" t="s">
        <v>8800</v>
      </c>
      <c r="B13" s="171" t="s">
        <v>362</v>
      </c>
      <c r="C13" s="172">
        <v>240926000</v>
      </c>
      <c r="D13" s="171" t="s">
        <v>6326</v>
      </c>
      <c r="E13" s="171" t="s">
        <v>5359</v>
      </c>
      <c r="F13" s="171" t="s">
        <v>6321</v>
      </c>
    </row>
    <row r="14" spans="1:6">
      <c r="A14" s="291" t="s">
        <v>71</v>
      </c>
      <c r="B14" s="171" t="s">
        <v>191</v>
      </c>
      <c r="C14" s="172">
        <v>108747000</v>
      </c>
      <c r="D14" s="171" t="s">
        <v>5195</v>
      </c>
      <c r="E14" s="171" t="s">
        <v>6327</v>
      </c>
      <c r="F14" s="171" t="s">
        <v>6321</v>
      </c>
    </row>
    <row r="15" spans="1:6" ht="27.6">
      <c r="A15" s="291" t="s">
        <v>8801</v>
      </c>
      <c r="B15" s="171" t="s">
        <v>192</v>
      </c>
      <c r="C15" s="172">
        <v>92326000</v>
      </c>
      <c r="D15" s="171" t="s">
        <v>6328</v>
      </c>
      <c r="E15" s="171" t="s">
        <v>6329</v>
      </c>
      <c r="F15" s="171" t="s">
        <v>6321</v>
      </c>
    </row>
    <row r="16" spans="1:6" ht="27.6">
      <c r="A16" s="291" t="s">
        <v>8802</v>
      </c>
      <c r="B16" s="171" t="s">
        <v>193</v>
      </c>
      <c r="C16" s="172">
        <v>43485000</v>
      </c>
      <c r="D16" s="171" t="s">
        <v>6330</v>
      </c>
      <c r="E16" s="171" t="s">
        <v>6331</v>
      </c>
      <c r="F16" s="171" t="s">
        <v>6321</v>
      </c>
    </row>
    <row r="17" spans="1:6" ht="27.6">
      <c r="A17" s="291" t="s">
        <v>8803</v>
      </c>
      <c r="B17" s="171" t="s">
        <v>363</v>
      </c>
      <c r="C17" s="172">
        <v>19488000</v>
      </c>
      <c r="D17" s="171" t="s">
        <v>5284</v>
      </c>
      <c r="E17" s="171" t="s">
        <v>6332</v>
      </c>
      <c r="F17" s="171" t="s">
        <v>6321</v>
      </c>
    </row>
    <row r="18" spans="1:6" ht="41.4">
      <c r="A18" s="291" t="s">
        <v>8804</v>
      </c>
      <c r="B18" s="171" t="s">
        <v>195</v>
      </c>
      <c r="C18" s="172">
        <v>150500000</v>
      </c>
      <c r="D18" s="171" t="s">
        <v>6333</v>
      </c>
      <c r="E18" s="171" t="s">
        <v>5359</v>
      </c>
      <c r="F18" s="171" t="s">
        <v>6321</v>
      </c>
    </row>
    <row r="19" spans="1:6" ht="27.6">
      <c r="A19" s="291" t="s">
        <v>3729</v>
      </c>
      <c r="B19" s="171" t="s">
        <v>196</v>
      </c>
      <c r="C19" s="172">
        <v>774890000</v>
      </c>
      <c r="D19" s="171" t="s">
        <v>6334</v>
      </c>
      <c r="E19" s="171" t="s">
        <v>5359</v>
      </c>
      <c r="F19" s="171" t="s">
        <v>6321</v>
      </c>
    </row>
    <row r="20" spans="1:6" ht="27.6">
      <c r="A20" s="291" t="s">
        <v>3730</v>
      </c>
      <c r="B20" s="171" t="s">
        <v>1261</v>
      </c>
      <c r="C20" s="172">
        <v>16800000</v>
      </c>
      <c r="D20" s="171" t="s">
        <v>6335</v>
      </c>
      <c r="E20" s="171" t="s">
        <v>6336</v>
      </c>
      <c r="F20" s="171" t="s">
        <v>6321</v>
      </c>
    </row>
    <row r="21" spans="1:6" ht="41.4">
      <c r="A21" s="291" t="s">
        <v>3731</v>
      </c>
      <c r="B21" s="171" t="s">
        <v>1357</v>
      </c>
      <c r="C21" s="172">
        <v>167554000</v>
      </c>
      <c r="D21" s="171" t="s">
        <v>6337</v>
      </c>
      <c r="E21" s="171" t="s">
        <v>6338</v>
      </c>
      <c r="F21" s="171" t="s">
        <v>6321</v>
      </c>
    </row>
    <row r="22" spans="1:6">
      <c r="A22" s="170"/>
      <c r="B22" s="171"/>
      <c r="C22" s="172"/>
      <c r="D22" s="171"/>
      <c r="E22" s="171"/>
      <c r="F22" s="171"/>
    </row>
    <row r="23" spans="1:6" s="156" customFormat="1" ht="27.6">
      <c r="A23" s="290" t="s">
        <v>8805</v>
      </c>
      <c r="B23" s="174" t="s">
        <v>198</v>
      </c>
      <c r="C23" s="154">
        <f>SUM(C24:C33)</f>
        <v>3080354000</v>
      </c>
      <c r="D23" s="153"/>
      <c r="E23" s="153"/>
      <c r="F23" s="153"/>
    </row>
    <row r="24" spans="1:6" ht="27.6">
      <c r="A24" s="291" t="s">
        <v>3</v>
      </c>
      <c r="B24" s="171" t="s">
        <v>1358</v>
      </c>
      <c r="C24" s="172">
        <v>1145405000</v>
      </c>
      <c r="D24" s="171" t="s">
        <v>6339</v>
      </c>
      <c r="E24" s="171" t="s">
        <v>5426</v>
      </c>
      <c r="F24" s="171" t="s">
        <v>6321</v>
      </c>
    </row>
    <row r="25" spans="1:6" ht="27.6">
      <c r="A25" s="291" t="s">
        <v>4</v>
      </c>
      <c r="B25" s="171" t="s">
        <v>477</v>
      </c>
      <c r="C25" s="172">
        <v>37663000</v>
      </c>
      <c r="D25" s="171" t="s">
        <v>6340</v>
      </c>
      <c r="E25" s="171" t="s">
        <v>5206</v>
      </c>
      <c r="F25" s="171" t="s">
        <v>6321</v>
      </c>
    </row>
    <row r="26" spans="1:6" ht="69">
      <c r="A26" s="291" t="s">
        <v>5</v>
      </c>
      <c r="B26" s="171" t="s">
        <v>199</v>
      </c>
      <c r="C26" s="172">
        <v>319400000</v>
      </c>
      <c r="D26" s="171" t="s">
        <v>6341</v>
      </c>
      <c r="E26" s="171" t="s">
        <v>6342</v>
      </c>
      <c r="F26" s="171" t="s">
        <v>6321</v>
      </c>
    </row>
    <row r="27" spans="1:6" ht="27.6">
      <c r="A27" s="291" t="s">
        <v>8800</v>
      </c>
      <c r="B27" s="171" t="s">
        <v>478</v>
      </c>
      <c r="C27" s="172">
        <v>412374000</v>
      </c>
      <c r="D27" s="171" t="s">
        <v>6343</v>
      </c>
      <c r="E27" s="171" t="s">
        <v>6344</v>
      </c>
      <c r="F27" s="171" t="s">
        <v>6321</v>
      </c>
    </row>
    <row r="28" spans="1:6" ht="27.6">
      <c r="A28" s="291" t="s">
        <v>71</v>
      </c>
      <c r="B28" s="171" t="s">
        <v>201</v>
      </c>
      <c r="C28" s="172">
        <v>157431000</v>
      </c>
      <c r="D28" s="171" t="s">
        <v>6345</v>
      </c>
      <c r="E28" s="171" t="s">
        <v>5359</v>
      </c>
      <c r="F28" s="171" t="s">
        <v>6321</v>
      </c>
    </row>
    <row r="29" spans="1:6">
      <c r="A29" s="291" t="s">
        <v>8801</v>
      </c>
      <c r="B29" s="171" t="s">
        <v>901</v>
      </c>
      <c r="C29" s="172">
        <v>447188000</v>
      </c>
      <c r="D29" s="171" t="s">
        <v>6346</v>
      </c>
      <c r="E29" s="171" t="s">
        <v>6347</v>
      </c>
      <c r="F29" s="171" t="s">
        <v>6321</v>
      </c>
    </row>
    <row r="30" spans="1:6" ht="27.6">
      <c r="A30" s="291" t="s">
        <v>8802</v>
      </c>
      <c r="B30" s="171" t="s">
        <v>202</v>
      </c>
      <c r="C30" s="172">
        <v>403515000</v>
      </c>
      <c r="D30" s="171" t="s">
        <v>6348</v>
      </c>
      <c r="E30" s="171" t="s">
        <v>5359</v>
      </c>
      <c r="F30" s="171" t="s">
        <v>6321</v>
      </c>
    </row>
    <row r="31" spans="1:6" ht="41.4">
      <c r="A31" s="291" t="s">
        <v>8803</v>
      </c>
      <c r="B31" s="171" t="s">
        <v>203</v>
      </c>
      <c r="C31" s="172">
        <v>71266000</v>
      </c>
      <c r="D31" s="171" t="s">
        <v>6349</v>
      </c>
      <c r="E31" s="171" t="s">
        <v>6350</v>
      </c>
      <c r="F31" s="171" t="s">
        <v>6321</v>
      </c>
    </row>
    <row r="32" spans="1:6" ht="41.4">
      <c r="A32" s="291" t="s">
        <v>8804</v>
      </c>
      <c r="B32" s="171" t="s">
        <v>204</v>
      </c>
      <c r="C32" s="172">
        <v>21112000</v>
      </c>
      <c r="D32" s="171" t="s">
        <v>6351</v>
      </c>
      <c r="E32" s="171" t="s">
        <v>5526</v>
      </c>
      <c r="F32" s="171" t="s">
        <v>6321</v>
      </c>
    </row>
    <row r="33" spans="1:6" ht="27.6">
      <c r="A33" s="291" t="s">
        <v>3729</v>
      </c>
      <c r="B33" s="171" t="s">
        <v>367</v>
      </c>
      <c r="C33" s="172">
        <v>65000000</v>
      </c>
      <c r="D33" s="171" t="s">
        <v>6352</v>
      </c>
      <c r="E33" s="171" t="s">
        <v>5359</v>
      </c>
      <c r="F33" s="171" t="s">
        <v>6321</v>
      </c>
    </row>
    <row r="34" spans="1:6">
      <c r="A34" s="170"/>
      <c r="B34" s="171"/>
      <c r="C34" s="172"/>
      <c r="D34" s="171"/>
      <c r="E34" s="171"/>
      <c r="F34" s="171"/>
    </row>
    <row r="35" spans="1:6" s="156" customFormat="1">
      <c r="A35" s="290" t="s">
        <v>8806</v>
      </c>
      <c r="B35" s="174" t="s">
        <v>1061</v>
      </c>
      <c r="C35" s="154">
        <f>SUM(C36)</f>
        <v>320181000</v>
      </c>
      <c r="D35" s="153"/>
      <c r="E35" s="153"/>
      <c r="F35" s="153"/>
    </row>
    <row r="36" spans="1:6" ht="27.6">
      <c r="A36" s="291" t="s">
        <v>3</v>
      </c>
      <c r="B36" s="171" t="s">
        <v>1062</v>
      </c>
      <c r="C36" s="172">
        <v>320181000</v>
      </c>
      <c r="D36" s="171" t="s">
        <v>6353</v>
      </c>
      <c r="E36" s="171" t="s">
        <v>6354</v>
      </c>
      <c r="F36" s="171" t="s">
        <v>6321</v>
      </c>
    </row>
    <row r="37" spans="1:6">
      <c r="A37" s="170"/>
      <c r="B37" s="171"/>
      <c r="C37" s="172"/>
      <c r="D37" s="171"/>
      <c r="E37" s="171"/>
      <c r="F37" s="171"/>
    </row>
    <row r="38" spans="1:6" s="156" customFormat="1" ht="27.6">
      <c r="A38" s="290" t="s">
        <v>8807</v>
      </c>
      <c r="B38" s="176" t="s">
        <v>209</v>
      </c>
      <c r="C38" s="154">
        <f>SUM(C39:C40)</f>
        <v>156685000</v>
      </c>
      <c r="D38" s="153"/>
      <c r="E38" s="153"/>
      <c r="F38" s="153"/>
    </row>
    <row r="39" spans="1:6" ht="27.6">
      <c r="A39" s="291" t="s">
        <v>3</v>
      </c>
      <c r="B39" s="171" t="s">
        <v>210</v>
      </c>
      <c r="C39" s="172">
        <v>122735000</v>
      </c>
      <c r="D39" s="171" t="s">
        <v>6355</v>
      </c>
      <c r="E39" s="171" t="s">
        <v>5359</v>
      </c>
      <c r="F39" s="171" t="s">
        <v>6321</v>
      </c>
    </row>
    <row r="40" spans="1:6" ht="41.4">
      <c r="A40" s="291" t="s">
        <v>4</v>
      </c>
      <c r="B40" s="171" t="s">
        <v>1063</v>
      </c>
      <c r="C40" s="172">
        <v>33950000</v>
      </c>
      <c r="D40" s="171" t="s">
        <v>6356</v>
      </c>
      <c r="E40" s="171" t="s">
        <v>5359</v>
      </c>
      <c r="F40" s="171" t="s">
        <v>6321</v>
      </c>
    </row>
    <row r="41" spans="1:6">
      <c r="A41" s="170"/>
      <c r="B41" s="171"/>
      <c r="C41" s="172"/>
      <c r="D41" s="171"/>
      <c r="E41" s="171"/>
      <c r="F41" s="171"/>
    </row>
    <row r="42" spans="1:6" s="156" customFormat="1" ht="27.6">
      <c r="A42" s="157" t="s">
        <v>8808</v>
      </c>
      <c r="B42" s="174" t="s">
        <v>1359</v>
      </c>
      <c r="C42" s="154">
        <f>SUM(C43:C61)</f>
        <v>11306684000</v>
      </c>
      <c r="D42" s="153"/>
      <c r="E42" s="153"/>
      <c r="F42" s="153"/>
    </row>
    <row r="43" spans="1:6" ht="27.6">
      <c r="A43" s="291" t="s">
        <v>3</v>
      </c>
      <c r="B43" s="171" t="s">
        <v>1360</v>
      </c>
      <c r="C43" s="172">
        <v>561643000</v>
      </c>
      <c r="D43" s="171" t="s">
        <v>6357</v>
      </c>
      <c r="E43" s="171" t="s">
        <v>6358</v>
      </c>
      <c r="F43" s="171" t="s">
        <v>6321</v>
      </c>
    </row>
    <row r="44" spans="1:6" ht="27.6">
      <c r="A44" s="291" t="s">
        <v>4</v>
      </c>
      <c r="B44" s="171" t="s">
        <v>1361</v>
      </c>
      <c r="C44" s="172">
        <v>565950000</v>
      </c>
      <c r="D44" s="171" t="s">
        <v>6359</v>
      </c>
      <c r="E44" s="171" t="s">
        <v>6360</v>
      </c>
      <c r="F44" s="171" t="s">
        <v>6321</v>
      </c>
    </row>
    <row r="45" spans="1:6" ht="27.6">
      <c r="A45" s="291" t="s">
        <v>5</v>
      </c>
      <c r="B45" s="171" t="s">
        <v>1362</v>
      </c>
      <c r="C45" s="172">
        <v>73965000</v>
      </c>
      <c r="D45" s="171" t="s">
        <v>6361</v>
      </c>
      <c r="E45" s="171" t="s">
        <v>6362</v>
      </c>
      <c r="F45" s="171" t="s">
        <v>6321</v>
      </c>
    </row>
    <row r="46" spans="1:6" ht="27.6">
      <c r="A46" s="291" t="s">
        <v>8800</v>
      </c>
      <c r="B46" s="171" t="s">
        <v>1363</v>
      </c>
      <c r="C46" s="172">
        <v>1936276000</v>
      </c>
      <c r="D46" s="171" t="s">
        <v>6363</v>
      </c>
      <c r="E46" s="171" t="s">
        <v>6364</v>
      </c>
      <c r="F46" s="171" t="s">
        <v>6321</v>
      </c>
    </row>
    <row r="47" spans="1:6" ht="41.4">
      <c r="A47" s="291" t="s">
        <v>71</v>
      </c>
      <c r="B47" s="171" t="s">
        <v>1364</v>
      </c>
      <c r="C47" s="172">
        <v>705960000</v>
      </c>
      <c r="D47" s="171" t="s">
        <v>6365</v>
      </c>
      <c r="E47" s="171" t="s">
        <v>6366</v>
      </c>
      <c r="F47" s="171" t="s">
        <v>6321</v>
      </c>
    </row>
    <row r="48" spans="1:6" ht="27.6">
      <c r="A48" s="291" t="s">
        <v>8801</v>
      </c>
      <c r="B48" s="171" t="s">
        <v>1365</v>
      </c>
      <c r="C48" s="172">
        <v>41622000</v>
      </c>
      <c r="D48" s="171" t="s">
        <v>6367</v>
      </c>
      <c r="E48" s="171" t="s">
        <v>6368</v>
      </c>
      <c r="F48" s="171" t="s">
        <v>6321</v>
      </c>
    </row>
    <row r="49" spans="1:6" ht="27.6">
      <c r="A49" s="291" t="s">
        <v>8802</v>
      </c>
      <c r="B49" s="171" t="s">
        <v>1366</v>
      </c>
      <c r="C49" s="172">
        <v>19460000</v>
      </c>
      <c r="D49" s="171" t="s">
        <v>6369</v>
      </c>
      <c r="E49" s="171" t="s">
        <v>5359</v>
      </c>
      <c r="F49" s="171" t="s">
        <v>6321</v>
      </c>
    </row>
    <row r="50" spans="1:6" ht="27.6">
      <c r="A50" s="291" t="s">
        <v>8803</v>
      </c>
      <c r="B50" s="171" t="s">
        <v>1367</v>
      </c>
      <c r="C50" s="172">
        <v>150326000</v>
      </c>
      <c r="D50" s="171" t="s">
        <v>6370</v>
      </c>
      <c r="E50" s="171" t="s">
        <v>5359</v>
      </c>
      <c r="F50" s="171" t="s">
        <v>6321</v>
      </c>
    </row>
    <row r="51" spans="1:6" ht="27.6">
      <c r="A51" s="291" t="s">
        <v>8804</v>
      </c>
      <c r="B51" s="171" t="s">
        <v>1368</v>
      </c>
      <c r="C51" s="172">
        <v>7196000</v>
      </c>
      <c r="D51" s="171" t="s">
        <v>6371</v>
      </c>
      <c r="E51" s="171" t="s">
        <v>5359</v>
      </c>
      <c r="F51" s="171" t="s">
        <v>6321</v>
      </c>
    </row>
    <row r="52" spans="1:6" ht="41.4">
      <c r="A52" s="291" t="s">
        <v>3729</v>
      </c>
      <c r="B52" s="171" t="s">
        <v>1369</v>
      </c>
      <c r="C52" s="172">
        <v>3017614000</v>
      </c>
      <c r="D52" s="171" t="s">
        <v>6372</v>
      </c>
      <c r="E52" s="171" t="s">
        <v>5359</v>
      </c>
      <c r="F52" s="171" t="s">
        <v>6321</v>
      </c>
    </row>
    <row r="53" spans="1:6" ht="41.4">
      <c r="A53" s="291" t="s">
        <v>3730</v>
      </c>
      <c r="B53" s="171" t="s">
        <v>1370</v>
      </c>
      <c r="C53" s="172">
        <v>113160000</v>
      </c>
      <c r="D53" s="171" t="s">
        <v>6373</v>
      </c>
      <c r="E53" s="171" t="s">
        <v>5359</v>
      </c>
      <c r="F53" s="171" t="s">
        <v>6321</v>
      </c>
    </row>
    <row r="54" spans="1:6" ht="27.6">
      <c r="A54" s="291" t="s">
        <v>3731</v>
      </c>
      <c r="B54" s="171" t="s">
        <v>1371</v>
      </c>
      <c r="C54" s="172">
        <v>221689000</v>
      </c>
      <c r="D54" s="171" t="s">
        <v>6374</v>
      </c>
      <c r="E54" s="171" t="s">
        <v>5359</v>
      </c>
      <c r="F54" s="171" t="s">
        <v>6321</v>
      </c>
    </row>
    <row r="55" spans="1:6" ht="55.2">
      <c r="A55" s="291" t="s">
        <v>3753</v>
      </c>
      <c r="B55" s="171" t="s">
        <v>1372</v>
      </c>
      <c r="C55" s="172">
        <v>3023160000</v>
      </c>
      <c r="D55" s="171" t="s">
        <v>6375</v>
      </c>
      <c r="E55" s="171" t="s">
        <v>5359</v>
      </c>
      <c r="F55" s="171" t="s">
        <v>6321</v>
      </c>
    </row>
    <row r="56" spans="1:6" ht="27.6">
      <c r="A56" s="291" t="s">
        <v>3732</v>
      </c>
      <c r="B56" s="171" t="s">
        <v>1373</v>
      </c>
      <c r="C56" s="172">
        <v>14850000</v>
      </c>
      <c r="D56" s="171" t="s">
        <v>6376</v>
      </c>
      <c r="E56" s="171" t="s">
        <v>6377</v>
      </c>
      <c r="F56" s="171" t="s">
        <v>6321</v>
      </c>
    </row>
    <row r="57" spans="1:6" ht="27.6">
      <c r="A57" s="291" t="s">
        <v>3745</v>
      </c>
      <c r="B57" s="171" t="s">
        <v>1374</v>
      </c>
      <c r="C57" s="172">
        <v>261554000</v>
      </c>
      <c r="D57" s="171" t="s">
        <v>6378</v>
      </c>
      <c r="E57" s="171" t="s">
        <v>5359</v>
      </c>
      <c r="F57" s="171" t="s">
        <v>6321</v>
      </c>
    </row>
    <row r="58" spans="1:6" ht="41.4">
      <c r="A58" s="291" t="s">
        <v>3752</v>
      </c>
      <c r="B58" s="171" t="s">
        <v>1375</v>
      </c>
      <c r="C58" s="172">
        <v>15392000</v>
      </c>
      <c r="D58" s="171" t="s">
        <v>6379</v>
      </c>
      <c r="E58" s="171" t="s">
        <v>5359</v>
      </c>
      <c r="F58" s="171" t="s">
        <v>6321</v>
      </c>
    </row>
    <row r="59" spans="1:6" ht="27.6">
      <c r="A59" s="291" t="s">
        <v>3733</v>
      </c>
      <c r="B59" s="171" t="s">
        <v>1376</v>
      </c>
      <c r="C59" s="172">
        <v>161963000</v>
      </c>
      <c r="D59" s="171" t="s">
        <v>6380</v>
      </c>
      <c r="E59" s="171" t="s">
        <v>5359</v>
      </c>
      <c r="F59" s="171" t="s">
        <v>6321</v>
      </c>
    </row>
    <row r="60" spans="1:6" ht="27.6">
      <c r="A60" s="291" t="s">
        <v>3734</v>
      </c>
      <c r="B60" s="171" t="s">
        <v>1377</v>
      </c>
      <c r="C60" s="172">
        <v>355848000</v>
      </c>
      <c r="D60" s="171" t="s">
        <v>6381</v>
      </c>
      <c r="E60" s="171" t="s">
        <v>5359</v>
      </c>
      <c r="F60" s="171" t="s">
        <v>6321</v>
      </c>
    </row>
    <row r="61" spans="1:6" ht="27.6">
      <c r="A61" s="291" t="s">
        <v>3806</v>
      </c>
      <c r="B61" s="171" t="s">
        <v>1378</v>
      </c>
      <c r="C61" s="172">
        <v>59056000</v>
      </c>
      <c r="D61" s="171" t="s">
        <v>6382</v>
      </c>
      <c r="E61" s="171" t="s">
        <v>5359</v>
      </c>
      <c r="F61" s="171" t="s">
        <v>6321</v>
      </c>
    </row>
    <row r="62" spans="1:6">
      <c r="A62" s="170"/>
      <c r="B62" s="171"/>
      <c r="C62" s="172"/>
      <c r="D62" s="171"/>
      <c r="E62" s="171"/>
      <c r="F62" s="171"/>
    </row>
    <row r="63" spans="1:6" s="156" customFormat="1" ht="27.6">
      <c r="A63" s="290" t="s">
        <v>8809</v>
      </c>
      <c r="B63" s="174" t="s">
        <v>1246</v>
      </c>
      <c r="C63" s="154">
        <f>SUM(C64)</f>
        <v>25000000</v>
      </c>
      <c r="D63" s="153"/>
      <c r="E63" s="153"/>
      <c r="F63" s="153"/>
    </row>
    <row r="64" spans="1:6" ht="27.6">
      <c r="A64" s="291" t="s">
        <v>3</v>
      </c>
      <c r="B64" s="171" t="s">
        <v>1379</v>
      </c>
      <c r="C64" s="172">
        <v>25000000</v>
      </c>
      <c r="D64" s="171" t="s">
        <v>6383</v>
      </c>
      <c r="E64" s="171" t="s">
        <v>5260</v>
      </c>
      <c r="F64" s="171" t="s">
        <v>6321</v>
      </c>
    </row>
    <row r="65" spans="1:6" s="156" customFormat="1">
      <c r="A65" s="153"/>
      <c r="B65" s="153"/>
      <c r="C65" s="154"/>
      <c r="D65" s="153"/>
      <c r="E65" s="153"/>
      <c r="F65" s="153"/>
    </row>
    <row r="66" spans="1:6" s="156" customFormat="1">
      <c r="A66" s="157" t="s">
        <v>8813</v>
      </c>
      <c r="B66" s="153" t="s">
        <v>91</v>
      </c>
      <c r="C66" s="154">
        <f>SUM(C67)</f>
        <v>50000000</v>
      </c>
      <c r="D66" s="153"/>
      <c r="E66" s="153"/>
      <c r="F66" s="153"/>
    </row>
    <row r="67" spans="1:6" s="156" customFormat="1">
      <c r="A67" s="290" t="s">
        <v>8799</v>
      </c>
      <c r="B67" s="174" t="s">
        <v>695</v>
      </c>
      <c r="C67" s="154">
        <f>SUM(C68)</f>
        <v>50000000</v>
      </c>
      <c r="D67" s="153"/>
      <c r="E67" s="153"/>
      <c r="F67" s="153"/>
    </row>
    <row r="68" spans="1:6" ht="27.6">
      <c r="A68" s="291" t="s">
        <v>3</v>
      </c>
      <c r="B68" s="171" t="s">
        <v>702</v>
      </c>
      <c r="C68" s="172">
        <v>50000000</v>
      </c>
      <c r="D68" s="171" t="s">
        <v>6384</v>
      </c>
      <c r="E68" s="171" t="s">
        <v>5260</v>
      </c>
      <c r="F68" s="171" t="s">
        <v>6321</v>
      </c>
    </row>
  </sheetData>
  <pageMargins left="0.39370078740157483" right="0.39370078740157483" top="0.39370078740157483" bottom="0.47244094488188981" header="0.31496062992125984" footer="0.31496062992125984"/>
  <pageSetup paperSize="403" scale="68" firstPageNumber="251" fitToHeight="0" orientation="landscape" useFirstPageNumber="1" horizontalDpi="200" verticalDpi="200" r:id="rId1"/>
  <headerFooter>
    <oddFooter>&amp;CInformasi APBD Tahun 2016&amp;R&amp;P</oddFooter>
  </headerFooter>
  <rowBreaks count="1" manualBreakCount="1">
    <brk id="22" max="16383" man="1"/>
  </rowBreaks>
</worksheet>
</file>

<file path=xl/worksheets/sheet24.xml><?xml version="1.0" encoding="utf-8"?>
<worksheet xmlns="http://schemas.openxmlformats.org/spreadsheetml/2006/main" xmlns:r="http://schemas.openxmlformats.org/officeDocument/2006/relationships">
  <sheetPr>
    <tabColor rgb="FFFFFF00"/>
    <pageSetUpPr fitToPage="1"/>
  </sheetPr>
  <dimension ref="A1:G118"/>
  <sheetViews>
    <sheetView view="pageBreakPreview" topLeftCell="A107" zoomScale="85" zoomScaleSheetLayoutView="85" workbookViewId="0">
      <selection activeCell="B121" sqref="B121"/>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7" width="10.5546875" style="148" bestFit="1" customWidth="1"/>
    <col min="8" max="236" width="6.88671875" style="148" customWidth="1"/>
    <col min="237" max="16384" width="8" style="148"/>
  </cols>
  <sheetData>
    <row r="1" spans="1:6" s="144" customFormat="1" ht="12.75" customHeight="1">
      <c r="A1" s="144" t="s">
        <v>3909</v>
      </c>
      <c r="B1" s="301" t="s">
        <v>97</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ht="27.6">
      <c r="A6" s="157"/>
      <c r="B6" s="153" t="s">
        <v>97</v>
      </c>
      <c r="C6" s="154">
        <f>SUM(C8,C106)</f>
        <v>37423999000</v>
      </c>
      <c r="D6" s="155"/>
      <c r="E6" s="155"/>
      <c r="F6" s="155"/>
    </row>
    <row r="7" spans="1:6" s="156" customFormat="1">
      <c r="A7" s="157"/>
      <c r="B7" s="153"/>
      <c r="C7" s="154"/>
      <c r="D7" s="155"/>
      <c r="E7" s="155"/>
      <c r="F7" s="155"/>
    </row>
    <row r="8" spans="1:6" s="156" customFormat="1" ht="27.6">
      <c r="A8" s="157" t="s">
        <v>8798</v>
      </c>
      <c r="B8" s="258" t="s">
        <v>149</v>
      </c>
      <c r="C8" s="154">
        <f>SUM(C9,C18,C28,C32,C40,C88,C100,C103)</f>
        <v>37226646000</v>
      </c>
      <c r="D8" s="155"/>
      <c r="E8" s="155"/>
      <c r="F8" s="155"/>
    </row>
    <row r="9" spans="1:6" s="156" customFormat="1" ht="27.6">
      <c r="A9" s="290" t="s">
        <v>8799</v>
      </c>
      <c r="B9" s="174" t="s">
        <v>187</v>
      </c>
      <c r="C9" s="154">
        <f>SUM(C10:C16)</f>
        <v>25760000000</v>
      </c>
      <c r="D9" s="155"/>
      <c r="E9" s="155"/>
      <c r="F9" s="155"/>
    </row>
    <row r="10" spans="1:6" ht="27.6">
      <c r="A10" s="291" t="s">
        <v>3</v>
      </c>
      <c r="B10" s="171" t="s">
        <v>188</v>
      </c>
      <c r="C10" s="172">
        <v>75000000</v>
      </c>
      <c r="D10" s="171" t="s">
        <v>5792</v>
      </c>
      <c r="E10" s="171" t="s">
        <v>5793</v>
      </c>
      <c r="F10" s="171" t="s">
        <v>5329</v>
      </c>
    </row>
    <row r="11" spans="1:6" ht="41.4">
      <c r="A11" s="291" t="s">
        <v>4</v>
      </c>
      <c r="B11" s="171" t="s">
        <v>189</v>
      </c>
      <c r="C11" s="172">
        <v>25000000000</v>
      </c>
      <c r="D11" s="171" t="s">
        <v>5794</v>
      </c>
      <c r="E11" s="171" t="s">
        <v>5793</v>
      </c>
      <c r="F11" s="171" t="s">
        <v>5329</v>
      </c>
    </row>
    <row r="12" spans="1:6" ht="27.6">
      <c r="A12" s="291" t="s">
        <v>5</v>
      </c>
      <c r="B12" s="171" t="s">
        <v>362</v>
      </c>
      <c r="C12" s="172">
        <v>270000000</v>
      </c>
      <c r="D12" s="171" t="s">
        <v>5795</v>
      </c>
      <c r="E12" s="171" t="s">
        <v>5796</v>
      </c>
      <c r="F12" s="171" t="s">
        <v>5329</v>
      </c>
    </row>
    <row r="13" spans="1:6">
      <c r="A13" s="291" t="s">
        <v>8800</v>
      </c>
      <c r="B13" s="171" t="s">
        <v>191</v>
      </c>
      <c r="C13" s="172">
        <v>75000000</v>
      </c>
      <c r="D13" s="171" t="s">
        <v>5797</v>
      </c>
      <c r="E13" s="171" t="s">
        <v>5796</v>
      </c>
      <c r="F13" s="171" t="s">
        <v>5329</v>
      </c>
    </row>
    <row r="14" spans="1:6" ht="41.4">
      <c r="A14" s="291" t="s">
        <v>71</v>
      </c>
      <c r="B14" s="171" t="s">
        <v>363</v>
      </c>
      <c r="C14" s="172">
        <v>5000000</v>
      </c>
      <c r="D14" s="171" t="s">
        <v>5798</v>
      </c>
      <c r="E14" s="171" t="s">
        <v>5796</v>
      </c>
      <c r="F14" s="171" t="s">
        <v>5329</v>
      </c>
    </row>
    <row r="15" spans="1:6" ht="27.6">
      <c r="A15" s="291" t="s">
        <v>8801</v>
      </c>
      <c r="B15" s="171" t="s">
        <v>195</v>
      </c>
      <c r="C15" s="172">
        <v>185000000</v>
      </c>
      <c r="D15" s="171" t="s">
        <v>5799</v>
      </c>
      <c r="E15" s="171" t="s">
        <v>5800</v>
      </c>
      <c r="F15" s="171" t="s">
        <v>5329</v>
      </c>
    </row>
    <row r="16" spans="1:6" ht="27.6">
      <c r="A16" s="291" t="s">
        <v>8802</v>
      </c>
      <c r="B16" s="171" t="s">
        <v>196</v>
      </c>
      <c r="C16" s="172">
        <v>150000000</v>
      </c>
      <c r="D16" s="171" t="s">
        <v>5801</v>
      </c>
      <c r="E16" s="171" t="s">
        <v>5796</v>
      </c>
      <c r="F16" s="171" t="s">
        <v>5329</v>
      </c>
    </row>
    <row r="17" spans="1:7">
      <c r="A17" s="170"/>
      <c r="B17" s="171"/>
      <c r="C17" s="172"/>
      <c r="D17" s="171"/>
      <c r="E17" s="171"/>
      <c r="F17" s="171"/>
    </row>
    <row r="18" spans="1:7" s="156" customFormat="1" ht="27.6">
      <c r="A18" s="290" t="s">
        <v>8805</v>
      </c>
      <c r="B18" s="174" t="s">
        <v>198</v>
      </c>
      <c r="C18" s="154">
        <f>SUM(C19:C26)</f>
        <v>2044350000</v>
      </c>
      <c r="D18" s="153"/>
      <c r="E18" s="153"/>
      <c r="F18" s="153"/>
    </row>
    <row r="19" spans="1:7" ht="41.4">
      <c r="A19" s="291" t="s">
        <v>3</v>
      </c>
      <c r="B19" s="171" t="s">
        <v>477</v>
      </c>
      <c r="C19" s="172">
        <v>860000000</v>
      </c>
      <c r="D19" s="171" t="s">
        <v>5802</v>
      </c>
      <c r="E19" s="171" t="s">
        <v>5208</v>
      </c>
      <c r="F19" s="171" t="s">
        <v>5329</v>
      </c>
    </row>
    <row r="20" spans="1:7" ht="27.6">
      <c r="A20" s="291" t="s">
        <v>4</v>
      </c>
      <c r="B20" s="171" t="s">
        <v>199</v>
      </c>
      <c r="C20" s="172">
        <v>122550000</v>
      </c>
      <c r="D20" s="171" t="s">
        <v>5803</v>
      </c>
      <c r="E20" s="171" t="s">
        <v>5804</v>
      </c>
      <c r="F20" s="171" t="s">
        <v>5329</v>
      </c>
    </row>
    <row r="21" spans="1:7" ht="27.6">
      <c r="A21" s="291" t="s">
        <v>5</v>
      </c>
      <c r="B21" s="171" t="s">
        <v>200</v>
      </c>
      <c r="C21" s="172">
        <v>84900000</v>
      </c>
      <c r="D21" s="171" t="s">
        <v>5805</v>
      </c>
      <c r="E21" s="171" t="s">
        <v>5806</v>
      </c>
      <c r="F21" s="171" t="s">
        <v>5329</v>
      </c>
    </row>
    <row r="22" spans="1:7" ht="41.4">
      <c r="A22" s="291" t="s">
        <v>8800</v>
      </c>
      <c r="B22" s="171" t="s">
        <v>478</v>
      </c>
      <c r="C22" s="172">
        <v>337750000</v>
      </c>
      <c r="D22" s="171" t="s">
        <v>5807</v>
      </c>
      <c r="E22" s="171" t="s">
        <v>5260</v>
      </c>
      <c r="F22" s="171" t="s">
        <v>5329</v>
      </c>
    </row>
    <row r="23" spans="1:7" ht="27.6">
      <c r="A23" s="291" t="s">
        <v>71</v>
      </c>
      <c r="B23" s="171" t="s">
        <v>201</v>
      </c>
      <c r="C23" s="172">
        <v>284150000</v>
      </c>
      <c r="D23" s="171" t="s">
        <v>5808</v>
      </c>
      <c r="E23" s="171" t="s">
        <v>5793</v>
      </c>
      <c r="F23" s="171" t="s">
        <v>5329</v>
      </c>
    </row>
    <row r="24" spans="1:7" ht="41.4">
      <c r="A24" s="291" t="s">
        <v>8801</v>
      </c>
      <c r="B24" s="171" t="s">
        <v>202</v>
      </c>
      <c r="C24" s="172">
        <v>160000000</v>
      </c>
      <c r="D24" s="171" t="s">
        <v>5809</v>
      </c>
      <c r="E24" s="171" t="s">
        <v>5810</v>
      </c>
      <c r="F24" s="171" t="s">
        <v>5329</v>
      </c>
    </row>
    <row r="25" spans="1:7" ht="41.4">
      <c r="A25" s="291" t="s">
        <v>8802</v>
      </c>
      <c r="B25" s="171" t="s">
        <v>203</v>
      </c>
      <c r="C25" s="172">
        <v>145000000</v>
      </c>
      <c r="D25" s="171" t="s">
        <v>5811</v>
      </c>
      <c r="E25" s="171" t="s">
        <v>5793</v>
      </c>
      <c r="F25" s="171" t="s">
        <v>5329</v>
      </c>
    </row>
    <row r="26" spans="1:7" ht="27.6">
      <c r="A26" s="291" t="s">
        <v>8803</v>
      </c>
      <c r="B26" s="171" t="s">
        <v>1380</v>
      </c>
      <c r="C26" s="172">
        <v>50000000</v>
      </c>
      <c r="D26" s="171" t="s">
        <v>5812</v>
      </c>
      <c r="E26" s="171" t="s">
        <v>5260</v>
      </c>
      <c r="F26" s="171" t="s">
        <v>5329</v>
      </c>
    </row>
    <row r="27" spans="1:7">
      <c r="A27" s="170"/>
      <c r="B27" s="171"/>
      <c r="C27" s="172"/>
      <c r="D27" s="171"/>
      <c r="E27" s="171"/>
      <c r="F27" s="171"/>
    </row>
    <row r="28" spans="1:7" s="156" customFormat="1" ht="27.6">
      <c r="A28" s="290" t="s">
        <v>8806</v>
      </c>
      <c r="B28" s="174" t="s">
        <v>207</v>
      </c>
      <c r="C28" s="154">
        <f>SUM(C29:C30)</f>
        <v>310000000</v>
      </c>
      <c r="D28" s="153"/>
      <c r="E28" s="153"/>
      <c r="F28" s="153"/>
    </row>
    <row r="29" spans="1:7" ht="27.6">
      <c r="A29" s="291" t="s">
        <v>3</v>
      </c>
      <c r="B29" s="171" t="s">
        <v>369</v>
      </c>
      <c r="C29" s="172">
        <v>110000000</v>
      </c>
      <c r="D29" s="171" t="s">
        <v>5813</v>
      </c>
      <c r="E29" s="171" t="s">
        <v>5796</v>
      </c>
      <c r="F29" s="171" t="s">
        <v>5329</v>
      </c>
    </row>
    <row r="30" spans="1:7" ht="27.6">
      <c r="A30" s="291" t="s">
        <v>4</v>
      </c>
      <c r="B30" s="171" t="s">
        <v>855</v>
      </c>
      <c r="C30" s="172">
        <v>200000000</v>
      </c>
      <c r="D30" s="171" t="s">
        <v>5814</v>
      </c>
      <c r="E30" s="171" t="s">
        <v>5815</v>
      </c>
      <c r="F30" s="171" t="s">
        <v>5329</v>
      </c>
      <c r="G30" s="269">
        <f>C30/130</f>
        <v>1538461.5384615385</v>
      </c>
    </row>
    <row r="31" spans="1:7">
      <c r="A31" s="170"/>
      <c r="B31" s="171"/>
      <c r="C31" s="172"/>
      <c r="D31" s="171"/>
      <c r="E31" s="171"/>
      <c r="F31" s="171"/>
    </row>
    <row r="32" spans="1:7" s="156" customFormat="1" ht="27.6">
      <c r="A32" s="290" t="s">
        <v>8807</v>
      </c>
      <c r="B32" s="176" t="s">
        <v>209</v>
      </c>
      <c r="C32" s="154">
        <f>SUM(C33:C38)</f>
        <v>545251500</v>
      </c>
      <c r="D32" s="153"/>
      <c r="E32" s="153"/>
      <c r="F32" s="153"/>
    </row>
    <row r="33" spans="1:6" ht="55.2">
      <c r="A33" s="291" t="s">
        <v>3</v>
      </c>
      <c r="B33" s="171" t="s">
        <v>210</v>
      </c>
      <c r="C33" s="172">
        <v>200000000</v>
      </c>
      <c r="D33" s="171" t="s">
        <v>5816</v>
      </c>
      <c r="E33" s="171" t="s">
        <v>5796</v>
      </c>
      <c r="F33" s="171" t="s">
        <v>5329</v>
      </c>
    </row>
    <row r="34" spans="1:6" ht="27.6">
      <c r="A34" s="291" t="s">
        <v>4</v>
      </c>
      <c r="B34" s="171" t="s">
        <v>370</v>
      </c>
      <c r="C34" s="172">
        <v>15558800</v>
      </c>
      <c r="D34" s="171" t="s">
        <v>5817</v>
      </c>
      <c r="E34" s="171" t="s">
        <v>5818</v>
      </c>
      <c r="F34" s="171" t="s">
        <v>5329</v>
      </c>
    </row>
    <row r="35" spans="1:6" ht="27.6">
      <c r="A35" s="291" t="s">
        <v>5</v>
      </c>
      <c r="B35" s="171" t="s">
        <v>371</v>
      </c>
      <c r="C35" s="172">
        <v>15000000</v>
      </c>
      <c r="D35" s="171" t="s">
        <v>5819</v>
      </c>
      <c r="E35" s="171" t="s">
        <v>5820</v>
      </c>
      <c r="F35" s="171" t="s">
        <v>5329</v>
      </c>
    </row>
    <row r="36" spans="1:6" ht="27.6">
      <c r="A36" s="291" t="s">
        <v>8800</v>
      </c>
      <c r="B36" s="171" t="s">
        <v>1063</v>
      </c>
      <c r="C36" s="172">
        <v>30000000</v>
      </c>
      <c r="D36" s="171" t="s">
        <v>5821</v>
      </c>
      <c r="E36" s="171" t="s">
        <v>5796</v>
      </c>
      <c r="F36" s="171" t="s">
        <v>5329</v>
      </c>
    </row>
    <row r="37" spans="1:6" ht="41.4">
      <c r="A37" s="291" t="s">
        <v>71</v>
      </c>
      <c r="B37" s="171" t="s">
        <v>1381</v>
      </c>
      <c r="C37" s="172">
        <v>222801700</v>
      </c>
      <c r="D37" s="171" t="s">
        <v>5822</v>
      </c>
      <c r="E37" s="171" t="s">
        <v>5823</v>
      </c>
      <c r="F37" s="171" t="s">
        <v>5329</v>
      </c>
    </row>
    <row r="38" spans="1:6" ht="27.6">
      <c r="A38" s="291" t="s">
        <v>8801</v>
      </c>
      <c r="B38" s="171" t="s">
        <v>1382</v>
      </c>
      <c r="C38" s="172">
        <v>61891000</v>
      </c>
      <c r="D38" s="171" t="s">
        <v>5824</v>
      </c>
      <c r="E38" s="171" t="s">
        <v>5825</v>
      </c>
      <c r="F38" s="171" t="s">
        <v>5329</v>
      </c>
    </row>
    <row r="39" spans="1:6">
      <c r="A39" s="170"/>
      <c r="B39" s="171"/>
      <c r="C39" s="172"/>
      <c r="D39" s="171"/>
      <c r="E39" s="171"/>
      <c r="F39" s="171"/>
    </row>
    <row r="40" spans="1:6" s="156" customFormat="1" ht="27.6">
      <c r="A40" s="290" t="s">
        <v>8808</v>
      </c>
      <c r="B40" s="174" t="s">
        <v>1246</v>
      </c>
      <c r="C40" s="154">
        <f>SUM(C41:C86)</f>
        <v>7734019000</v>
      </c>
      <c r="D40" s="153"/>
      <c r="E40" s="153"/>
      <c r="F40" s="153"/>
    </row>
    <row r="41" spans="1:6" ht="27.6">
      <c r="A41" s="291" t="s">
        <v>3</v>
      </c>
      <c r="B41" s="171" t="s">
        <v>1247</v>
      </c>
      <c r="C41" s="172">
        <v>121690500</v>
      </c>
      <c r="D41" s="171" t="s">
        <v>5826</v>
      </c>
      <c r="E41" s="171" t="s">
        <v>5827</v>
      </c>
      <c r="F41" s="171" t="s">
        <v>5329</v>
      </c>
    </row>
    <row r="42" spans="1:6" ht="41.4">
      <c r="A42" s="291" t="s">
        <v>4</v>
      </c>
      <c r="B42" s="171" t="s">
        <v>1383</v>
      </c>
      <c r="C42" s="172">
        <v>88268000</v>
      </c>
      <c r="D42" s="171" t="s">
        <v>5828</v>
      </c>
      <c r="E42" s="171" t="s">
        <v>5829</v>
      </c>
      <c r="F42" s="171" t="s">
        <v>5329</v>
      </c>
    </row>
    <row r="43" spans="1:6">
      <c r="A43" s="291" t="s">
        <v>5</v>
      </c>
      <c r="B43" s="171" t="s">
        <v>1384</v>
      </c>
      <c r="C43" s="172">
        <v>143200000</v>
      </c>
      <c r="D43" s="171" t="s">
        <v>5830</v>
      </c>
      <c r="E43" s="171" t="s">
        <v>5831</v>
      </c>
      <c r="F43" s="171" t="s">
        <v>5329</v>
      </c>
    </row>
    <row r="44" spans="1:6" ht="41.4">
      <c r="A44" s="291" t="s">
        <v>8800</v>
      </c>
      <c r="B44" s="175" t="s">
        <v>1385</v>
      </c>
      <c r="C44" s="172">
        <v>33000000</v>
      </c>
      <c r="D44" s="171" t="s">
        <v>5832</v>
      </c>
      <c r="E44" s="171" t="s">
        <v>5197</v>
      </c>
      <c r="F44" s="171" t="s">
        <v>5329</v>
      </c>
    </row>
    <row r="45" spans="1:6" ht="27.6">
      <c r="A45" s="291" t="s">
        <v>71</v>
      </c>
      <c r="B45" s="171" t="s">
        <v>1386</v>
      </c>
      <c r="C45" s="172">
        <v>398528000</v>
      </c>
      <c r="D45" s="171" t="s">
        <v>5833</v>
      </c>
      <c r="E45" s="171" t="s">
        <v>5834</v>
      </c>
      <c r="F45" s="171" t="s">
        <v>5329</v>
      </c>
    </row>
    <row r="46" spans="1:6" ht="27.6">
      <c r="A46" s="291" t="s">
        <v>8801</v>
      </c>
      <c r="B46" s="171" t="s">
        <v>1387</v>
      </c>
      <c r="C46" s="172">
        <v>33000000</v>
      </c>
      <c r="D46" s="171" t="s">
        <v>5835</v>
      </c>
      <c r="E46" s="171" t="s">
        <v>5836</v>
      </c>
      <c r="F46" s="171" t="s">
        <v>5329</v>
      </c>
    </row>
    <row r="47" spans="1:6" ht="27.6">
      <c r="A47" s="291" t="s">
        <v>8802</v>
      </c>
      <c r="B47" s="171" t="s">
        <v>1388</v>
      </c>
      <c r="C47" s="172">
        <v>364493000</v>
      </c>
      <c r="D47" s="171" t="s">
        <v>5837</v>
      </c>
      <c r="E47" s="171" t="s">
        <v>5834</v>
      </c>
      <c r="F47" s="171" t="s">
        <v>5329</v>
      </c>
    </row>
    <row r="48" spans="1:6" ht="41.4">
      <c r="A48" s="291" t="s">
        <v>8803</v>
      </c>
      <c r="B48" s="171" t="s">
        <v>1389</v>
      </c>
      <c r="C48" s="172">
        <v>150000000</v>
      </c>
      <c r="D48" s="171" t="s">
        <v>5838</v>
      </c>
      <c r="E48" s="171" t="s">
        <v>5839</v>
      </c>
      <c r="F48" s="171" t="s">
        <v>5329</v>
      </c>
    </row>
    <row r="49" spans="1:6" ht="82.8">
      <c r="A49" s="291" t="s">
        <v>8804</v>
      </c>
      <c r="B49" s="171" t="s">
        <v>1390</v>
      </c>
      <c r="C49" s="172">
        <v>180000000</v>
      </c>
      <c r="D49" s="171" t="s">
        <v>5840</v>
      </c>
      <c r="E49" s="171" t="s">
        <v>5841</v>
      </c>
      <c r="F49" s="171" t="s">
        <v>5329</v>
      </c>
    </row>
    <row r="50" spans="1:6" ht="41.4">
      <c r="A50" s="291" t="s">
        <v>3729</v>
      </c>
      <c r="B50" s="171" t="s">
        <v>1391</v>
      </c>
      <c r="C50" s="172">
        <v>70000000</v>
      </c>
      <c r="D50" s="171" t="s">
        <v>5842</v>
      </c>
      <c r="E50" s="171" t="s">
        <v>5841</v>
      </c>
      <c r="F50" s="171" t="s">
        <v>5329</v>
      </c>
    </row>
    <row r="51" spans="1:6" ht="27.6">
      <c r="A51" s="291" t="s">
        <v>3730</v>
      </c>
      <c r="B51" s="171" t="s">
        <v>1392</v>
      </c>
      <c r="C51" s="172">
        <v>142059500</v>
      </c>
      <c r="D51" s="171" t="s">
        <v>5843</v>
      </c>
      <c r="E51" s="171" t="s">
        <v>5844</v>
      </c>
      <c r="F51" s="171" t="s">
        <v>5329</v>
      </c>
    </row>
    <row r="52" spans="1:6" ht="27.6">
      <c r="A52" s="291" t="s">
        <v>3731</v>
      </c>
      <c r="B52" s="171" t="s">
        <v>1393</v>
      </c>
      <c r="C52" s="172">
        <v>239303900</v>
      </c>
      <c r="D52" s="171" t="s">
        <v>5845</v>
      </c>
      <c r="E52" s="171"/>
      <c r="F52" s="171" t="s">
        <v>5329</v>
      </c>
    </row>
    <row r="53" spans="1:6" ht="27.6">
      <c r="A53" s="291" t="s">
        <v>3753</v>
      </c>
      <c r="B53" s="171" t="s">
        <v>1394</v>
      </c>
      <c r="C53" s="172">
        <v>70000000</v>
      </c>
      <c r="D53" s="171" t="s">
        <v>5846</v>
      </c>
      <c r="E53" s="171" t="s">
        <v>5847</v>
      </c>
      <c r="F53" s="171" t="s">
        <v>5329</v>
      </c>
    </row>
    <row r="54" spans="1:6" ht="27.6">
      <c r="A54" s="291" t="s">
        <v>3732</v>
      </c>
      <c r="B54" s="171" t="s">
        <v>1395</v>
      </c>
      <c r="C54" s="172">
        <v>68200000</v>
      </c>
      <c r="D54" s="171" t="s">
        <v>5848</v>
      </c>
      <c r="E54" s="171" t="s">
        <v>5796</v>
      </c>
      <c r="F54" s="171" t="s">
        <v>5329</v>
      </c>
    </row>
    <row r="55" spans="1:6" ht="41.4">
      <c r="A55" s="291" t="s">
        <v>3745</v>
      </c>
      <c r="B55" s="171" t="s">
        <v>1396</v>
      </c>
      <c r="C55" s="172">
        <v>35000000</v>
      </c>
      <c r="D55" s="171" t="s">
        <v>5849</v>
      </c>
      <c r="E55" s="171" t="s">
        <v>5796</v>
      </c>
      <c r="F55" s="171" t="s">
        <v>5329</v>
      </c>
    </row>
    <row r="56" spans="1:6" ht="27.6">
      <c r="A56" s="291" t="s">
        <v>3752</v>
      </c>
      <c r="B56" s="171" t="s">
        <v>1397</v>
      </c>
      <c r="C56" s="172">
        <v>437710500</v>
      </c>
      <c r="D56" s="171" t="s">
        <v>5850</v>
      </c>
      <c r="E56" s="171" t="s">
        <v>5851</v>
      </c>
      <c r="F56" s="171" t="s">
        <v>5329</v>
      </c>
    </row>
    <row r="57" spans="1:6" ht="41.4">
      <c r="A57" s="291" t="s">
        <v>3733</v>
      </c>
      <c r="B57" s="171" t="s">
        <v>1398</v>
      </c>
      <c r="C57" s="172">
        <v>33000000</v>
      </c>
      <c r="D57" s="171" t="s">
        <v>5852</v>
      </c>
      <c r="E57" s="171" t="s">
        <v>5853</v>
      </c>
      <c r="F57" s="171" t="s">
        <v>5329</v>
      </c>
    </row>
    <row r="58" spans="1:6" ht="27.6">
      <c r="A58" s="291" t="s">
        <v>3734</v>
      </c>
      <c r="B58" s="171" t="s">
        <v>1399</v>
      </c>
      <c r="C58" s="172">
        <v>160000000</v>
      </c>
      <c r="D58" s="171" t="s">
        <v>5854</v>
      </c>
      <c r="E58" s="171" t="s">
        <v>5855</v>
      </c>
      <c r="F58" s="171" t="s">
        <v>5329</v>
      </c>
    </row>
    <row r="59" spans="1:6" ht="41.4">
      <c r="A59" s="291" t="s">
        <v>3806</v>
      </c>
      <c r="B59" s="171" t="s">
        <v>1400</v>
      </c>
      <c r="C59" s="172">
        <v>72750000</v>
      </c>
      <c r="D59" s="171" t="s">
        <v>5856</v>
      </c>
      <c r="E59" s="171" t="s">
        <v>5796</v>
      </c>
      <c r="F59" s="171" t="s">
        <v>5329</v>
      </c>
    </row>
    <row r="60" spans="1:6" ht="27.6">
      <c r="A60" s="291" t="s">
        <v>3754</v>
      </c>
      <c r="B60" s="171" t="s">
        <v>1401</v>
      </c>
      <c r="C60" s="172">
        <v>60000000</v>
      </c>
      <c r="D60" s="171" t="s">
        <v>5857</v>
      </c>
      <c r="E60" s="171" t="s">
        <v>5841</v>
      </c>
      <c r="F60" s="171" t="s">
        <v>5329</v>
      </c>
    </row>
    <row r="61" spans="1:6" ht="27.6">
      <c r="A61" s="291" t="s">
        <v>3807</v>
      </c>
      <c r="B61" s="171" t="s">
        <v>1402</v>
      </c>
      <c r="C61" s="172">
        <v>250000000</v>
      </c>
      <c r="D61" s="171" t="s">
        <v>5858</v>
      </c>
      <c r="E61" s="171" t="s">
        <v>5855</v>
      </c>
      <c r="F61" s="171" t="s">
        <v>5329</v>
      </c>
    </row>
    <row r="62" spans="1:6" ht="41.4">
      <c r="A62" s="291" t="s">
        <v>3737</v>
      </c>
      <c r="B62" s="171" t="s">
        <v>1403</v>
      </c>
      <c r="C62" s="172">
        <v>138400000</v>
      </c>
      <c r="D62" s="171" t="s">
        <v>5859</v>
      </c>
      <c r="E62" s="171" t="s">
        <v>5860</v>
      </c>
      <c r="F62" s="171" t="s">
        <v>5329</v>
      </c>
    </row>
    <row r="63" spans="1:6" ht="27.6">
      <c r="A63" s="291" t="s">
        <v>3755</v>
      </c>
      <c r="B63" s="171" t="s">
        <v>1404</v>
      </c>
      <c r="C63" s="172">
        <v>180000000</v>
      </c>
      <c r="D63" s="171" t="s">
        <v>5861</v>
      </c>
      <c r="E63" s="171" t="s">
        <v>5484</v>
      </c>
      <c r="F63" s="171" t="s">
        <v>5329</v>
      </c>
    </row>
    <row r="64" spans="1:6" ht="55.2">
      <c r="A64" s="291" t="s">
        <v>3738</v>
      </c>
      <c r="B64" s="171" t="s">
        <v>1405</v>
      </c>
      <c r="C64" s="172">
        <v>35526500</v>
      </c>
      <c r="D64" s="171" t="s">
        <v>5862</v>
      </c>
      <c r="E64" s="171" t="s">
        <v>5855</v>
      </c>
      <c r="F64" s="171" t="s">
        <v>5329</v>
      </c>
    </row>
    <row r="65" spans="1:6" ht="55.2">
      <c r="A65" s="291" t="s">
        <v>3756</v>
      </c>
      <c r="B65" s="175" t="s">
        <v>1406</v>
      </c>
      <c r="C65" s="172">
        <v>150700000</v>
      </c>
      <c r="D65" s="171" t="s">
        <v>5863</v>
      </c>
      <c r="E65" s="171" t="s">
        <v>5157</v>
      </c>
      <c r="F65" s="171" t="s">
        <v>5329</v>
      </c>
    </row>
    <row r="66" spans="1:6" ht="55.2">
      <c r="A66" s="291" t="s">
        <v>3739</v>
      </c>
      <c r="B66" s="171" t="s">
        <v>1407</v>
      </c>
      <c r="C66" s="172">
        <v>1931500000</v>
      </c>
      <c r="D66" s="171" t="s">
        <v>5864</v>
      </c>
      <c r="E66" s="171" t="s">
        <v>5260</v>
      </c>
      <c r="F66" s="171" t="s">
        <v>5329</v>
      </c>
    </row>
    <row r="67" spans="1:6" ht="27.6">
      <c r="A67" s="291" t="s">
        <v>3808</v>
      </c>
      <c r="B67" s="171" t="s">
        <v>1408</v>
      </c>
      <c r="C67" s="172">
        <v>145000000</v>
      </c>
      <c r="D67" s="171" t="s">
        <v>5865</v>
      </c>
      <c r="E67" s="171" t="s">
        <v>5841</v>
      </c>
      <c r="F67" s="171" t="s">
        <v>5329</v>
      </c>
    </row>
    <row r="68" spans="1:6" ht="69">
      <c r="A68" s="291" t="s">
        <v>3740</v>
      </c>
      <c r="B68" s="175" t="s">
        <v>1409</v>
      </c>
      <c r="C68" s="172">
        <v>50000000</v>
      </c>
      <c r="D68" s="171" t="s">
        <v>5866</v>
      </c>
      <c r="E68" s="171" t="s">
        <v>5796</v>
      </c>
      <c r="F68" s="171" t="s">
        <v>5329</v>
      </c>
    </row>
    <row r="69" spans="1:6" ht="41.4">
      <c r="A69" s="291" t="s">
        <v>3757</v>
      </c>
      <c r="B69" s="171" t="s">
        <v>1410</v>
      </c>
      <c r="C69" s="172">
        <v>93950000</v>
      </c>
      <c r="D69" s="171" t="s">
        <v>5867</v>
      </c>
      <c r="E69" s="171" t="s">
        <v>5841</v>
      </c>
      <c r="F69" s="171" t="s">
        <v>5329</v>
      </c>
    </row>
    <row r="70" spans="1:6" ht="27.6">
      <c r="A70" s="291" t="s">
        <v>3813</v>
      </c>
      <c r="B70" s="171" t="s">
        <v>1411</v>
      </c>
      <c r="C70" s="172">
        <v>200000000</v>
      </c>
      <c r="D70" s="171" t="s">
        <v>5868</v>
      </c>
      <c r="E70" s="171" t="s">
        <v>5111</v>
      </c>
      <c r="F70" s="171" t="s">
        <v>5329</v>
      </c>
    </row>
    <row r="71" spans="1:6" ht="27.6">
      <c r="A71" s="291" t="s">
        <v>3758</v>
      </c>
      <c r="B71" s="171" t="s">
        <v>1412</v>
      </c>
      <c r="C71" s="172">
        <v>40375000</v>
      </c>
      <c r="D71" s="171" t="s">
        <v>5869</v>
      </c>
      <c r="E71" s="171" t="s">
        <v>5870</v>
      </c>
      <c r="F71" s="171" t="s">
        <v>5329</v>
      </c>
    </row>
    <row r="72" spans="1:6" ht="27.6">
      <c r="A72" s="291" t="s">
        <v>3759</v>
      </c>
      <c r="B72" s="171" t="s">
        <v>1413</v>
      </c>
      <c r="C72" s="172">
        <v>73673000</v>
      </c>
      <c r="D72" s="171" t="s">
        <v>5871</v>
      </c>
      <c r="E72" s="171" t="s">
        <v>5796</v>
      </c>
      <c r="F72" s="171" t="s">
        <v>5329</v>
      </c>
    </row>
    <row r="73" spans="1:6" ht="41.4">
      <c r="A73" s="291" t="s">
        <v>3760</v>
      </c>
      <c r="B73" s="171" t="s">
        <v>1414</v>
      </c>
      <c r="C73" s="172">
        <v>35000000</v>
      </c>
      <c r="D73" s="171" t="s">
        <v>5872</v>
      </c>
      <c r="E73" s="171" t="s">
        <v>5796</v>
      </c>
      <c r="F73" s="171" t="s">
        <v>5329</v>
      </c>
    </row>
    <row r="74" spans="1:6" ht="27.6">
      <c r="A74" s="291" t="s">
        <v>3761</v>
      </c>
      <c r="B74" s="171" t="s">
        <v>1415</v>
      </c>
      <c r="C74" s="172">
        <v>50000000</v>
      </c>
      <c r="D74" s="171" t="s">
        <v>5873</v>
      </c>
      <c r="E74" s="171" t="s">
        <v>5796</v>
      </c>
      <c r="F74" s="171" t="s">
        <v>5329</v>
      </c>
    </row>
    <row r="75" spans="1:6" ht="27.6">
      <c r="A75" s="291" t="s">
        <v>3762</v>
      </c>
      <c r="B75" s="171" t="s">
        <v>1416</v>
      </c>
      <c r="C75" s="172">
        <v>250750000</v>
      </c>
      <c r="D75" s="171" t="s">
        <v>5874</v>
      </c>
      <c r="E75" s="171" t="s">
        <v>5875</v>
      </c>
      <c r="F75" s="171" t="s">
        <v>5329</v>
      </c>
    </row>
    <row r="76" spans="1:6" ht="55.2">
      <c r="A76" s="291" t="s">
        <v>3763</v>
      </c>
      <c r="B76" s="175" t="s">
        <v>1417</v>
      </c>
      <c r="C76" s="172">
        <v>40000000</v>
      </c>
      <c r="D76" s="171" t="s">
        <v>5876</v>
      </c>
      <c r="E76" s="171" t="s">
        <v>5877</v>
      </c>
      <c r="F76" s="171" t="s">
        <v>5329</v>
      </c>
    </row>
    <row r="77" spans="1:6" ht="27.6">
      <c r="A77" s="291" t="s">
        <v>3764</v>
      </c>
      <c r="B77" s="171" t="s">
        <v>1418</v>
      </c>
      <c r="C77" s="172">
        <v>203606600</v>
      </c>
      <c r="D77" s="171" t="s">
        <v>5878</v>
      </c>
      <c r="E77" s="171" t="s">
        <v>5879</v>
      </c>
      <c r="F77" s="171" t="s">
        <v>5329</v>
      </c>
    </row>
    <row r="78" spans="1:6" ht="41.4">
      <c r="A78" s="291" t="s">
        <v>3765</v>
      </c>
      <c r="B78" s="171" t="s">
        <v>1419</v>
      </c>
      <c r="C78" s="172">
        <v>48275000</v>
      </c>
      <c r="D78" s="171" t="s">
        <v>5880</v>
      </c>
      <c r="E78" s="171" t="s">
        <v>5818</v>
      </c>
      <c r="F78" s="171" t="s">
        <v>5329</v>
      </c>
    </row>
    <row r="79" spans="1:6" ht="27.6">
      <c r="A79" s="291" t="s">
        <v>3766</v>
      </c>
      <c r="B79" s="171" t="s">
        <v>1420</v>
      </c>
      <c r="C79" s="172">
        <v>221650000</v>
      </c>
      <c r="D79" s="171" t="s">
        <v>5881</v>
      </c>
      <c r="E79" s="171" t="s">
        <v>5841</v>
      </c>
      <c r="F79" s="171" t="s">
        <v>5329</v>
      </c>
    </row>
    <row r="80" spans="1:6" ht="27.6">
      <c r="A80" s="291" t="s">
        <v>3767</v>
      </c>
      <c r="B80" s="171" t="s">
        <v>1421</v>
      </c>
      <c r="C80" s="172">
        <v>33482000</v>
      </c>
      <c r="D80" s="171" t="s">
        <v>5882</v>
      </c>
      <c r="E80" s="171" t="s">
        <v>5829</v>
      </c>
      <c r="F80" s="171" t="s">
        <v>5329</v>
      </c>
    </row>
    <row r="81" spans="1:6" ht="41.4">
      <c r="A81" s="291" t="s">
        <v>3768</v>
      </c>
      <c r="B81" s="171" t="s">
        <v>1422</v>
      </c>
      <c r="C81" s="172">
        <v>90000000</v>
      </c>
      <c r="D81" s="171" t="s">
        <v>5883</v>
      </c>
      <c r="E81" s="171" t="s">
        <v>5192</v>
      </c>
      <c r="F81" s="171" t="s">
        <v>5329</v>
      </c>
    </row>
    <row r="82" spans="1:6" ht="27.6">
      <c r="A82" s="291" t="s">
        <v>3809</v>
      </c>
      <c r="B82" s="171" t="s">
        <v>1423</v>
      </c>
      <c r="C82" s="172">
        <v>100000000</v>
      </c>
      <c r="D82" s="171" t="s">
        <v>5884</v>
      </c>
      <c r="E82" s="171" t="s">
        <v>5685</v>
      </c>
      <c r="F82" s="171" t="s">
        <v>5329</v>
      </c>
    </row>
    <row r="83" spans="1:6" ht="27.6">
      <c r="A83" s="291" t="s">
        <v>3810</v>
      </c>
      <c r="B83" s="171" t="s">
        <v>1424</v>
      </c>
      <c r="C83" s="172">
        <v>96375000</v>
      </c>
      <c r="D83" s="171" t="s">
        <v>5885</v>
      </c>
      <c r="E83" s="171" t="s">
        <v>5796</v>
      </c>
      <c r="F83" s="171" t="s">
        <v>5329</v>
      </c>
    </row>
    <row r="84" spans="1:6" ht="27.6">
      <c r="A84" s="291" t="s">
        <v>3821</v>
      </c>
      <c r="B84" s="171" t="s">
        <v>1425</v>
      </c>
      <c r="C84" s="172">
        <v>100552500</v>
      </c>
      <c r="D84" s="171" t="s">
        <v>5886</v>
      </c>
      <c r="E84" s="171" t="s">
        <v>5887</v>
      </c>
      <c r="F84" s="171" t="s">
        <v>5329</v>
      </c>
    </row>
    <row r="85" spans="1:6" ht="27.6">
      <c r="A85" s="291" t="s">
        <v>3822</v>
      </c>
      <c r="B85" s="171" t="s">
        <v>1426</v>
      </c>
      <c r="C85" s="172">
        <v>50000000</v>
      </c>
      <c r="D85" s="171" t="s">
        <v>5888</v>
      </c>
      <c r="E85" s="171" t="s">
        <v>5889</v>
      </c>
      <c r="F85" s="171" t="s">
        <v>5329</v>
      </c>
    </row>
    <row r="86" spans="1:6" ht="69">
      <c r="A86" s="291" t="s">
        <v>3811</v>
      </c>
      <c r="B86" s="171" t="s">
        <v>1427</v>
      </c>
      <c r="C86" s="172">
        <v>225000000</v>
      </c>
      <c r="D86" s="171" t="s">
        <v>5890</v>
      </c>
      <c r="E86" s="171" t="s">
        <v>5111</v>
      </c>
      <c r="F86" s="171" t="s">
        <v>5329</v>
      </c>
    </row>
    <row r="87" spans="1:6">
      <c r="A87" s="170"/>
      <c r="B87" s="171"/>
      <c r="C87" s="172"/>
      <c r="D87" s="171"/>
      <c r="E87" s="171"/>
      <c r="F87" s="171"/>
    </row>
    <row r="88" spans="1:6" s="156" customFormat="1" ht="27.6">
      <c r="A88" s="290" t="s">
        <v>8809</v>
      </c>
      <c r="B88" s="174" t="s">
        <v>1244</v>
      </c>
      <c r="C88" s="154">
        <f>SUM(C89:C98)</f>
        <v>766715500</v>
      </c>
      <c r="D88" s="153"/>
      <c r="E88" s="153"/>
      <c r="F88" s="153"/>
    </row>
    <row r="89" spans="1:6" ht="41.4">
      <c r="A89" s="291" t="s">
        <v>3</v>
      </c>
      <c r="B89" s="171" t="s">
        <v>1428</v>
      </c>
      <c r="C89" s="172">
        <v>16500000</v>
      </c>
      <c r="D89" s="171" t="s">
        <v>5891</v>
      </c>
      <c r="E89" s="171" t="s">
        <v>5796</v>
      </c>
      <c r="F89" s="171" t="s">
        <v>5329</v>
      </c>
    </row>
    <row r="90" spans="1:6" ht="41.4">
      <c r="A90" s="291" t="s">
        <v>4</v>
      </c>
      <c r="B90" s="171" t="s">
        <v>1429</v>
      </c>
      <c r="C90" s="172">
        <v>78899000</v>
      </c>
      <c r="D90" s="171" t="s">
        <v>5892</v>
      </c>
      <c r="E90" s="171" t="s">
        <v>5855</v>
      </c>
      <c r="F90" s="171" t="s">
        <v>5329</v>
      </c>
    </row>
    <row r="91" spans="1:6" ht="41.4">
      <c r="A91" s="291" t="s">
        <v>5</v>
      </c>
      <c r="B91" s="171" t="s">
        <v>1430</v>
      </c>
      <c r="C91" s="172">
        <v>81059500</v>
      </c>
      <c r="D91" s="171" t="s">
        <v>5893</v>
      </c>
      <c r="E91" s="171" t="s">
        <v>5841</v>
      </c>
      <c r="F91" s="171" t="s">
        <v>5329</v>
      </c>
    </row>
    <row r="92" spans="1:6" ht="27.6">
      <c r="A92" s="291" t="s">
        <v>8800</v>
      </c>
      <c r="B92" s="171" t="s">
        <v>1431</v>
      </c>
      <c r="C92" s="172">
        <v>60000000</v>
      </c>
      <c r="D92" s="171" t="s">
        <v>5894</v>
      </c>
      <c r="E92" s="171" t="s">
        <v>5260</v>
      </c>
      <c r="F92" s="171" t="s">
        <v>5329</v>
      </c>
    </row>
    <row r="93" spans="1:6" ht="41.4">
      <c r="A93" s="291" t="s">
        <v>71</v>
      </c>
      <c r="B93" s="171" t="s">
        <v>1432</v>
      </c>
      <c r="C93" s="172">
        <v>50000000</v>
      </c>
      <c r="D93" s="171" t="s">
        <v>5895</v>
      </c>
      <c r="E93" s="171" t="s">
        <v>5484</v>
      </c>
      <c r="F93" s="171" t="s">
        <v>5329</v>
      </c>
    </row>
    <row r="94" spans="1:6" ht="27.6">
      <c r="A94" s="291" t="s">
        <v>8801</v>
      </c>
      <c r="B94" s="171" t="s">
        <v>1433</v>
      </c>
      <c r="C94" s="172">
        <v>22500000</v>
      </c>
      <c r="D94" s="171" t="s">
        <v>5896</v>
      </c>
      <c r="E94" s="171" t="s">
        <v>5540</v>
      </c>
      <c r="F94" s="171" t="s">
        <v>5329</v>
      </c>
    </row>
    <row r="95" spans="1:6" ht="41.4">
      <c r="A95" s="291" t="s">
        <v>8802</v>
      </c>
      <c r="B95" s="171" t="s">
        <v>1434</v>
      </c>
      <c r="C95" s="172">
        <v>27000000</v>
      </c>
      <c r="D95" s="171" t="s">
        <v>5897</v>
      </c>
      <c r="E95" s="171" t="s">
        <v>5796</v>
      </c>
      <c r="F95" s="171" t="s">
        <v>5329</v>
      </c>
    </row>
    <row r="96" spans="1:6" ht="82.8">
      <c r="A96" s="291" t="s">
        <v>8803</v>
      </c>
      <c r="B96" s="175" t="s">
        <v>1435</v>
      </c>
      <c r="C96" s="172">
        <v>50000000</v>
      </c>
      <c r="D96" s="171" t="s">
        <v>5898</v>
      </c>
      <c r="E96" s="171" t="s">
        <v>5855</v>
      </c>
      <c r="F96" s="171" t="s">
        <v>5329</v>
      </c>
    </row>
    <row r="97" spans="1:6">
      <c r="A97" s="291" t="s">
        <v>8804</v>
      </c>
      <c r="B97" s="171" t="s">
        <v>1436</v>
      </c>
      <c r="C97" s="172">
        <v>305757000</v>
      </c>
      <c r="D97" s="171" t="s">
        <v>5899</v>
      </c>
      <c r="E97" s="171" t="s">
        <v>5879</v>
      </c>
      <c r="F97" s="171" t="s">
        <v>5329</v>
      </c>
    </row>
    <row r="98" spans="1:6" ht="27.6">
      <c r="A98" s="291" t="s">
        <v>3729</v>
      </c>
      <c r="B98" s="171" t="s">
        <v>1437</v>
      </c>
      <c r="C98" s="172">
        <v>75000000</v>
      </c>
      <c r="D98" s="171" t="s">
        <v>5900</v>
      </c>
      <c r="E98" s="171" t="s">
        <v>5901</v>
      </c>
      <c r="F98" s="171" t="s">
        <v>5329</v>
      </c>
    </row>
    <row r="99" spans="1:6">
      <c r="A99" s="170"/>
      <c r="B99" s="171"/>
      <c r="C99" s="172"/>
      <c r="D99" s="171"/>
      <c r="E99" s="171"/>
      <c r="F99" s="171"/>
    </row>
    <row r="100" spans="1:6" s="156" customFormat="1" ht="27.6">
      <c r="A100" s="290" t="s">
        <v>8810</v>
      </c>
      <c r="B100" s="174" t="s">
        <v>1253</v>
      </c>
      <c r="C100" s="154">
        <f>SUM(C101)</f>
        <v>10310000</v>
      </c>
      <c r="D100" s="153"/>
      <c r="E100" s="153"/>
      <c r="F100" s="153"/>
    </row>
    <row r="101" spans="1:6" ht="41.4">
      <c r="A101" s="291" t="s">
        <v>3</v>
      </c>
      <c r="B101" s="171" t="s">
        <v>1438</v>
      </c>
      <c r="C101" s="172">
        <v>10310000</v>
      </c>
      <c r="D101" s="171" t="s">
        <v>5902</v>
      </c>
      <c r="E101" s="171" t="s">
        <v>5903</v>
      </c>
      <c r="F101" s="171" t="s">
        <v>5329</v>
      </c>
    </row>
    <row r="102" spans="1:6">
      <c r="A102" s="170"/>
      <c r="B102" s="171"/>
      <c r="C102" s="172"/>
      <c r="D102" s="171"/>
      <c r="E102" s="171"/>
      <c r="F102" s="171"/>
    </row>
    <row r="103" spans="1:6" s="156" customFormat="1" ht="27.6">
      <c r="A103" s="290" t="s">
        <v>8811</v>
      </c>
      <c r="B103" s="174" t="s">
        <v>1250</v>
      </c>
      <c r="C103" s="154">
        <f>SUM(C104)</f>
        <v>56000000</v>
      </c>
      <c r="D103" s="153"/>
      <c r="E103" s="153"/>
      <c r="F103" s="153"/>
    </row>
    <row r="104" spans="1:6" ht="27.6">
      <c r="A104" s="291" t="s">
        <v>3</v>
      </c>
      <c r="B104" s="171" t="s">
        <v>1439</v>
      </c>
      <c r="C104" s="172">
        <v>56000000</v>
      </c>
      <c r="D104" s="171" t="s">
        <v>5904</v>
      </c>
      <c r="E104" s="171" t="s">
        <v>5260</v>
      </c>
      <c r="F104" s="171" t="s">
        <v>5329</v>
      </c>
    </row>
    <row r="105" spans="1:6">
      <c r="A105" s="170"/>
      <c r="B105" s="171"/>
      <c r="C105" s="172"/>
      <c r="D105" s="171"/>
      <c r="E105" s="171"/>
      <c r="F105" s="171"/>
    </row>
    <row r="106" spans="1:6" s="156" customFormat="1">
      <c r="A106" s="157" t="s">
        <v>8813</v>
      </c>
      <c r="B106" s="153" t="s">
        <v>96</v>
      </c>
      <c r="C106" s="154">
        <f>SUM(C107)</f>
        <v>197353000</v>
      </c>
      <c r="D106" s="153"/>
      <c r="E106" s="153"/>
      <c r="F106" s="153"/>
    </row>
    <row r="107" spans="1:6" s="156" customFormat="1">
      <c r="A107" s="290" t="s">
        <v>8799</v>
      </c>
      <c r="B107" s="174" t="s">
        <v>720</v>
      </c>
      <c r="C107" s="154">
        <f>SUM(C108)</f>
        <v>197353000</v>
      </c>
      <c r="D107" s="153"/>
      <c r="E107" s="153"/>
      <c r="F107" s="153"/>
    </row>
    <row r="108" spans="1:6" ht="27.6">
      <c r="A108" s="291" t="s">
        <v>3</v>
      </c>
      <c r="B108" s="171" t="s">
        <v>744</v>
      </c>
      <c r="C108" s="172">
        <v>197353000</v>
      </c>
      <c r="D108" s="171" t="s">
        <v>5905</v>
      </c>
      <c r="E108" s="171" t="s">
        <v>5855</v>
      </c>
      <c r="F108" s="171" t="s">
        <v>5329</v>
      </c>
    </row>
    <row r="109" spans="1:6" s="178" customFormat="1">
      <c r="A109" s="219"/>
      <c r="B109" s="184"/>
      <c r="C109" s="185"/>
      <c r="D109" s="264"/>
      <c r="E109" s="264"/>
      <c r="F109" s="264"/>
    </row>
    <row r="110" spans="1:6" s="152" customFormat="1">
      <c r="A110" s="207"/>
      <c r="B110" s="149" t="s">
        <v>35</v>
      </c>
      <c r="C110" s="150">
        <f>SUM(C111,C116)</f>
        <v>2850000000</v>
      </c>
      <c r="D110" s="158"/>
      <c r="E110" s="158"/>
      <c r="F110" s="158"/>
    </row>
    <row r="111" spans="1:6" s="152" customFormat="1" ht="41.4">
      <c r="A111" s="207" t="s">
        <v>8798</v>
      </c>
      <c r="B111" s="186" t="s">
        <v>45</v>
      </c>
      <c r="C111" s="150">
        <f>SUM(C112)</f>
        <v>350000000</v>
      </c>
      <c r="D111" s="158"/>
      <c r="E111" s="158"/>
      <c r="F111" s="158"/>
    </row>
    <row r="112" spans="1:6" s="152" customFormat="1">
      <c r="A112" s="292" t="s">
        <v>8799</v>
      </c>
      <c r="B112" s="149" t="s">
        <v>2441</v>
      </c>
      <c r="C112" s="150">
        <f>SUM(C113:C114)</f>
        <v>350000000</v>
      </c>
      <c r="D112" s="158"/>
      <c r="E112" s="158"/>
      <c r="F112" s="158"/>
    </row>
    <row r="113" spans="1:6" s="178" customFormat="1">
      <c r="A113" s="303">
        <v>1</v>
      </c>
      <c r="B113" s="190" t="s">
        <v>2443</v>
      </c>
      <c r="C113" s="185">
        <v>110000000</v>
      </c>
      <c r="D113" s="190" t="s">
        <v>2444</v>
      </c>
      <c r="E113" s="264"/>
      <c r="F113" s="264"/>
    </row>
    <row r="114" spans="1:6" s="178" customFormat="1" ht="27.6">
      <c r="A114" s="219">
        <v>2</v>
      </c>
      <c r="B114" s="190" t="s">
        <v>2446</v>
      </c>
      <c r="C114" s="185">
        <v>240000000</v>
      </c>
      <c r="D114" s="190" t="s">
        <v>2444</v>
      </c>
      <c r="E114" s="264"/>
      <c r="F114" s="264"/>
    </row>
    <row r="115" spans="1:6" s="178" customFormat="1">
      <c r="A115" s="219"/>
      <c r="B115" s="184"/>
      <c r="C115" s="185"/>
      <c r="D115" s="264"/>
      <c r="E115" s="264"/>
      <c r="F115" s="264"/>
    </row>
    <row r="116" spans="1:6" s="152" customFormat="1">
      <c r="A116" s="207" t="s">
        <v>8813</v>
      </c>
      <c r="B116" s="149" t="s">
        <v>47</v>
      </c>
      <c r="C116" s="150">
        <f>SUM(C117)</f>
        <v>2500000000</v>
      </c>
      <c r="D116" s="158"/>
      <c r="E116" s="158"/>
      <c r="F116" s="158"/>
    </row>
    <row r="117" spans="1:6" s="152" customFormat="1">
      <c r="A117" s="292" t="s">
        <v>8799</v>
      </c>
      <c r="B117" s="149" t="s">
        <v>3652</v>
      </c>
      <c r="C117" s="150">
        <f>SUM(C118)</f>
        <v>2500000000</v>
      </c>
      <c r="D117" s="158"/>
      <c r="E117" s="158"/>
      <c r="F117" s="158"/>
    </row>
    <row r="118" spans="1:6" s="178" customFormat="1">
      <c r="A118" s="219">
        <v>1</v>
      </c>
      <c r="B118" s="190" t="s">
        <v>3654</v>
      </c>
      <c r="C118" s="185">
        <v>2500000000</v>
      </c>
      <c r="D118" s="264"/>
      <c r="E118" s="264"/>
      <c r="F118" s="264"/>
    </row>
  </sheetData>
  <pageMargins left="0.39370078740157483" right="0.39370078740157483" top="0.39370078740157483" bottom="0.47244094488188981" header="0.31496062992125984" footer="0.31496062992125984"/>
  <pageSetup paperSize="403" scale="68" firstPageNumber="254" fitToHeight="0" orientation="landscape" useFirstPageNumber="1" horizontalDpi="200" verticalDpi="200" r:id="rId1"/>
  <headerFooter>
    <oddFooter>&amp;CInformasi APBD Tahun 2016&amp;R&amp;P</oddFooter>
  </headerFooter>
  <rowBreaks count="1" manualBreakCount="1">
    <brk id="39" max="5" man="1"/>
  </rowBreaks>
</worksheet>
</file>

<file path=xl/worksheets/sheet25.xml><?xml version="1.0" encoding="utf-8"?>
<worksheet xmlns="http://schemas.openxmlformats.org/spreadsheetml/2006/main" xmlns:r="http://schemas.openxmlformats.org/officeDocument/2006/relationships">
  <sheetPr>
    <tabColor rgb="FFFFFF00"/>
    <pageSetUpPr fitToPage="1"/>
  </sheetPr>
  <dimension ref="A1:F65"/>
  <sheetViews>
    <sheetView view="pageBreakPreview" topLeftCell="A55" zoomScale="85" zoomScaleSheetLayoutView="85" workbookViewId="0">
      <selection activeCell="B67" sqref="B67"/>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152</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152</v>
      </c>
      <c r="C6" s="154">
        <f>SUM(C8)</f>
        <v>2696934000</v>
      </c>
      <c r="D6" s="155"/>
      <c r="E6" s="155"/>
      <c r="F6" s="155"/>
    </row>
    <row r="7" spans="1:6" s="156" customFormat="1">
      <c r="A7" s="157"/>
      <c r="B7" s="153"/>
      <c r="C7" s="154"/>
      <c r="D7" s="155"/>
      <c r="E7" s="155"/>
      <c r="F7" s="155"/>
    </row>
    <row r="8" spans="1:6" s="156" customFormat="1" ht="27.6">
      <c r="A8" s="157" t="s">
        <v>8798</v>
      </c>
      <c r="B8" s="258" t="s">
        <v>149</v>
      </c>
      <c r="C8" s="154">
        <f>SUM(C9,C22,C31,C37,C41,C57,C61,C64)</f>
        <v>2696934000</v>
      </c>
      <c r="D8" s="155"/>
      <c r="E8" s="155"/>
      <c r="F8" s="155"/>
    </row>
    <row r="9" spans="1:6" s="156" customFormat="1" ht="27.6">
      <c r="A9" s="290" t="s">
        <v>8799</v>
      </c>
      <c r="B9" s="174" t="s">
        <v>187</v>
      </c>
      <c r="C9" s="154">
        <f>SUM(C10:C20)</f>
        <v>659062200</v>
      </c>
      <c r="D9" s="155"/>
      <c r="E9" s="155"/>
      <c r="F9" s="155"/>
    </row>
    <row r="10" spans="1:6" ht="41.4">
      <c r="A10" s="291" t="s">
        <v>3</v>
      </c>
      <c r="B10" s="171" t="s">
        <v>188</v>
      </c>
      <c r="C10" s="172">
        <v>8700000</v>
      </c>
      <c r="D10" s="171" t="s">
        <v>5189</v>
      </c>
      <c r="E10" s="171" t="s">
        <v>5190</v>
      </c>
      <c r="F10" s="171" t="s">
        <v>152</v>
      </c>
    </row>
    <row r="11" spans="1:6" ht="27.6">
      <c r="A11" s="291" t="s">
        <v>4</v>
      </c>
      <c r="B11" s="171" t="s">
        <v>189</v>
      </c>
      <c r="C11" s="172">
        <v>84000000</v>
      </c>
      <c r="D11" s="171" t="s">
        <v>5191</v>
      </c>
      <c r="E11" s="171" t="s">
        <v>5192</v>
      </c>
      <c r="F11" s="171" t="s">
        <v>152</v>
      </c>
    </row>
    <row r="12" spans="1:6" ht="96.6">
      <c r="A12" s="291" t="s">
        <v>5</v>
      </c>
      <c r="B12" s="171" t="s">
        <v>190</v>
      </c>
      <c r="C12" s="172">
        <v>192383200</v>
      </c>
      <c r="D12" s="171" t="s">
        <v>5193</v>
      </c>
      <c r="E12" s="171" t="s">
        <v>5194</v>
      </c>
      <c r="F12" s="171" t="s">
        <v>152</v>
      </c>
    </row>
    <row r="13" spans="1:6" ht="27.6">
      <c r="A13" s="291" t="s">
        <v>8800</v>
      </c>
      <c r="B13" s="171" t="s">
        <v>191</v>
      </c>
      <c r="C13" s="172">
        <v>99809000</v>
      </c>
      <c r="D13" s="171" t="s">
        <v>5195</v>
      </c>
      <c r="E13" s="171" t="s">
        <v>5196</v>
      </c>
      <c r="F13" s="171" t="s">
        <v>152</v>
      </c>
    </row>
    <row r="14" spans="1:6" ht="82.8">
      <c r="A14" s="291" t="s">
        <v>71</v>
      </c>
      <c r="B14" s="171" t="s">
        <v>192</v>
      </c>
      <c r="C14" s="172">
        <v>77215000</v>
      </c>
      <c r="D14" s="171" t="s">
        <v>5261</v>
      </c>
      <c r="E14" s="171" t="s">
        <v>5262</v>
      </c>
      <c r="F14" s="171" t="s">
        <v>152</v>
      </c>
    </row>
    <row r="15" spans="1:6" ht="69">
      <c r="A15" s="291" t="s">
        <v>8801</v>
      </c>
      <c r="B15" s="171" t="s">
        <v>194</v>
      </c>
      <c r="C15" s="172">
        <v>12400000</v>
      </c>
      <c r="D15" s="171" t="s">
        <v>5198</v>
      </c>
      <c r="E15" s="171" t="s">
        <v>5199</v>
      </c>
      <c r="F15" s="171" t="s">
        <v>152</v>
      </c>
    </row>
    <row r="16" spans="1:6" ht="41.4">
      <c r="A16" s="291" t="s">
        <v>8802</v>
      </c>
      <c r="B16" s="171" t="s">
        <v>363</v>
      </c>
      <c r="C16" s="172">
        <v>5040000</v>
      </c>
      <c r="D16" s="171" t="s">
        <v>5263</v>
      </c>
      <c r="E16" s="171" t="s">
        <v>5264</v>
      </c>
      <c r="F16" s="171" t="s">
        <v>152</v>
      </c>
    </row>
    <row r="17" spans="1:6" ht="27.6">
      <c r="A17" s="291" t="s">
        <v>8803</v>
      </c>
      <c r="B17" s="171" t="s">
        <v>900</v>
      </c>
      <c r="C17" s="172">
        <v>17940000</v>
      </c>
      <c r="D17" s="171" t="s">
        <v>5200</v>
      </c>
      <c r="E17" s="171" t="s">
        <v>5192</v>
      </c>
      <c r="F17" s="171" t="s">
        <v>152</v>
      </c>
    </row>
    <row r="18" spans="1:6" ht="69">
      <c r="A18" s="291" t="s">
        <v>8804</v>
      </c>
      <c r="B18" s="171" t="s">
        <v>195</v>
      </c>
      <c r="C18" s="172">
        <v>74000000</v>
      </c>
      <c r="D18" s="171" t="s">
        <v>5201</v>
      </c>
      <c r="E18" s="171" t="s">
        <v>5202</v>
      </c>
      <c r="F18" s="171" t="s">
        <v>152</v>
      </c>
    </row>
    <row r="19" spans="1:6" ht="41.4">
      <c r="A19" s="291" t="s">
        <v>3729</v>
      </c>
      <c r="B19" s="171" t="s">
        <v>197</v>
      </c>
      <c r="C19" s="172">
        <v>75000000</v>
      </c>
      <c r="D19" s="171" t="s">
        <v>5203</v>
      </c>
      <c r="E19" s="171" t="s">
        <v>5192</v>
      </c>
      <c r="F19" s="171" t="s">
        <v>152</v>
      </c>
    </row>
    <row r="20" spans="1:6" ht="41.4">
      <c r="A20" s="291" t="s">
        <v>3730</v>
      </c>
      <c r="B20" s="171" t="s">
        <v>1262</v>
      </c>
      <c r="C20" s="172">
        <v>12575000</v>
      </c>
      <c r="D20" s="171" t="s">
        <v>5204</v>
      </c>
      <c r="E20" s="171" t="s">
        <v>5205</v>
      </c>
      <c r="F20" s="171" t="s">
        <v>152</v>
      </c>
    </row>
    <row r="21" spans="1:6">
      <c r="A21" s="170"/>
      <c r="B21" s="171"/>
      <c r="C21" s="172"/>
      <c r="D21" s="171"/>
      <c r="E21" s="171"/>
      <c r="F21" s="171"/>
    </row>
    <row r="22" spans="1:6" s="156" customFormat="1" ht="27.6">
      <c r="A22" s="290" t="s">
        <v>8805</v>
      </c>
      <c r="B22" s="174" t="s">
        <v>198</v>
      </c>
      <c r="C22" s="154">
        <f>SUM(C23:C29)</f>
        <v>203497000</v>
      </c>
      <c r="D22" s="153"/>
      <c r="E22" s="153"/>
      <c r="F22" s="153"/>
    </row>
    <row r="23" spans="1:6">
      <c r="A23" s="291" t="s">
        <v>3</v>
      </c>
      <c r="B23" s="171" t="s">
        <v>477</v>
      </c>
      <c r="C23" s="172">
        <v>35146000</v>
      </c>
      <c r="D23" s="171"/>
      <c r="E23" s="171" t="s">
        <v>5206</v>
      </c>
      <c r="F23" s="171" t="s">
        <v>152</v>
      </c>
    </row>
    <row r="24" spans="1:6" ht="69">
      <c r="A24" s="291" t="s">
        <v>4</v>
      </c>
      <c r="B24" s="171" t="s">
        <v>199</v>
      </c>
      <c r="C24" s="172">
        <v>14000000</v>
      </c>
      <c r="D24" s="171" t="s">
        <v>5265</v>
      </c>
      <c r="E24" s="171" t="s">
        <v>5266</v>
      </c>
      <c r="F24" s="171" t="s">
        <v>152</v>
      </c>
    </row>
    <row r="25" spans="1:6" ht="110.4">
      <c r="A25" s="291" t="s">
        <v>5</v>
      </c>
      <c r="B25" s="171" t="s">
        <v>200</v>
      </c>
      <c r="C25" s="172">
        <v>63550000</v>
      </c>
      <c r="D25" s="171" t="s">
        <v>5267</v>
      </c>
      <c r="E25" s="171" t="s">
        <v>5268</v>
      </c>
      <c r="F25" s="171" t="s">
        <v>152</v>
      </c>
    </row>
    <row r="26" spans="1:6">
      <c r="A26" s="291" t="s">
        <v>8800</v>
      </c>
      <c r="B26" s="171" t="s">
        <v>364</v>
      </c>
      <c r="C26" s="172">
        <v>9000000</v>
      </c>
      <c r="D26" s="171" t="s">
        <v>5209</v>
      </c>
      <c r="E26" s="171" t="s">
        <v>5210</v>
      </c>
      <c r="F26" s="171" t="s">
        <v>152</v>
      </c>
    </row>
    <row r="27" spans="1:6" ht="55.2">
      <c r="A27" s="291" t="s">
        <v>71</v>
      </c>
      <c r="B27" s="171" t="s">
        <v>201</v>
      </c>
      <c r="C27" s="172">
        <v>29006500</v>
      </c>
      <c r="D27" s="171" t="s">
        <v>5211</v>
      </c>
      <c r="E27" s="171" t="s">
        <v>5212</v>
      </c>
      <c r="F27" s="171" t="s">
        <v>152</v>
      </c>
    </row>
    <row r="28" spans="1:6" ht="41.4">
      <c r="A28" s="291" t="s">
        <v>8801</v>
      </c>
      <c r="B28" s="171" t="s">
        <v>203</v>
      </c>
      <c r="C28" s="172">
        <v>12484500</v>
      </c>
      <c r="D28" s="171" t="s">
        <v>5213</v>
      </c>
      <c r="E28" s="171" t="s">
        <v>5214</v>
      </c>
      <c r="F28" s="171" t="s">
        <v>152</v>
      </c>
    </row>
    <row r="29" spans="1:6" ht="207">
      <c r="A29" s="291" t="s">
        <v>8802</v>
      </c>
      <c r="B29" s="171" t="s">
        <v>204</v>
      </c>
      <c r="C29" s="172">
        <v>40310000</v>
      </c>
      <c r="D29" s="171" t="s">
        <v>5215</v>
      </c>
      <c r="E29" s="171" t="s">
        <v>5216</v>
      </c>
      <c r="F29" s="171" t="s">
        <v>152</v>
      </c>
    </row>
    <row r="30" spans="1:6">
      <c r="A30" s="170"/>
      <c r="B30" s="171"/>
      <c r="C30" s="172"/>
      <c r="D30" s="171"/>
      <c r="E30" s="171"/>
      <c r="F30" s="171"/>
    </row>
    <row r="31" spans="1:6" s="156" customFormat="1" ht="27.6">
      <c r="A31" s="290" t="s">
        <v>8806</v>
      </c>
      <c r="B31" s="176" t="s">
        <v>209</v>
      </c>
      <c r="C31" s="154">
        <f>SUM(C32:C35)</f>
        <v>176140000</v>
      </c>
      <c r="D31" s="153"/>
      <c r="E31" s="153"/>
      <c r="F31" s="153"/>
    </row>
    <row r="32" spans="1:6" ht="27.6">
      <c r="A32" s="291" t="s">
        <v>3</v>
      </c>
      <c r="B32" s="171" t="s">
        <v>210</v>
      </c>
      <c r="C32" s="172">
        <v>8417000</v>
      </c>
      <c r="D32" s="171" t="s">
        <v>5217</v>
      </c>
      <c r="E32" s="171" t="s">
        <v>5218</v>
      </c>
      <c r="F32" s="171" t="s">
        <v>152</v>
      </c>
    </row>
    <row r="33" spans="1:6" ht="27.6">
      <c r="A33" s="291" t="s">
        <v>4</v>
      </c>
      <c r="B33" s="171" t="s">
        <v>1440</v>
      </c>
      <c r="C33" s="172">
        <v>56660000</v>
      </c>
      <c r="D33" s="171" t="s">
        <v>5219</v>
      </c>
      <c r="E33" s="171" t="s">
        <v>5220</v>
      </c>
      <c r="F33" s="171" t="s">
        <v>152</v>
      </c>
    </row>
    <row r="34" spans="1:6" ht="41.4">
      <c r="A34" s="291" t="s">
        <v>5</v>
      </c>
      <c r="B34" s="171" t="s">
        <v>1441</v>
      </c>
      <c r="C34" s="172">
        <v>24266000</v>
      </c>
      <c r="D34" s="171" t="s">
        <v>5221</v>
      </c>
      <c r="E34" s="171" t="s">
        <v>5222</v>
      </c>
      <c r="F34" s="171" t="s">
        <v>152</v>
      </c>
    </row>
    <row r="35" spans="1:6" ht="110.4">
      <c r="A35" s="291" t="s">
        <v>8800</v>
      </c>
      <c r="B35" s="171" t="s">
        <v>211</v>
      </c>
      <c r="C35" s="172">
        <v>86797000</v>
      </c>
      <c r="D35" s="171" t="s">
        <v>5269</v>
      </c>
      <c r="E35" s="171" t="s">
        <v>5270</v>
      </c>
      <c r="F35" s="171" t="s">
        <v>152</v>
      </c>
    </row>
    <row r="36" spans="1:6">
      <c r="A36" s="170"/>
      <c r="B36" s="171"/>
      <c r="C36" s="172"/>
      <c r="D36" s="171"/>
      <c r="E36" s="171"/>
      <c r="F36" s="171"/>
    </row>
    <row r="37" spans="1:6" s="156" customFormat="1" ht="27.6">
      <c r="A37" s="290" t="s">
        <v>8807</v>
      </c>
      <c r="B37" s="174" t="s">
        <v>1246</v>
      </c>
      <c r="C37" s="154">
        <f>SUM(C38:C39)</f>
        <v>150628500</v>
      </c>
      <c r="D37" s="153"/>
      <c r="E37" s="153"/>
      <c r="F37" s="153"/>
    </row>
    <row r="38" spans="1:6" ht="27.6">
      <c r="A38" s="291" t="s">
        <v>3</v>
      </c>
      <c r="B38" s="171" t="s">
        <v>1442</v>
      </c>
      <c r="C38" s="172">
        <v>88701000</v>
      </c>
      <c r="D38" s="171" t="s">
        <v>5223</v>
      </c>
      <c r="E38" s="171" t="s">
        <v>5224</v>
      </c>
      <c r="F38" s="171" t="s">
        <v>152</v>
      </c>
    </row>
    <row r="39" spans="1:6" ht="27.6">
      <c r="A39" s="291" t="s">
        <v>4</v>
      </c>
      <c r="B39" s="171" t="s">
        <v>1443</v>
      </c>
      <c r="C39" s="172">
        <v>61927500</v>
      </c>
      <c r="D39" s="171" t="s">
        <v>5225</v>
      </c>
      <c r="E39" s="171" t="s">
        <v>5224</v>
      </c>
      <c r="F39" s="171" t="s">
        <v>152</v>
      </c>
    </row>
    <row r="40" spans="1:6">
      <c r="A40" s="170"/>
      <c r="B40" s="171"/>
      <c r="C40" s="172"/>
      <c r="D40" s="171"/>
      <c r="E40" s="171"/>
      <c r="F40" s="171"/>
    </row>
    <row r="41" spans="1:6" s="156" customFormat="1" ht="41.4">
      <c r="A41" s="290" t="s">
        <v>8808</v>
      </c>
      <c r="B41" s="176" t="s">
        <v>1308</v>
      </c>
      <c r="C41" s="154">
        <f>SUM(C42:C55)</f>
        <v>1271780000</v>
      </c>
      <c r="D41" s="153"/>
      <c r="E41" s="153"/>
      <c r="F41" s="153"/>
    </row>
    <row r="42" spans="1:6" ht="27.6">
      <c r="A42" s="291" t="s">
        <v>3</v>
      </c>
      <c r="B42" s="171" t="s">
        <v>1444</v>
      </c>
      <c r="C42" s="172">
        <v>630286000</v>
      </c>
      <c r="D42" s="171" t="s">
        <v>5226</v>
      </c>
      <c r="E42" s="171" t="s">
        <v>5227</v>
      </c>
      <c r="F42" s="171" t="s">
        <v>152</v>
      </c>
    </row>
    <row r="43" spans="1:6" ht="27.6">
      <c r="A43" s="291" t="s">
        <v>4</v>
      </c>
      <c r="B43" s="171" t="s">
        <v>1445</v>
      </c>
      <c r="C43" s="172">
        <v>25295500</v>
      </c>
      <c r="D43" s="171" t="s">
        <v>5228</v>
      </c>
      <c r="E43" s="171" t="s">
        <v>5229</v>
      </c>
      <c r="F43" s="171" t="s">
        <v>152</v>
      </c>
    </row>
    <row r="44" spans="1:6" ht="41.4">
      <c r="A44" s="291" t="s">
        <v>5</v>
      </c>
      <c r="B44" s="171" t="s">
        <v>1446</v>
      </c>
      <c r="C44" s="172">
        <v>14040000</v>
      </c>
      <c r="D44" s="171" t="s">
        <v>5230</v>
      </c>
      <c r="E44" s="171" t="s">
        <v>5231</v>
      </c>
      <c r="F44" s="171" t="s">
        <v>152</v>
      </c>
    </row>
    <row r="45" spans="1:6" ht="55.2">
      <c r="A45" s="291" t="s">
        <v>8800</v>
      </c>
      <c r="B45" s="171" t="s">
        <v>1447</v>
      </c>
      <c r="C45" s="172">
        <v>9205000</v>
      </c>
      <c r="D45" s="171" t="s">
        <v>5232</v>
      </c>
      <c r="E45" s="171" t="s">
        <v>5233</v>
      </c>
      <c r="F45" s="171" t="s">
        <v>152</v>
      </c>
    </row>
    <row r="46" spans="1:6" ht="41.4">
      <c r="A46" s="291" t="s">
        <v>71</v>
      </c>
      <c r="B46" s="171" t="s">
        <v>1448</v>
      </c>
      <c r="C46" s="172">
        <v>169085000</v>
      </c>
      <c r="D46" s="171" t="s">
        <v>5234</v>
      </c>
      <c r="E46" s="171" t="s">
        <v>5235</v>
      </c>
      <c r="F46" s="171" t="s">
        <v>152</v>
      </c>
    </row>
    <row r="47" spans="1:6" ht="41.4">
      <c r="A47" s="291" t="s">
        <v>8801</v>
      </c>
      <c r="B47" s="171" t="s">
        <v>1449</v>
      </c>
      <c r="C47" s="172">
        <v>145000000</v>
      </c>
      <c r="D47" s="171" t="s">
        <v>5236</v>
      </c>
      <c r="E47" s="171" t="s">
        <v>5237</v>
      </c>
      <c r="F47" s="171" t="s">
        <v>152</v>
      </c>
    </row>
    <row r="48" spans="1:6" ht="27.6">
      <c r="A48" s="291" t="s">
        <v>8802</v>
      </c>
      <c r="B48" s="171" t="s">
        <v>1450</v>
      </c>
      <c r="C48" s="172">
        <v>50602000</v>
      </c>
      <c r="D48" s="171" t="s">
        <v>5238</v>
      </c>
      <c r="E48" s="171" t="s">
        <v>5239</v>
      </c>
      <c r="F48" s="171" t="s">
        <v>152</v>
      </c>
    </row>
    <row r="49" spans="1:6">
      <c r="A49" s="291" t="s">
        <v>8803</v>
      </c>
      <c r="B49" s="171" t="s">
        <v>1451</v>
      </c>
      <c r="C49" s="172">
        <v>48133000</v>
      </c>
      <c r="D49" s="171" t="s">
        <v>5240</v>
      </c>
      <c r="E49" s="171" t="s">
        <v>5111</v>
      </c>
      <c r="F49" s="171" t="s">
        <v>152</v>
      </c>
    </row>
    <row r="50" spans="1:6" ht="27.6">
      <c r="A50" s="291" t="s">
        <v>8804</v>
      </c>
      <c r="B50" s="175" t="s">
        <v>1452</v>
      </c>
      <c r="C50" s="172">
        <v>82109000</v>
      </c>
      <c r="D50" s="171" t="s">
        <v>5241</v>
      </c>
      <c r="E50" s="171" t="s">
        <v>5242</v>
      </c>
      <c r="F50" s="171" t="s">
        <v>152</v>
      </c>
    </row>
    <row r="51" spans="1:6" ht="27.6">
      <c r="A51" s="291" t="s">
        <v>3729</v>
      </c>
      <c r="B51" s="171" t="s">
        <v>1453</v>
      </c>
      <c r="C51" s="172">
        <v>24032000</v>
      </c>
      <c r="D51" s="171" t="s">
        <v>5243</v>
      </c>
      <c r="E51" s="171" t="s">
        <v>5244</v>
      </c>
      <c r="F51" s="171" t="s">
        <v>152</v>
      </c>
    </row>
    <row r="52" spans="1:6" ht="27.6">
      <c r="A52" s="291" t="s">
        <v>3730</v>
      </c>
      <c r="B52" s="171" t="s">
        <v>1454</v>
      </c>
      <c r="C52" s="172">
        <v>26746500</v>
      </c>
      <c r="D52" s="171" t="s">
        <v>5245</v>
      </c>
      <c r="E52" s="171" t="s">
        <v>5246</v>
      </c>
      <c r="F52" s="171" t="s">
        <v>152</v>
      </c>
    </row>
    <row r="53" spans="1:6" ht="27.6">
      <c r="A53" s="291" t="s">
        <v>3731</v>
      </c>
      <c r="B53" s="171" t="s">
        <v>1455</v>
      </c>
      <c r="C53" s="172">
        <v>2400000</v>
      </c>
      <c r="D53" s="171" t="s">
        <v>5247</v>
      </c>
      <c r="E53" s="171" t="s">
        <v>5248</v>
      </c>
      <c r="F53" s="171" t="s">
        <v>152</v>
      </c>
    </row>
    <row r="54" spans="1:6" ht="27.6">
      <c r="A54" s="291" t="s">
        <v>3753</v>
      </c>
      <c r="B54" s="171" t="s">
        <v>1456</v>
      </c>
      <c r="C54" s="172">
        <v>18131000</v>
      </c>
      <c r="D54" s="171" t="s">
        <v>5249</v>
      </c>
      <c r="E54" s="171" t="s">
        <v>5250</v>
      </c>
      <c r="F54" s="171" t="s">
        <v>152</v>
      </c>
    </row>
    <row r="55" spans="1:6" ht="27.6">
      <c r="A55" s="291" t="s">
        <v>3732</v>
      </c>
      <c r="B55" s="171" t="s">
        <v>1457</v>
      </c>
      <c r="C55" s="172">
        <v>26715000</v>
      </c>
      <c r="D55" s="171" t="s">
        <v>5251</v>
      </c>
      <c r="E55" s="171" t="s">
        <v>5252</v>
      </c>
      <c r="F55" s="171" t="s">
        <v>152</v>
      </c>
    </row>
    <row r="56" spans="1:6">
      <c r="A56" s="170"/>
      <c r="B56" s="171"/>
      <c r="C56" s="172"/>
      <c r="D56" s="171"/>
      <c r="E56" s="171"/>
      <c r="F56" s="171"/>
    </row>
    <row r="57" spans="1:6" s="156" customFormat="1" ht="27.6">
      <c r="A57" s="290" t="s">
        <v>8809</v>
      </c>
      <c r="B57" s="176" t="s">
        <v>1458</v>
      </c>
      <c r="C57" s="154">
        <f>SUM(C58:C59)</f>
        <v>214867800</v>
      </c>
      <c r="D57" s="153"/>
      <c r="E57" s="153"/>
      <c r="F57" s="153"/>
    </row>
    <row r="58" spans="1:6" ht="27.6">
      <c r="A58" s="291" t="s">
        <v>3</v>
      </c>
      <c r="B58" s="171" t="s">
        <v>1459</v>
      </c>
      <c r="C58" s="172">
        <v>103380000</v>
      </c>
      <c r="D58" s="171" t="s">
        <v>5253</v>
      </c>
      <c r="E58" s="171" t="s">
        <v>5254</v>
      </c>
      <c r="F58" s="171" t="s">
        <v>152</v>
      </c>
    </row>
    <row r="59" spans="1:6" ht="27.6">
      <c r="A59" s="291" t="s">
        <v>4</v>
      </c>
      <c r="B59" s="171" t="s">
        <v>1460</v>
      </c>
      <c r="C59" s="172">
        <v>111487800</v>
      </c>
      <c r="D59" s="171" t="s">
        <v>5255</v>
      </c>
      <c r="E59" s="171" t="s">
        <v>5256</v>
      </c>
      <c r="F59" s="171" t="s">
        <v>152</v>
      </c>
    </row>
    <row r="60" spans="1:6">
      <c r="A60" s="170"/>
      <c r="B60" s="171"/>
      <c r="C60" s="172"/>
      <c r="D60" s="171"/>
      <c r="E60" s="171"/>
      <c r="F60" s="171"/>
    </row>
    <row r="61" spans="1:6" s="156" customFormat="1" ht="27.6">
      <c r="A61" s="290" t="s">
        <v>8810</v>
      </c>
      <c r="B61" s="176" t="s">
        <v>1461</v>
      </c>
      <c r="C61" s="154">
        <f>SUM(C62)</f>
        <v>13258500</v>
      </c>
      <c r="D61" s="153"/>
      <c r="E61" s="153"/>
      <c r="F61" s="153"/>
    </row>
    <row r="62" spans="1:6" ht="41.4">
      <c r="A62" s="291" t="s">
        <v>3</v>
      </c>
      <c r="B62" s="171" t="s">
        <v>1462</v>
      </c>
      <c r="C62" s="172">
        <v>13258500</v>
      </c>
      <c r="D62" s="171" t="s">
        <v>5257</v>
      </c>
      <c r="E62" s="171" t="s">
        <v>5258</v>
      </c>
      <c r="F62" s="171" t="s">
        <v>152</v>
      </c>
    </row>
    <row r="63" spans="1:6">
      <c r="A63" s="170"/>
      <c r="B63" s="171"/>
      <c r="C63" s="172"/>
      <c r="D63" s="171"/>
      <c r="E63" s="171"/>
      <c r="F63" s="171"/>
    </row>
    <row r="64" spans="1:6" s="156" customFormat="1" ht="27.6">
      <c r="A64" s="290" t="s">
        <v>8811</v>
      </c>
      <c r="B64" s="174" t="s">
        <v>1253</v>
      </c>
      <c r="C64" s="154">
        <f>SUM(C65)</f>
        <v>7700000</v>
      </c>
      <c r="D64" s="153"/>
      <c r="E64" s="153"/>
      <c r="F64" s="153"/>
    </row>
    <row r="65" spans="1:6">
      <c r="A65" s="291" t="s">
        <v>3</v>
      </c>
      <c r="B65" s="171" t="s">
        <v>1254</v>
      </c>
      <c r="C65" s="172">
        <v>7700000</v>
      </c>
      <c r="D65" s="171" t="s">
        <v>5259</v>
      </c>
      <c r="E65" s="171" t="s">
        <v>5260</v>
      </c>
      <c r="F65" s="171" t="s">
        <v>152</v>
      </c>
    </row>
  </sheetData>
  <pageMargins left="0.39370078740157483" right="0.39370078740157483" top="0.39370078740157483" bottom="0.47244094488188981" header="0.31496062992125984" footer="0.31496062992125984"/>
  <pageSetup paperSize="403" scale="68" firstPageNumber="261" fitToHeight="0" orientation="landscape" useFirstPageNumber="1" horizontalDpi="200" verticalDpi="200" r:id="rId1"/>
  <headerFooter>
    <oddFooter>&amp;CInformasi APBD Tahun 2016&amp;R&amp;P</oddFooter>
  </headerFooter>
</worksheet>
</file>

<file path=xl/worksheets/sheet26.xml><?xml version="1.0" encoding="utf-8"?>
<worksheet xmlns="http://schemas.openxmlformats.org/spreadsheetml/2006/main" xmlns:r="http://schemas.openxmlformats.org/officeDocument/2006/relationships">
  <sheetPr>
    <tabColor rgb="FFFFFF00"/>
    <pageSetUpPr fitToPage="1"/>
  </sheetPr>
  <dimension ref="A1:F61"/>
  <sheetViews>
    <sheetView view="pageBreakPreview" topLeftCell="A55" zoomScale="85" zoomScaleSheetLayoutView="85" workbookViewId="0">
      <selection activeCell="B58" sqref="B58"/>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153</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153</v>
      </c>
      <c r="C6" s="154">
        <f>SUM(C8)</f>
        <v>4036120000</v>
      </c>
      <c r="D6" s="155"/>
      <c r="E6" s="155"/>
      <c r="F6" s="155"/>
    </row>
    <row r="7" spans="1:6" s="156" customFormat="1">
      <c r="A7" s="157"/>
      <c r="B7" s="153"/>
      <c r="C7" s="154"/>
      <c r="D7" s="155"/>
      <c r="E7" s="155"/>
      <c r="F7" s="155"/>
    </row>
    <row r="8" spans="1:6" s="156" customFormat="1" ht="27.6">
      <c r="A8" s="157" t="s">
        <v>8798</v>
      </c>
      <c r="B8" s="258" t="s">
        <v>149</v>
      </c>
      <c r="C8" s="154">
        <f>SUM(C9,C20,C27,C31,C37,C42)</f>
        <v>4036120000</v>
      </c>
      <c r="D8" s="155"/>
      <c r="E8" s="155"/>
      <c r="F8" s="155"/>
    </row>
    <row r="9" spans="1:6" s="156" customFormat="1" ht="27.6">
      <c r="A9" s="290" t="s">
        <v>8799</v>
      </c>
      <c r="B9" s="174" t="s">
        <v>187</v>
      </c>
      <c r="C9" s="154">
        <f>SUM(C10:C18)</f>
        <v>262454000</v>
      </c>
      <c r="D9" s="155"/>
      <c r="E9" s="155"/>
      <c r="F9" s="155"/>
    </row>
    <row r="10" spans="1:6" ht="27.6">
      <c r="A10" s="291" t="s">
        <v>3</v>
      </c>
      <c r="B10" s="171" t="s">
        <v>188</v>
      </c>
      <c r="C10" s="172">
        <v>2600000</v>
      </c>
      <c r="D10" s="171" t="s">
        <v>6638</v>
      </c>
      <c r="E10" s="171" t="s">
        <v>6639</v>
      </c>
      <c r="F10" s="171" t="s">
        <v>6640</v>
      </c>
    </row>
    <row r="11" spans="1:6" ht="27.6">
      <c r="A11" s="291" t="s">
        <v>4</v>
      </c>
      <c r="B11" s="171" t="s">
        <v>189</v>
      </c>
      <c r="C11" s="172">
        <v>82500000</v>
      </c>
      <c r="D11" s="171" t="s">
        <v>6641</v>
      </c>
      <c r="E11" s="171" t="s">
        <v>6642</v>
      </c>
      <c r="F11" s="171" t="s">
        <v>6640</v>
      </c>
    </row>
    <row r="12" spans="1:6" ht="41.4">
      <c r="A12" s="291" t="s">
        <v>5</v>
      </c>
      <c r="B12" s="171" t="s">
        <v>362</v>
      </c>
      <c r="C12" s="172">
        <v>39370000</v>
      </c>
      <c r="D12" s="171" t="s">
        <v>6643</v>
      </c>
      <c r="E12" s="171" t="s">
        <v>6644</v>
      </c>
      <c r="F12" s="171" t="s">
        <v>6640</v>
      </c>
    </row>
    <row r="13" spans="1:6" ht="27.6">
      <c r="A13" s="291" t="s">
        <v>8800</v>
      </c>
      <c r="B13" s="171" t="s">
        <v>191</v>
      </c>
      <c r="C13" s="172">
        <v>22000000</v>
      </c>
      <c r="D13" s="171" t="s">
        <v>6645</v>
      </c>
      <c r="E13" s="171" t="s">
        <v>6646</v>
      </c>
      <c r="F13" s="171" t="s">
        <v>6640</v>
      </c>
    </row>
    <row r="14" spans="1:6" ht="27.6">
      <c r="A14" s="291" t="s">
        <v>71</v>
      </c>
      <c r="B14" s="171" t="s">
        <v>192</v>
      </c>
      <c r="C14" s="172">
        <v>15000000</v>
      </c>
      <c r="D14" s="171" t="s">
        <v>6647</v>
      </c>
      <c r="E14" s="171" t="s">
        <v>6648</v>
      </c>
      <c r="F14" s="171" t="s">
        <v>6640</v>
      </c>
    </row>
    <row r="15" spans="1:6" ht="27.6">
      <c r="A15" s="291" t="s">
        <v>8801</v>
      </c>
      <c r="B15" s="171" t="s">
        <v>193</v>
      </c>
      <c r="C15" s="172">
        <v>7500000</v>
      </c>
      <c r="D15" s="171" t="s">
        <v>6649</v>
      </c>
      <c r="E15" s="171" t="s">
        <v>6650</v>
      </c>
      <c r="F15" s="171" t="s">
        <v>6640</v>
      </c>
    </row>
    <row r="16" spans="1:6" ht="27.6">
      <c r="A16" s="291" t="s">
        <v>8802</v>
      </c>
      <c r="B16" s="171" t="s">
        <v>363</v>
      </c>
      <c r="C16" s="172">
        <v>2484000</v>
      </c>
      <c r="D16" s="171" t="s">
        <v>6651</v>
      </c>
      <c r="E16" s="171" t="s">
        <v>6652</v>
      </c>
      <c r="F16" s="171" t="s">
        <v>6640</v>
      </c>
    </row>
    <row r="17" spans="1:6" ht="27.6">
      <c r="A17" s="291" t="s">
        <v>8803</v>
      </c>
      <c r="B17" s="171" t="s">
        <v>195</v>
      </c>
      <c r="C17" s="172">
        <v>23500000</v>
      </c>
      <c r="D17" s="171" t="s">
        <v>6653</v>
      </c>
      <c r="E17" s="171" t="s">
        <v>6654</v>
      </c>
      <c r="F17" s="171" t="s">
        <v>6640</v>
      </c>
    </row>
    <row r="18" spans="1:6" ht="27.6">
      <c r="A18" s="291" t="s">
        <v>8804</v>
      </c>
      <c r="B18" s="171" t="s">
        <v>196</v>
      </c>
      <c r="C18" s="172">
        <v>67500000</v>
      </c>
      <c r="D18" s="171" t="s">
        <v>6655</v>
      </c>
      <c r="E18" s="171" t="s">
        <v>6656</v>
      </c>
      <c r="F18" s="171" t="s">
        <v>6640</v>
      </c>
    </row>
    <row r="19" spans="1:6">
      <c r="A19" s="170"/>
      <c r="B19" s="171"/>
      <c r="C19" s="172"/>
      <c r="D19" s="171"/>
      <c r="E19" s="171"/>
      <c r="F19" s="171"/>
    </row>
    <row r="20" spans="1:6" s="156" customFormat="1" ht="27.6">
      <c r="A20" s="290" t="s">
        <v>8805</v>
      </c>
      <c r="B20" s="174" t="s">
        <v>198</v>
      </c>
      <c r="C20" s="154">
        <f>SUM(C21:C25)</f>
        <v>1385127000</v>
      </c>
      <c r="D20" s="153"/>
      <c r="E20" s="153"/>
      <c r="F20" s="153"/>
    </row>
    <row r="21" spans="1:6" ht="110.4">
      <c r="A21" s="291" t="s">
        <v>3</v>
      </c>
      <c r="B21" s="171" t="s">
        <v>199</v>
      </c>
      <c r="C21" s="172">
        <v>118994000</v>
      </c>
      <c r="D21" s="171" t="s">
        <v>6657</v>
      </c>
      <c r="E21" s="171" t="s">
        <v>6658</v>
      </c>
      <c r="F21" s="171" t="s">
        <v>6640</v>
      </c>
    </row>
    <row r="22" spans="1:6" ht="41.4">
      <c r="A22" s="291" t="s">
        <v>4</v>
      </c>
      <c r="B22" s="171" t="s">
        <v>1463</v>
      </c>
      <c r="C22" s="172">
        <v>82652000</v>
      </c>
      <c r="D22" s="171" t="s">
        <v>6659</v>
      </c>
      <c r="E22" s="171" t="s">
        <v>6660</v>
      </c>
      <c r="F22" s="171" t="s">
        <v>6640</v>
      </c>
    </row>
    <row r="23" spans="1:6" ht="41.4">
      <c r="A23" s="291" t="s">
        <v>5</v>
      </c>
      <c r="B23" s="171" t="s">
        <v>1464</v>
      </c>
      <c r="C23" s="172">
        <v>17100000</v>
      </c>
      <c r="D23" s="171" t="s">
        <v>6661</v>
      </c>
      <c r="E23" s="171" t="s">
        <v>6662</v>
      </c>
      <c r="F23" s="171" t="s">
        <v>6640</v>
      </c>
    </row>
    <row r="24" spans="1:6" ht="27.6">
      <c r="A24" s="291" t="s">
        <v>8800</v>
      </c>
      <c r="B24" s="171" t="s">
        <v>1465</v>
      </c>
      <c r="C24" s="172">
        <v>41381000</v>
      </c>
      <c r="D24" s="171" t="s">
        <v>6663</v>
      </c>
      <c r="E24" s="171" t="s">
        <v>5207</v>
      </c>
      <c r="F24" s="171" t="s">
        <v>6640</v>
      </c>
    </row>
    <row r="25" spans="1:6" ht="41.4">
      <c r="A25" s="291" t="s">
        <v>71</v>
      </c>
      <c r="B25" s="171" t="s">
        <v>1466</v>
      </c>
      <c r="C25" s="172">
        <v>1125000000</v>
      </c>
      <c r="D25" s="171" t="s">
        <v>6664</v>
      </c>
      <c r="E25" s="171" t="s">
        <v>5207</v>
      </c>
      <c r="F25" s="171" t="s">
        <v>6640</v>
      </c>
    </row>
    <row r="26" spans="1:6">
      <c r="A26" s="170"/>
      <c r="B26" s="171"/>
      <c r="C26" s="172"/>
      <c r="D26" s="171"/>
      <c r="E26" s="171"/>
      <c r="F26" s="171"/>
    </row>
    <row r="27" spans="1:6" s="156" customFormat="1" ht="27.6">
      <c r="A27" s="290" t="s">
        <v>8806</v>
      </c>
      <c r="B27" s="176" t="s">
        <v>1467</v>
      </c>
      <c r="C27" s="154">
        <f>SUM(C28:C29)</f>
        <v>123500000</v>
      </c>
      <c r="D27" s="153"/>
      <c r="E27" s="153"/>
      <c r="F27" s="153"/>
    </row>
    <row r="28" spans="1:6" ht="55.2">
      <c r="A28" s="291" t="s">
        <v>3</v>
      </c>
      <c r="B28" s="171" t="s">
        <v>1468</v>
      </c>
      <c r="C28" s="172">
        <v>30000000</v>
      </c>
      <c r="D28" s="171" t="s">
        <v>6665</v>
      </c>
      <c r="E28" s="171" t="s">
        <v>6666</v>
      </c>
      <c r="F28" s="171" t="s">
        <v>6640</v>
      </c>
    </row>
    <row r="29" spans="1:6" ht="27.6">
      <c r="A29" s="291" t="s">
        <v>4</v>
      </c>
      <c r="B29" s="171" t="s">
        <v>211</v>
      </c>
      <c r="C29" s="172">
        <v>93500000</v>
      </c>
      <c r="D29" s="171" t="s">
        <v>6667</v>
      </c>
      <c r="E29" s="171" t="s">
        <v>6159</v>
      </c>
      <c r="F29" s="171" t="s">
        <v>6640</v>
      </c>
    </row>
    <row r="30" spans="1:6">
      <c r="A30" s="170"/>
      <c r="B30" s="171"/>
      <c r="C30" s="172"/>
      <c r="D30" s="171"/>
      <c r="E30" s="171"/>
      <c r="F30" s="171"/>
    </row>
    <row r="31" spans="1:6" s="156" customFormat="1">
      <c r="A31" s="290" t="s">
        <v>8807</v>
      </c>
      <c r="B31" s="174" t="s">
        <v>1469</v>
      </c>
      <c r="C31" s="154">
        <f>SUM(C32:C35)</f>
        <v>301542000</v>
      </c>
      <c r="D31" s="153"/>
      <c r="E31" s="153"/>
      <c r="F31" s="153"/>
    </row>
    <row r="32" spans="1:6" ht="27.6">
      <c r="A32" s="291" t="s">
        <v>3</v>
      </c>
      <c r="B32" s="171" t="s">
        <v>1470</v>
      </c>
      <c r="C32" s="172">
        <v>63630000</v>
      </c>
      <c r="D32" s="171" t="s">
        <v>6668</v>
      </c>
      <c r="E32" s="171" t="s">
        <v>5509</v>
      </c>
      <c r="F32" s="171" t="s">
        <v>6640</v>
      </c>
    </row>
    <row r="33" spans="1:6" ht="27.6">
      <c r="A33" s="291" t="s">
        <v>4</v>
      </c>
      <c r="B33" s="171" t="s">
        <v>1471</v>
      </c>
      <c r="C33" s="172">
        <v>107702000</v>
      </c>
      <c r="D33" s="171" t="s">
        <v>6669</v>
      </c>
      <c r="E33" s="171" t="s">
        <v>6670</v>
      </c>
      <c r="F33" s="171" t="s">
        <v>6640</v>
      </c>
    </row>
    <row r="34" spans="1:6" ht="27.6">
      <c r="A34" s="291" t="s">
        <v>5</v>
      </c>
      <c r="B34" s="171" t="s">
        <v>1472</v>
      </c>
      <c r="C34" s="172">
        <v>128210000</v>
      </c>
      <c r="D34" s="171" t="s">
        <v>6671</v>
      </c>
      <c r="E34" s="171" t="s">
        <v>6672</v>
      </c>
      <c r="F34" s="171" t="s">
        <v>6640</v>
      </c>
    </row>
    <row r="35" spans="1:6" ht="27.6">
      <c r="A35" s="291" t="s">
        <v>8800</v>
      </c>
      <c r="B35" s="171" t="s">
        <v>1473</v>
      </c>
      <c r="C35" s="172">
        <v>2000000</v>
      </c>
      <c r="D35" s="171" t="s">
        <v>6673</v>
      </c>
      <c r="E35" s="171" t="s">
        <v>6674</v>
      </c>
      <c r="F35" s="171" t="s">
        <v>6640</v>
      </c>
    </row>
    <row r="36" spans="1:6">
      <c r="A36" s="170"/>
      <c r="B36" s="171"/>
      <c r="C36" s="172"/>
      <c r="D36" s="171"/>
      <c r="E36" s="171"/>
      <c r="F36" s="171"/>
    </row>
    <row r="37" spans="1:6" s="156" customFormat="1" ht="27.6">
      <c r="A37" s="290" t="s">
        <v>8808</v>
      </c>
      <c r="B37" s="174" t="s">
        <v>1350</v>
      </c>
      <c r="C37" s="154">
        <f>SUM(C38:C40)</f>
        <v>565197000</v>
      </c>
      <c r="D37" s="153"/>
      <c r="E37" s="153"/>
      <c r="F37" s="153"/>
    </row>
    <row r="38" spans="1:6" ht="55.2">
      <c r="A38" s="291" t="s">
        <v>3</v>
      </c>
      <c r="B38" s="171" t="s">
        <v>1474</v>
      </c>
      <c r="C38" s="172">
        <v>347739000</v>
      </c>
      <c r="D38" s="171" t="s">
        <v>6675</v>
      </c>
      <c r="E38" s="171" t="s">
        <v>6676</v>
      </c>
      <c r="F38" s="171" t="s">
        <v>6640</v>
      </c>
    </row>
    <row r="39" spans="1:6" ht="27.6">
      <c r="A39" s="291" t="s">
        <v>4</v>
      </c>
      <c r="B39" s="171" t="s">
        <v>1475</v>
      </c>
      <c r="C39" s="172">
        <v>104367000</v>
      </c>
      <c r="D39" s="171" t="s">
        <v>6677</v>
      </c>
      <c r="E39" s="171" t="s">
        <v>5407</v>
      </c>
      <c r="F39" s="171" t="s">
        <v>6640</v>
      </c>
    </row>
    <row r="40" spans="1:6" ht="41.4">
      <c r="A40" s="291" t="s">
        <v>5</v>
      </c>
      <c r="B40" s="171" t="s">
        <v>1476</v>
      </c>
      <c r="C40" s="172">
        <v>113091000</v>
      </c>
      <c r="D40" s="171" t="s">
        <v>6678</v>
      </c>
      <c r="E40" s="171" t="s">
        <v>5407</v>
      </c>
      <c r="F40" s="171" t="s">
        <v>6640</v>
      </c>
    </row>
    <row r="41" spans="1:6">
      <c r="A41" s="170"/>
      <c r="B41" s="171"/>
      <c r="C41" s="172"/>
      <c r="D41" s="171"/>
      <c r="E41" s="171"/>
      <c r="F41" s="171"/>
    </row>
    <row r="42" spans="1:6" s="156" customFormat="1" ht="27.6">
      <c r="A42" s="290" t="s">
        <v>8809</v>
      </c>
      <c r="B42" s="174" t="s">
        <v>1250</v>
      </c>
      <c r="C42" s="154">
        <f>SUM(C43:C61)</f>
        <v>1398300000</v>
      </c>
      <c r="D42" s="153"/>
      <c r="E42" s="153"/>
      <c r="F42" s="153"/>
    </row>
    <row r="43" spans="1:6" ht="69">
      <c r="A43" s="291" t="s">
        <v>3</v>
      </c>
      <c r="B43" s="171" t="s">
        <v>1477</v>
      </c>
      <c r="C43" s="172">
        <v>70000000</v>
      </c>
      <c r="D43" s="171" t="s">
        <v>6679</v>
      </c>
      <c r="E43" s="171" t="s">
        <v>6680</v>
      </c>
      <c r="F43" s="171" t="s">
        <v>6640</v>
      </c>
    </row>
    <row r="44" spans="1:6" ht="27.6">
      <c r="A44" s="291" t="s">
        <v>4</v>
      </c>
      <c r="B44" s="171" t="s">
        <v>1478</v>
      </c>
      <c r="C44" s="172">
        <v>83000000</v>
      </c>
      <c r="D44" s="171" t="s">
        <v>6681</v>
      </c>
      <c r="E44" s="171" t="s">
        <v>6682</v>
      </c>
      <c r="F44" s="171" t="s">
        <v>6640</v>
      </c>
    </row>
    <row r="45" spans="1:6" ht="55.2">
      <c r="A45" s="291" t="s">
        <v>5</v>
      </c>
      <c r="B45" s="171" t="s">
        <v>1479</v>
      </c>
      <c r="C45" s="172">
        <v>49181000</v>
      </c>
      <c r="D45" s="171" t="s">
        <v>6683</v>
      </c>
      <c r="E45" s="171" t="s">
        <v>6684</v>
      </c>
      <c r="F45" s="171" t="s">
        <v>6640</v>
      </c>
    </row>
    <row r="46" spans="1:6" ht="41.4">
      <c r="A46" s="291" t="s">
        <v>8800</v>
      </c>
      <c r="B46" s="171" t="s">
        <v>1480</v>
      </c>
      <c r="C46" s="172">
        <v>65819000</v>
      </c>
      <c r="D46" s="171" t="s">
        <v>6685</v>
      </c>
      <c r="E46" s="171" t="s">
        <v>6686</v>
      </c>
      <c r="F46" s="171" t="s">
        <v>6640</v>
      </c>
    </row>
    <row r="47" spans="1:6" ht="27.6">
      <c r="A47" s="291" t="s">
        <v>71</v>
      </c>
      <c r="B47" s="171" t="s">
        <v>1481</v>
      </c>
      <c r="C47" s="172">
        <v>10000000</v>
      </c>
      <c r="D47" s="171" t="s">
        <v>6687</v>
      </c>
      <c r="E47" s="171" t="s">
        <v>6688</v>
      </c>
      <c r="F47" s="171" t="s">
        <v>6640</v>
      </c>
    </row>
    <row r="48" spans="1:6" ht="41.4">
      <c r="A48" s="291" t="s">
        <v>8801</v>
      </c>
      <c r="B48" s="171" t="s">
        <v>1482</v>
      </c>
      <c r="C48" s="172">
        <v>65000000</v>
      </c>
      <c r="D48" s="171" t="s">
        <v>6689</v>
      </c>
      <c r="E48" s="171" t="s">
        <v>6690</v>
      </c>
      <c r="F48" s="171" t="s">
        <v>6640</v>
      </c>
    </row>
    <row r="49" spans="1:6" ht="55.2">
      <c r="A49" s="291" t="s">
        <v>8802</v>
      </c>
      <c r="B49" s="175" t="s">
        <v>1483</v>
      </c>
      <c r="C49" s="172">
        <v>2000000</v>
      </c>
      <c r="D49" s="171" t="s">
        <v>6691</v>
      </c>
      <c r="E49" s="171" t="s">
        <v>6692</v>
      </c>
      <c r="F49" s="171" t="s">
        <v>6640</v>
      </c>
    </row>
    <row r="50" spans="1:6" ht="41.4">
      <c r="A50" s="291" t="s">
        <v>8803</v>
      </c>
      <c r="B50" s="171" t="s">
        <v>1484</v>
      </c>
      <c r="C50" s="172">
        <v>5000000</v>
      </c>
      <c r="D50" s="171" t="s">
        <v>6693</v>
      </c>
      <c r="E50" s="171" t="s">
        <v>6473</v>
      </c>
      <c r="F50" s="171" t="s">
        <v>6640</v>
      </c>
    </row>
    <row r="51" spans="1:6" ht="27.6">
      <c r="A51" s="291" t="s">
        <v>8804</v>
      </c>
      <c r="B51" s="171" t="s">
        <v>1485</v>
      </c>
      <c r="C51" s="172">
        <v>75000000</v>
      </c>
      <c r="D51" s="171" t="s">
        <v>6694</v>
      </c>
      <c r="E51" s="171" t="s">
        <v>6695</v>
      </c>
      <c r="F51" s="171" t="s">
        <v>6640</v>
      </c>
    </row>
    <row r="52" spans="1:6" ht="41.4">
      <c r="A52" s="291" t="s">
        <v>3729</v>
      </c>
      <c r="B52" s="171" t="s">
        <v>1486</v>
      </c>
      <c r="C52" s="172">
        <v>25000000</v>
      </c>
      <c r="D52" s="171" t="s">
        <v>6696</v>
      </c>
      <c r="E52" s="171" t="s">
        <v>6697</v>
      </c>
      <c r="F52" s="171" t="s">
        <v>6640</v>
      </c>
    </row>
    <row r="53" spans="1:6" ht="41.4">
      <c r="A53" s="291" t="s">
        <v>3730</v>
      </c>
      <c r="B53" s="171" t="s">
        <v>1487</v>
      </c>
      <c r="C53" s="172">
        <v>28000000</v>
      </c>
      <c r="D53" s="171" t="s">
        <v>6698</v>
      </c>
      <c r="E53" s="171" t="s">
        <v>6699</v>
      </c>
      <c r="F53" s="171" t="s">
        <v>6640</v>
      </c>
    </row>
    <row r="54" spans="1:6" ht="27.6">
      <c r="A54" s="291" t="s">
        <v>3731</v>
      </c>
      <c r="B54" s="171" t="s">
        <v>1488</v>
      </c>
      <c r="C54" s="172">
        <v>40000000</v>
      </c>
      <c r="D54" s="171" t="s">
        <v>6700</v>
      </c>
      <c r="E54" s="171" t="s">
        <v>6701</v>
      </c>
      <c r="F54" s="171" t="s">
        <v>6640</v>
      </c>
    </row>
    <row r="55" spans="1:6" ht="41.4">
      <c r="A55" s="291" t="s">
        <v>3753</v>
      </c>
      <c r="B55" s="171" t="s">
        <v>1489</v>
      </c>
      <c r="C55" s="172">
        <v>25000000</v>
      </c>
      <c r="D55" s="171" t="s">
        <v>6702</v>
      </c>
      <c r="E55" s="171" t="s">
        <v>6703</v>
      </c>
      <c r="F55" s="171" t="s">
        <v>6640</v>
      </c>
    </row>
    <row r="56" spans="1:6" ht="55.2">
      <c r="A56" s="291" t="s">
        <v>3732</v>
      </c>
      <c r="B56" s="175" t="s">
        <v>1490</v>
      </c>
      <c r="C56" s="172">
        <v>7000000</v>
      </c>
      <c r="D56" s="171" t="s">
        <v>6704</v>
      </c>
      <c r="E56" s="171" t="s">
        <v>6705</v>
      </c>
      <c r="F56" s="171" t="s">
        <v>6640</v>
      </c>
    </row>
    <row r="57" spans="1:6" ht="27.6">
      <c r="A57" s="291" t="s">
        <v>3745</v>
      </c>
      <c r="B57" s="171" t="s">
        <v>1491</v>
      </c>
      <c r="C57" s="172">
        <v>17000000</v>
      </c>
      <c r="D57" s="171" t="s">
        <v>6706</v>
      </c>
      <c r="E57" s="171" t="s">
        <v>6707</v>
      </c>
      <c r="F57" s="171" t="s">
        <v>6640</v>
      </c>
    </row>
    <row r="58" spans="1:6" ht="55.2">
      <c r="A58" s="291" t="s">
        <v>3752</v>
      </c>
      <c r="B58" s="171" t="s">
        <v>1492</v>
      </c>
      <c r="C58" s="172">
        <v>6300000</v>
      </c>
      <c r="D58" s="171" t="s">
        <v>6708</v>
      </c>
      <c r="E58" s="171" t="s">
        <v>6709</v>
      </c>
      <c r="F58" s="171" t="s">
        <v>6640</v>
      </c>
    </row>
    <row r="59" spans="1:6" ht="27.6">
      <c r="A59" s="291" t="s">
        <v>3733</v>
      </c>
      <c r="B59" s="171" t="s">
        <v>1493</v>
      </c>
      <c r="C59" s="172">
        <v>10000000</v>
      </c>
      <c r="D59" s="171" t="s">
        <v>6710</v>
      </c>
      <c r="E59" s="171" t="s">
        <v>6711</v>
      </c>
      <c r="F59" s="171" t="s">
        <v>6640</v>
      </c>
    </row>
    <row r="60" spans="1:6" ht="41.4">
      <c r="A60" s="291" t="s">
        <v>3734</v>
      </c>
      <c r="B60" s="171" t="s">
        <v>1494</v>
      </c>
      <c r="C60" s="172">
        <v>800000000</v>
      </c>
      <c r="D60" s="171" t="s">
        <v>6712</v>
      </c>
      <c r="E60" s="171" t="s">
        <v>6713</v>
      </c>
      <c r="F60" s="171" t="s">
        <v>6640</v>
      </c>
    </row>
    <row r="61" spans="1:6" ht="41.4">
      <c r="A61" s="291" t="s">
        <v>3806</v>
      </c>
      <c r="B61" s="171" t="s">
        <v>1495</v>
      </c>
      <c r="C61" s="172">
        <v>15000000</v>
      </c>
      <c r="D61" s="171" t="s">
        <v>6714</v>
      </c>
      <c r="E61" s="171" t="s">
        <v>6707</v>
      </c>
      <c r="F61" s="171" t="s">
        <v>6640</v>
      </c>
    </row>
  </sheetData>
  <pageMargins left="0.39370078740157483" right="0.39370078740157483" top="0.39370078740157483" bottom="0.47244094488188981" header="0.31496062992125984" footer="0.31496062992125984"/>
  <pageSetup paperSize="403" scale="68" firstPageNumber="266" fitToHeight="0" orientation="landscape" useFirstPageNumber="1" horizontalDpi="200" verticalDpi="200" r:id="rId1"/>
  <headerFooter>
    <oddFooter>&amp;CInformasi APBD Tahun 2016&amp;R&amp;P</oddFooter>
  </headerFooter>
</worksheet>
</file>

<file path=xl/worksheets/sheet27.xml><?xml version="1.0" encoding="utf-8"?>
<worksheet xmlns="http://schemas.openxmlformats.org/spreadsheetml/2006/main" xmlns:r="http://schemas.openxmlformats.org/officeDocument/2006/relationships">
  <sheetPr>
    <tabColor rgb="FFFFFF00"/>
    <pageSetUpPr fitToPage="1"/>
  </sheetPr>
  <dimension ref="A1:F58"/>
  <sheetViews>
    <sheetView view="pageBreakPreview" topLeftCell="A52" zoomScale="85" zoomScaleSheetLayoutView="85" workbookViewId="0">
      <selection activeCell="B60" sqref="B60"/>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136</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136</v>
      </c>
      <c r="C6" s="154">
        <f>SUM(C8,C33,C37,C46)</f>
        <v>365153000</v>
      </c>
      <c r="D6" s="155"/>
      <c r="E6" s="155"/>
      <c r="F6" s="155"/>
    </row>
    <row r="7" spans="1:6" s="156" customFormat="1">
      <c r="A7" s="157"/>
      <c r="B7" s="153"/>
      <c r="C7" s="154"/>
      <c r="D7" s="155"/>
      <c r="E7" s="155"/>
      <c r="F7" s="155"/>
    </row>
    <row r="8" spans="1:6" s="156" customFormat="1" ht="27.6">
      <c r="A8" s="157" t="s">
        <v>8798</v>
      </c>
      <c r="B8" s="258" t="s">
        <v>149</v>
      </c>
      <c r="C8" s="154">
        <f>SUM(C9,C20,C30)</f>
        <v>237053000</v>
      </c>
      <c r="D8" s="155"/>
      <c r="E8" s="155"/>
      <c r="F8" s="155"/>
    </row>
    <row r="9" spans="1:6" s="156" customFormat="1" ht="27.6">
      <c r="A9" s="290" t="s">
        <v>8799</v>
      </c>
      <c r="B9" s="174" t="s">
        <v>187</v>
      </c>
      <c r="C9" s="154">
        <f>SUM(C10:C18)</f>
        <v>120281000</v>
      </c>
      <c r="D9" s="155"/>
      <c r="E9" s="155"/>
      <c r="F9" s="155"/>
    </row>
    <row r="10" spans="1:6">
      <c r="A10" s="291" t="s">
        <v>3</v>
      </c>
      <c r="B10" s="171" t="s">
        <v>188</v>
      </c>
      <c r="C10" s="172">
        <v>2000000</v>
      </c>
      <c r="D10" s="171" t="s">
        <v>5409</v>
      </c>
      <c r="E10" s="171" t="s">
        <v>5303</v>
      </c>
      <c r="F10" s="171" t="s">
        <v>5410</v>
      </c>
    </row>
    <row r="11" spans="1:6" ht="41.4">
      <c r="A11" s="291" t="s">
        <v>4</v>
      </c>
      <c r="B11" s="171" t="s">
        <v>189</v>
      </c>
      <c r="C11" s="172">
        <v>12900000</v>
      </c>
      <c r="D11" s="171" t="s">
        <v>5411</v>
      </c>
      <c r="E11" s="171" t="s">
        <v>5301</v>
      </c>
      <c r="F11" s="171" t="s">
        <v>5410</v>
      </c>
    </row>
    <row r="12" spans="1:6" ht="27.6">
      <c r="A12" s="291" t="s">
        <v>5</v>
      </c>
      <c r="B12" s="171" t="s">
        <v>362</v>
      </c>
      <c r="C12" s="172">
        <v>34428000</v>
      </c>
      <c r="D12" s="171" t="s">
        <v>5412</v>
      </c>
      <c r="E12" s="171" t="s">
        <v>5413</v>
      </c>
      <c r="F12" s="171" t="s">
        <v>5410</v>
      </c>
    </row>
    <row r="13" spans="1:6" ht="27.6">
      <c r="A13" s="291" t="s">
        <v>8800</v>
      </c>
      <c r="B13" s="171" t="s">
        <v>191</v>
      </c>
      <c r="C13" s="172">
        <v>15555000</v>
      </c>
      <c r="D13" s="171" t="s">
        <v>5414</v>
      </c>
      <c r="E13" s="171" t="s">
        <v>5415</v>
      </c>
      <c r="F13" s="171" t="s">
        <v>5410</v>
      </c>
    </row>
    <row r="14" spans="1:6" ht="27.6">
      <c r="A14" s="291" t="s">
        <v>71</v>
      </c>
      <c r="B14" s="171" t="s">
        <v>192</v>
      </c>
      <c r="C14" s="172">
        <v>6666000</v>
      </c>
      <c r="D14" s="171" t="s">
        <v>5416</v>
      </c>
      <c r="E14" s="171" t="s">
        <v>5301</v>
      </c>
      <c r="F14" s="171" t="s">
        <v>5410</v>
      </c>
    </row>
    <row r="15" spans="1:6" ht="27.6">
      <c r="A15" s="291" t="s">
        <v>8801</v>
      </c>
      <c r="B15" s="171" t="s">
        <v>193</v>
      </c>
      <c r="C15" s="172">
        <v>5000000</v>
      </c>
      <c r="D15" s="171" t="s">
        <v>5417</v>
      </c>
      <c r="E15" s="171" t="s">
        <v>5418</v>
      </c>
      <c r="F15" s="171" t="s">
        <v>5410</v>
      </c>
    </row>
    <row r="16" spans="1:6" ht="41.4">
      <c r="A16" s="291" t="s">
        <v>8802</v>
      </c>
      <c r="B16" s="171" t="s">
        <v>363</v>
      </c>
      <c r="C16" s="172">
        <v>1920000</v>
      </c>
      <c r="D16" s="171" t="s">
        <v>5419</v>
      </c>
      <c r="E16" s="171" t="s">
        <v>5420</v>
      </c>
      <c r="F16" s="171" t="s">
        <v>5410</v>
      </c>
    </row>
    <row r="17" spans="1:6" ht="27.6">
      <c r="A17" s="291" t="s">
        <v>8803</v>
      </c>
      <c r="B17" s="171" t="s">
        <v>195</v>
      </c>
      <c r="C17" s="172">
        <v>20812000</v>
      </c>
      <c r="D17" s="171" t="s">
        <v>5421</v>
      </c>
      <c r="E17" s="171" t="s">
        <v>5422</v>
      </c>
      <c r="F17" s="171" t="s">
        <v>5410</v>
      </c>
    </row>
    <row r="18" spans="1:6" ht="41.4">
      <c r="A18" s="291" t="s">
        <v>8804</v>
      </c>
      <c r="B18" s="171" t="s">
        <v>197</v>
      </c>
      <c r="C18" s="172">
        <v>21000000</v>
      </c>
      <c r="D18" s="171" t="s">
        <v>5423</v>
      </c>
      <c r="E18" s="171" t="s">
        <v>5424</v>
      </c>
      <c r="F18" s="171" t="s">
        <v>5410</v>
      </c>
    </row>
    <row r="19" spans="1:6">
      <c r="A19" s="170"/>
      <c r="B19" s="171"/>
      <c r="C19" s="172"/>
      <c r="D19" s="171"/>
      <c r="E19" s="171"/>
      <c r="F19" s="171"/>
    </row>
    <row r="20" spans="1:6" s="156" customFormat="1" ht="27.6">
      <c r="A20" s="290" t="s">
        <v>8805</v>
      </c>
      <c r="B20" s="174" t="s">
        <v>198</v>
      </c>
      <c r="C20" s="154">
        <f>SUM(C21:C28)</f>
        <v>95272000</v>
      </c>
      <c r="D20" s="153"/>
      <c r="E20" s="153"/>
      <c r="F20" s="153"/>
    </row>
    <row r="21" spans="1:6" ht="27.6">
      <c r="A21" s="291" t="s">
        <v>3</v>
      </c>
      <c r="B21" s="171" t="s">
        <v>199</v>
      </c>
      <c r="C21" s="172">
        <v>12900000</v>
      </c>
      <c r="D21" s="171" t="s">
        <v>5425</v>
      </c>
      <c r="E21" s="171" t="s">
        <v>5426</v>
      </c>
      <c r="F21" s="171" t="s">
        <v>5410</v>
      </c>
    </row>
    <row r="22" spans="1:6">
      <c r="A22" s="291" t="s">
        <v>4</v>
      </c>
      <c r="B22" s="171" t="s">
        <v>200</v>
      </c>
      <c r="C22" s="172">
        <v>3000000</v>
      </c>
      <c r="D22" s="171" t="s">
        <v>5427</v>
      </c>
      <c r="E22" s="171" t="s">
        <v>5207</v>
      </c>
      <c r="F22" s="171" t="s">
        <v>5410</v>
      </c>
    </row>
    <row r="23" spans="1:6">
      <c r="A23" s="291" t="s">
        <v>5</v>
      </c>
      <c r="B23" s="171" t="s">
        <v>478</v>
      </c>
      <c r="C23" s="172">
        <v>10000000</v>
      </c>
      <c r="D23" s="171" t="s">
        <v>478</v>
      </c>
      <c r="E23" s="171" t="s">
        <v>5206</v>
      </c>
      <c r="F23" s="171" t="s">
        <v>5410</v>
      </c>
    </row>
    <row r="24" spans="1:6" ht="27.6">
      <c r="A24" s="291" t="s">
        <v>8800</v>
      </c>
      <c r="B24" s="171" t="s">
        <v>1270</v>
      </c>
      <c r="C24" s="172">
        <v>10000000</v>
      </c>
      <c r="D24" s="171" t="s">
        <v>5107</v>
      </c>
      <c r="E24" s="171" t="s">
        <v>5301</v>
      </c>
      <c r="F24" s="171" t="s">
        <v>5410</v>
      </c>
    </row>
    <row r="25" spans="1:6" ht="27.6">
      <c r="A25" s="291" t="s">
        <v>71</v>
      </c>
      <c r="B25" s="171" t="s">
        <v>201</v>
      </c>
      <c r="C25" s="172">
        <v>10001000</v>
      </c>
      <c r="D25" s="171" t="s">
        <v>5428</v>
      </c>
      <c r="E25" s="171" t="s">
        <v>5207</v>
      </c>
      <c r="F25" s="171" t="s">
        <v>5410</v>
      </c>
    </row>
    <row r="26" spans="1:6" ht="27.6">
      <c r="A26" s="291" t="s">
        <v>8801</v>
      </c>
      <c r="B26" s="171" t="s">
        <v>202</v>
      </c>
      <c r="C26" s="172">
        <v>39271000</v>
      </c>
      <c r="D26" s="171" t="s">
        <v>5429</v>
      </c>
      <c r="E26" s="171" t="s">
        <v>5301</v>
      </c>
      <c r="F26" s="171" t="s">
        <v>5410</v>
      </c>
    </row>
    <row r="27" spans="1:6" ht="27.6">
      <c r="A27" s="291" t="s">
        <v>8802</v>
      </c>
      <c r="B27" s="171" t="s">
        <v>204</v>
      </c>
      <c r="C27" s="172">
        <v>6100000</v>
      </c>
      <c r="D27" s="171" t="s">
        <v>5430</v>
      </c>
      <c r="E27" s="171" t="s">
        <v>5431</v>
      </c>
      <c r="F27" s="171" t="s">
        <v>5410</v>
      </c>
    </row>
    <row r="28" spans="1:6" ht="27.6">
      <c r="A28" s="291" t="s">
        <v>8803</v>
      </c>
      <c r="B28" s="171" t="s">
        <v>366</v>
      </c>
      <c r="C28" s="172">
        <v>4000000</v>
      </c>
      <c r="D28" s="171" t="s">
        <v>5432</v>
      </c>
      <c r="E28" s="171" t="s">
        <v>5431</v>
      </c>
      <c r="F28" s="171" t="s">
        <v>5410</v>
      </c>
    </row>
    <row r="29" spans="1:6">
      <c r="A29" s="170"/>
      <c r="B29" s="171"/>
      <c r="C29" s="172"/>
      <c r="D29" s="171"/>
      <c r="E29" s="171"/>
      <c r="F29" s="171"/>
    </row>
    <row r="30" spans="1:6" s="156" customFormat="1" ht="27.6">
      <c r="A30" s="290" t="s">
        <v>8806</v>
      </c>
      <c r="B30" s="176" t="s">
        <v>209</v>
      </c>
      <c r="C30" s="154">
        <f>SUM(C31)</f>
        <v>21500000</v>
      </c>
      <c r="D30" s="153"/>
      <c r="E30" s="153"/>
      <c r="F30" s="153"/>
    </row>
    <row r="31" spans="1:6" ht="27.6">
      <c r="A31" s="291" t="s">
        <v>3</v>
      </c>
      <c r="B31" s="171" t="s">
        <v>210</v>
      </c>
      <c r="C31" s="172">
        <v>21500000</v>
      </c>
      <c r="D31" s="171" t="s">
        <v>5433</v>
      </c>
      <c r="E31" s="171" t="s">
        <v>5192</v>
      </c>
      <c r="F31" s="171" t="s">
        <v>5410</v>
      </c>
    </row>
    <row r="32" spans="1:6">
      <c r="A32" s="170"/>
      <c r="B32" s="171"/>
      <c r="C32" s="172"/>
      <c r="D32" s="171"/>
      <c r="E32" s="171"/>
      <c r="F32" s="171"/>
    </row>
    <row r="33" spans="1:6" s="156" customFormat="1">
      <c r="A33" s="157" t="s">
        <v>8813</v>
      </c>
      <c r="B33" s="153" t="s">
        <v>134</v>
      </c>
      <c r="C33" s="154">
        <f>SUM(C34)</f>
        <v>10700000</v>
      </c>
      <c r="D33" s="153"/>
      <c r="E33" s="153"/>
      <c r="F33" s="153"/>
    </row>
    <row r="34" spans="1:6" s="156" customFormat="1" ht="27.6">
      <c r="A34" s="290" t="s">
        <v>8799</v>
      </c>
      <c r="B34" s="174" t="s">
        <v>1076</v>
      </c>
      <c r="C34" s="154">
        <f>SUM(C35)</f>
        <v>10700000</v>
      </c>
      <c r="D34" s="153"/>
      <c r="E34" s="153"/>
      <c r="F34" s="153"/>
    </row>
    <row r="35" spans="1:6" ht="27.6">
      <c r="A35" s="291" t="s">
        <v>3</v>
      </c>
      <c r="B35" s="171" t="s">
        <v>1088</v>
      </c>
      <c r="C35" s="172">
        <v>10700000</v>
      </c>
      <c r="D35" s="171" t="s">
        <v>5434</v>
      </c>
      <c r="E35" s="171" t="s">
        <v>5435</v>
      </c>
      <c r="F35" s="171" t="s">
        <v>5410</v>
      </c>
    </row>
    <row r="36" spans="1:6">
      <c r="A36" s="170"/>
      <c r="B36" s="153"/>
      <c r="C36" s="172"/>
      <c r="D36" s="171"/>
      <c r="E36" s="171"/>
      <c r="F36" s="171"/>
    </row>
    <row r="37" spans="1:6" s="156" customFormat="1">
      <c r="A37" s="157" t="s">
        <v>8814</v>
      </c>
      <c r="B37" s="153" t="s">
        <v>146</v>
      </c>
      <c r="C37" s="154">
        <f>SUM(C38,C43)</f>
        <v>72040000</v>
      </c>
      <c r="D37" s="153"/>
      <c r="E37" s="153"/>
      <c r="F37" s="153"/>
    </row>
    <row r="38" spans="1:6" s="156" customFormat="1" ht="27.6">
      <c r="A38" s="290" t="s">
        <v>8799</v>
      </c>
      <c r="B38" s="174" t="s">
        <v>1152</v>
      </c>
      <c r="C38" s="154">
        <f>SUM(C39:C41)</f>
        <v>52040000</v>
      </c>
      <c r="D38" s="153"/>
      <c r="E38" s="153"/>
      <c r="F38" s="153"/>
    </row>
    <row r="39" spans="1:6" ht="27.6">
      <c r="A39" s="291" t="s">
        <v>3</v>
      </c>
      <c r="B39" s="171" t="s">
        <v>1229</v>
      </c>
      <c r="C39" s="172">
        <v>8636000</v>
      </c>
      <c r="D39" s="171" t="s">
        <v>5436</v>
      </c>
      <c r="E39" s="171" t="s">
        <v>5435</v>
      </c>
      <c r="F39" s="171" t="s">
        <v>5410</v>
      </c>
    </row>
    <row r="40" spans="1:6" ht="27.6">
      <c r="A40" s="291" t="s">
        <v>4</v>
      </c>
      <c r="B40" s="171" t="s">
        <v>1230</v>
      </c>
      <c r="C40" s="172">
        <v>28040000</v>
      </c>
      <c r="D40" s="171" t="s">
        <v>5437</v>
      </c>
      <c r="E40" s="171" t="s">
        <v>5435</v>
      </c>
      <c r="F40" s="171" t="s">
        <v>5410</v>
      </c>
    </row>
    <row r="41" spans="1:6" ht="27.6">
      <c r="A41" s="291" t="s">
        <v>5</v>
      </c>
      <c r="B41" s="171" t="s">
        <v>1201</v>
      </c>
      <c r="C41" s="172">
        <v>15364000</v>
      </c>
      <c r="D41" s="171" t="s">
        <v>5438</v>
      </c>
      <c r="E41" s="171" t="s">
        <v>5435</v>
      </c>
      <c r="F41" s="171" t="s">
        <v>5410</v>
      </c>
    </row>
    <row r="42" spans="1:6">
      <c r="A42" s="170"/>
      <c r="B42" s="171"/>
      <c r="C42" s="172"/>
      <c r="D42" s="171"/>
      <c r="E42" s="171"/>
      <c r="F42" s="171"/>
    </row>
    <row r="43" spans="1:6" s="156" customFormat="1" ht="27.6">
      <c r="A43" s="290" t="s">
        <v>8805</v>
      </c>
      <c r="B43" s="174" t="s">
        <v>1165</v>
      </c>
      <c r="C43" s="154">
        <f>SUM(C44)</f>
        <v>20000000</v>
      </c>
      <c r="D43" s="153"/>
      <c r="E43" s="153"/>
      <c r="F43" s="153"/>
    </row>
    <row r="44" spans="1:6" ht="27.6">
      <c r="A44" s="291" t="s">
        <v>3</v>
      </c>
      <c r="B44" s="171" t="s">
        <v>1231</v>
      </c>
      <c r="C44" s="172">
        <v>20000000</v>
      </c>
      <c r="D44" s="171" t="s">
        <v>5439</v>
      </c>
      <c r="E44" s="171" t="s">
        <v>5192</v>
      </c>
      <c r="F44" s="171" t="s">
        <v>5410</v>
      </c>
    </row>
    <row r="45" spans="1:6">
      <c r="A45" s="170"/>
      <c r="B45" s="153"/>
      <c r="C45" s="172"/>
      <c r="D45" s="171"/>
      <c r="E45" s="171"/>
      <c r="F45" s="171"/>
    </row>
    <row r="46" spans="1:6" s="156" customFormat="1">
      <c r="A46" s="157" t="s">
        <v>8815</v>
      </c>
      <c r="B46" s="153" t="s">
        <v>158</v>
      </c>
      <c r="C46" s="154">
        <f>SUM(C47,C50,C54)</f>
        <v>45360000</v>
      </c>
      <c r="D46" s="153"/>
      <c r="E46" s="153"/>
      <c r="F46" s="153"/>
    </row>
    <row r="47" spans="1:6" s="156" customFormat="1" ht="27.6">
      <c r="A47" s="290" t="s">
        <v>8799</v>
      </c>
      <c r="B47" s="174" t="s">
        <v>1534</v>
      </c>
      <c r="C47" s="154">
        <f>SUM(C48)</f>
        <v>10000000</v>
      </c>
      <c r="D47" s="153"/>
      <c r="E47" s="153"/>
      <c r="F47" s="153"/>
    </row>
    <row r="48" spans="1:6" ht="27.6">
      <c r="A48" s="291" t="s">
        <v>3</v>
      </c>
      <c r="B48" s="171" t="s">
        <v>1535</v>
      </c>
      <c r="C48" s="172">
        <v>10000000</v>
      </c>
      <c r="D48" s="171" t="s">
        <v>5440</v>
      </c>
      <c r="E48" s="171" t="s">
        <v>5192</v>
      </c>
      <c r="F48" s="171" t="s">
        <v>5410</v>
      </c>
    </row>
    <row r="49" spans="1:6">
      <c r="A49" s="170"/>
      <c r="B49" s="171"/>
      <c r="C49" s="172"/>
      <c r="D49" s="171"/>
      <c r="E49" s="171"/>
      <c r="F49" s="171"/>
    </row>
    <row r="50" spans="1:6" s="156" customFormat="1" ht="27.6">
      <c r="A50" s="290" t="s">
        <v>8805</v>
      </c>
      <c r="B50" s="174" t="s">
        <v>1536</v>
      </c>
      <c r="C50" s="154">
        <f>SUM(C51:C52)</f>
        <v>10000000</v>
      </c>
      <c r="D50" s="153"/>
      <c r="E50" s="153"/>
      <c r="F50" s="153"/>
    </row>
    <row r="51" spans="1:6" ht="27.6">
      <c r="A51" s="291" t="s">
        <v>3</v>
      </c>
      <c r="B51" s="171" t="s">
        <v>1537</v>
      </c>
      <c r="C51" s="172">
        <v>5000000</v>
      </c>
      <c r="D51" s="171" t="s">
        <v>5441</v>
      </c>
      <c r="E51" s="171" t="s">
        <v>5435</v>
      </c>
      <c r="F51" s="171" t="s">
        <v>5410</v>
      </c>
    </row>
    <row r="52" spans="1:6" ht="27.6">
      <c r="A52" s="291" t="s">
        <v>4</v>
      </c>
      <c r="B52" s="171" t="s">
        <v>1538</v>
      </c>
      <c r="C52" s="172">
        <v>5000000</v>
      </c>
      <c r="D52" s="171" t="s">
        <v>5442</v>
      </c>
      <c r="E52" s="171" t="s">
        <v>5443</v>
      </c>
      <c r="F52" s="171" t="s">
        <v>5410</v>
      </c>
    </row>
    <row r="53" spans="1:6">
      <c r="A53" s="170"/>
      <c r="B53" s="171"/>
      <c r="C53" s="172"/>
      <c r="D53" s="171"/>
      <c r="E53" s="171"/>
      <c r="F53" s="171"/>
    </row>
    <row r="54" spans="1:6" s="156" customFormat="1" ht="27.6">
      <c r="A54" s="290" t="s">
        <v>8806</v>
      </c>
      <c r="B54" s="174" t="s">
        <v>1510</v>
      </c>
      <c r="C54" s="154">
        <f>SUM(C55:C58)</f>
        <v>25360000</v>
      </c>
      <c r="D54" s="153"/>
      <c r="E54" s="153"/>
      <c r="F54" s="153"/>
    </row>
    <row r="55" spans="1:6" ht="27.6">
      <c r="A55" s="291" t="s">
        <v>3</v>
      </c>
      <c r="B55" s="171" t="s">
        <v>1539</v>
      </c>
      <c r="C55" s="172">
        <v>5000000</v>
      </c>
      <c r="D55" s="171" t="s">
        <v>5444</v>
      </c>
      <c r="E55" s="171" t="s">
        <v>5435</v>
      </c>
      <c r="F55" s="171" t="s">
        <v>5410</v>
      </c>
    </row>
    <row r="56" spans="1:6" ht="27.6">
      <c r="A56" s="291" t="s">
        <v>4</v>
      </c>
      <c r="B56" s="171" t="s">
        <v>1540</v>
      </c>
      <c r="C56" s="172">
        <v>5000000</v>
      </c>
      <c r="D56" s="171" t="s">
        <v>5445</v>
      </c>
      <c r="E56" s="171" t="s">
        <v>5443</v>
      </c>
      <c r="F56" s="171" t="s">
        <v>5410</v>
      </c>
    </row>
    <row r="57" spans="1:6" ht="41.4">
      <c r="A57" s="291" t="s">
        <v>5</v>
      </c>
      <c r="B57" s="171" t="s">
        <v>1541</v>
      </c>
      <c r="C57" s="172">
        <v>3140000</v>
      </c>
      <c r="D57" s="171" t="s">
        <v>5446</v>
      </c>
      <c r="E57" s="171" t="s">
        <v>5443</v>
      </c>
      <c r="F57" s="171" t="s">
        <v>5410</v>
      </c>
    </row>
    <row r="58" spans="1:6" ht="27.6">
      <c r="A58" s="291" t="s">
        <v>8800</v>
      </c>
      <c r="B58" s="171" t="s">
        <v>1542</v>
      </c>
      <c r="C58" s="172">
        <v>12220000</v>
      </c>
      <c r="D58" s="171" t="s">
        <v>5447</v>
      </c>
      <c r="E58" s="171" t="s">
        <v>5391</v>
      </c>
      <c r="F58" s="171" t="s">
        <v>5410</v>
      </c>
    </row>
  </sheetData>
  <pageMargins left="0.39370078740157483" right="0.39370078740157483" top="0.39370078740157483" bottom="0.47244094488188981" header="0.31496062992125984" footer="0.31496062992125984"/>
  <pageSetup paperSize="403" scale="68" firstPageNumber="270" fitToHeight="0" orientation="landscape" useFirstPageNumber="1" horizontalDpi="200" verticalDpi="200" r:id="rId1"/>
  <headerFooter>
    <oddFooter>&amp;CInformasi APBD Tahun 2016&amp;R&amp;P</oddFooter>
  </headerFooter>
</worksheet>
</file>

<file path=xl/worksheets/sheet28.xml><?xml version="1.0" encoding="utf-8"?>
<worksheet xmlns="http://schemas.openxmlformats.org/spreadsheetml/2006/main" xmlns:r="http://schemas.openxmlformats.org/officeDocument/2006/relationships">
  <sheetPr>
    <tabColor rgb="FFFFFF00"/>
    <pageSetUpPr fitToPage="1"/>
  </sheetPr>
  <dimension ref="A1:F59"/>
  <sheetViews>
    <sheetView view="pageBreakPreview" topLeftCell="A52" zoomScale="85" zoomScaleSheetLayoutView="85" workbookViewId="0">
      <selection activeCell="A55" sqref="A55:A59"/>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115</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115</v>
      </c>
      <c r="C6" s="154">
        <f>SUM(C8,C34,C38,C42,C50)</f>
        <v>428210000</v>
      </c>
      <c r="D6" s="155"/>
      <c r="E6" s="155"/>
      <c r="F6" s="155"/>
    </row>
    <row r="7" spans="1:6" s="156" customFormat="1">
      <c r="A7" s="157"/>
      <c r="B7" s="153"/>
      <c r="C7" s="154"/>
      <c r="D7" s="155"/>
      <c r="E7" s="155"/>
      <c r="F7" s="155"/>
    </row>
    <row r="8" spans="1:6" s="156" customFormat="1" ht="27.6">
      <c r="A8" s="157" t="s">
        <v>8798</v>
      </c>
      <c r="B8" s="258" t="s">
        <v>149</v>
      </c>
      <c r="C8" s="154">
        <f>SUM(C9,C20,C31)</f>
        <v>333117000</v>
      </c>
      <c r="D8" s="155"/>
      <c r="E8" s="155"/>
      <c r="F8" s="155"/>
    </row>
    <row r="9" spans="1:6" s="156" customFormat="1" ht="27.6">
      <c r="A9" s="290" t="s">
        <v>8799</v>
      </c>
      <c r="B9" s="174" t="s">
        <v>187</v>
      </c>
      <c r="C9" s="154">
        <f>SUM(C10:C18)</f>
        <v>135442000</v>
      </c>
      <c r="D9" s="155"/>
      <c r="E9" s="155"/>
      <c r="F9" s="155"/>
    </row>
    <row r="10" spans="1:6" ht="27.6">
      <c r="A10" s="291" t="s">
        <v>3</v>
      </c>
      <c r="B10" s="171" t="s">
        <v>188</v>
      </c>
      <c r="C10" s="172">
        <v>4000000</v>
      </c>
      <c r="D10" s="171" t="s">
        <v>6972</v>
      </c>
      <c r="E10" s="171" t="s">
        <v>6973</v>
      </c>
      <c r="F10" s="171" t="s">
        <v>115</v>
      </c>
    </row>
    <row r="11" spans="1:6" ht="27.6">
      <c r="A11" s="291" t="s">
        <v>4</v>
      </c>
      <c r="B11" s="171" t="s">
        <v>189</v>
      </c>
      <c r="C11" s="172">
        <v>12480000</v>
      </c>
      <c r="D11" s="171" t="s">
        <v>6974</v>
      </c>
      <c r="E11" s="171" t="s">
        <v>6975</v>
      </c>
      <c r="F11" s="171" t="s">
        <v>115</v>
      </c>
    </row>
    <row r="12" spans="1:6" ht="27.6">
      <c r="A12" s="291" t="s">
        <v>5</v>
      </c>
      <c r="B12" s="171" t="s">
        <v>362</v>
      </c>
      <c r="C12" s="172">
        <v>42130000</v>
      </c>
      <c r="D12" s="171" t="s">
        <v>6976</v>
      </c>
      <c r="E12" s="171" t="s">
        <v>6977</v>
      </c>
      <c r="F12" s="171" t="s">
        <v>115</v>
      </c>
    </row>
    <row r="13" spans="1:6" ht="27.6">
      <c r="A13" s="291" t="s">
        <v>8800</v>
      </c>
      <c r="B13" s="171" t="s">
        <v>191</v>
      </c>
      <c r="C13" s="172">
        <v>21437000</v>
      </c>
      <c r="D13" s="171" t="s">
        <v>6978</v>
      </c>
      <c r="E13" s="171" t="s">
        <v>6979</v>
      </c>
      <c r="F13" s="171" t="s">
        <v>115</v>
      </c>
    </row>
    <row r="14" spans="1:6" ht="27.6">
      <c r="A14" s="291" t="s">
        <v>71</v>
      </c>
      <c r="B14" s="171" t="s">
        <v>192</v>
      </c>
      <c r="C14" s="172">
        <v>8000000</v>
      </c>
      <c r="D14" s="171" t="s">
        <v>6980</v>
      </c>
      <c r="E14" s="171" t="s">
        <v>6981</v>
      </c>
      <c r="F14" s="171" t="s">
        <v>115</v>
      </c>
    </row>
    <row r="15" spans="1:6" ht="27.6">
      <c r="A15" s="291" t="s">
        <v>8801</v>
      </c>
      <c r="B15" s="171" t="s">
        <v>193</v>
      </c>
      <c r="C15" s="172">
        <v>9895000</v>
      </c>
      <c r="D15" s="171" t="s">
        <v>6982</v>
      </c>
      <c r="E15" s="171" t="s">
        <v>6983</v>
      </c>
      <c r="F15" s="171" t="s">
        <v>115</v>
      </c>
    </row>
    <row r="16" spans="1:6" ht="27.6">
      <c r="A16" s="291" t="s">
        <v>8802</v>
      </c>
      <c r="B16" s="171" t="s">
        <v>363</v>
      </c>
      <c r="C16" s="172">
        <v>2500000</v>
      </c>
      <c r="D16" s="171" t="s">
        <v>6984</v>
      </c>
      <c r="E16" s="171" t="s">
        <v>6985</v>
      </c>
      <c r="F16" s="171" t="s">
        <v>115</v>
      </c>
    </row>
    <row r="17" spans="1:6" ht="27.6">
      <c r="A17" s="291" t="s">
        <v>8803</v>
      </c>
      <c r="B17" s="171" t="s">
        <v>195</v>
      </c>
      <c r="C17" s="172">
        <v>15000000</v>
      </c>
      <c r="D17" s="171" t="s">
        <v>6986</v>
      </c>
      <c r="E17" s="171" t="s">
        <v>6987</v>
      </c>
      <c r="F17" s="171" t="s">
        <v>115</v>
      </c>
    </row>
    <row r="18" spans="1:6" ht="41.4">
      <c r="A18" s="291" t="s">
        <v>8804</v>
      </c>
      <c r="B18" s="171" t="s">
        <v>196</v>
      </c>
      <c r="C18" s="172">
        <v>20000000</v>
      </c>
      <c r="D18" s="171" t="s">
        <v>6988</v>
      </c>
      <c r="E18" s="171" t="s">
        <v>6989</v>
      </c>
      <c r="F18" s="171" t="s">
        <v>115</v>
      </c>
    </row>
    <row r="19" spans="1:6">
      <c r="A19" s="170"/>
      <c r="B19" s="171"/>
      <c r="C19" s="172"/>
      <c r="D19" s="173"/>
      <c r="E19" s="173"/>
      <c r="F19" s="173"/>
    </row>
    <row r="20" spans="1:6" s="156" customFormat="1" ht="27.6">
      <c r="A20" s="290" t="s">
        <v>8805</v>
      </c>
      <c r="B20" s="174" t="s">
        <v>198</v>
      </c>
      <c r="C20" s="154">
        <f>SUM(C21:C29)</f>
        <v>173670000</v>
      </c>
      <c r="D20" s="155"/>
      <c r="E20" s="155"/>
      <c r="F20" s="155"/>
    </row>
    <row r="21" spans="1:6" ht="27.6">
      <c r="A21" s="291" t="s">
        <v>3</v>
      </c>
      <c r="B21" s="171" t="s">
        <v>199</v>
      </c>
      <c r="C21" s="172">
        <v>28500000</v>
      </c>
      <c r="D21" s="171" t="s">
        <v>6990</v>
      </c>
      <c r="E21" s="171" t="s">
        <v>5260</v>
      </c>
      <c r="F21" s="171" t="s">
        <v>115</v>
      </c>
    </row>
    <row r="22" spans="1:6" ht="69">
      <c r="A22" s="291" t="s">
        <v>4</v>
      </c>
      <c r="B22" s="171" t="s">
        <v>200</v>
      </c>
      <c r="C22" s="172">
        <v>10000000</v>
      </c>
      <c r="D22" s="171" t="s">
        <v>6991</v>
      </c>
      <c r="E22" s="171" t="s">
        <v>7006</v>
      </c>
      <c r="F22" s="171" t="s">
        <v>115</v>
      </c>
    </row>
    <row r="23" spans="1:6" ht="27.6">
      <c r="A23" s="291" t="s">
        <v>5</v>
      </c>
      <c r="B23" s="171" t="s">
        <v>364</v>
      </c>
      <c r="C23" s="172">
        <v>32000000</v>
      </c>
      <c r="D23" s="171" t="s">
        <v>6992</v>
      </c>
      <c r="E23" s="171" t="s">
        <v>6993</v>
      </c>
      <c r="F23" s="171" t="s">
        <v>115</v>
      </c>
    </row>
    <row r="24" spans="1:6" ht="41.4">
      <c r="A24" s="291" t="s">
        <v>8800</v>
      </c>
      <c r="B24" s="171" t="s">
        <v>478</v>
      </c>
      <c r="C24" s="172">
        <v>12500000</v>
      </c>
      <c r="D24" s="171" t="s">
        <v>6994</v>
      </c>
      <c r="E24" s="171" t="s">
        <v>6995</v>
      </c>
      <c r="F24" s="171" t="s">
        <v>115</v>
      </c>
    </row>
    <row r="25" spans="1:6" ht="27.6">
      <c r="A25" s="291" t="s">
        <v>71</v>
      </c>
      <c r="B25" s="171" t="s">
        <v>1496</v>
      </c>
      <c r="C25" s="172">
        <v>10000000</v>
      </c>
      <c r="D25" s="171" t="s">
        <v>6996</v>
      </c>
      <c r="E25" s="171" t="s">
        <v>6997</v>
      </c>
      <c r="F25" s="171" t="s">
        <v>115</v>
      </c>
    </row>
    <row r="26" spans="1:6" ht="27.6">
      <c r="A26" s="291" t="s">
        <v>8801</v>
      </c>
      <c r="B26" s="171" t="s">
        <v>201</v>
      </c>
      <c r="C26" s="172">
        <v>10000000</v>
      </c>
      <c r="D26" s="171" t="s">
        <v>6998</v>
      </c>
      <c r="E26" s="171" t="s">
        <v>6999</v>
      </c>
      <c r="F26" s="171" t="s">
        <v>115</v>
      </c>
    </row>
    <row r="27" spans="1:6" ht="27.6">
      <c r="A27" s="291" t="s">
        <v>8802</v>
      </c>
      <c r="B27" s="171" t="s">
        <v>202</v>
      </c>
      <c r="C27" s="172">
        <v>45670000</v>
      </c>
      <c r="D27" s="171" t="s">
        <v>7000</v>
      </c>
      <c r="E27" s="171" t="s">
        <v>7001</v>
      </c>
      <c r="F27" s="171" t="s">
        <v>115</v>
      </c>
    </row>
    <row r="28" spans="1:6" ht="41.4">
      <c r="A28" s="291" t="s">
        <v>8803</v>
      </c>
      <c r="B28" s="171" t="s">
        <v>1497</v>
      </c>
      <c r="C28" s="172">
        <v>10000000</v>
      </c>
      <c r="D28" s="171" t="s">
        <v>7002</v>
      </c>
      <c r="E28" s="171" t="s">
        <v>7003</v>
      </c>
      <c r="F28" s="171" t="s">
        <v>115</v>
      </c>
    </row>
    <row r="29" spans="1:6" ht="27.6">
      <c r="A29" s="291" t="s">
        <v>8804</v>
      </c>
      <c r="B29" s="171" t="s">
        <v>204</v>
      </c>
      <c r="C29" s="172">
        <v>15000000</v>
      </c>
      <c r="D29" s="171" t="s">
        <v>7004</v>
      </c>
      <c r="E29" s="171" t="s">
        <v>7005</v>
      </c>
      <c r="F29" s="171" t="s">
        <v>115</v>
      </c>
    </row>
    <row r="30" spans="1:6">
      <c r="A30" s="170"/>
      <c r="B30" s="171"/>
      <c r="C30" s="172"/>
      <c r="D30" s="173"/>
      <c r="E30" s="173"/>
      <c r="F30" s="173"/>
    </row>
    <row r="31" spans="1:6" s="156" customFormat="1" ht="27.6">
      <c r="A31" s="290" t="s">
        <v>8806</v>
      </c>
      <c r="B31" s="176" t="s">
        <v>209</v>
      </c>
      <c r="C31" s="154">
        <f>SUM(C32)</f>
        <v>24005000</v>
      </c>
      <c r="D31" s="155"/>
      <c r="E31" s="155"/>
      <c r="F31" s="155"/>
    </row>
    <row r="32" spans="1:6" ht="41.4">
      <c r="A32" s="291" t="s">
        <v>3</v>
      </c>
      <c r="B32" s="171" t="s">
        <v>210</v>
      </c>
      <c r="C32" s="172">
        <v>24005000</v>
      </c>
      <c r="D32" s="171" t="s">
        <v>7007</v>
      </c>
      <c r="E32" s="171" t="s">
        <v>7008</v>
      </c>
      <c r="F32" s="171" t="s">
        <v>115</v>
      </c>
    </row>
    <row r="33" spans="1:6">
      <c r="A33" s="170"/>
      <c r="B33" s="171"/>
      <c r="C33" s="172"/>
      <c r="D33" s="171"/>
      <c r="E33" s="171"/>
      <c r="F33" s="171"/>
    </row>
    <row r="34" spans="1:6" s="156" customFormat="1" ht="27.6">
      <c r="A34" s="157" t="s">
        <v>8813</v>
      </c>
      <c r="B34" s="153" t="s">
        <v>113</v>
      </c>
      <c r="C34" s="154">
        <f>SUM(C35)</f>
        <v>5880000</v>
      </c>
      <c r="D34" s="153"/>
      <c r="E34" s="153"/>
      <c r="F34" s="153"/>
    </row>
    <row r="35" spans="1:6" s="156" customFormat="1" ht="27.6">
      <c r="A35" s="290" t="s">
        <v>8799</v>
      </c>
      <c r="B35" s="174" t="s">
        <v>926</v>
      </c>
      <c r="C35" s="154">
        <f>SUM(C36)</f>
        <v>5880000</v>
      </c>
      <c r="D35" s="153"/>
      <c r="E35" s="153"/>
      <c r="F35" s="153"/>
    </row>
    <row r="36" spans="1:6" ht="27.6">
      <c r="A36" s="291" t="s">
        <v>3</v>
      </c>
      <c r="B36" s="171" t="s">
        <v>939</v>
      </c>
      <c r="C36" s="172">
        <v>5880000</v>
      </c>
      <c r="D36" s="171" t="s">
        <v>7009</v>
      </c>
      <c r="E36" s="171" t="s">
        <v>7010</v>
      </c>
      <c r="F36" s="171" t="s">
        <v>115</v>
      </c>
    </row>
    <row r="37" spans="1:6">
      <c r="A37" s="170"/>
      <c r="B37" s="153"/>
      <c r="C37" s="172"/>
      <c r="D37" s="173"/>
      <c r="E37" s="173"/>
      <c r="F37" s="173"/>
    </row>
    <row r="38" spans="1:6" s="156" customFormat="1">
      <c r="A38" s="157" t="s">
        <v>8814</v>
      </c>
      <c r="B38" s="153" t="s">
        <v>134</v>
      </c>
      <c r="C38" s="154">
        <f>SUM(C39)</f>
        <v>7220000</v>
      </c>
      <c r="D38" s="155"/>
      <c r="E38" s="155"/>
      <c r="F38" s="155"/>
    </row>
    <row r="39" spans="1:6" s="156" customFormat="1" ht="27.6">
      <c r="A39" s="290" t="s">
        <v>8799</v>
      </c>
      <c r="B39" s="174" t="s">
        <v>1076</v>
      </c>
      <c r="C39" s="154">
        <f>SUM(C40)</f>
        <v>7220000</v>
      </c>
      <c r="D39" s="155"/>
      <c r="E39" s="155"/>
      <c r="F39" s="155"/>
    </row>
    <row r="40" spans="1:6" ht="41.4">
      <c r="A40" s="291" t="s">
        <v>3</v>
      </c>
      <c r="B40" s="171" t="s">
        <v>1088</v>
      </c>
      <c r="C40" s="172">
        <v>7220000</v>
      </c>
      <c r="D40" s="171" t="s">
        <v>7011</v>
      </c>
      <c r="E40" s="171" t="s">
        <v>6975</v>
      </c>
      <c r="F40" s="171" t="s">
        <v>115</v>
      </c>
    </row>
    <row r="41" spans="1:6">
      <c r="A41" s="170"/>
      <c r="B41" s="153"/>
      <c r="C41" s="172"/>
      <c r="D41" s="171"/>
      <c r="E41" s="171"/>
      <c r="F41" s="171"/>
    </row>
    <row r="42" spans="1:6" s="156" customFormat="1">
      <c r="A42" s="157" t="s">
        <v>8815</v>
      </c>
      <c r="B42" s="153" t="s">
        <v>146</v>
      </c>
      <c r="C42" s="154">
        <f>SUM(C43,C47)</f>
        <v>37875000</v>
      </c>
      <c r="D42" s="153"/>
      <c r="E42" s="153"/>
      <c r="F42" s="153"/>
    </row>
    <row r="43" spans="1:6" s="156" customFormat="1" ht="27.6">
      <c r="A43" s="290" t="s">
        <v>8799</v>
      </c>
      <c r="B43" s="174" t="s">
        <v>1152</v>
      </c>
      <c r="C43" s="154">
        <f>SUM(C44:C45)</f>
        <v>31880000</v>
      </c>
      <c r="D43" s="153"/>
      <c r="E43" s="153"/>
      <c r="F43" s="153"/>
    </row>
    <row r="44" spans="1:6" ht="27.6">
      <c r="A44" s="291" t="s">
        <v>3</v>
      </c>
      <c r="B44" s="171" t="s">
        <v>1229</v>
      </c>
      <c r="C44" s="172">
        <v>6510000</v>
      </c>
      <c r="D44" s="171" t="s">
        <v>7012</v>
      </c>
      <c r="E44" s="171" t="s">
        <v>7013</v>
      </c>
      <c r="F44" s="171" t="s">
        <v>115</v>
      </c>
    </row>
    <row r="45" spans="1:6" ht="27.6">
      <c r="A45" s="291" t="s">
        <v>4</v>
      </c>
      <c r="B45" s="171" t="s">
        <v>1230</v>
      </c>
      <c r="C45" s="172">
        <v>25370000</v>
      </c>
      <c r="D45" s="171" t="s">
        <v>6825</v>
      </c>
      <c r="E45" s="171" t="s">
        <v>6989</v>
      </c>
      <c r="F45" s="171" t="s">
        <v>115</v>
      </c>
    </row>
    <row r="46" spans="1:6">
      <c r="A46" s="170"/>
      <c r="B46" s="171"/>
      <c r="C46" s="172"/>
      <c r="D46" s="171"/>
      <c r="E46" s="171"/>
      <c r="F46" s="171"/>
    </row>
    <row r="47" spans="1:6" s="156" customFormat="1" ht="27.6">
      <c r="A47" s="290" t="s">
        <v>8805</v>
      </c>
      <c r="B47" s="174" t="s">
        <v>1165</v>
      </c>
      <c r="C47" s="154">
        <f>SUM(C48)</f>
        <v>5995000</v>
      </c>
      <c r="D47" s="153"/>
      <c r="E47" s="153"/>
      <c r="F47" s="153"/>
    </row>
    <row r="48" spans="1:6" ht="55.2">
      <c r="A48" s="291" t="s">
        <v>3</v>
      </c>
      <c r="B48" s="171" t="s">
        <v>1166</v>
      </c>
      <c r="C48" s="172">
        <v>5995000</v>
      </c>
      <c r="D48" s="171" t="s">
        <v>7014</v>
      </c>
      <c r="E48" s="171" t="s">
        <v>7010</v>
      </c>
      <c r="F48" s="171" t="s">
        <v>115</v>
      </c>
    </row>
    <row r="49" spans="1:6">
      <c r="A49" s="170"/>
      <c r="B49" s="153"/>
      <c r="C49" s="172"/>
      <c r="D49" s="171"/>
      <c r="E49" s="171"/>
      <c r="F49" s="171"/>
    </row>
    <row r="50" spans="1:6" s="156" customFormat="1">
      <c r="A50" s="157" t="s">
        <v>8816</v>
      </c>
      <c r="B50" s="153" t="s">
        <v>158</v>
      </c>
      <c r="C50" s="154">
        <f>SUM(C51,C54)</f>
        <v>44118000</v>
      </c>
      <c r="D50" s="153"/>
      <c r="E50" s="153"/>
      <c r="F50" s="153"/>
    </row>
    <row r="51" spans="1:6" s="156" customFormat="1" ht="27.6">
      <c r="A51" s="290" t="s">
        <v>8799</v>
      </c>
      <c r="B51" s="174" t="s">
        <v>1536</v>
      </c>
      <c r="C51" s="154">
        <f>SUM(C52)</f>
        <v>6385500</v>
      </c>
      <c r="D51" s="153"/>
      <c r="E51" s="153"/>
      <c r="F51" s="153"/>
    </row>
    <row r="52" spans="1:6" ht="27.6">
      <c r="A52" s="291" t="s">
        <v>3</v>
      </c>
      <c r="B52" s="171" t="s">
        <v>1537</v>
      </c>
      <c r="C52" s="172">
        <v>6385500</v>
      </c>
      <c r="D52" s="171" t="s">
        <v>7015</v>
      </c>
      <c r="E52" s="171" t="s">
        <v>7016</v>
      </c>
      <c r="F52" s="171" t="s">
        <v>115</v>
      </c>
    </row>
    <row r="53" spans="1:6">
      <c r="A53" s="170"/>
      <c r="B53" s="171"/>
      <c r="C53" s="172"/>
      <c r="D53" s="171"/>
      <c r="E53" s="171"/>
      <c r="F53" s="171"/>
    </row>
    <row r="54" spans="1:6" s="156" customFormat="1" ht="27.6">
      <c r="A54" s="290" t="s">
        <v>8805</v>
      </c>
      <c r="B54" s="174" t="s">
        <v>1510</v>
      </c>
      <c r="C54" s="154">
        <f>SUM(C55:C59)</f>
        <v>37732500</v>
      </c>
      <c r="D54" s="153"/>
      <c r="E54" s="153"/>
      <c r="F54" s="153"/>
    </row>
    <row r="55" spans="1:6" ht="27.6">
      <c r="A55" s="291" t="s">
        <v>3</v>
      </c>
      <c r="B55" s="171" t="s">
        <v>1539</v>
      </c>
      <c r="C55" s="172">
        <v>7215000</v>
      </c>
      <c r="D55" s="171" t="s">
        <v>7017</v>
      </c>
      <c r="E55" s="171" t="s">
        <v>7010</v>
      </c>
      <c r="F55" s="171" t="s">
        <v>115</v>
      </c>
    </row>
    <row r="56" spans="1:6" ht="27.6">
      <c r="A56" s="291" t="s">
        <v>4</v>
      </c>
      <c r="B56" s="171" t="s">
        <v>1540</v>
      </c>
      <c r="C56" s="172">
        <v>6520000</v>
      </c>
      <c r="D56" s="171" t="s">
        <v>7018</v>
      </c>
      <c r="E56" s="171" t="s">
        <v>7010</v>
      </c>
      <c r="F56" s="171" t="s">
        <v>115</v>
      </c>
    </row>
    <row r="57" spans="1:6" ht="27.6">
      <c r="A57" s="291" t="s">
        <v>5</v>
      </c>
      <c r="B57" s="171" t="s">
        <v>1512</v>
      </c>
      <c r="C57" s="172">
        <v>6840000</v>
      </c>
      <c r="D57" s="171" t="s">
        <v>7019</v>
      </c>
      <c r="E57" s="171" t="s">
        <v>7020</v>
      </c>
      <c r="F57" s="171" t="s">
        <v>115</v>
      </c>
    </row>
    <row r="58" spans="1:6" ht="41.4">
      <c r="A58" s="291" t="s">
        <v>8800</v>
      </c>
      <c r="B58" s="171" t="s">
        <v>1541</v>
      </c>
      <c r="C58" s="172">
        <v>7370000</v>
      </c>
      <c r="D58" s="171" t="s">
        <v>7021</v>
      </c>
      <c r="E58" s="171" t="s">
        <v>7010</v>
      </c>
      <c r="F58" s="171" t="s">
        <v>115</v>
      </c>
    </row>
    <row r="59" spans="1:6" ht="27.6">
      <c r="A59" s="291" t="s">
        <v>71</v>
      </c>
      <c r="B59" s="171" t="s">
        <v>1543</v>
      </c>
      <c r="C59" s="172">
        <v>9787500</v>
      </c>
      <c r="D59" s="171" t="s">
        <v>7022</v>
      </c>
      <c r="E59" s="171" t="s">
        <v>7010</v>
      </c>
      <c r="F59" s="171" t="s">
        <v>115</v>
      </c>
    </row>
  </sheetData>
  <pageMargins left="0.39370078740157483" right="0.39370078740157483" top="0.39370078740157483" bottom="0.47244094488188981" header="0.31496062992125984" footer="0.31496062992125984"/>
  <pageSetup paperSize="403" scale="68" firstPageNumber="273" fitToHeight="0" orientation="landscape" useFirstPageNumber="1" horizontalDpi="200" verticalDpi="200" r:id="rId1"/>
  <headerFooter>
    <oddFooter>&amp;CInformasi APBD Tahun 2016&amp;R&amp;P</oddFooter>
  </headerFooter>
  <rowBreaks count="1" manualBreakCount="1">
    <brk id="41" max="16383" man="1"/>
  </rowBreaks>
</worksheet>
</file>

<file path=xl/worksheets/sheet29.xml><?xml version="1.0" encoding="utf-8"?>
<worksheet xmlns="http://schemas.openxmlformats.org/spreadsheetml/2006/main" xmlns:r="http://schemas.openxmlformats.org/officeDocument/2006/relationships">
  <sheetPr>
    <tabColor rgb="FFFFFF00"/>
    <pageSetUpPr fitToPage="1"/>
  </sheetPr>
  <dimension ref="A1:F59"/>
  <sheetViews>
    <sheetView view="pageBreakPreview" topLeftCell="A49" zoomScale="85" zoomScaleSheetLayoutView="85" workbookViewId="0">
      <selection activeCell="B34" sqref="B34"/>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116</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116</v>
      </c>
      <c r="C6" s="154">
        <f>SUM(C8,C36,C40,C44,C52)</f>
        <v>361345000</v>
      </c>
      <c r="D6" s="155"/>
      <c r="E6" s="155"/>
      <c r="F6" s="155"/>
    </row>
    <row r="7" spans="1:6" s="156" customFormat="1">
      <c r="A7" s="157"/>
      <c r="B7" s="153"/>
      <c r="C7" s="154"/>
      <c r="D7" s="155"/>
      <c r="E7" s="155"/>
      <c r="F7" s="155"/>
    </row>
    <row r="8" spans="1:6" s="156" customFormat="1" ht="27.6">
      <c r="A8" s="157" t="s">
        <v>8798</v>
      </c>
      <c r="B8" s="258" t="s">
        <v>149</v>
      </c>
      <c r="C8" s="154">
        <f>SUM(C9,C21,C33)</f>
        <v>257676000</v>
      </c>
      <c r="D8" s="155"/>
      <c r="E8" s="155"/>
      <c r="F8" s="155"/>
    </row>
    <row r="9" spans="1:6" s="156" customFormat="1" ht="27.6">
      <c r="A9" s="290" t="s">
        <v>8799</v>
      </c>
      <c r="B9" s="174" t="s">
        <v>187</v>
      </c>
      <c r="C9" s="154">
        <f>SUM(C10:C19)</f>
        <v>100201500</v>
      </c>
      <c r="D9" s="155"/>
      <c r="E9" s="155"/>
      <c r="F9" s="155"/>
    </row>
    <row r="10" spans="1:6">
      <c r="A10" s="291" t="s">
        <v>3</v>
      </c>
      <c r="B10" s="171" t="s">
        <v>188</v>
      </c>
      <c r="C10" s="172">
        <v>900000</v>
      </c>
      <c r="D10" s="171" t="s">
        <v>5504</v>
      </c>
      <c r="E10" s="171" t="s">
        <v>5505</v>
      </c>
      <c r="F10" s="171" t="s">
        <v>5506</v>
      </c>
    </row>
    <row r="11" spans="1:6" ht="27.6">
      <c r="A11" s="291" t="s">
        <v>4</v>
      </c>
      <c r="B11" s="171" t="s">
        <v>189</v>
      </c>
      <c r="C11" s="172">
        <v>14400000</v>
      </c>
      <c r="D11" s="171" t="s">
        <v>5507</v>
      </c>
      <c r="E11" s="171" t="s">
        <v>5328</v>
      </c>
      <c r="F11" s="171" t="s">
        <v>5506</v>
      </c>
    </row>
    <row r="12" spans="1:6" ht="41.4">
      <c r="A12" s="291" t="s">
        <v>5</v>
      </c>
      <c r="B12" s="171" t="s">
        <v>362</v>
      </c>
      <c r="C12" s="172">
        <v>24202500</v>
      </c>
      <c r="D12" s="171" t="s">
        <v>5508</v>
      </c>
      <c r="E12" s="171" t="s">
        <v>5509</v>
      </c>
      <c r="F12" s="171" t="s">
        <v>5506</v>
      </c>
    </row>
    <row r="13" spans="1:6">
      <c r="A13" s="291" t="s">
        <v>8800</v>
      </c>
      <c r="B13" s="171" t="s">
        <v>191</v>
      </c>
      <c r="C13" s="172">
        <v>12857000</v>
      </c>
      <c r="D13" s="171" t="s">
        <v>5510</v>
      </c>
      <c r="E13" s="171" t="s">
        <v>5511</v>
      </c>
      <c r="F13" s="171" t="s">
        <v>5506</v>
      </c>
    </row>
    <row r="14" spans="1:6" ht="27.6">
      <c r="A14" s="291" t="s">
        <v>71</v>
      </c>
      <c r="B14" s="171" t="s">
        <v>192</v>
      </c>
      <c r="C14" s="172">
        <v>5115000</v>
      </c>
      <c r="D14" s="171" t="s">
        <v>5512</v>
      </c>
      <c r="E14" s="171" t="s">
        <v>5513</v>
      </c>
      <c r="F14" s="171" t="s">
        <v>5506</v>
      </c>
    </row>
    <row r="15" spans="1:6" ht="27.6">
      <c r="A15" s="291" t="s">
        <v>8801</v>
      </c>
      <c r="B15" s="171" t="s">
        <v>193</v>
      </c>
      <c r="C15" s="172">
        <v>2999500</v>
      </c>
      <c r="D15" s="171" t="s">
        <v>5514</v>
      </c>
      <c r="E15" s="171" t="s">
        <v>5515</v>
      </c>
      <c r="F15" s="171" t="s">
        <v>5506</v>
      </c>
    </row>
    <row r="16" spans="1:6" ht="27.6">
      <c r="A16" s="291" t="s">
        <v>8802</v>
      </c>
      <c r="B16" s="171" t="s">
        <v>363</v>
      </c>
      <c r="C16" s="172">
        <v>2160000</v>
      </c>
      <c r="D16" s="171" t="s">
        <v>5516</v>
      </c>
      <c r="E16" s="171" t="s">
        <v>5359</v>
      </c>
      <c r="F16" s="171" t="s">
        <v>5506</v>
      </c>
    </row>
    <row r="17" spans="1:6" ht="27.6">
      <c r="A17" s="291" t="s">
        <v>8803</v>
      </c>
      <c r="B17" s="171" t="s">
        <v>195</v>
      </c>
      <c r="C17" s="172">
        <v>11970000</v>
      </c>
      <c r="D17" s="171" t="s">
        <v>5517</v>
      </c>
      <c r="E17" s="171" t="s">
        <v>5518</v>
      </c>
      <c r="F17" s="171" t="s">
        <v>5506</v>
      </c>
    </row>
    <row r="18" spans="1:6" ht="27.6">
      <c r="A18" s="291" t="s">
        <v>8804</v>
      </c>
      <c r="B18" s="171" t="s">
        <v>197</v>
      </c>
      <c r="C18" s="172">
        <v>10477500</v>
      </c>
      <c r="D18" s="171" t="s">
        <v>5519</v>
      </c>
      <c r="E18" s="171" t="s">
        <v>5520</v>
      </c>
      <c r="F18" s="171" t="s">
        <v>5506</v>
      </c>
    </row>
    <row r="19" spans="1:6" ht="27.6">
      <c r="A19" s="291" t="s">
        <v>3729</v>
      </c>
      <c r="B19" s="171" t="s">
        <v>1265</v>
      </c>
      <c r="C19" s="172">
        <v>15120000</v>
      </c>
      <c r="D19" s="171" t="s">
        <v>5521</v>
      </c>
      <c r="E19" s="171" t="s">
        <v>5328</v>
      </c>
      <c r="F19" s="171" t="s">
        <v>5506</v>
      </c>
    </row>
    <row r="20" spans="1:6">
      <c r="A20" s="170"/>
      <c r="B20" s="171"/>
      <c r="C20" s="172"/>
      <c r="D20" s="171"/>
      <c r="E20" s="171"/>
      <c r="F20" s="171"/>
    </row>
    <row r="21" spans="1:6" s="156" customFormat="1" ht="27.6">
      <c r="A21" s="290" t="s">
        <v>8805</v>
      </c>
      <c r="B21" s="174" t="s">
        <v>198</v>
      </c>
      <c r="C21" s="154">
        <f>SUM(C22:C31)</f>
        <v>130282500</v>
      </c>
      <c r="D21" s="153"/>
      <c r="E21" s="153"/>
      <c r="F21" s="153"/>
    </row>
    <row r="22" spans="1:6" ht="27.6">
      <c r="A22" s="291" t="s">
        <v>3</v>
      </c>
      <c r="B22" s="171" t="s">
        <v>199</v>
      </c>
      <c r="C22" s="172">
        <v>18566000</v>
      </c>
      <c r="D22" s="171" t="s">
        <v>5522</v>
      </c>
      <c r="E22" s="171" t="s">
        <v>5523</v>
      </c>
      <c r="F22" s="171" t="s">
        <v>5524</v>
      </c>
    </row>
    <row r="23" spans="1:6">
      <c r="A23" s="291" t="s">
        <v>4</v>
      </c>
      <c r="B23" s="171" t="s">
        <v>478</v>
      </c>
      <c r="C23" s="172">
        <v>30000000</v>
      </c>
      <c r="D23" s="171" t="s">
        <v>5525</v>
      </c>
      <c r="E23" s="171" t="s">
        <v>5526</v>
      </c>
      <c r="F23" s="171" t="s">
        <v>5524</v>
      </c>
    </row>
    <row r="24" spans="1:6">
      <c r="A24" s="291" t="s">
        <v>5</v>
      </c>
      <c r="B24" s="171" t="s">
        <v>1498</v>
      </c>
      <c r="C24" s="172">
        <v>8000000</v>
      </c>
      <c r="D24" s="171" t="s">
        <v>5527</v>
      </c>
      <c r="E24" s="171" t="s">
        <v>5523</v>
      </c>
      <c r="F24" s="171" t="s">
        <v>5524</v>
      </c>
    </row>
    <row r="25" spans="1:6" ht="27.6">
      <c r="A25" s="291" t="s">
        <v>8800</v>
      </c>
      <c r="B25" s="171" t="s">
        <v>1496</v>
      </c>
      <c r="C25" s="172">
        <v>2831000</v>
      </c>
      <c r="D25" s="171" t="s">
        <v>5528</v>
      </c>
      <c r="E25" s="171" t="s">
        <v>5523</v>
      </c>
      <c r="F25" s="171" t="s">
        <v>5524</v>
      </c>
    </row>
    <row r="26" spans="1:6">
      <c r="A26" s="291" t="s">
        <v>71</v>
      </c>
      <c r="B26" s="171" t="s">
        <v>201</v>
      </c>
      <c r="C26" s="172">
        <v>2816000</v>
      </c>
      <c r="D26" s="171" t="s">
        <v>5529</v>
      </c>
      <c r="E26" s="171" t="s">
        <v>5207</v>
      </c>
      <c r="F26" s="171" t="s">
        <v>5524</v>
      </c>
    </row>
    <row r="27" spans="1:6" ht="27.6">
      <c r="A27" s="291" t="s">
        <v>8801</v>
      </c>
      <c r="B27" s="171" t="s">
        <v>202</v>
      </c>
      <c r="C27" s="172">
        <v>31054500</v>
      </c>
      <c r="D27" s="171" t="s">
        <v>5530</v>
      </c>
      <c r="E27" s="171" t="s">
        <v>5531</v>
      </c>
      <c r="F27" s="171" t="s">
        <v>5524</v>
      </c>
    </row>
    <row r="28" spans="1:6" ht="27.6">
      <c r="A28" s="291" t="s">
        <v>8802</v>
      </c>
      <c r="B28" s="171" t="s">
        <v>204</v>
      </c>
      <c r="C28" s="172">
        <v>2450000</v>
      </c>
      <c r="D28" s="171" t="s">
        <v>5215</v>
      </c>
      <c r="E28" s="171" t="s">
        <v>5513</v>
      </c>
      <c r="F28" s="171" t="s">
        <v>5524</v>
      </c>
    </row>
    <row r="29" spans="1:6" ht="41.4">
      <c r="A29" s="291" t="s">
        <v>8803</v>
      </c>
      <c r="B29" s="171" t="s">
        <v>1499</v>
      </c>
      <c r="C29" s="172">
        <v>2565000</v>
      </c>
      <c r="D29" s="171" t="s">
        <v>5532</v>
      </c>
      <c r="E29" s="171" t="s">
        <v>5523</v>
      </c>
      <c r="F29" s="171" t="s">
        <v>5524</v>
      </c>
    </row>
    <row r="30" spans="1:6" ht="27.6">
      <c r="A30" s="291" t="s">
        <v>8804</v>
      </c>
      <c r="B30" s="171" t="s">
        <v>479</v>
      </c>
      <c r="C30" s="172">
        <v>30000000</v>
      </c>
      <c r="D30" s="171" t="s">
        <v>5533</v>
      </c>
      <c r="E30" s="171" t="s">
        <v>5523</v>
      </c>
      <c r="F30" s="171" t="s">
        <v>5524</v>
      </c>
    </row>
    <row r="31" spans="1:6" ht="27.6">
      <c r="A31" s="291" t="s">
        <v>3729</v>
      </c>
      <c r="B31" s="171" t="s">
        <v>1278</v>
      </c>
      <c r="C31" s="172">
        <v>2000000</v>
      </c>
      <c r="D31" s="171" t="s">
        <v>5534</v>
      </c>
      <c r="E31" s="171" t="s">
        <v>5523</v>
      </c>
      <c r="F31" s="171" t="s">
        <v>5524</v>
      </c>
    </row>
    <row r="32" spans="1:6">
      <c r="A32" s="170"/>
      <c r="B32" s="171"/>
      <c r="C32" s="172"/>
      <c r="D32" s="171"/>
      <c r="E32" s="171"/>
      <c r="F32" s="171"/>
    </row>
    <row r="33" spans="1:6" s="156" customFormat="1" ht="27.6">
      <c r="A33" s="290" t="s">
        <v>8806</v>
      </c>
      <c r="B33" s="176" t="s">
        <v>209</v>
      </c>
      <c r="C33" s="154">
        <f>SUM(C34)</f>
        <v>27192000</v>
      </c>
      <c r="D33" s="153"/>
      <c r="E33" s="153"/>
      <c r="F33" s="153"/>
    </row>
    <row r="34" spans="1:6" ht="41.4">
      <c r="A34" s="291" t="s">
        <v>3</v>
      </c>
      <c r="B34" s="171" t="s">
        <v>210</v>
      </c>
      <c r="C34" s="172">
        <v>27192000</v>
      </c>
      <c r="D34" s="171" t="s">
        <v>5535</v>
      </c>
      <c r="E34" s="171" t="s">
        <v>5328</v>
      </c>
      <c r="F34" s="171" t="s">
        <v>5524</v>
      </c>
    </row>
    <row r="35" spans="1:6">
      <c r="A35" s="170"/>
      <c r="B35" s="171"/>
      <c r="C35" s="172"/>
      <c r="D35" s="171"/>
      <c r="E35" s="171"/>
      <c r="F35" s="171"/>
    </row>
    <row r="36" spans="1:6" s="156" customFormat="1" ht="27.6">
      <c r="A36" s="157" t="s">
        <v>8813</v>
      </c>
      <c r="B36" s="153" t="s">
        <v>113</v>
      </c>
      <c r="C36" s="154">
        <f>SUM(C37)</f>
        <v>13000000</v>
      </c>
      <c r="D36" s="153"/>
      <c r="E36" s="153"/>
      <c r="F36" s="153"/>
    </row>
    <row r="37" spans="1:6" s="156" customFormat="1" ht="27.6">
      <c r="A37" s="290" t="s">
        <v>8799</v>
      </c>
      <c r="B37" s="174" t="s">
        <v>926</v>
      </c>
      <c r="C37" s="154">
        <f>SUM(C38)</f>
        <v>13000000</v>
      </c>
      <c r="D37" s="153"/>
      <c r="E37" s="153"/>
      <c r="F37" s="153"/>
    </row>
    <row r="38" spans="1:6" ht="27.6">
      <c r="A38" s="291" t="s">
        <v>3</v>
      </c>
      <c r="B38" s="171" t="s">
        <v>939</v>
      </c>
      <c r="C38" s="172">
        <v>13000000</v>
      </c>
      <c r="D38" s="171" t="s">
        <v>5536</v>
      </c>
      <c r="E38" s="171" t="s">
        <v>5537</v>
      </c>
      <c r="F38" s="171" t="s">
        <v>5538</v>
      </c>
    </row>
    <row r="39" spans="1:6">
      <c r="A39" s="170"/>
      <c r="B39" s="153"/>
      <c r="C39" s="172"/>
      <c r="D39" s="171"/>
      <c r="E39" s="171"/>
      <c r="F39" s="171"/>
    </row>
    <row r="40" spans="1:6" s="156" customFormat="1">
      <c r="A40" s="157" t="s">
        <v>8814</v>
      </c>
      <c r="B40" s="153" t="s">
        <v>134</v>
      </c>
      <c r="C40" s="154">
        <f>SUM(C41)</f>
        <v>2260000</v>
      </c>
      <c r="D40" s="153"/>
      <c r="E40" s="153"/>
      <c r="F40" s="153"/>
    </row>
    <row r="41" spans="1:6" s="156" customFormat="1" ht="27.6">
      <c r="A41" s="290" t="s">
        <v>8799</v>
      </c>
      <c r="B41" s="174" t="s">
        <v>1076</v>
      </c>
      <c r="C41" s="154">
        <f>SUM(C42)</f>
        <v>2260000</v>
      </c>
      <c r="D41" s="153"/>
      <c r="E41" s="153"/>
      <c r="F41" s="153"/>
    </row>
    <row r="42" spans="1:6" ht="27.6">
      <c r="A42" s="291" t="s">
        <v>3</v>
      </c>
      <c r="B42" s="171" t="s">
        <v>1088</v>
      </c>
      <c r="C42" s="172">
        <v>2260000</v>
      </c>
      <c r="D42" s="171" t="s">
        <v>5539</v>
      </c>
      <c r="E42" s="171" t="s">
        <v>5540</v>
      </c>
      <c r="F42" s="171" t="s">
        <v>5524</v>
      </c>
    </row>
    <row r="43" spans="1:6">
      <c r="A43" s="170"/>
      <c r="B43" s="153"/>
      <c r="C43" s="172"/>
      <c r="D43" s="171"/>
      <c r="E43" s="171"/>
      <c r="F43" s="171"/>
    </row>
    <row r="44" spans="1:6" s="156" customFormat="1">
      <c r="A44" s="157" t="s">
        <v>8815</v>
      </c>
      <c r="B44" s="153" t="s">
        <v>146</v>
      </c>
      <c r="C44" s="154">
        <f>SUM(C45,C49)</f>
        <v>56595000</v>
      </c>
      <c r="D44" s="153"/>
      <c r="E44" s="153"/>
      <c r="F44" s="153"/>
    </row>
    <row r="45" spans="1:6" s="156" customFormat="1" ht="27.6">
      <c r="A45" s="290" t="s">
        <v>8799</v>
      </c>
      <c r="B45" s="174" t="s">
        <v>1152</v>
      </c>
      <c r="C45" s="154">
        <f>SUM(C46:C47)</f>
        <v>39045000</v>
      </c>
      <c r="D45" s="153"/>
      <c r="E45" s="153"/>
      <c r="F45" s="153"/>
    </row>
    <row r="46" spans="1:6" ht="27.6">
      <c r="A46" s="291" t="s">
        <v>3</v>
      </c>
      <c r="B46" s="171" t="s">
        <v>1229</v>
      </c>
      <c r="C46" s="172">
        <v>13140000</v>
      </c>
      <c r="D46" s="171" t="s">
        <v>5541</v>
      </c>
      <c r="E46" s="171" t="s">
        <v>5526</v>
      </c>
      <c r="F46" s="171" t="s">
        <v>5524</v>
      </c>
    </row>
    <row r="47" spans="1:6" ht="27.6">
      <c r="A47" s="291" t="s">
        <v>4</v>
      </c>
      <c r="B47" s="171" t="s">
        <v>1230</v>
      </c>
      <c r="C47" s="172">
        <v>25905000</v>
      </c>
      <c r="D47" s="171" t="s">
        <v>5542</v>
      </c>
      <c r="E47" s="171" t="s">
        <v>5543</v>
      </c>
      <c r="F47" s="171" t="s">
        <v>5524</v>
      </c>
    </row>
    <row r="48" spans="1:6">
      <c r="A48" s="170"/>
      <c r="B48" s="171"/>
      <c r="C48" s="172"/>
      <c r="D48" s="171"/>
      <c r="E48" s="171" t="s">
        <v>5537</v>
      </c>
      <c r="F48" s="171" t="s">
        <v>5524</v>
      </c>
    </row>
    <row r="49" spans="1:6" s="156" customFormat="1" ht="27.6">
      <c r="A49" s="290" t="s">
        <v>8805</v>
      </c>
      <c r="B49" s="174" t="s">
        <v>1165</v>
      </c>
      <c r="C49" s="154">
        <f>SUM(C50)</f>
        <v>17550000</v>
      </c>
      <c r="D49" s="153"/>
      <c r="E49" s="153"/>
      <c r="F49" s="153"/>
    </row>
    <row r="50" spans="1:6" ht="27.6">
      <c r="A50" s="291" t="s">
        <v>3</v>
      </c>
      <c r="B50" s="171" t="s">
        <v>1166</v>
      </c>
      <c r="C50" s="172">
        <v>17550000</v>
      </c>
      <c r="D50" s="171" t="s">
        <v>5544</v>
      </c>
      <c r="E50" s="171" t="s">
        <v>5543</v>
      </c>
      <c r="F50" s="171" t="s">
        <v>5524</v>
      </c>
    </row>
    <row r="51" spans="1:6">
      <c r="A51" s="170"/>
      <c r="B51" s="153"/>
      <c r="C51" s="172"/>
      <c r="D51" s="171"/>
      <c r="E51" s="171"/>
      <c r="F51" s="171"/>
    </row>
    <row r="52" spans="1:6" s="156" customFormat="1">
      <c r="A52" s="157" t="s">
        <v>8816</v>
      </c>
      <c r="B52" s="153" t="s">
        <v>158</v>
      </c>
      <c r="C52" s="154">
        <f>SUM(C53,C57)</f>
        <v>31814000</v>
      </c>
      <c r="D52" s="153"/>
      <c r="E52" s="153"/>
      <c r="F52" s="153"/>
    </row>
    <row r="53" spans="1:6" s="156" customFormat="1" ht="27.6">
      <c r="A53" s="290" t="s">
        <v>8799</v>
      </c>
      <c r="B53" s="174" t="s">
        <v>1536</v>
      </c>
      <c r="C53" s="154">
        <f>SUM(C54:C55)</f>
        <v>18704000</v>
      </c>
      <c r="D53" s="153"/>
      <c r="E53" s="153"/>
      <c r="F53" s="153"/>
    </row>
    <row r="54" spans="1:6" ht="41.4">
      <c r="A54" s="291" t="s">
        <v>3</v>
      </c>
      <c r="B54" s="171" t="s">
        <v>1537</v>
      </c>
      <c r="C54" s="172">
        <v>5000000</v>
      </c>
      <c r="D54" s="171" t="s">
        <v>5545</v>
      </c>
      <c r="E54" s="171" t="s">
        <v>5546</v>
      </c>
      <c r="F54" s="171" t="s">
        <v>5524</v>
      </c>
    </row>
    <row r="55" spans="1:6" ht="27.6">
      <c r="A55" s="291" t="s">
        <v>4</v>
      </c>
      <c r="B55" s="171" t="s">
        <v>1538</v>
      </c>
      <c r="C55" s="172">
        <v>13704000</v>
      </c>
      <c r="D55" s="171" t="s">
        <v>5547</v>
      </c>
      <c r="E55" s="171" t="s">
        <v>5546</v>
      </c>
      <c r="F55" s="171" t="s">
        <v>5548</v>
      </c>
    </row>
    <row r="56" spans="1:6">
      <c r="A56" s="170"/>
      <c r="B56" s="171"/>
      <c r="C56" s="172"/>
      <c r="D56" s="171"/>
      <c r="E56" s="171"/>
      <c r="F56" s="171"/>
    </row>
    <row r="57" spans="1:6" s="156" customFormat="1" ht="27.6">
      <c r="A57" s="290" t="s">
        <v>8805</v>
      </c>
      <c r="B57" s="174" t="s">
        <v>1510</v>
      </c>
      <c r="C57" s="154">
        <f>SUM(C58:C59)</f>
        <v>13110000</v>
      </c>
      <c r="D57" s="153"/>
      <c r="E57" s="153"/>
      <c r="F57" s="153"/>
    </row>
    <row r="58" spans="1:6">
      <c r="A58" s="291" t="s">
        <v>3</v>
      </c>
      <c r="B58" s="171" t="s">
        <v>1539</v>
      </c>
      <c r="C58" s="172">
        <v>9120000</v>
      </c>
      <c r="D58" s="171" t="s">
        <v>5549</v>
      </c>
      <c r="E58" s="171" t="s">
        <v>5537</v>
      </c>
      <c r="F58" s="171" t="s">
        <v>5550</v>
      </c>
    </row>
    <row r="59" spans="1:6" ht="27.6">
      <c r="A59" s="291" t="s">
        <v>4</v>
      </c>
      <c r="B59" s="171" t="s">
        <v>1540</v>
      </c>
      <c r="C59" s="172">
        <v>3990000</v>
      </c>
      <c r="D59" s="171" t="s">
        <v>5551</v>
      </c>
      <c r="E59" s="171" t="s">
        <v>5537</v>
      </c>
      <c r="F59" s="171" t="s">
        <v>5550</v>
      </c>
    </row>
  </sheetData>
  <pageMargins left="0.39370078740157483" right="0.39370078740157483" top="0.39370078740157483" bottom="0.47244094488188981" header="0.31496062992125984" footer="0.31496062992125984"/>
  <pageSetup paperSize="403" scale="68" firstPageNumber="276" fitToHeight="0" orientation="landscape" useFirstPageNumber="1" horizontalDpi="200" verticalDpi="200" r:id="rId1"/>
  <headerFooter>
    <oddFooter>&amp;CInformasi APBD Tahun 2016&amp;R&amp;P</oddFooter>
  </headerFooter>
  <rowBreaks count="1" manualBreakCount="1">
    <brk id="48" max="16383" man="1"/>
  </rowBreaks>
</worksheet>
</file>

<file path=xl/worksheets/sheet3.xml><?xml version="1.0" encoding="utf-8"?>
<worksheet xmlns="http://schemas.openxmlformats.org/spreadsheetml/2006/main" xmlns:r="http://schemas.openxmlformats.org/officeDocument/2006/relationships">
  <sheetPr>
    <outlinePr summaryBelow="0" summaryRight="0"/>
    <pageSetUpPr autoPageBreaks="0"/>
  </sheetPr>
  <dimension ref="A1:H2547"/>
  <sheetViews>
    <sheetView showGridLines="0" showOutlineSymbols="0" view="pageBreakPreview" zoomScale="85" zoomScaleSheetLayoutView="85" workbookViewId="0">
      <pane xSplit="5" ySplit="4" topLeftCell="F1577" activePane="bottomRight" state="frozen"/>
      <selection pane="topRight" activeCell="F1" sqref="F1"/>
      <selection pane="bottomLeft" activeCell="A5" sqref="A5"/>
      <selection pane="bottomRight" activeCell="F1660" sqref="F1660"/>
    </sheetView>
  </sheetViews>
  <sheetFormatPr defaultColWidth="8" defaultRowHeight="12.75" customHeight="1"/>
  <cols>
    <col min="1" max="4" width="3.77734375" style="8" customWidth="1"/>
    <col min="5" max="5" width="50.77734375" style="8" customWidth="1"/>
    <col min="6" max="6" width="17.33203125" style="8" bestFit="1" customWidth="1"/>
    <col min="7" max="7" width="37.88671875" style="8" bestFit="1" customWidth="1"/>
    <col min="8" max="8" width="17.5546875" style="8" bestFit="1" customWidth="1"/>
    <col min="9" max="166" width="6.88671875" style="8" customWidth="1"/>
    <col min="167" max="16384" width="8" style="8"/>
  </cols>
  <sheetData>
    <row r="1" spans="1:8" ht="26.4">
      <c r="A1" s="240" t="s">
        <v>1803</v>
      </c>
      <c r="B1" s="240"/>
      <c r="C1" s="240"/>
      <c r="D1" s="240"/>
      <c r="E1" s="83" t="s">
        <v>1</v>
      </c>
      <c r="F1" s="83" t="s">
        <v>1804</v>
      </c>
      <c r="G1" s="84"/>
    </row>
    <row r="2" spans="1:8" ht="13.2">
      <c r="A2" s="240" t="s">
        <v>3</v>
      </c>
      <c r="B2" s="240"/>
      <c r="C2" s="240"/>
      <c r="D2" s="240"/>
      <c r="E2" s="83" t="s">
        <v>4</v>
      </c>
      <c r="F2" s="83" t="s">
        <v>1805</v>
      </c>
      <c r="G2" s="84"/>
    </row>
    <row r="3" spans="1:8" ht="13.2">
      <c r="A3" s="222" t="s">
        <v>71</v>
      </c>
      <c r="B3" s="222"/>
      <c r="C3" s="222"/>
      <c r="D3" s="222"/>
      <c r="E3" s="85" t="s">
        <v>33</v>
      </c>
      <c r="F3" s="86">
        <v>306375393000</v>
      </c>
      <c r="G3" s="84"/>
      <c r="H3" s="69">
        <f>Rekap!F60</f>
        <v>306375393000</v>
      </c>
    </row>
    <row r="4" spans="1:8" ht="13.2">
      <c r="A4" s="222" t="s">
        <v>1806</v>
      </c>
      <c r="B4" s="222"/>
      <c r="C4" s="222"/>
      <c r="D4" s="222"/>
      <c r="E4" s="85" t="s">
        <v>35</v>
      </c>
      <c r="F4" s="86">
        <v>306375393000</v>
      </c>
      <c r="G4" s="84"/>
      <c r="H4" s="69">
        <f>F3-H3</f>
        <v>0</v>
      </c>
    </row>
    <row r="5" spans="1:8" ht="13.2">
      <c r="A5" s="222" t="s">
        <v>1807</v>
      </c>
      <c r="B5" s="222"/>
      <c r="C5" s="222"/>
      <c r="D5" s="222"/>
      <c r="E5" s="85" t="s">
        <v>39</v>
      </c>
      <c r="F5" s="86">
        <v>48897733000</v>
      </c>
      <c r="G5" s="84"/>
    </row>
    <row r="6" spans="1:8" s="6" customFormat="1" ht="13.2">
      <c r="A6" s="233" t="s">
        <v>1808</v>
      </c>
      <c r="B6" s="233"/>
      <c r="C6" s="233"/>
      <c r="D6" s="233"/>
      <c r="E6" s="87" t="s">
        <v>1809</v>
      </c>
      <c r="F6" s="88">
        <v>6812000000</v>
      </c>
      <c r="G6" s="89"/>
    </row>
    <row r="7" spans="1:8" s="6" customFormat="1" ht="13.2">
      <c r="A7" s="233" t="s">
        <v>1810</v>
      </c>
      <c r="B7" s="233"/>
      <c r="C7" s="233"/>
      <c r="D7" s="233"/>
      <c r="E7" s="87" t="s">
        <v>1809</v>
      </c>
      <c r="F7" s="88">
        <v>6812000000</v>
      </c>
      <c r="G7" s="89"/>
    </row>
    <row r="8" spans="1:8" s="70" customFormat="1" ht="13.2">
      <c r="A8" s="229">
        <v>1</v>
      </c>
      <c r="B8" s="229"/>
      <c r="C8" s="229"/>
      <c r="D8" s="229"/>
      <c r="E8" s="91" t="s">
        <v>3914</v>
      </c>
      <c r="F8" s="92">
        <v>100000000</v>
      </c>
      <c r="G8" s="91" t="s">
        <v>3915</v>
      </c>
    </row>
    <row r="9" spans="1:8" s="70" customFormat="1" ht="13.2">
      <c r="A9" s="239">
        <v>2</v>
      </c>
      <c r="B9" s="239"/>
      <c r="C9" s="239"/>
      <c r="D9" s="239"/>
      <c r="E9" s="91" t="s">
        <v>3916</v>
      </c>
      <c r="F9" s="92">
        <v>50000000</v>
      </c>
      <c r="G9" s="91" t="s">
        <v>3915</v>
      </c>
    </row>
    <row r="10" spans="1:8" s="70" customFormat="1" ht="13.2">
      <c r="A10" s="239">
        <v>3</v>
      </c>
      <c r="B10" s="239"/>
      <c r="C10" s="239"/>
      <c r="D10" s="239"/>
      <c r="E10" s="91" t="s">
        <v>3917</v>
      </c>
      <c r="F10" s="92">
        <v>300000000</v>
      </c>
      <c r="G10" s="91" t="s">
        <v>3915</v>
      </c>
    </row>
    <row r="11" spans="1:8" s="70" customFormat="1" ht="13.2">
      <c r="A11" s="229">
        <v>4</v>
      </c>
      <c r="B11" s="229"/>
      <c r="C11" s="229"/>
      <c r="D11" s="229"/>
      <c r="E11" s="91" t="s">
        <v>3918</v>
      </c>
      <c r="F11" s="92">
        <v>100000000</v>
      </c>
      <c r="G11" s="91" t="s">
        <v>3915</v>
      </c>
    </row>
    <row r="12" spans="1:8" s="71" customFormat="1" ht="13.2">
      <c r="A12" s="237">
        <v>5</v>
      </c>
      <c r="B12" s="237"/>
      <c r="C12" s="237"/>
      <c r="D12" s="237"/>
      <c r="E12" s="93" t="s">
        <v>3919</v>
      </c>
      <c r="F12" s="94">
        <f>100000000+100000000</f>
        <v>200000000</v>
      </c>
      <c r="G12" s="93" t="s">
        <v>3915</v>
      </c>
    </row>
    <row r="13" spans="1:8" s="71" customFormat="1" ht="13.2">
      <c r="A13" s="237">
        <v>6</v>
      </c>
      <c r="B13" s="237"/>
      <c r="C13" s="237"/>
      <c r="D13" s="237"/>
      <c r="E13" s="93" t="s">
        <v>3920</v>
      </c>
      <c r="F13" s="94">
        <f>50000000+50000000</f>
        <v>100000000</v>
      </c>
      <c r="G13" s="93" t="s">
        <v>3915</v>
      </c>
    </row>
    <row r="14" spans="1:8" s="71" customFormat="1" ht="13.2">
      <c r="A14" s="238">
        <v>7</v>
      </c>
      <c r="B14" s="238"/>
      <c r="C14" s="238"/>
      <c r="D14" s="238"/>
      <c r="E14" s="93" t="s">
        <v>3921</v>
      </c>
      <c r="F14" s="94">
        <f>50000000+50000000</f>
        <v>100000000</v>
      </c>
      <c r="G14" s="93" t="s">
        <v>3915</v>
      </c>
    </row>
    <row r="15" spans="1:8" s="70" customFormat="1" ht="13.2">
      <c r="A15" s="239">
        <v>8</v>
      </c>
      <c r="B15" s="239"/>
      <c r="C15" s="239"/>
      <c r="D15" s="239"/>
      <c r="E15" s="91" t="s">
        <v>3922</v>
      </c>
      <c r="F15" s="92">
        <v>25000000</v>
      </c>
      <c r="G15" s="91" t="s">
        <v>3915</v>
      </c>
    </row>
    <row r="16" spans="1:8" s="70" customFormat="1" ht="13.2">
      <c r="A16" s="239">
        <v>9</v>
      </c>
      <c r="B16" s="239"/>
      <c r="C16" s="239"/>
      <c r="D16" s="239"/>
      <c r="E16" s="91" t="s">
        <v>3923</v>
      </c>
      <c r="F16" s="92">
        <v>50000000</v>
      </c>
      <c r="G16" s="91" t="s">
        <v>3915</v>
      </c>
    </row>
    <row r="17" spans="1:7" s="70" customFormat="1" ht="13.2">
      <c r="A17" s="239">
        <v>10</v>
      </c>
      <c r="B17" s="239"/>
      <c r="C17" s="239"/>
      <c r="D17" s="239"/>
      <c r="E17" s="91" t="s">
        <v>3924</v>
      </c>
      <c r="F17" s="92">
        <v>150000000</v>
      </c>
      <c r="G17" s="91" t="s">
        <v>3925</v>
      </c>
    </row>
    <row r="18" spans="1:7" s="71" customFormat="1" ht="13.2">
      <c r="A18" s="238">
        <v>11</v>
      </c>
      <c r="B18" s="238"/>
      <c r="C18" s="238"/>
      <c r="D18" s="238"/>
      <c r="E18" s="95" t="s">
        <v>3926</v>
      </c>
      <c r="F18" s="94">
        <f>1000000000+30000000+200000000+50000000-200000000+75000000+50000000+500000000</f>
        <v>1705000000</v>
      </c>
      <c r="G18" s="93" t="s">
        <v>3925</v>
      </c>
    </row>
    <row r="19" spans="1:7" s="71" customFormat="1" ht="13.2">
      <c r="A19" s="238"/>
      <c r="B19" s="238"/>
      <c r="C19" s="238"/>
      <c r="D19" s="238"/>
      <c r="E19" s="96" t="s">
        <v>5070</v>
      </c>
      <c r="F19" s="94"/>
      <c r="G19" s="93"/>
    </row>
    <row r="20" spans="1:7" s="71" customFormat="1" ht="13.2">
      <c r="A20" s="238"/>
      <c r="B20" s="238"/>
      <c r="C20" s="238"/>
      <c r="D20" s="238"/>
      <c r="E20" s="96" t="s">
        <v>5071</v>
      </c>
      <c r="F20" s="94"/>
      <c r="G20" s="93"/>
    </row>
    <row r="21" spans="1:7" s="71" customFormat="1" ht="13.2">
      <c r="A21" s="238"/>
      <c r="B21" s="238"/>
      <c r="C21" s="238"/>
      <c r="D21" s="238"/>
      <c r="E21" s="97" t="s">
        <v>5072</v>
      </c>
      <c r="F21" s="94"/>
      <c r="G21" s="93"/>
    </row>
    <row r="22" spans="1:7" s="71" customFormat="1" ht="13.2">
      <c r="A22" s="238"/>
      <c r="B22" s="238"/>
      <c r="C22" s="238"/>
      <c r="D22" s="238"/>
      <c r="E22" s="97"/>
      <c r="F22" s="94"/>
      <c r="G22" s="93"/>
    </row>
    <row r="23" spans="1:7" s="70" customFormat="1" ht="13.2">
      <c r="A23" s="239">
        <v>12</v>
      </c>
      <c r="B23" s="239"/>
      <c r="C23" s="239"/>
      <c r="D23" s="239"/>
      <c r="E23" s="98" t="s">
        <v>3927</v>
      </c>
      <c r="F23" s="92">
        <f>50000000+50000000</f>
        <v>100000000</v>
      </c>
      <c r="G23" s="91" t="s">
        <v>3925</v>
      </c>
    </row>
    <row r="24" spans="1:7" s="70" customFormat="1" ht="13.2">
      <c r="A24" s="229">
        <v>13</v>
      </c>
      <c r="B24" s="229"/>
      <c r="C24" s="229"/>
      <c r="D24" s="229"/>
      <c r="E24" s="98" t="s">
        <v>3928</v>
      </c>
      <c r="F24" s="92">
        <v>50000000</v>
      </c>
      <c r="G24" s="91" t="s">
        <v>3929</v>
      </c>
    </row>
    <row r="25" spans="1:7" s="70" customFormat="1" ht="13.2">
      <c r="A25" s="239">
        <v>14</v>
      </c>
      <c r="B25" s="239"/>
      <c r="C25" s="239"/>
      <c r="D25" s="239"/>
      <c r="E25" s="98" t="s">
        <v>3930</v>
      </c>
      <c r="F25" s="92">
        <v>55000000</v>
      </c>
      <c r="G25" s="91" t="s">
        <v>3925</v>
      </c>
    </row>
    <row r="26" spans="1:7" s="70" customFormat="1" ht="13.2">
      <c r="A26" s="228">
        <v>15</v>
      </c>
      <c r="B26" s="228"/>
      <c r="C26" s="228"/>
      <c r="D26" s="228"/>
      <c r="E26" s="98" t="s">
        <v>3931</v>
      </c>
      <c r="F26" s="92">
        <v>205000000</v>
      </c>
      <c r="G26" s="91" t="s">
        <v>3925</v>
      </c>
    </row>
    <row r="27" spans="1:7" s="72" customFormat="1" ht="13.2">
      <c r="A27" s="229">
        <v>16</v>
      </c>
      <c r="B27" s="229"/>
      <c r="C27" s="229"/>
      <c r="D27" s="229"/>
      <c r="E27" s="98" t="s">
        <v>3932</v>
      </c>
      <c r="F27" s="99">
        <f>50000000+50000000</f>
        <v>100000000</v>
      </c>
      <c r="G27" s="100" t="s">
        <v>3925</v>
      </c>
    </row>
    <row r="28" spans="1:7" s="70" customFormat="1" ht="13.2">
      <c r="A28" s="241">
        <v>17</v>
      </c>
      <c r="B28" s="241"/>
      <c r="C28" s="241"/>
      <c r="D28" s="241"/>
      <c r="E28" s="98" t="s">
        <v>3933</v>
      </c>
      <c r="F28" s="92">
        <v>50000000</v>
      </c>
      <c r="G28" s="91" t="s">
        <v>3925</v>
      </c>
    </row>
    <row r="29" spans="1:7" s="71" customFormat="1" ht="13.2">
      <c r="A29" s="237">
        <v>18</v>
      </c>
      <c r="B29" s="237"/>
      <c r="C29" s="237"/>
      <c r="D29" s="237"/>
      <c r="E29" s="95" t="s">
        <v>3934</v>
      </c>
      <c r="F29" s="94">
        <f>50000000+50000000+25000000+25000000</f>
        <v>150000000</v>
      </c>
      <c r="G29" s="93" t="s">
        <v>3925</v>
      </c>
    </row>
    <row r="30" spans="1:7" s="70" customFormat="1" ht="13.2">
      <c r="A30" s="229">
        <v>19</v>
      </c>
      <c r="B30" s="229"/>
      <c r="C30" s="229"/>
      <c r="D30" s="229"/>
      <c r="E30" s="98" t="s">
        <v>3935</v>
      </c>
      <c r="F30" s="92">
        <v>55000000</v>
      </c>
      <c r="G30" s="91" t="s">
        <v>3936</v>
      </c>
    </row>
    <row r="31" spans="1:7" s="70" customFormat="1" ht="13.2">
      <c r="A31" s="228">
        <v>20</v>
      </c>
      <c r="B31" s="228"/>
      <c r="C31" s="228"/>
      <c r="D31" s="228"/>
      <c r="E31" s="98" t="s">
        <v>3937</v>
      </c>
      <c r="F31" s="92">
        <v>75000000</v>
      </c>
      <c r="G31" s="100" t="s">
        <v>3938</v>
      </c>
    </row>
    <row r="32" spans="1:7" s="72" customFormat="1" ht="13.2">
      <c r="A32" s="239">
        <v>21</v>
      </c>
      <c r="B32" s="239"/>
      <c r="C32" s="239"/>
      <c r="D32" s="239"/>
      <c r="E32" s="98" t="s">
        <v>3939</v>
      </c>
      <c r="F32" s="99">
        <v>130000000</v>
      </c>
      <c r="G32" s="100" t="s">
        <v>3938</v>
      </c>
    </row>
    <row r="33" spans="1:7" s="72" customFormat="1" ht="13.2">
      <c r="A33" s="228">
        <v>22</v>
      </c>
      <c r="B33" s="228"/>
      <c r="C33" s="228"/>
      <c r="D33" s="228"/>
      <c r="E33" s="98" t="s">
        <v>3940</v>
      </c>
      <c r="F33" s="99">
        <v>50000000</v>
      </c>
      <c r="G33" s="91" t="s">
        <v>3936</v>
      </c>
    </row>
    <row r="34" spans="1:7" s="72" customFormat="1" ht="13.2">
      <c r="A34" s="228">
        <v>23</v>
      </c>
      <c r="B34" s="228"/>
      <c r="C34" s="228"/>
      <c r="D34" s="228"/>
      <c r="E34" s="98" t="s">
        <v>3941</v>
      </c>
      <c r="F34" s="99">
        <v>50000000</v>
      </c>
      <c r="G34" s="91" t="s">
        <v>3929</v>
      </c>
    </row>
    <row r="35" spans="1:7" s="72" customFormat="1" ht="26.4">
      <c r="A35" s="228">
        <v>24</v>
      </c>
      <c r="B35" s="228"/>
      <c r="C35" s="228"/>
      <c r="D35" s="228"/>
      <c r="E35" s="98" t="s">
        <v>3942</v>
      </c>
      <c r="F35" s="99">
        <v>50000000</v>
      </c>
      <c r="G35" s="100" t="s">
        <v>3938</v>
      </c>
    </row>
    <row r="36" spans="1:7" s="73" customFormat="1" ht="13.2">
      <c r="A36" s="235">
        <v>25</v>
      </c>
      <c r="B36" s="235"/>
      <c r="C36" s="235"/>
      <c r="D36" s="235"/>
      <c r="E36" s="101" t="s">
        <v>3943</v>
      </c>
      <c r="F36" s="102">
        <v>25000000</v>
      </c>
      <c r="G36" s="100" t="s">
        <v>3929</v>
      </c>
    </row>
    <row r="37" spans="1:7" s="73" customFormat="1" ht="13.2">
      <c r="A37" s="231">
        <v>26</v>
      </c>
      <c r="B37" s="231"/>
      <c r="C37" s="231"/>
      <c r="D37" s="231"/>
      <c r="E37" s="101" t="s">
        <v>3944</v>
      </c>
      <c r="F37" s="103">
        <v>200000000</v>
      </c>
      <c r="G37" s="104" t="s">
        <v>3925</v>
      </c>
    </row>
    <row r="38" spans="1:7" s="73" customFormat="1" ht="13.2">
      <c r="A38" s="231">
        <v>27</v>
      </c>
      <c r="B38" s="231"/>
      <c r="C38" s="231"/>
      <c r="D38" s="231"/>
      <c r="E38" s="101" t="s">
        <v>3945</v>
      </c>
      <c r="F38" s="103">
        <v>100000000</v>
      </c>
      <c r="G38" s="104" t="s">
        <v>3925</v>
      </c>
    </row>
    <row r="39" spans="1:7" s="73" customFormat="1" ht="13.2">
      <c r="A39" s="231">
        <v>28</v>
      </c>
      <c r="B39" s="231"/>
      <c r="C39" s="231"/>
      <c r="D39" s="231"/>
      <c r="E39" s="101" t="s">
        <v>3946</v>
      </c>
      <c r="F39" s="103">
        <v>100000000</v>
      </c>
      <c r="G39" s="104" t="s">
        <v>3925</v>
      </c>
    </row>
    <row r="40" spans="1:7" s="73" customFormat="1" ht="13.2">
      <c r="A40" s="231">
        <v>29</v>
      </c>
      <c r="B40" s="231"/>
      <c r="C40" s="231"/>
      <c r="D40" s="231"/>
      <c r="E40" s="101" t="s">
        <v>3947</v>
      </c>
      <c r="F40" s="103">
        <v>50000000</v>
      </c>
      <c r="G40" s="104" t="s">
        <v>3925</v>
      </c>
    </row>
    <row r="41" spans="1:7" s="73" customFormat="1" ht="13.2">
      <c r="A41" s="231">
        <v>30</v>
      </c>
      <c r="B41" s="231"/>
      <c r="C41" s="231"/>
      <c r="D41" s="231"/>
      <c r="E41" s="101" t="s">
        <v>3948</v>
      </c>
      <c r="F41" s="103">
        <v>50000000</v>
      </c>
      <c r="G41" s="104" t="s">
        <v>3925</v>
      </c>
    </row>
    <row r="42" spans="1:7" s="73" customFormat="1" ht="13.2">
      <c r="A42" s="231">
        <v>31</v>
      </c>
      <c r="B42" s="231"/>
      <c r="C42" s="231"/>
      <c r="D42" s="231"/>
      <c r="E42" s="101" t="s">
        <v>3949</v>
      </c>
      <c r="F42" s="103">
        <v>50000000</v>
      </c>
      <c r="G42" s="104" t="s">
        <v>3925</v>
      </c>
    </row>
    <row r="43" spans="1:7" s="73" customFormat="1" ht="13.2">
      <c r="A43" s="235">
        <v>32</v>
      </c>
      <c r="B43" s="235"/>
      <c r="C43" s="235"/>
      <c r="D43" s="235"/>
      <c r="E43" s="101" t="s">
        <v>3950</v>
      </c>
      <c r="F43" s="103">
        <v>140000000</v>
      </c>
      <c r="G43" s="104" t="s">
        <v>3925</v>
      </c>
    </row>
    <row r="44" spans="1:7" s="73" customFormat="1" ht="13.2">
      <c r="A44" s="235">
        <v>33</v>
      </c>
      <c r="B44" s="235"/>
      <c r="C44" s="235"/>
      <c r="D44" s="235"/>
      <c r="E44" s="101" t="s">
        <v>3951</v>
      </c>
      <c r="F44" s="105">
        <v>75000000</v>
      </c>
      <c r="G44" s="106" t="s">
        <v>3925</v>
      </c>
    </row>
    <row r="45" spans="1:7" s="73" customFormat="1" ht="13.2">
      <c r="A45" s="235">
        <v>34</v>
      </c>
      <c r="B45" s="235"/>
      <c r="C45" s="235"/>
      <c r="D45" s="235"/>
      <c r="E45" s="101" t="s">
        <v>3952</v>
      </c>
      <c r="F45" s="105">
        <v>10000000</v>
      </c>
      <c r="G45" s="106" t="s">
        <v>3925</v>
      </c>
    </row>
    <row r="46" spans="1:7" s="73" customFormat="1" ht="13.2">
      <c r="A46" s="235">
        <v>35</v>
      </c>
      <c r="B46" s="235"/>
      <c r="C46" s="235"/>
      <c r="D46" s="235"/>
      <c r="E46" s="101" t="s">
        <v>3953</v>
      </c>
      <c r="F46" s="105">
        <v>150000000</v>
      </c>
      <c r="G46" s="106" t="s">
        <v>3925</v>
      </c>
    </row>
    <row r="47" spans="1:7" s="73" customFormat="1" ht="13.2">
      <c r="A47" s="231">
        <v>36</v>
      </c>
      <c r="B47" s="231"/>
      <c r="C47" s="231"/>
      <c r="D47" s="231"/>
      <c r="E47" s="101" t="s">
        <v>3954</v>
      </c>
      <c r="F47" s="103">
        <v>30000000</v>
      </c>
      <c r="G47" s="104" t="s">
        <v>3925</v>
      </c>
    </row>
    <row r="48" spans="1:7" s="73" customFormat="1" ht="13.2">
      <c r="A48" s="231">
        <v>37</v>
      </c>
      <c r="B48" s="231"/>
      <c r="C48" s="231"/>
      <c r="D48" s="231"/>
      <c r="E48" s="101" t="s">
        <v>3955</v>
      </c>
      <c r="F48" s="103">
        <v>20000000</v>
      </c>
      <c r="G48" s="104" t="s">
        <v>3925</v>
      </c>
    </row>
    <row r="49" spans="1:7" s="73" customFormat="1" ht="13.2">
      <c r="A49" s="235">
        <v>38</v>
      </c>
      <c r="B49" s="235"/>
      <c r="C49" s="235"/>
      <c r="D49" s="235"/>
      <c r="E49" s="101" t="s">
        <v>3956</v>
      </c>
      <c r="F49" s="103">
        <v>100000000</v>
      </c>
      <c r="G49" s="104" t="s">
        <v>3925</v>
      </c>
    </row>
    <row r="50" spans="1:7" s="73" customFormat="1" ht="13.2">
      <c r="A50" s="235">
        <v>39</v>
      </c>
      <c r="B50" s="235"/>
      <c r="C50" s="235"/>
      <c r="D50" s="235"/>
      <c r="E50" s="101" t="s">
        <v>3957</v>
      </c>
      <c r="F50" s="105">
        <v>20000000</v>
      </c>
      <c r="G50" s="106" t="s">
        <v>3925</v>
      </c>
    </row>
    <row r="51" spans="1:7" s="73" customFormat="1" ht="13.2">
      <c r="A51" s="235">
        <v>40</v>
      </c>
      <c r="B51" s="235"/>
      <c r="C51" s="235"/>
      <c r="D51" s="235"/>
      <c r="E51" s="101" t="s">
        <v>3958</v>
      </c>
      <c r="F51" s="103">
        <v>20000000</v>
      </c>
      <c r="G51" s="104" t="s">
        <v>3925</v>
      </c>
    </row>
    <row r="52" spans="1:7" s="73" customFormat="1" ht="13.2">
      <c r="A52" s="235">
        <v>41</v>
      </c>
      <c r="B52" s="235"/>
      <c r="C52" s="235"/>
      <c r="D52" s="235"/>
      <c r="E52" s="101" t="s">
        <v>3959</v>
      </c>
      <c r="F52" s="105">
        <v>25000000</v>
      </c>
      <c r="G52" s="106" t="s">
        <v>3925</v>
      </c>
    </row>
    <row r="53" spans="1:7" s="73" customFormat="1" ht="26.4">
      <c r="A53" s="235">
        <v>42</v>
      </c>
      <c r="B53" s="235"/>
      <c r="C53" s="235"/>
      <c r="D53" s="235"/>
      <c r="E53" s="101" t="s">
        <v>3960</v>
      </c>
      <c r="F53" s="103">
        <v>22000000</v>
      </c>
      <c r="G53" s="107" t="s">
        <v>3961</v>
      </c>
    </row>
    <row r="54" spans="1:7" s="73" customFormat="1" ht="13.2">
      <c r="A54" s="235">
        <v>43</v>
      </c>
      <c r="B54" s="235"/>
      <c r="C54" s="235"/>
      <c r="D54" s="235"/>
      <c r="E54" s="101" t="s">
        <v>3962</v>
      </c>
      <c r="F54" s="103">
        <v>50000000</v>
      </c>
      <c r="G54" s="104" t="s">
        <v>3925</v>
      </c>
    </row>
    <row r="55" spans="1:7" s="73" customFormat="1" ht="26.4">
      <c r="A55" s="236">
        <v>44</v>
      </c>
      <c r="B55" s="236"/>
      <c r="C55" s="236"/>
      <c r="D55" s="236"/>
      <c r="E55" s="101" t="s">
        <v>3963</v>
      </c>
      <c r="F55" s="105">
        <v>50000000</v>
      </c>
      <c r="G55" s="100" t="s">
        <v>3929</v>
      </c>
    </row>
    <row r="56" spans="1:7" s="73" customFormat="1" ht="13.2">
      <c r="A56" s="236">
        <v>45</v>
      </c>
      <c r="B56" s="236"/>
      <c r="C56" s="236"/>
      <c r="D56" s="236"/>
      <c r="E56" s="101" t="s">
        <v>3964</v>
      </c>
      <c r="F56" s="103">
        <v>150000000</v>
      </c>
      <c r="G56" s="91" t="s">
        <v>3929</v>
      </c>
    </row>
    <row r="57" spans="1:7" s="73" customFormat="1" ht="13.2">
      <c r="A57" s="235">
        <v>46</v>
      </c>
      <c r="B57" s="235"/>
      <c r="C57" s="235"/>
      <c r="D57" s="235"/>
      <c r="E57" s="101" t="s">
        <v>3965</v>
      </c>
      <c r="F57" s="105">
        <v>150000000</v>
      </c>
      <c r="G57" s="106" t="s">
        <v>3925</v>
      </c>
    </row>
    <row r="58" spans="1:7" s="73" customFormat="1" ht="13.2">
      <c r="A58" s="231">
        <v>47</v>
      </c>
      <c r="B58" s="231"/>
      <c r="C58" s="231"/>
      <c r="D58" s="231"/>
      <c r="E58" s="101" t="s">
        <v>3966</v>
      </c>
      <c r="F58" s="103">
        <v>100000000</v>
      </c>
      <c r="G58" s="104" t="s">
        <v>3925</v>
      </c>
    </row>
    <row r="59" spans="1:7" s="73" customFormat="1" ht="13.2">
      <c r="A59" s="231">
        <v>48</v>
      </c>
      <c r="B59" s="231"/>
      <c r="C59" s="231"/>
      <c r="D59" s="231"/>
      <c r="E59" s="101" t="s">
        <v>3967</v>
      </c>
      <c r="F59" s="103">
        <v>150000000</v>
      </c>
      <c r="G59" s="104" t="s">
        <v>3925</v>
      </c>
    </row>
    <row r="60" spans="1:7" s="73" customFormat="1" ht="13.2">
      <c r="A60" s="231">
        <v>49</v>
      </c>
      <c r="B60" s="231"/>
      <c r="C60" s="231"/>
      <c r="D60" s="231"/>
      <c r="E60" s="101" t="s">
        <v>3968</v>
      </c>
      <c r="F60" s="103">
        <v>50000000</v>
      </c>
      <c r="G60" s="104" t="s">
        <v>3925</v>
      </c>
    </row>
    <row r="61" spans="1:7" s="73" customFormat="1" ht="13.2">
      <c r="A61" s="231">
        <v>50</v>
      </c>
      <c r="B61" s="231"/>
      <c r="C61" s="231"/>
      <c r="D61" s="231"/>
      <c r="E61" s="101" t="s">
        <v>3969</v>
      </c>
      <c r="F61" s="103">
        <v>150000000</v>
      </c>
      <c r="G61" s="104" t="s">
        <v>3925</v>
      </c>
    </row>
    <row r="62" spans="1:7" s="73" customFormat="1" ht="13.2">
      <c r="A62" s="231">
        <v>51</v>
      </c>
      <c r="B62" s="231"/>
      <c r="C62" s="231"/>
      <c r="D62" s="231"/>
      <c r="E62" s="101" t="s">
        <v>3970</v>
      </c>
      <c r="F62" s="103">
        <v>150000000</v>
      </c>
      <c r="G62" s="104" t="s">
        <v>3925</v>
      </c>
    </row>
    <row r="63" spans="1:7" s="73" customFormat="1" ht="13.2">
      <c r="A63" s="231">
        <v>52</v>
      </c>
      <c r="B63" s="231"/>
      <c r="C63" s="231"/>
      <c r="D63" s="231"/>
      <c r="E63" s="101" t="s">
        <v>3971</v>
      </c>
      <c r="F63" s="103">
        <v>125000000</v>
      </c>
      <c r="G63" s="104" t="s">
        <v>3925</v>
      </c>
    </row>
    <row r="64" spans="1:7" s="73" customFormat="1" ht="26.4">
      <c r="A64" s="235">
        <v>53</v>
      </c>
      <c r="B64" s="235"/>
      <c r="C64" s="235"/>
      <c r="D64" s="235"/>
      <c r="E64" s="101" t="s">
        <v>3972</v>
      </c>
      <c r="F64" s="105">
        <v>100000000</v>
      </c>
      <c r="G64" s="106" t="s">
        <v>3925</v>
      </c>
    </row>
    <row r="65" spans="1:7" s="73" customFormat="1" ht="13.2">
      <c r="A65" s="231">
        <v>54</v>
      </c>
      <c r="B65" s="231"/>
      <c r="C65" s="231"/>
      <c r="D65" s="231"/>
      <c r="E65" s="101" t="s">
        <v>3973</v>
      </c>
      <c r="F65" s="103">
        <v>100000000</v>
      </c>
      <c r="G65" s="104" t="s">
        <v>3925</v>
      </c>
    </row>
    <row r="66" spans="1:7" s="73" customFormat="1" ht="13.2">
      <c r="A66" s="231">
        <v>55</v>
      </c>
      <c r="B66" s="231"/>
      <c r="C66" s="231"/>
      <c r="D66" s="231"/>
      <c r="E66" s="101" t="s">
        <v>3974</v>
      </c>
      <c r="F66" s="103">
        <v>100000000</v>
      </c>
      <c r="G66" s="104" t="s">
        <v>3925</v>
      </c>
    </row>
    <row r="67" spans="1:7" s="74" customFormat="1" ht="13.2">
      <c r="A67" s="235">
        <v>56</v>
      </c>
      <c r="B67" s="235"/>
      <c r="C67" s="235"/>
      <c r="D67" s="235"/>
      <c r="E67" s="101" t="s">
        <v>3975</v>
      </c>
      <c r="F67" s="105">
        <v>50000000</v>
      </c>
      <c r="G67" s="106" t="s">
        <v>3976</v>
      </c>
    </row>
    <row r="68" spans="1:7" s="74" customFormat="1" ht="13.2">
      <c r="A68" s="235">
        <v>57</v>
      </c>
      <c r="B68" s="235"/>
      <c r="C68" s="235"/>
      <c r="D68" s="235"/>
      <c r="E68" s="101" t="s">
        <v>3977</v>
      </c>
      <c r="F68" s="105">
        <v>150000000</v>
      </c>
      <c r="G68" s="104" t="s">
        <v>3925</v>
      </c>
    </row>
    <row r="69" spans="1:7" s="74" customFormat="1" ht="13.2">
      <c r="A69" s="235"/>
      <c r="B69" s="235"/>
      <c r="C69" s="235"/>
      <c r="D69" s="235"/>
      <c r="E69" s="101"/>
      <c r="F69" s="105"/>
      <c r="G69" s="106"/>
    </row>
    <row r="70" spans="1:7" s="7" customFormat="1" ht="13.2">
      <c r="A70" s="223" t="s">
        <v>1811</v>
      </c>
      <c r="B70" s="223"/>
      <c r="C70" s="223"/>
      <c r="D70" s="223"/>
      <c r="E70" s="85" t="s">
        <v>1812</v>
      </c>
      <c r="F70" s="108">
        <v>365000000</v>
      </c>
      <c r="G70" s="109"/>
    </row>
    <row r="71" spans="1:7" s="7" customFormat="1" ht="13.2">
      <c r="A71" s="223" t="s">
        <v>1813</v>
      </c>
      <c r="B71" s="223"/>
      <c r="C71" s="223"/>
      <c r="D71" s="223"/>
      <c r="E71" s="85" t="s">
        <v>1814</v>
      </c>
      <c r="F71" s="108">
        <v>365000000</v>
      </c>
      <c r="G71" s="85" t="s">
        <v>1815</v>
      </c>
    </row>
    <row r="72" spans="1:7" ht="26.4">
      <c r="A72" s="222"/>
      <c r="B72" s="222"/>
      <c r="C72" s="222"/>
      <c r="D72" s="222"/>
      <c r="E72" s="110" t="s">
        <v>1816</v>
      </c>
      <c r="F72" s="86">
        <v>75000000</v>
      </c>
      <c r="G72" s="84"/>
    </row>
    <row r="73" spans="1:7" ht="26.4">
      <c r="A73" s="222"/>
      <c r="B73" s="222"/>
      <c r="C73" s="222"/>
      <c r="D73" s="222"/>
      <c r="E73" s="110" t="s">
        <v>1817</v>
      </c>
      <c r="F73" s="86">
        <v>25000000</v>
      </c>
      <c r="G73" s="84"/>
    </row>
    <row r="74" spans="1:7" ht="13.2">
      <c r="A74" s="222"/>
      <c r="B74" s="222"/>
      <c r="C74" s="222"/>
      <c r="D74" s="222"/>
      <c r="E74" s="90" t="s">
        <v>1818</v>
      </c>
      <c r="F74" s="86">
        <v>25000000</v>
      </c>
      <c r="G74" s="84"/>
    </row>
    <row r="75" spans="1:7" ht="13.2">
      <c r="A75" s="222"/>
      <c r="B75" s="222"/>
      <c r="C75" s="222"/>
      <c r="D75" s="222"/>
      <c r="E75" s="90" t="s">
        <v>1819</v>
      </c>
      <c r="F75" s="86">
        <v>20000000</v>
      </c>
      <c r="G75" s="84"/>
    </row>
    <row r="76" spans="1:7" ht="26.4">
      <c r="A76" s="222"/>
      <c r="B76" s="222"/>
      <c r="C76" s="222"/>
      <c r="D76" s="222"/>
      <c r="E76" s="110" t="s">
        <v>1820</v>
      </c>
      <c r="F76" s="86">
        <v>20000000</v>
      </c>
      <c r="G76" s="84"/>
    </row>
    <row r="77" spans="1:7" ht="13.2">
      <c r="A77" s="222"/>
      <c r="B77" s="222"/>
      <c r="C77" s="222"/>
      <c r="D77" s="222"/>
      <c r="E77" s="90" t="s">
        <v>1821</v>
      </c>
      <c r="F77" s="86">
        <v>50000000</v>
      </c>
      <c r="G77" s="84"/>
    </row>
    <row r="78" spans="1:7" ht="26.4">
      <c r="A78" s="222"/>
      <c r="B78" s="222"/>
      <c r="C78" s="222"/>
      <c r="D78" s="222"/>
      <c r="E78" s="110" t="s">
        <v>1822</v>
      </c>
      <c r="F78" s="86">
        <v>100000000</v>
      </c>
      <c r="G78" s="84"/>
    </row>
    <row r="79" spans="1:7" ht="26.4">
      <c r="A79" s="222"/>
      <c r="B79" s="222"/>
      <c r="C79" s="222"/>
      <c r="D79" s="222"/>
      <c r="E79" s="110" t="s">
        <v>1823</v>
      </c>
      <c r="F79" s="86">
        <v>50000000</v>
      </c>
      <c r="G79" s="84"/>
    </row>
    <row r="80" spans="1:7" ht="13.2">
      <c r="A80" s="222"/>
      <c r="B80" s="222"/>
      <c r="C80" s="222"/>
      <c r="D80" s="222"/>
      <c r="E80" s="110"/>
      <c r="F80" s="86"/>
      <c r="G80" s="84"/>
    </row>
    <row r="81" spans="1:8" s="7" customFormat="1" ht="13.2">
      <c r="A81" s="223" t="s">
        <v>1824</v>
      </c>
      <c r="B81" s="223"/>
      <c r="C81" s="223"/>
      <c r="D81" s="223"/>
      <c r="E81" s="85" t="s">
        <v>1825</v>
      </c>
      <c r="F81" s="108">
        <v>36080733000</v>
      </c>
      <c r="G81" s="109"/>
    </row>
    <row r="82" spans="1:8" s="6" customFormat="1" ht="13.2">
      <c r="A82" s="233" t="s">
        <v>1826</v>
      </c>
      <c r="B82" s="233"/>
      <c r="C82" s="233"/>
      <c r="D82" s="233"/>
      <c r="E82" s="87" t="s">
        <v>1825</v>
      </c>
      <c r="F82" s="88">
        <v>36080733000</v>
      </c>
      <c r="G82" s="111" t="s">
        <v>1827</v>
      </c>
      <c r="H82" s="68">
        <f>SUM(F83,F278,F1203,F1217,F1234)</f>
        <v>36080733000</v>
      </c>
    </row>
    <row r="83" spans="1:8" s="73" customFormat="1" ht="13.2">
      <c r="A83" s="234"/>
      <c r="B83" s="234"/>
      <c r="C83" s="234"/>
      <c r="D83" s="234"/>
      <c r="E83" s="112" t="s">
        <v>3978</v>
      </c>
      <c r="F83" s="113">
        <f>SUM(F84:F276)</f>
        <v>21816233000</v>
      </c>
      <c r="G83" s="114"/>
    </row>
    <row r="84" spans="1:8" s="70" customFormat="1" ht="13.2">
      <c r="A84" s="229">
        <v>1</v>
      </c>
      <c r="B84" s="229"/>
      <c r="C84" s="229"/>
      <c r="D84" s="229"/>
      <c r="E84" s="98" t="s">
        <v>3979</v>
      </c>
      <c r="F84" s="92">
        <v>10400000</v>
      </c>
      <c r="G84" s="91" t="s">
        <v>3929</v>
      </c>
    </row>
    <row r="85" spans="1:8" s="70" customFormat="1" ht="13.2">
      <c r="A85" s="228">
        <f>A84+1</f>
        <v>2</v>
      </c>
      <c r="B85" s="228"/>
      <c r="C85" s="228"/>
      <c r="D85" s="228"/>
      <c r="E85" s="98" t="s">
        <v>3980</v>
      </c>
      <c r="F85" s="92">
        <v>11700000</v>
      </c>
      <c r="G85" s="91" t="s">
        <v>3929</v>
      </c>
    </row>
    <row r="86" spans="1:8" s="72" customFormat="1" ht="13.2">
      <c r="A86" s="228">
        <f t="shared" ref="A86:A149" si="0">A85+1</f>
        <v>3</v>
      </c>
      <c r="B86" s="228"/>
      <c r="C86" s="228"/>
      <c r="D86" s="228"/>
      <c r="E86" s="98" t="s">
        <v>3981</v>
      </c>
      <c r="F86" s="99">
        <v>15700000</v>
      </c>
      <c r="G86" s="100" t="s">
        <v>3929</v>
      </c>
    </row>
    <row r="87" spans="1:8" s="72" customFormat="1" ht="13.2">
      <c r="A87" s="228">
        <f t="shared" si="0"/>
        <v>4</v>
      </c>
      <c r="B87" s="228"/>
      <c r="C87" s="228"/>
      <c r="D87" s="228"/>
      <c r="E87" s="98" t="s">
        <v>3982</v>
      </c>
      <c r="F87" s="99">
        <v>35200000</v>
      </c>
      <c r="G87" s="100" t="s">
        <v>3929</v>
      </c>
    </row>
    <row r="88" spans="1:8" s="70" customFormat="1" ht="13.2">
      <c r="A88" s="229">
        <f t="shared" si="0"/>
        <v>5</v>
      </c>
      <c r="B88" s="229"/>
      <c r="C88" s="229"/>
      <c r="D88" s="229"/>
      <c r="E88" s="98" t="s">
        <v>3983</v>
      </c>
      <c r="F88" s="92">
        <v>43300000</v>
      </c>
      <c r="G88" s="91" t="s">
        <v>3929</v>
      </c>
    </row>
    <row r="89" spans="1:8" s="70" customFormat="1" ht="13.2">
      <c r="A89" s="229">
        <f t="shared" si="0"/>
        <v>6</v>
      </c>
      <c r="B89" s="229"/>
      <c r="C89" s="229"/>
      <c r="D89" s="229"/>
      <c r="E89" s="98" t="s">
        <v>3984</v>
      </c>
      <c r="F89" s="92">
        <v>10300000</v>
      </c>
      <c r="G89" s="91" t="s">
        <v>3929</v>
      </c>
    </row>
    <row r="90" spans="1:8" s="70" customFormat="1" ht="13.2">
      <c r="A90" s="229">
        <f t="shared" si="0"/>
        <v>7</v>
      </c>
      <c r="B90" s="229"/>
      <c r="C90" s="229"/>
      <c r="D90" s="229"/>
      <c r="E90" s="98" t="s">
        <v>3985</v>
      </c>
      <c r="F90" s="92">
        <v>11200000</v>
      </c>
      <c r="G90" s="91" t="s">
        <v>3929</v>
      </c>
    </row>
    <row r="91" spans="1:8" s="70" customFormat="1" ht="13.2">
      <c r="A91" s="229">
        <f t="shared" si="0"/>
        <v>8</v>
      </c>
      <c r="B91" s="229"/>
      <c r="C91" s="229"/>
      <c r="D91" s="229"/>
      <c r="E91" s="98" t="s">
        <v>3986</v>
      </c>
      <c r="F91" s="92">
        <v>8300000</v>
      </c>
      <c r="G91" s="91" t="s">
        <v>3929</v>
      </c>
    </row>
    <row r="92" spans="1:8" s="70" customFormat="1" ht="13.2">
      <c r="A92" s="229">
        <f t="shared" si="0"/>
        <v>9</v>
      </c>
      <c r="B92" s="229"/>
      <c r="C92" s="229"/>
      <c r="D92" s="229"/>
      <c r="E92" s="98" t="s">
        <v>3987</v>
      </c>
      <c r="F92" s="92">
        <v>10200000</v>
      </c>
      <c r="G92" s="91" t="s">
        <v>3929</v>
      </c>
    </row>
    <row r="93" spans="1:8" s="70" customFormat="1" ht="13.2">
      <c r="A93" s="229">
        <f t="shared" si="0"/>
        <v>10</v>
      </c>
      <c r="B93" s="229"/>
      <c r="C93" s="229"/>
      <c r="D93" s="229"/>
      <c r="E93" s="98" t="s">
        <v>3988</v>
      </c>
      <c r="F93" s="92">
        <v>70800000</v>
      </c>
      <c r="G93" s="91" t="s">
        <v>3929</v>
      </c>
    </row>
    <row r="94" spans="1:8" s="70" customFormat="1" ht="13.2">
      <c r="A94" s="229">
        <f t="shared" si="0"/>
        <v>11</v>
      </c>
      <c r="B94" s="229"/>
      <c r="C94" s="229"/>
      <c r="D94" s="229"/>
      <c r="E94" s="98" t="s">
        <v>3989</v>
      </c>
      <c r="F94" s="92">
        <v>27500000</v>
      </c>
      <c r="G94" s="91" t="s">
        <v>3929</v>
      </c>
    </row>
    <row r="95" spans="1:8" s="70" customFormat="1" ht="13.2">
      <c r="A95" s="229">
        <f t="shared" si="0"/>
        <v>12</v>
      </c>
      <c r="B95" s="229"/>
      <c r="C95" s="229"/>
      <c r="D95" s="229"/>
      <c r="E95" s="98" t="s">
        <v>3990</v>
      </c>
      <c r="F95" s="92">
        <v>8000000</v>
      </c>
      <c r="G95" s="91" t="s">
        <v>3929</v>
      </c>
    </row>
    <row r="96" spans="1:8" s="70" customFormat="1" ht="13.2">
      <c r="A96" s="228">
        <f t="shared" si="0"/>
        <v>13</v>
      </c>
      <c r="B96" s="228"/>
      <c r="C96" s="228"/>
      <c r="D96" s="228"/>
      <c r="E96" s="98" t="s">
        <v>3991</v>
      </c>
      <c r="F96" s="99">
        <v>17600000</v>
      </c>
      <c r="G96" s="100" t="s">
        <v>3929</v>
      </c>
    </row>
    <row r="97" spans="1:8" s="70" customFormat="1" ht="13.2">
      <c r="A97" s="229">
        <f t="shared" si="0"/>
        <v>14</v>
      </c>
      <c r="B97" s="229"/>
      <c r="C97" s="229"/>
      <c r="D97" s="229"/>
      <c r="E97" s="98" t="s">
        <v>3992</v>
      </c>
      <c r="F97" s="92">
        <v>32200000</v>
      </c>
      <c r="G97" s="91" t="s">
        <v>3929</v>
      </c>
    </row>
    <row r="98" spans="1:8" s="70" customFormat="1" ht="13.2">
      <c r="A98" s="229">
        <f t="shared" si="0"/>
        <v>15</v>
      </c>
      <c r="B98" s="229"/>
      <c r="C98" s="229"/>
      <c r="D98" s="229"/>
      <c r="E98" s="98" t="s">
        <v>3993</v>
      </c>
      <c r="F98" s="92">
        <v>31400000</v>
      </c>
      <c r="G98" s="91" t="s">
        <v>3929</v>
      </c>
    </row>
    <row r="99" spans="1:8" s="70" customFormat="1" ht="13.2">
      <c r="A99" s="229">
        <f t="shared" si="0"/>
        <v>16</v>
      </c>
      <c r="B99" s="229"/>
      <c r="C99" s="229"/>
      <c r="D99" s="229"/>
      <c r="E99" s="98" t="s">
        <v>3994</v>
      </c>
      <c r="F99" s="92">
        <v>28500000</v>
      </c>
      <c r="G99" s="91" t="s">
        <v>3929</v>
      </c>
    </row>
    <row r="100" spans="1:8" s="70" customFormat="1" ht="13.2">
      <c r="A100" s="229">
        <f t="shared" si="0"/>
        <v>17</v>
      </c>
      <c r="B100" s="229"/>
      <c r="C100" s="229"/>
      <c r="D100" s="229"/>
      <c r="E100" s="98" t="s">
        <v>3995</v>
      </c>
      <c r="F100" s="92">
        <v>24300000</v>
      </c>
      <c r="G100" s="91" t="s">
        <v>3929</v>
      </c>
      <c r="H100" s="70">
        <v>0</v>
      </c>
    </row>
    <row r="101" spans="1:8" s="70" customFormat="1" ht="13.2">
      <c r="A101" s="229">
        <f t="shared" si="0"/>
        <v>18</v>
      </c>
      <c r="B101" s="229"/>
      <c r="C101" s="229"/>
      <c r="D101" s="229"/>
      <c r="E101" s="98" t="s">
        <v>3996</v>
      </c>
      <c r="F101" s="92">
        <v>23600000</v>
      </c>
      <c r="G101" s="91" t="s">
        <v>3929</v>
      </c>
    </row>
    <row r="102" spans="1:8" s="70" customFormat="1" ht="13.2">
      <c r="A102" s="229">
        <f t="shared" si="0"/>
        <v>19</v>
      </c>
      <c r="B102" s="229"/>
      <c r="C102" s="229"/>
      <c r="D102" s="229"/>
      <c r="E102" s="98" t="s">
        <v>3997</v>
      </c>
      <c r="F102" s="92">
        <v>18600000</v>
      </c>
      <c r="G102" s="91" t="s">
        <v>3929</v>
      </c>
    </row>
    <row r="103" spans="1:8" s="70" customFormat="1" ht="13.2">
      <c r="A103" s="229">
        <f t="shared" si="0"/>
        <v>20</v>
      </c>
      <c r="B103" s="229"/>
      <c r="C103" s="229"/>
      <c r="D103" s="229"/>
      <c r="E103" s="98" t="s">
        <v>3998</v>
      </c>
      <c r="F103" s="92">
        <v>21300000</v>
      </c>
      <c r="G103" s="91" t="s">
        <v>3929</v>
      </c>
    </row>
    <row r="104" spans="1:8" s="70" customFormat="1" ht="13.2">
      <c r="A104" s="229">
        <f t="shared" si="0"/>
        <v>21</v>
      </c>
      <c r="B104" s="229"/>
      <c r="C104" s="229"/>
      <c r="D104" s="229"/>
      <c r="E104" s="98" t="s">
        <v>3999</v>
      </c>
      <c r="F104" s="92">
        <v>4700000</v>
      </c>
      <c r="G104" s="91" t="s">
        <v>3929</v>
      </c>
    </row>
    <row r="105" spans="1:8" s="70" customFormat="1" ht="13.2">
      <c r="A105" s="229">
        <f t="shared" si="0"/>
        <v>22</v>
      </c>
      <c r="B105" s="229"/>
      <c r="C105" s="229"/>
      <c r="D105" s="229"/>
      <c r="E105" s="98" t="s">
        <v>4000</v>
      </c>
      <c r="F105" s="92">
        <v>21000000</v>
      </c>
      <c r="G105" s="91" t="s">
        <v>3929</v>
      </c>
    </row>
    <row r="106" spans="1:8" s="70" customFormat="1" ht="13.2">
      <c r="A106" s="229">
        <f t="shared" si="0"/>
        <v>23</v>
      </c>
      <c r="B106" s="229"/>
      <c r="C106" s="229"/>
      <c r="D106" s="229"/>
      <c r="E106" s="98" t="s">
        <v>4001</v>
      </c>
      <c r="F106" s="92">
        <v>20500000</v>
      </c>
      <c r="G106" s="91" t="s">
        <v>3929</v>
      </c>
    </row>
    <row r="107" spans="1:8" s="70" customFormat="1" ht="13.2">
      <c r="A107" s="229">
        <f t="shared" si="0"/>
        <v>24</v>
      </c>
      <c r="B107" s="229"/>
      <c r="C107" s="229"/>
      <c r="D107" s="229"/>
      <c r="E107" s="98" t="s">
        <v>4002</v>
      </c>
      <c r="F107" s="92">
        <v>8100000</v>
      </c>
      <c r="G107" s="91" t="s">
        <v>3929</v>
      </c>
    </row>
    <row r="108" spans="1:8" s="70" customFormat="1" ht="13.2">
      <c r="A108" s="229"/>
      <c r="B108" s="229"/>
      <c r="C108" s="229"/>
      <c r="D108" s="229"/>
      <c r="E108" s="98" t="s">
        <v>4003</v>
      </c>
      <c r="F108" s="92">
        <v>8100000</v>
      </c>
      <c r="G108" s="91" t="s">
        <v>3929</v>
      </c>
    </row>
    <row r="109" spans="1:8" s="70" customFormat="1" ht="13.2">
      <c r="A109" s="229">
        <f>A107+1</f>
        <v>25</v>
      </c>
      <c r="B109" s="229"/>
      <c r="C109" s="229"/>
      <c r="D109" s="229"/>
      <c r="E109" s="98" t="s">
        <v>4004</v>
      </c>
      <c r="F109" s="92">
        <v>4100000</v>
      </c>
      <c r="G109" s="91" t="s">
        <v>3929</v>
      </c>
    </row>
    <row r="110" spans="1:8" s="70" customFormat="1" ht="13.2">
      <c r="A110" s="229">
        <f t="shared" si="0"/>
        <v>26</v>
      </c>
      <c r="B110" s="229"/>
      <c r="C110" s="229"/>
      <c r="D110" s="229"/>
      <c r="E110" s="98" t="s">
        <v>4005</v>
      </c>
      <c r="F110" s="92">
        <v>4100000</v>
      </c>
      <c r="G110" s="91" t="s">
        <v>3929</v>
      </c>
    </row>
    <row r="111" spans="1:8" s="70" customFormat="1" ht="13.2">
      <c r="A111" s="229">
        <f t="shared" si="0"/>
        <v>27</v>
      </c>
      <c r="B111" s="229"/>
      <c r="C111" s="229"/>
      <c r="D111" s="229"/>
      <c r="E111" s="98" t="s">
        <v>4006</v>
      </c>
      <c r="F111" s="92">
        <v>3300000</v>
      </c>
      <c r="G111" s="91" t="s">
        <v>3929</v>
      </c>
    </row>
    <row r="112" spans="1:8" s="70" customFormat="1" ht="13.2">
      <c r="A112" s="229">
        <f t="shared" si="0"/>
        <v>28</v>
      </c>
      <c r="B112" s="229"/>
      <c r="C112" s="229"/>
      <c r="D112" s="229"/>
      <c r="E112" s="98" t="s">
        <v>4007</v>
      </c>
      <c r="F112" s="92">
        <v>2400000</v>
      </c>
      <c r="G112" s="91" t="s">
        <v>3929</v>
      </c>
    </row>
    <row r="113" spans="1:7" s="70" customFormat="1" ht="13.2">
      <c r="A113" s="229">
        <f t="shared" si="0"/>
        <v>29</v>
      </c>
      <c r="B113" s="229"/>
      <c r="C113" s="229"/>
      <c r="D113" s="229"/>
      <c r="E113" s="98" t="s">
        <v>4008</v>
      </c>
      <c r="F113" s="92">
        <v>2600000</v>
      </c>
      <c r="G113" s="91" t="s">
        <v>3929</v>
      </c>
    </row>
    <row r="114" spans="1:7" s="70" customFormat="1" ht="13.2">
      <c r="A114" s="229">
        <f t="shared" si="0"/>
        <v>30</v>
      </c>
      <c r="B114" s="229"/>
      <c r="C114" s="229"/>
      <c r="D114" s="229"/>
      <c r="E114" s="98" t="s">
        <v>4009</v>
      </c>
      <c r="F114" s="92">
        <v>1800000</v>
      </c>
      <c r="G114" s="91" t="s">
        <v>3929</v>
      </c>
    </row>
    <row r="115" spans="1:7" s="70" customFormat="1" ht="13.2">
      <c r="A115" s="229">
        <f t="shared" si="0"/>
        <v>31</v>
      </c>
      <c r="B115" s="229"/>
      <c r="C115" s="229"/>
      <c r="D115" s="229"/>
      <c r="E115" s="98" t="s">
        <v>4010</v>
      </c>
      <c r="F115" s="92">
        <v>49900000</v>
      </c>
      <c r="G115" s="91" t="s">
        <v>3929</v>
      </c>
    </row>
    <row r="116" spans="1:7" s="70" customFormat="1" ht="13.2">
      <c r="A116" s="229">
        <f t="shared" si="0"/>
        <v>32</v>
      </c>
      <c r="B116" s="229"/>
      <c r="C116" s="229"/>
      <c r="D116" s="229"/>
      <c r="E116" s="98" t="s">
        <v>4011</v>
      </c>
      <c r="F116" s="92">
        <v>69500000</v>
      </c>
      <c r="G116" s="91" t="s">
        <v>3929</v>
      </c>
    </row>
    <row r="117" spans="1:7" s="70" customFormat="1" ht="13.2">
      <c r="A117" s="229">
        <f t="shared" si="0"/>
        <v>33</v>
      </c>
      <c r="B117" s="229"/>
      <c r="C117" s="229"/>
      <c r="D117" s="229"/>
      <c r="E117" s="98" t="s">
        <v>4012</v>
      </c>
      <c r="F117" s="92">
        <v>26500000</v>
      </c>
      <c r="G117" s="91" t="s">
        <v>3929</v>
      </c>
    </row>
    <row r="118" spans="1:7" s="70" customFormat="1" ht="13.2">
      <c r="A118" s="229">
        <f t="shared" si="0"/>
        <v>34</v>
      </c>
      <c r="B118" s="229"/>
      <c r="C118" s="229"/>
      <c r="D118" s="229"/>
      <c r="E118" s="98" t="s">
        <v>4013</v>
      </c>
      <c r="F118" s="92">
        <v>11800000</v>
      </c>
      <c r="G118" s="91" t="s">
        <v>3929</v>
      </c>
    </row>
    <row r="119" spans="1:7" s="70" customFormat="1" ht="13.2">
      <c r="A119" s="229">
        <f t="shared" si="0"/>
        <v>35</v>
      </c>
      <c r="B119" s="229"/>
      <c r="C119" s="229"/>
      <c r="D119" s="229"/>
      <c r="E119" s="98" t="s">
        <v>4014</v>
      </c>
      <c r="F119" s="92">
        <v>4800000</v>
      </c>
      <c r="G119" s="91" t="s">
        <v>3929</v>
      </c>
    </row>
    <row r="120" spans="1:7" s="70" customFormat="1" ht="13.2">
      <c r="A120" s="229">
        <f t="shared" si="0"/>
        <v>36</v>
      </c>
      <c r="B120" s="229"/>
      <c r="C120" s="229"/>
      <c r="D120" s="229"/>
      <c r="E120" s="98" t="s">
        <v>4015</v>
      </c>
      <c r="F120" s="92">
        <v>5900000</v>
      </c>
      <c r="G120" s="91" t="s">
        <v>3929</v>
      </c>
    </row>
    <row r="121" spans="1:7" s="70" customFormat="1" ht="13.2">
      <c r="A121" s="229">
        <f t="shared" si="0"/>
        <v>37</v>
      </c>
      <c r="B121" s="229"/>
      <c r="C121" s="229"/>
      <c r="D121" s="229"/>
      <c r="E121" s="98" t="s">
        <v>4016</v>
      </c>
      <c r="F121" s="92">
        <v>8200000</v>
      </c>
      <c r="G121" s="91" t="s">
        <v>3929</v>
      </c>
    </row>
    <row r="122" spans="1:7" s="70" customFormat="1" ht="13.2">
      <c r="A122" s="229">
        <f t="shared" si="0"/>
        <v>38</v>
      </c>
      <c r="B122" s="229"/>
      <c r="C122" s="229"/>
      <c r="D122" s="229"/>
      <c r="E122" s="98" t="s">
        <v>4017</v>
      </c>
      <c r="F122" s="92">
        <v>11400000</v>
      </c>
      <c r="G122" s="91" t="s">
        <v>3929</v>
      </c>
    </row>
    <row r="123" spans="1:7" s="70" customFormat="1" ht="13.2">
      <c r="A123" s="229">
        <f t="shared" si="0"/>
        <v>39</v>
      </c>
      <c r="B123" s="229"/>
      <c r="C123" s="229"/>
      <c r="D123" s="229"/>
      <c r="E123" s="98" t="s">
        <v>4018</v>
      </c>
      <c r="F123" s="92">
        <v>6400000</v>
      </c>
      <c r="G123" s="91" t="s">
        <v>3929</v>
      </c>
    </row>
    <row r="124" spans="1:7" s="70" customFormat="1" ht="13.2">
      <c r="A124" s="229">
        <f t="shared" si="0"/>
        <v>40</v>
      </c>
      <c r="B124" s="229"/>
      <c r="C124" s="229"/>
      <c r="D124" s="229"/>
      <c r="E124" s="98" t="s">
        <v>4019</v>
      </c>
      <c r="F124" s="92">
        <v>7100000</v>
      </c>
      <c r="G124" s="91" t="s">
        <v>3929</v>
      </c>
    </row>
    <row r="125" spans="1:7" s="70" customFormat="1" ht="13.2">
      <c r="A125" s="229">
        <f t="shared" si="0"/>
        <v>41</v>
      </c>
      <c r="B125" s="229"/>
      <c r="C125" s="229"/>
      <c r="D125" s="229"/>
      <c r="E125" s="98" t="s">
        <v>4020</v>
      </c>
      <c r="F125" s="92">
        <v>19500000</v>
      </c>
      <c r="G125" s="91" t="s">
        <v>3929</v>
      </c>
    </row>
    <row r="126" spans="1:7" s="70" customFormat="1" ht="13.2">
      <c r="A126" s="229">
        <f t="shared" si="0"/>
        <v>42</v>
      </c>
      <c r="B126" s="229"/>
      <c r="C126" s="229"/>
      <c r="D126" s="229"/>
      <c r="E126" s="98" t="s">
        <v>4021</v>
      </c>
      <c r="F126" s="92">
        <v>5900000</v>
      </c>
      <c r="G126" s="91" t="s">
        <v>3929</v>
      </c>
    </row>
    <row r="127" spans="1:7" s="70" customFormat="1" ht="13.2">
      <c r="A127" s="229">
        <f t="shared" si="0"/>
        <v>43</v>
      </c>
      <c r="B127" s="229"/>
      <c r="C127" s="229"/>
      <c r="D127" s="229"/>
      <c r="E127" s="98" t="s">
        <v>4022</v>
      </c>
      <c r="F127" s="92">
        <v>10200000</v>
      </c>
      <c r="G127" s="91" t="s">
        <v>3929</v>
      </c>
    </row>
    <row r="128" spans="1:7" s="70" customFormat="1" ht="13.2">
      <c r="A128" s="229">
        <f t="shared" si="0"/>
        <v>44</v>
      </c>
      <c r="B128" s="229"/>
      <c r="C128" s="229"/>
      <c r="D128" s="229"/>
      <c r="E128" s="98" t="s">
        <v>4023</v>
      </c>
      <c r="F128" s="92">
        <v>5300000</v>
      </c>
      <c r="G128" s="91" t="s">
        <v>3929</v>
      </c>
    </row>
    <row r="129" spans="1:7" s="70" customFormat="1" ht="13.2">
      <c r="A129" s="229">
        <f t="shared" si="0"/>
        <v>45</v>
      </c>
      <c r="B129" s="229"/>
      <c r="C129" s="229"/>
      <c r="D129" s="229"/>
      <c r="E129" s="98" t="s">
        <v>4024</v>
      </c>
      <c r="F129" s="92">
        <v>5100000</v>
      </c>
      <c r="G129" s="91" t="s">
        <v>3929</v>
      </c>
    </row>
    <row r="130" spans="1:7" s="70" customFormat="1" ht="13.2">
      <c r="A130" s="229">
        <f t="shared" si="0"/>
        <v>46</v>
      </c>
      <c r="B130" s="229"/>
      <c r="C130" s="229"/>
      <c r="D130" s="229"/>
      <c r="E130" s="98" t="s">
        <v>4025</v>
      </c>
      <c r="F130" s="92">
        <v>11900000</v>
      </c>
      <c r="G130" s="91" t="s">
        <v>3929</v>
      </c>
    </row>
    <row r="131" spans="1:7" s="70" customFormat="1" ht="13.2">
      <c r="A131" s="229">
        <f t="shared" si="0"/>
        <v>47</v>
      </c>
      <c r="B131" s="229"/>
      <c r="C131" s="229"/>
      <c r="D131" s="229"/>
      <c r="E131" s="98" t="s">
        <v>4026</v>
      </c>
      <c r="F131" s="92">
        <v>22600000</v>
      </c>
      <c r="G131" s="91" t="s">
        <v>3929</v>
      </c>
    </row>
    <row r="132" spans="1:7" s="70" customFormat="1" ht="13.2">
      <c r="A132" s="229">
        <f t="shared" si="0"/>
        <v>48</v>
      </c>
      <c r="B132" s="229"/>
      <c r="C132" s="229"/>
      <c r="D132" s="229"/>
      <c r="E132" s="98" t="s">
        <v>4027</v>
      </c>
      <c r="F132" s="92">
        <v>10700000</v>
      </c>
      <c r="G132" s="91" t="s">
        <v>3929</v>
      </c>
    </row>
    <row r="133" spans="1:7" s="70" customFormat="1" ht="13.2">
      <c r="A133" s="229">
        <f t="shared" si="0"/>
        <v>49</v>
      </c>
      <c r="B133" s="229"/>
      <c r="C133" s="229"/>
      <c r="D133" s="229"/>
      <c r="E133" s="98" t="s">
        <v>4028</v>
      </c>
      <c r="F133" s="92">
        <v>9600000</v>
      </c>
      <c r="G133" s="91" t="s">
        <v>3929</v>
      </c>
    </row>
    <row r="134" spans="1:7" s="70" customFormat="1" ht="13.2">
      <c r="A134" s="229">
        <f t="shared" si="0"/>
        <v>50</v>
      </c>
      <c r="B134" s="229"/>
      <c r="C134" s="229"/>
      <c r="D134" s="229"/>
      <c r="E134" s="98" t="s">
        <v>4029</v>
      </c>
      <c r="F134" s="92">
        <v>6000000</v>
      </c>
      <c r="G134" s="91" t="s">
        <v>3929</v>
      </c>
    </row>
    <row r="135" spans="1:7" s="70" customFormat="1" ht="13.2">
      <c r="A135" s="229">
        <f t="shared" si="0"/>
        <v>51</v>
      </c>
      <c r="B135" s="229"/>
      <c r="C135" s="229"/>
      <c r="D135" s="229"/>
      <c r="E135" s="98" t="s">
        <v>4030</v>
      </c>
      <c r="F135" s="92">
        <v>6900000</v>
      </c>
      <c r="G135" s="91" t="s">
        <v>3929</v>
      </c>
    </row>
    <row r="136" spans="1:7" s="70" customFormat="1" ht="13.2">
      <c r="A136" s="229">
        <f t="shared" si="0"/>
        <v>52</v>
      </c>
      <c r="B136" s="229"/>
      <c r="C136" s="229"/>
      <c r="D136" s="229"/>
      <c r="E136" s="98" t="s">
        <v>4031</v>
      </c>
      <c r="F136" s="92">
        <v>129200000</v>
      </c>
      <c r="G136" s="91" t="s">
        <v>3929</v>
      </c>
    </row>
    <row r="137" spans="1:7" s="70" customFormat="1" ht="13.2">
      <c r="A137" s="229">
        <f t="shared" si="0"/>
        <v>53</v>
      </c>
      <c r="B137" s="229"/>
      <c r="C137" s="229"/>
      <c r="D137" s="229"/>
      <c r="E137" s="98" t="s">
        <v>4032</v>
      </c>
      <c r="F137" s="92">
        <v>3000000</v>
      </c>
      <c r="G137" s="91" t="s">
        <v>3929</v>
      </c>
    </row>
    <row r="138" spans="1:7" s="70" customFormat="1" ht="13.2">
      <c r="A138" s="229">
        <f t="shared" si="0"/>
        <v>54</v>
      </c>
      <c r="B138" s="229"/>
      <c r="C138" s="229"/>
      <c r="D138" s="229"/>
      <c r="E138" s="98" t="s">
        <v>4033</v>
      </c>
      <c r="F138" s="92">
        <v>2300000</v>
      </c>
      <c r="G138" s="91" t="s">
        <v>3929</v>
      </c>
    </row>
    <row r="139" spans="1:7" s="70" customFormat="1" ht="13.2">
      <c r="A139" s="229">
        <f t="shared" si="0"/>
        <v>55</v>
      </c>
      <c r="B139" s="229"/>
      <c r="C139" s="229"/>
      <c r="D139" s="229"/>
      <c r="E139" s="98" t="s">
        <v>4034</v>
      </c>
      <c r="F139" s="92">
        <v>7500000</v>
      </c>
      <c r="G139" s="91" t="s">
        <v>3929</v>
      </c>
    </row>
    <row r="140" spans="1:7" s="70" customFormat="1" ht="13.2">
      <c r="A140" s="229">
        <f t="shared" si="0"/>
        <v>56</v>
      </c>
      <c r="B140" s="229"/>
      <c r="C140" s="229"/>
      <c r="D140" s="229"/>
      <c r="E140" s="98" t="s">
        <v>4035</v>
      </c>
      <c r="F140" s="92">
        <v>23500000</v>
      </c>
      <c r="G140" s="91" t="s">
        <v>3929</v>
      </c>
    </row>
    <row r="141" spans="1:7" s="70" customFormat="1" ht="13.2">
      <c r="A141" s="228">
        <f t="shared" si="0"/>
        <v>57</v>
      </c>
      <c r="B141" s="228"/>
      <c r="C141" s="228"/>
      <c r="D141" s="228"/>
      <c r="E141" s="98" t="s">
        <v>4036</v>
      </c>
      <c r="F141" s="92">
        <v>30400000</v>
      </c>
      <c r="G141" s="91" t="s">
        <v>3929</v>
      </c>
    </row>
    <row r="142" spans="1:7" s="70" customFormat="1" ht="13.2">
      <c r="A142" s="229">
        <f t="shared" si="0"/>
        <v>58</v>
      </c>
      <c r="B142" s="229"/>
      <c r="C142" s="229"/>
      <c r="D142" s="229"/>
      <c r="E142" s="98" t="s">
        <v>4037</v>
      </c>
      <c r="F142" s="92">
        <v>9400000</v>
      </c>
      <c r="G142" s="91" t="s">
        <v>3929</v>
      </c>
    </row>
    <row r="143" spans="1:7" s="70" customFormat="1" ht="13.2">
      <c r="A143" s="229">
        <f t="shared" si="0"/>
        <v>59</v>
      </c>
      <c r="B143" s="229"/>
      <c r="C143" s="229"/>
      <c r="D143" s="229"/>
      <c r="E143" s="98" t="s">
        <v>4038</v>
      </c>
      <c r="F143" s="92">
        <v>18900000</v>
      </c>
      <c r="G143" s="91" t="s">
        <v>3929</v>
      </c>
    </row>
    <row r="144" spans="1:7" s="70" customFormat="1" ht="13.2">
      <c r="A144" s="229">
        <f t="shared" si="0"/>
        <v>60</v>
      </c>
      <c r="B144" s="229"/>
      <c r="C144" s="229"/>
      <c r="D144" s="229"/>
      <c r="E144" s="98" t="s">
        <v>4039</v>
      </c>
      <c r="F144" s="92">
        <v>14800000</v>
      </c>
      <c r="G144" s="91" t="s">
        <v>3929</v>
      </c>
    </row>
    <row r="145" spans="1:7" s="70" customFormat="1" ht="13.2">
      <c r="A145" s="229">
        <f t="shared" si="0"/>
        <v>61</v>
      </c>
      <c r="B145" s="229"/>
      <c r="C145" s="229"/>
      <c r="D145" s="229"/>
      <c r="E145" s="98" t="s">
        <v>4040</v>
      </c>
      <c r="F145" s="92">
        <v>28100000</v>
      </c>
      <c r="G145" s="91" t="s">
        <v>3929</v>
      </c>
    </row>
    <row r="146" spans="1:7" s="70" customFormat="1" ht="13.2">
      <c r="A146" s="229">
        <f t="shared" si="0"/>
        <v>62</v>
      </c>
      <c r="B146" s="229"/>
      <c r="C146" s="229"/>
      <c r="D146" s="229"/>
      <c r="E146" s="98" t="s">
        <v>4041</v>
      </c>
      <c r="F146" s="92">
        <v>18400000</v>
      </c>
      <c r="G146" s="91" t="s">
        <v>3929</v>
      </c>
    </row>
    <row r="147" spans="1:7" s="70" customFormat="1" ht="13.2">
      <c r="A147" s="229">
        <f t="shared" si="0"/>
        <v>63</v>
      </c>
      <c r="B147" s="229"/>
      <c r="C147" s="229"/>
      <c r="D147" s="229"/>
      <c r="E147" s="98" t="s">
        <v>4042</v>
      </c>
      <c r="F147" s="92">
        <v>21100000</v>
      </c>
      <c r="G147" s="91" t="s">
        <v>3929</v>
      </c>
    </row>
    <row r="148" spans="1:7" s="70" customFormat="1" ht="13.2">
      <c r="A148" s="229">
        <f t="shared" si="0"/>
        <v>64</v>
      </c>
      <c r="B148" s="229"/>
      <c r="C148" s="229"/>
      <c r="D148" s="229"/>
      <c r="E148" s="98" t="s">
        <v>4043</v>
      </c>
      <c r="F148" s="92">
        <v>12900000</v>
      </c>
      <c r="G148" s="91" t="s">
        <v>3929</v>
      </c>
    </row>
    <row r="149" spans="1:7" s="70" customFormat="1" ht="13.2">
      <c r="A149" s="229">
        <f t="shared" si="0"/>
        <v>65</v>
      </c>
      <c r="B149" s="229"/>
      <c r="C149" s="229"/>
      <c r="D149" s="229"/>
      <c r="E149" s="98" t="s">
        <v>4044</v>
      </c>
      <c r="F149" s="92">
        <v>10700000</v>
      </c>
      <c r="G149" s="91" t="s">
        <v>3929</v>
      </c>
    </row>
    <row r="150" spans="1:7" s="70" customFormat="1" ht="13.2">
      <c r="A150" s="229">
        <f t="shared" ref="A150:A213" si="1">A149+1</f>
        <v>66</v>
      </c>
      <c r="B150" s="229"/>
      <c r="C150" s="229"/>
      <c r="D150" s="229"/>
      <c r="E150" s="98" t="s">
        <v>4045</v>
      </c>
      <c r="F150" s="92">
        <v>8300000</v>
      </c>
      <c r="G150" s="91" t="s">
        <v>3929</v>
      </c>
    </row>
    <row r="151" spans="1:7" s="70" customFormat="1" ht="13.2">
      <c r="A151" s="229">
        <f t="shared" si="1"/>
        <v>67</v>
      </c>
      <c r="B151" s="229"/>
      <c r="C151" s="229"/>
      <c r="D151" s="229"/>
      <c r="E151" s="98" t="s">
        <v>4046</v>
      </c>
      <c r="F151" s="92">
        <v>29200000</v>
      </c>
      <c r="G151" s="91" t="s">
        <v>3929</v>
      </c>
    </row>
    <row r="152" spans="1:7" s="70" customFormat="1" ht="13.2">
      <c r="A152" s="229">
        <f t="shared" si="1"/>
        <v>68</v>
      </c>
      <c r="B152" s="229"/>
      <c r="C152" s="229"/>
      <c r="D152" s="229"/>
      <c r="E152" s="98" t="s">
        <v>4047</v>
      </c>
      <c r="F152" s="92">
        <v>14600000</v>
      </c>
      <c r="G152" s="91" t="s">
        <v>3929</v>
      </c>
    </row>
    <row r="153" spans="1:7" s="70" customFormat="1" ht="13.2">
      <c r="A153" s="229">
        <f t="shared" si="1"/>
        <v>69</v>
      </c>
      <c r="B153" s="229"/>
      <c r="C153" s="229"/>
      <c r="D153" s="229"/>
      <c r="E153" s="98" t="s">
        <v>4048</v>
      </c>
      <c r="F153" s="92">
        <v>7800000</v>
      </c>
      <c r="G153" s="91" t="s">
        <v>3929</v>
      </c>
    </row>
    <row r="154" spans="1:7" s="70" customFormat="1" ht="13.2">
      <c r="A154" s="229">
        <f t="shared" si="1"/>
        <v>70</v>
      </c>
      <c r="B154" s="229"/>
      <c r="C154" s="229"/>
      <c r="D154" s="229"/>
      <c r="E154" s="98" t="s">
        <v>4049</v>
      </c>
      <c r="F154" s="92">
        <v>5400000</v>
      </c>
      <c r="G154" s="91" t="s">
        <v>3929</v>
      </c>
    </row>
    <row r="155" spans="1:7" s="70" customFormat="1" ht="13.2">
      <c r="A155" s="229">
        <f t="shared" si="1"/>
        <v>71</v>
      </c>
      <c r="B155" s="229"/>
      <c r="C155" s="229"/>
      <c r="D155" s="229"/>
      <c r="E155" s="98" t="s">
        <v>4050</v>
      </c>
      <c r="F155" s="92">
        <v>6000000</v>
      </c>
      <c r="G155" s="91" t="s">
        <v>3929</v>
      </c>
    </row>
    <row r="156" spans="1:7" s="70" customFormat="1" ht="13.2">
      <c r="A156" s="229">
        <f t="shared" si="1"/>
        <v>72</v>
      </c>
      <c r="B156" s="229"/>
      <c r="C156" s="229"/>
      <c r="D156" s="229"/>
      <c r="E156" s="98" t="s">
        <v>4051</v>
      </c>
      <c r="F156" s="92">
        <v>7100000</v>
      </c>
      <c r="G156" s="91" t="s">
        <v>3929</v>
      </c>
    </row>
    <row r="157" spans="1:7" s="70" customFormat="1" ht="13.2">
      <c r="A157" s="229">
        <f t="shared" si="1"/>
        <v>73</v>
      </c>
      <c r="B157" s="229"/>
      <c r="C157" s="229"/>
      <c r="D157" s="229"/>
      <c r="E157" s="98" t="s">
        <v>4052</v>
      </c>
      <c r="F157" s="92">
        <v>4600000</v>
      </c>
      <c r="G157" s="91" t="s">
        <v>3929</v>
      </c>
    </row>
    <row r="158" spans="1:7" s="70" customFormat="1" ht="13.2">
      <c r="A158" s="229">
        <f t="shared" si="1"/>
        <v>74</v>
      </c>
      <c r="B158" s="229"/>
      <c r="C158" s="229"/>
      <c r="D158" s="229"/>
      <c r="E158" s="98" t="s">
        <v>4053</v>
      </c>
      <c r="F158" s="92">
        <v>19200000</v>
      </c>
      <c r="G158" s="91" t="s">
        <v>3929</v>
      </c>
    </row>
    <row r="159" spans="1:7" s="70" customFormat="1" ht="13.2">
      <c r="A159" s="229">
        <f t="shared" si="1"/>
        <v>75</v>
      </c>
      <c r="B159" s="229"/>
      <c r="C159" s="229"/>
      <c r="D159" s="229"/>
      <c r="E159" s="98" t="s">
        <v>4054</v>
      </c>
      <c r="F159" s="92">
        <v>7700000</v>
      </c>
      <c r="G159" s="91" t="s">
        <v>3929</v>
      </c>
    </row>
    <row r="160" spans="1:7" s="70" customFormat="1" ht="13.2">
      <c r="A160" s="229">
        <f t="shared" si="1"/>
        <v>76</v>
      </c>
      <c r="B160" s="229"/>
      <c r="C160" s="229"/>
      <c r="D160" s="229"/>
      <c r="E160" s="98" t="s">
        <v>4055</v>
      </c>
      <c r="F160" s="92">
        <v>4000000</v>
      </c>
      <c r="G160" s="91" t="s">
        <v>3929</v>
      </c>
    </row>
    <row r="161" spans="1:7" s="70" customFormat="1" ht="13.2">
      <c r="A161" s="229">
        <f t="shared" si="1"/>
        <v>77</v>
      </c>
      <c r="B161" s="229"/>
      <c r="C161" s="229"/>
      <c r="D161" s="229"/>
      <c r="E161" s="98" t="s">
        <v>4056</v>
      </c>
      <c r="F161" s="92">
        <v>5100000</v>
      </c>
      <c r="G161" s="91" t="s">
        <v>3929</v>
      </c>
    </row>
    <row r="162" spans="1:7" s="70" customFormat="1" ht="13.2">
      <c r="A162" s="229">
        <f t="shared" si="1"/>
        <v>78</v>
      </c>
      <c r="B162" s="229"/>
      <c r="C162" s="229"/>
      <c r="D162" s="229"/>
      <c r="E162" s="98" t="s">
        <v>4057</v>
      </c>
      <c r="F162" s="92">
        <v>9400000</v>
      </c>
      <c r="G162" s="91" t="s">
        <v>3929</v>
      </c>
    </row>
    <row r="163" spans="1:7" s="70" customFormat="1" ht="13.2">
      <c r="A163" s="229">
        <f t="shared" si="1"/>
        <v>79</v>
      </c>
      <c r="B163" s="229"/>
      <c r="C163" s="229"/>
      <c r="D163" s="229"/>
      <c r="E163" s="98" t="s">
        <v>4058</v>
      </c>
      <c r="F163" s="92">
        <v>15600000</v>
      </c>
      <c r="G163" s="91" t="s">
        <v>3929</v>
      </c>
    </row>
    <row r="164" spans="1:7" s="70" customFormat="1" ht="13.2">
      <c r="A164" s="229">
        <f t="shared" si="1"/>
        <v>80</v>
      </c>
      <c r="B164" s="229"/>
      <c r="C164" s="229"/>
      <c r="D164" s="229"/>
      <c r="E164" s="98" t="s">
        <v>4059</v>
      </c>
      <c r="F164" s="92">
        <v>8700000</v>
      </c>
      <c r="G164" s="91" t="s">
        <v>3929</v>
      </c>
    </row>
    <row r="165" spans="1:7" s="70" customFormat="1" ht="13.2">
      <c r="A165" s="229">
        <f t="shared" si="1"/>
        <v>81</v>
      </c>
      <c r="B165" s="229"/>
      <c r="C165" s="229"/>
      <c r="D165" s="229"/>
      <c r="E165" s="98" t="s">
        <v>4060</v>
      </c>
      <c r="F165" s="92">
        <v>13800000</v>
      </c>
      <c r="G165" s="91" t="s">
        <v>3929</v>
      </c>
    </row>
    <row r="166" spans="1:7" s="70" customFormat="1" ht="13.2">
      <c r="A166" s="229">
        <f t="shared" si="1"/>
        <v>82</v>
      </c>
      <c r="B166" s="229"/>
      <c r="C166" s="229"/>
      <c r="D166" s="229"/>
      <c r="E166" s="98" t="s">
        <v>4061</v>
      </c>
      <c r="F166" s="92">
        <v>7800000</v>
      </c>
      <c r="G166" s="91" t="s">
        <v>3929</v>
      </c>
    </row>
    <row r="167" spans="1:7" s="70" customFormat="1" ht="13.2">
      <c r="A167" s="229">
        <f t="shared" si="1"/>
        <v>83</v>
      </c>
      <c r="B167" s="229"/>
      <c r="C167" s="229"/>
      <c r="D167" s="229"/>
      <c r="E167" s="98" t="s">
        <v>4062</v>
      </c>
      <c r="F167" s="92">
        <v>12700000</v>
      </c>
      <c r="G167" s="91" t="s">
        <v>3929</v>
      </c>
    </row>
    <row r="168" spans="1:7" s="70" customFormat="1" ht="13.2">
      <c r="A168" s="229">
        <f t="shared" si="1"/>
        <v>84</v>
      </c>
      <c r="B168" s="229"/>
      <c r="C168" s="229"/>
      <c r="D168" s="229"/>
      <c r="E168" s="98" t="s">
        <v>4063</v>
      </c>
      <c r="F168" s="92">
        <v>30900000</v>
      </c>
      <c r="G168" s="91" t="s">
        <v>3929</v>
      </c>
    </row>
    <row r="169" spans="1:7" s="70" customFormat="1" ht="13.2">
      <c r="A169" s="229">
        <f t="shared" si="1"/>
        <v>85</v>
      </c>
      <c r="B169" s="229"/>
      <c r="C169" s="229"/>
      <c r="D169" s="229"/>
      <c r="E169" s="98" t="s">
        <v>4064</v>
      </c>
      <c r="F169" s="92">
        <v>5200000</v>
      </c>
      <c r="G169" s="91" t="s">
        <v>3929</v>
      </c>
    </row>
    <row r="170" spans="1:7" s="70" customFormat="1" ht="13.2">
      <c r="A170" s="229">
        <f t="shared" si="1"/>
        <v>86</v>
      </c>
      <c r="B170" s="229"/>
      <c r="C170" s="229"/>
      <c r="D170" s="229"/>
      <c r="E170" s="98" t="s">
        <v>4065</v>
      </c>
      <c r="F170" s="92">
        <v>10000000</v>
      </c>
      <c r="G170" s="91" t="s">
        <v>3929</v>
      </c>
    </row>
    <row r="171" spans="1:7" s="70" customFormat="1" ht="13.2">
      <c r="A171" s="229">
        <f t="shared" si="1"/>
        <v>87</v>
      </c>
      <c r="B171" s="229"/>
      <c r="C171" s="229"/>
      <c r="D171" s="229"/>
      <c r="E171" s="98" t="s">
        <v>4066</v>
      </c>
      <c r="F171" s="92">
        <v>9700000</v>
      </c>
      <c r="G171" s="91" t="s">
        <v>3929</v>
      </c>
    </row>
    <row r="172" spans="1:7" s="70" customFormat="1" ht="13.2">
      <c r="A172" s="229">
        <f t="shared" si="1"/>
        <v>88</v>
      </c>
      <c r="B172" s="229"/>
      <c r="C172" s="229"/>
      <c r="D172" s="229"/>
      <c r="E172" s="98" t="s">
        <v>4067</v>
      </c>
      <c r="F172" s="92">
        <v>36900000</v>
      </c>
      <c r="G172" s="91" t="s">
        <v>3929</v>
      </c>
    </row>
    <row r="173" spans="1:7" s="70" customFormat="1" ht="13.2">
      <c r="A173" s="229">
        <f t="shared" si="1"/>
        <v>89</v>
      </c>
      <c r="B173" s="229"/>
      <c r="C173" s="229"/>
      <c r="D173" s="229"/>
      <c r="E173" s="98" t="s">
        <v>4068</v>
      </c>
      <c r="F173" s="92">
        <v>38500000</v>
      </c>
      <c r="G173" s="91" t="s">
        <v>3929</v>
      </c>
    </row>
    <row r="174" spans="1:7" s="70" customFormat="1" ht="13.2">
      <c r="A174" s="228">
        <f t="shared" si="1"/>
        <v>90</v>
      </c>
      <c r="B174" s="228"/>
      <c r="C174" s="228"/>
      <c r="D174" s="228"/>
      <c r="E174" s="98" t="s">
        <v>4069</v>
      </c>
      <c r="F174" s="92">
        <v>25400000</v>
      </c>
      <c r="G174" s="91" t="s">
        <v>3929</v>
      </c>
    </row>
    <row r="175" spans="1:7" s="70" customFormat="1" ht="13.2">
      <c r="A175" s="229">
        <f t="shared" si="1"/>
        <v>91</v>
      </c>
      <c r="B175" s="229"/>
      <c r="C175" s="229"/>
      <c r="D175" s="229"/>
      <c r="E175" s="98" t="s">
        <v>4070</v>
      </c>
      <c r="F175" s="92">
        <v>9900000</v>
      </c>
      <c r="G175" s="91" t="s">
        <v>3929</v>
      </c>
    </row>
    <row r="176" spans="1:7" s="70" customFormat="1" ht="13.2">
      <c r="A176" s="229">
        <f t="shared" si="1"/>
        <v>92</v>
      </c>
      <c r="B176" s="229"/>
      <c r="C176" s="229"/>
      <c r="D176" s="229"/>
      <c r="E176" s="98" t="s">
        <v>4071</v>
      </c>
      <c r="F176" s="92">
        <v>10900000</v>
      </c>
      <c r="G176" s="91" t="s">
        <v>3929</v>
      </c>
    </row>
    <row r="177" spans="1:7" s="70" customFormat="1" ht="13.2">
      <c r="A177" s="229">
        <f t="shared" si="1"/>
        <v>93</v>
      </c>
      <c r="B177" s="229"/>
      <c r="C177" s="229"/>
      <c r="D177" s="229"/>
      <c r="E177" s="98" t="s">
        <v>4072</v>
      </c>
      <c r="F177" s="92">
        <v>14800000</v>
      </c>
      <c r="G177" s="91" t="s">
        <v>3929</v>
      </c>
    </row>
    <row r="178" spans="1:7" s="70" customFormat="1" ht="13.2">
      <c r="A178" s="228">
        <f t="shared" si="1"/>
        <v>94</v>
      </c>
      <c r="B178" s="228"/>
      <c r="C178" s="228"/>
      <c r="D178" s="228"/>
      <c r="E178" s="98" t="s">
        <v>4073</v>
      </c>
      <c r="F178" s="92">
        <v>5400000</v>
      </c>
      <c r="G178" s="91" t="s">
        <v>3929</v>
      </c>
    </row>
    <row r="179" spans="1:7" s="70" customFormat="1" ht="13.2">
      <c r="A179" s="228">
        <f t="shared" si="1"/>
        <v>95</v>
      </c>
      <c r="B179" s="228"/>
      <c r="C179" s="228"/>
      <c r="D179" s="228"/>
      <c r="E179" s="98" t="s">
        <v>4074</v>
      </c>
      <c r="F179" s="92">
        <v>40897500</v>
      </c>
      <c r="G179" s="91" t="s">
        <v>3929</v>
      </c>
    </row>
    <row r="180" spans="1:7" s="70" customFormat="1" ht="13.2">
      <c r="A180" s="228">
        <f t="shared" si="1"/>
        <v>96</v>
      </c>
      <c r="B180" s="228"/>
      <c r="C180" s="228"/>
      <c r="D180" s="228"/>
      <c r="E180" s="98" t="s">
        <v>4075</v>
      </c>
      <c r="F180" s="92">
        <v>29520000</v>
      </c>
      <c r="G180" s="91" t="s">
        <v>3929</v>
      </c>
    </row>
    <row r="181" spans="1:7" s="70" customFormat="1" ht="13.2">
      <c r="A181" s="228">
        <f t="shared" si="1"/>
        <v>97</v>
      </c>
      <c r="B181" s="228"/>
      <c r="C181" s="228"/>
      <c r="D181" s="228"/>
      <c r="E181" s="98" t="s">
        <v>4076</v>
      </c>
      <c r="F181" s="92">
        <v>15990000</v>
      </c>
      <c r="G181" s="91" t="s">
        <v>3929</v>
      </c>
    </row>
    <row r="182" spans="1:7" s="70" customFormat="1" ht="13.2">
      <c r="A182" s="228">
        <f t="shared" si="1"/>
        <v>98</v>
      </c>
      <c r="B182" s="228"/>
      <c r="C182" s="228"/>
      <c r="D182" s="228"/>
      <c r="E182" s="98" t="s">
        <v>4077</v>
      </c>
      <c r="F182" s="92">
        <v>15375000</v>
      </c>
      <c r="G182" s="91" t="s">
        <v>3929</v>
      </c>
    </row>
    <row r="183" spans="1:7" s="70" customFormat="1" ht="13.2">
      <c r="A183" s="228">
        <f t="shared" si="1"/>
        <v>99</v>
      </c>
      <c r="B183" s="228"/>
      <c r="C183" s="228"/>
      <c r="D183" s="228"/>
      <c r="E183" s="98" t="s">
        <v>4078</v>
      </c>
      <c r="F183" s="92">
        <v>73800000</v>
      </c>
      <c r="G183" s="91" t="s">
        <v>3929</v>
      </c>
    </row>
    <row r="184" spans="1:7" s="70" customFormat="1" ht="13.2">
      <c r="A184" s="229">
        <f t="shared" si="1"/>
        <v>100</v>
      </c>
      <c r="B184" s="229"/>
      <c r="C184" s="229"/>
      <c r="D184" s="229"/>
      <c r="E184" s="98" t="s">
        <v>4079</v>
      </c>
      <c r="F184" s="92">
        <v>23062500</v>
      </c>
      <c r="G184" s="91" t="s">
        <v>3929</v>
      </c>
    </row>
    <row r="185" spans="1:7" s="70" customFormat="1" ht="13.2">
      <c r="A185" s="228">
        <f t="shared" si="1"/>
        <v>101</v>
      </c>
      <c r="B185" s="228"/>
      <c r="C185" s="228"/>
      <c r="D185" s="228"/>
      <c r="E185" s="98" t="s">
        <v>4080</v>
      </c>
      <c r="F185" s="92">
        <v>16605000</v>
      </c>
      <c r="G185" s="91" t="s">
        <v>3929</v>
      </c>
    </row>
    <row r="186" spans="1:7" s="70" customFormat="1" ht="13.2">
      <c r="A186" s="228">
        <f t="shared" si="1"/>
        <v>102</v>
      </c>
      <c r="B186" s="228"/>
      <c r="C186" s="228"/>
      <c r="D186" s="228"/>
      <c r="E186" s="98" t="s">
        <v>4081</v>
      </c>
      <c r="F186" s="92">
        <v>40897500</v>
      </c>
      <c r="G186" s="91" t="s">
        <v>3929</v>
      </c>
    </row>
    <row r="187" spans="1:7" s="70" customFormat="1" ht="13.2">
      <c r="A187" s="228">
        <f t="shared" si="1"/>
        <v>103</v>
      </c>
      <c r="B187" s="228"/>
      <c r="C187" s="228"/>
      <c r="D187" s="228"/>
      <c r="E187" s="98" t="s">
        <v>4082</v>
      </c>
      <c r="F187" s="92">
        <v>11377500</v>
      </c>
      <c r="G187" s="91" t="s">
        <v>3929</v>
      </c>
    </row>
    <row r="188" spans="1:7" s="70" customFormat="1" ht="13.2">
      <c r="A188" s="228">
        <f t="shared" si="1"/>
        <v>104</v>
      </c>
      <c r="B188" s="228"/>
      <c r="C188" s="228"/>
      <c r="D188" s="228"/>
      <c r="E188" s="98" t="s">
        <v>4083</v>
      </c>
      <c r="F188" s="92">
        <v>88252500</v>
      </c>
      <c r="G188" s="91" t="s">
        <v>3929</v>
      </c>
    </row>
    <row r="189" spans="1:7" s="72" customFormat="1" ht="13.2">
      <c r="A189" s="228">
        <f t="shared" si="1"/>
        <v>105</v>
      </c>
      <c r="B189" s="228"/>
      <c r="C189" s="228"/>
      <c r="D189" s="228"/>
      <c r="E189" s="98" t="s">
        <v>4084</v>
      </c>
      <c r="F189" s="99">
        <v>77490000</v>
      </c>
      <c r="G189" s="100" t="s">
        <v>3929</v>
      </c>
    </row>
    <row r="190" spans="1:7" s="70" customFormat="1" ht="13.2">
      <c r="A190" s="228">
        <f t="shared" si="1"/>
        <v>106</v>
      </c>
      <c r="B190" s="228"/>
      <c r="C190" s="228"/>
      <c r="D190" s="228"/>
      <c r="E190" s="98" t="s">
        <v>4085</v>
      </c>
      <c r="F190" s="92">
        <v>20295000</v>
      </c>
      <c r="G190" s="91" t="s">
        <v>3929</v>
      </c>
    </row>
    <row r="191" spans="1:7" s="70" customFormat="1" ht="13.2">
      <c r="A191" s="228">
        <f t="shared" si="1"/>
        <v>107</v>
      </c>
      <c r="B191" s="228"/>
      <c r="C191" s="228"/>
      <c r="D191" s="228"/>
      <c r="E191" s="98" t="s">
        <v>4086</v>
      </c>
      <c r="F191" s="92">
        <v>98092500</v>
      </c>
      <c r="G191" s="91" t="s">
        <v>3929</v>
      </c>
    </row>
    <row r="192" spans="1:7" s="70" customFormat="1" ht="13.2">
      <c r="A192" s="229">
        <f t="shared" si="1"/>
        <v>108</v>
      </c>
      <c r="B192" s="229"/>
      <c r="C192" s="229"/>
      <c r="D192" s="229"/>
      <c r="E192" s="98" t="s">
        <v>4087</v>
      </c>
      <c r="F192" s="92">
        <v>78720000</v>
      </c>
      <c r="G192" s="91" t="s">
        <v>3929</v>
      </c>
    </row>
    <row r="193" spans="1:7" s="70" customFormat="1" ht="13.2">
      <c r="A193" s="229">
        <f t="shared" si="1"/>
        <v>109</v>
      </c>
      <c r="B193" s="229"/>
      <c r="C193" s="229"/>
      <c r="D193" s="229"/>
      <c r="E193" s="98" t="s">
        <v>4088</v>
      </c>
      <c r="F193" s="92">
        <v>14452500</v>
      </c>
      <c r="G193" s="91" t="s">
        <v>3929</v>
      </c>
    </row>
    <row r="194" spans="1:7" s="72" customFormat="1" ht="13.2">
      <c r="A194" s="228">
        <f t="shared" si="1"/>
        <v>110</v>
      </c>
      <c r="B194" s="228"/>
      <c r="C194" s="228"/>
      <c r="D194" s="228"/>
      <c r="E194" s="98" t="s">
        <v>4089</v>
      </c>
      <c r="F194" s="92">
        <v>4612500</v>
      </c>
      <c r="G194" s="100" t="s">
        <v>3929</v>
      </c>
    </row>
    <row r="195" spans="1:7" s="72" customFormat="1" ht="13.2">
      <c r="A195" s="228">
        <f t="shared" si="1"/>
        <v>111</v>
      </c>
      <c r="B195" s="228"/>
      <c r="C195" s="228"/>
      <c r="D195" s="228"/>
      <c r="E195" s="98" t="s">
        <v>4090</v>
      </c>
      <c r="F195" s="92">
        <v>69495000</v>
      </c>
      <c r="G195" s="100" t="s">
        <v>3929</v>
      </c>
    </row>
    <row r="196" spans="1:7" s="72" customFormat="1" ht="13.2">
      <c r="A196" s="228">
        <f t="shared" si="1"/>
        <v>112</v>
      </c>
      <c r="B196" s="228"/>
      <c r="C196" s="228"/>
      <c r="D196" s="228"/>
      <c r="E196" s="98" t="s">
        <v>4091</v>
      </c>
      <c r="F196" s="92">
        <v>21832500</v>
      </c>
      <c r="G196" s="100" t="s">
        <v>3929</v>
      </c>
    </row>
    <row r="197" spans="1:7" s="70" customFormat="1" ht="13.2">
      <c r="A197" s="229">
        <f t="shared" si="1"/>
        <v>113</v>
      </c>
      <c r="B197" s="229"/>
      <c r="C197" s="229"/>
      <c r="D197" s="229"/>
      <c r="E197" s="98" t="s">
        <v>4092</v>
      </c>
      <c r="F197" s="92">
        <v>79027500</v>
      </c>
      <c r="G197" s="91" t="s">
        <v>3929</v>
      </c>
    </row>
    <row r="198" spans="1:7" s="70" customFormat="1" ht="13.2">
      <c r="A198" s="229">
        <f t="shared" si="1"/>
        <v>114</v>
      </c>
      <c r="B198" s="229"/>
      <c r="C198" s="229"/>
      <c r="D198" s="229"/>
      <c r="E198" s="115" t="s">
        <v>4093</v>
      </c>
      <c r="F198" s="116">
        <v>26752500</v>
      </c>
      <c r="G198" s="91" t="s">
        <v>3929</v>
      </c>
    </row>
    <row r="199" spans="1:7" s="72" customFormat="1" ht="13.2">
      <c r="A199" s="228">
        <f t="shared" si="1"/>
        <v>115</v>
      </c>
      <c r="B199" s="228"/>
      <c r="C199" s="228"/>
      <c r="D199" s="228"/>
      <c r="E199" s="98" t="s">
        <v>4094</v>
      </c>
      <c r="F199" s="92">
        <v>31057500</v>
      </c>
      <c r="G199" s="100" t="s">
        <v>3929</v>
      </c>
    </row>
    <row r="200" spans="1:7" s="70" customFormat="1" ht="13.2">
      <c r="A200" s="229">
        <f t="shared" si="1"/>
        <v>116</v>
      </c>
      <c r="B200" s="229"/>
      <c r="C200" s="229"/>
      <c r="D200" s="229"/>
      <c r="E200" s="98" t="s">
        <v>4095</v>
      </c>
      <c r="F200" s="92">
        <v>100245000</v>
      </c>
      <c r="G200" s="91" t="s">
        <v>3929</v>
      </c>
    </row>
    <row r="201" spans="1:7" s="70" customFormat="1" ht="13.2">
      <c r="A201" s="229">
        <f t="shared" si="1"/>
        <v>117</v>
      </c>
      <c r="B201" s="229"/>
      <c r="C201" s="229"/>
      <c r="D201" s="229"/>
      <c r="E201" s="98" t="s">
        <v>4096</v>
      </c>
      <c r="F201" s="92">
        <v>113467500</v>
      </c>
      <c r="G201" s="91" t="s">
        <v>3929</v>
      </c>
    </row>
    <row r="202" spans="1:7" s="72" customFormat="1" ht="13.2">
      <c r="A202" s="228">
        <f t="shared" si="1"/>
        <v>118</v>
      </c>
      <c r="B202" s="228"/>
      <c r="C202" s="228"/>
      <c r="D202" s="228"/>
      <c r="E202" s="98" t="s">
        <v>4097</v>
      </c>
      <c r="F202" s="92">
        <v>23677500</v>
      </c>
      <c r="G202" s="100" t="s">
        <v>3929</v>
      </c>
    </row>
    <row r="203" spans="1:7" s="72" customFormat="1" ht="13.2">
      <c r="A203" s="228">
        <f t="shared" si="1"/>
        <v>119</v>
      </c>
      <c r="B203" s="228"/>
      <c r="C203" s="228"/>
      <c r="D203" s="228"/>
      <c r="E203" s="98" t="s">
        <v>4098</v>
      </c>
      <c r="F203" s="92">
        <v>168202500</v>
      </c>
      <c r="G203" s="100" t="s">
        <v>3929</v>
      </c>
    </row>
    <row r="204" spans="1:7" s="70" customFormat="1" ht="13.2">
      <c r="A204" s="229">
        <f t="shared" si="1"/>
        <v>120</v>
      </c>
      <c r="B204" s="229"/>
      <c r="C204" s="229"/>
      <c r="D204" s="229"/>
      <c r="E204" s="98" t="s">
        <v>4099</v>
      </c>
      <c r="F204" s="92">
        <v>130995000</v>
      </c>
      <c r="G204" s="91" t="s">
        <v>3929</v>
      </c>
    </row>
    <row r="205" spans="1:7" s="72" customFormat="1" ht="13.2">
      <c r="A205" s="228">
        <f t="shared" si="1"/>
        <v>121</v>
      </c>
      <c r="B205" s="228"/>
      <c r="C205" s="228"/>
      <c r="D205" s="228"/>
      <c r="E205" s="98" t="s">
        <v>4100</v>
      </c>
      <c r="F205" s="92">
        <v>69495000</v>
      </c>
      <c r="G205" s="100" t="s">
        <v>3929</v>
      </c>
    </row>
    <row r="206" spans="1:7" s="72" customFormat="1" ht="13.2">
      <c r="A206" s="228">
        <f t="shared" si="1"/>
        <v>122</v>
      </c>
      <c r="B206" s="228"/>
      <c r="C206" s="228"/>
      <c r="D206" s="228"/>
      <c r="E206" s="98" t="s">
        <v>4101</v>
      </c>
      <c r="F206" s="92">
        <v>6150000</v>
      </c>
      <c r="G206" s="100" t="s">
        <v>3929</v>
      </c>
    </row>
    <row r="207" spans="1:7" s="70" customFormat="1" ht="13.2">
      <c r="A207" s="229">
        <f t="shared" si="1"/>
        <v>123</v>
      </c>
      <c r="B207" s="229"/>
      <c r="C207" s="229"/>
      <c r="D207" s="229"/>
      <c r="E207" s="98" t="s">
        <v>4102</v>
      </c>
      <c r="F207" s="92">
        <v>5535000</v>
      </c>
      <c r="G207" s="91" t="s">
        <v>3929</v>
      </c>
    </row>
    <row r="208" spans="1:7" s="70" customFormat="1" ht="13.2">
      <c r="A208" s="229">
        <f t="shared" si="1"/>
        <v>124</v>
      </c>
      <c r="B208" s="229"/>
      <c r="C208" s="229"/>
      <c r="D208" s="229"/>
      <c r="E208" s="98" t="s">
        <v>4103</v>
      </c>
      <c r="F208" s="92">
        <v>1845000</v>
      </c>
      <c r="G208" s="91" t="s">
        <v>3929</v>
      </c>
    </row>
    <row r="209" spans="1:7" s="70" customFormat="1" ht="13.2">
      <c r="A209" s="229">
        <f t="shared" si="1"/>
        <v>125</v>
      </c>
      <c r="B209" s="229"/>
      <c r="C209" s="229"/>
      <c r="D209" s="229"/>
      <c r="E209" s="98" t="s">
        <v>4104</v>
      </c>
      <c r="F209" s="92">
        <v>15067500</v>
      </c>
      <c r="G209" s="91" t="s">
        <v>3929</v>
      </c>
    </row>
    <row r="210" spans="1:7" s="70" customFormat="1" ht="13.2">
      <c r="A210" s="229">
        <f t="shared" si="1"/>
        <v>126</v>
      </c>
      <c r="B210" s="229"/>
      <c r="C210" s="229"/>
      <c r="D210" s="229"/>
      <c r="E210" s="98" t="s">
        <v>4105</v>
      </c>
      <c r="F210" s="92">
        <v>4612500</v>
      </c>
      <c r="G210" s="91" t="s">
        <v>3929</v>
      </c>
    </row>
    <row r="211" spans="1:7" s="72" customFormat="1" ht="13.2">
      <c r="A211" s="228">
        <f t="shared" si="1"/>
        <v>127</v>
      </c>
      <c r="B211" s="228"/>
      <c r="C211" s="228"/>
      <c r="D211" s="228"/>
      <c r="E211" s="98" t="s">
        <v>4106</v>
      </c>
      <c r="F211" s="92">
        <v>8302500</v>
      </c>
      <c r="G211" s="100" t="s">
        <v>3929</v>
      </c>
    </row>
    <row r="212" spans="1:7" s="70" customFormat="1" ht="13.2">
      <c r="A212" s="229">
        <f t="shared" si="1"/>
        <v>128</v>
      </c>
      <c r="B212" s="229"/>
      <c r="C212" s="229"/>
      <c r="D212" s="229"/>
      <c r="E212" s="98" t="s">
        <v>4107</v>
      </c>
      <c r="F212" s="92">
        <v>112545000</v>
      </c>
      <c r="G212" s="91" t="s">
        <v>3929</v>
      </c>
    </row>
    <row r="213" spans="1:7" s="70" customFormat="1" ht="13.2">
      <c r="A213" s="229">
        <f t="shared" si="1"/>
        <v>129</v>
      </c>
      <c r="B213" s="229"/>
      <c r="C213" s="229"/>
      <c r="D213" s="229"/>
      <c r="E213" s="98" t="s">
        <v>4108</v>
      </c>
      <c r="F213" s="92">
        <v>99322500</v>
      </c>
      <c r="G213" s="91" t="s">
        <v>3929</v>
      </c>
    </row>
    <row r="214" spans="1:7" s="70" customFormat="1" ht="13.2">
      <c r="A214" s="229">
        <f t="shared" ref="A214:A273" si="2">A213+1</f>
        <v>130</v>
      </c>
      <c r="B214" s="229"/>
      <c r="C214" s="229"/>
      <c r="D214" s="229"/>
      <c r="E214" s="98" t="s">
        <v>4109</v>
      </c>
      <c r="F214" s="92">
        <v>314880000</v>
      </c>
      <c r="G214" s="91" t="s">
        <v>3929</v>
      </c>
    </row>
    <row r="215" spans="1:7" s="70" customFormat="1" ht="13.2">
      <c r="A215" s="229">
        <f t="shared" si="2"/>
        <v>131</v>
      </c>
      <c r="B215" s="229"/>
      <c r="C215" s="229"/>
      <c r="D215" s="229"/>
      <c r="E215" s="98" t="s">
        <v>4110</v>
      </c>
      <c r="F215" s="92">
        <v>233700000</v>
      </c>
      <c r="G215" s="91" t="s">
        <v>3929</v>
      </c>
    </row>
    <row r="216" spans="1:7" s="70" customFormat="1" ht="13.2">
      <c r="A216" s="229">
        <f t="shared" si="2"/>
        <v>132</v>
      </c>
      <c r="B216" s="229"/>
      <c r="C216" s="229"/>
      <c r="D216" s="229"/>
      <c r="E216" s="98" t="s">
        <v>4111</v>
      </c>
      <c r="F216" s="92">
        <v>273982500</v>
      </c>
      <c r="G216" s="91" t="s">
        <v>3929</v>
      </c>
    </row>
    <row r="217" spans="1:7" s="70" customFormat="1" ht="13.2">
      <c r="A217" s="229">
        <f t="shared" si="2"/>
        <v>133</v>
      </c>
      <c r="B217" s="229"/>
      <c r="C217" s="229"/>
      <c r="D217" s="229"/>
      <c r="E217" s="98" t="s">
        <v>4112</v>
      </c>
      <c r="F217" s="92">
        <v>43050000</v>
      </c>
      <c r="G217" s="91" t="s">
        <v>3929</v>
      </c>
    </row>
    <row r="218" spans="1:7" s="70" customFormat="1" ht="13.2">
      <c r="A218" s="229">
        <f t="shared" si="2"/>
        <v>134</v>
      </c>
      <c r="B218" s="229"/>
      <c r="C218" s="229"/>
      <c r="D218" s="229"/>
      <c r="E218" s="98" t="s">
        <v>4113</v>
      </c>
      <c r="F218" s="92">
        <v>13222500</v>
      </c>
      <c r="G218" s="91" t="s">
        <v>3929</v>
      </c>
    </row>
    <row r="219" spans="1:7" s="70" customFormat="1" ht="13.2">
      <c r="A219" s="229">
        <f t="shared" si="2"/>
        <v>135</v>
      </c>
      <c r="B219" s="229"/>
      <c r="C219" s="229"/>
      <c r="D219" s="229"/>
      <c r="E219" s="98" t="s">
        <v>4114</v>
      </c>
      <c r="F219" s="92">
        <v>83947500</v>
      </c>
      <c r="G219" s="91" t="s">
        <v>3929</v>
      </c>
    </row>
    <row r="220" spans="1:7" s="70" customFormat="1" ht="13.2">
      <c r="A220" s="229">
        <f t="shared" si="2"/>
        <v>136</v>
      </c>
      <c r="B220" s="229"/>
      <c r="C220" s="229"/>
      <c r="D220" s="229"/>
      <c r="E220" s="98" t="s">
        <v>4115</v>
      </c>
      <c r="F220" s="92">
        <v>61807500</v>
      </c>
      <c r="G220" s="91" t="s">
        <v>3929</v>
      </c>
    </row>
    <row r="221" spans="1:7" s="70" customFormat="1" ht="13.2">
      <c r="A221" s="229">
        <f t="shared" si="2"/>
        <v>137</v>
      </c>
      <c r="B221" s="229"/>
      <c r="C221" s="229"/>
      <c r="D221" s="229"/>
      <c r="E221" s="98" t="s">
        <v>4116</v>
      </c>
      <c r="F221" s="92">
        <v>31057500</v>
      </c>
      <c r="G221" s="91" t="s">
        <v>3929</v>
      </c>
    </row>
    <row r="222" spans="1:7" s="70" customFormat="1" ht="13.2">
      <c r="A222" s="229">
        <f t="shared" si="2"/>
        <v>138</v>
      </c>
      <c r="B222" s="229"/>
      <c r="C222" s="229"/>
      <c r="D222" s="229"/>
      <c r="E222" s="98" t="s">
        <v>4117</v>
      </c>
      <c r="F222" s="92">
        <v>51352500</v>
      </c>
      <c r="G222" s="91" t="s">
        <v>3929</v>
      </c>
    </row>
    <row r="223" spans="1:7" s="70" customFormat="1" ht="13.2">
      <c r="A223" s="229">
        <f t="shared" si="2"/>
        <v>139</v>
      </c>
      <c r="B223" s="229"/>
      <c r="C223" s="229"/>
      <c r="D223" s="229"/>
      <c r="E223" s="98" t="s">
        <v>4118</v>
      </c>
      <c r="F223" s="92">
        <v>36285000</v>
      </c>
      <c r="G223" s="91" t="s">
        <v>3929</v>
      </c>
    </row>
    <row r="224" spans="1:7" s="72" customFormat="1" ht="13.2">
      <c r="A224" s="228">
        <f t="shared" si="2"/>
        <v>140</v>
      </c>
      <c r="B224" s="228"/>
      <c r="C224" s="228"/>
      <c r="D224" s="228"/>
      <c r="E224" s="98" t="s">
        <v>4119</v>
      </c>
      <c r="F224" s="92">
        <v>39975000</v>
      </c>
      <c r="G224" s="100" t="s">
        <v>3929</v>
      </c>
    </row>
    <row r="225" spans="1:7" s="70" customFormat="1" ht="13.2">
      <c r="A225" s="229">
        <f t="shared" si="2"/>
        <v>141</v>
      </c>
      <c r="B225" s="229"/>
      <c r="C225" s="229"/>
      <c r="D225" s="229"/>
      <c r="E225" s="98" t="s">
        <v>4120</v>
      </c>
      <c r="F225" s="92">
        <v>4612500</v>
      </c>
      <c r="G225" s="91" t="s">
        <v>3929</v>
      </c>
    </row>
    <row r="226" spans="1:7" s="70" customFormat="1" ht="13.2">
      <c r="A226" s="229">
        <f t="shared" si="2"/>
        <v>142</v>
      </c>
      <c r="B226" s="229"/>
      <c r="C226" s="229"/>
      <c r="D226" s="229"/>
      <c r="E226" s="98" t="s">
        <v>4121</v>
      </c>
      <c r="F226" s="92">
        <v>27675000</v>
      </c>
      <c r="G226" s="91" t="s">
        <v>3929</v>
      </c>
    </row>
    <row r="227" spans="1:7" s="70" customFormat="1" ht="13.2">
      <c r="A227" s="229">
        <f t="shared" si="2"/>
        <v>143</v>
      </c>
      <c r="B227" s="229"/>
      <c r="C227" s="229"/>
      <c r="D227" s="229"/>
      <c r="E227" s="98" t="s">
        <v>4122</v>
      </c>
      <c r="F227" s="92">
        <v>40590000</v>
      </c>
      <c r="G227" s="91" t="s">
        <v>3929</v>
      </c>
    </row>
    <row r="228" spans="1:7" s="70" customFormat="1" ht="13.2">
      <c r="A228" s="229">
        <f t="shared" si="2"/>
        <v>144</v>
      </c>
      <c r="B228" s="229"/>
      <c r="C228" s="229"/>
      <c r="D228" s="229"/>
      <c r="E228" s="98" t="s">
        <v>4123</v>
      </c>
      <c r="F228" s="92">
        <v>40282500</v>
      </c>
      <c r="G228" s="91" t="s">
        <v>3929</v>
      </c>
    </row>
    <row r="229" spans="1:7" s="70" customFormat="1" ht="13.2">
      <c r="A229" s="229">
        <f t="shared" si="2"/>
        <v>145</v>
      </c>
      <c r="B229" s="229"/>
      <c r="C229" s="229"/>
      <c r="D229" s="229"/>
      <c r="E229" s="98" t="s">
        <v>4124</v>
      </c>
      <c r="F229" s="92">
        <v>96555000</v>
      </c>
      <c r="G229" s="91" t="s">
        <v>3929</v>
      </c>
    </row>
    <row r="230" spans="1:7" s="70" customFormat="1" ht="13.2">
      <c r="A230" s="229">
        <f t="shared" si="2"/>
        <v>146</v>
      </c>
      <c r="B230" s="229"/>
      <c r="C230" s="229"/>
      <c r="D230" s="229"/>
      <c r="E230" s="98" t="s">
        <v>4125</v>
      </c>
      <c r="F230" s="92">
        <v>78105000</v>
      </c>
      <c r="G230" s="91" t="s">
        <v>3929</v>
      </c>
    </row>
    <row r="231" spans="1:7" s="70" customFormat="1" ht="13.2">
      <c r="A231" s="229">
        <f t="shared" si="2"/>
        <v>147</v>
      </c>
      <c r="B231" s="229"/>
      <c r="C231" s="229"/>
      <c r="D231" s="229"/>
      <c r="E231" s="98" t="s">
        <v>4126</v>
      </c>
      <c r="F231" s="92">
        <v>19372500</v>
      </c>
      <c r="G231" s="91" t="s">
        <v>3929</v>
      </c>
    </row>
    <row r="232" spans="1:7" s="70" customFormat="1" ht="13.2">
      <c r="A232" s="229">
        <f t="shared" si="2"/>
        <v>148</v>
      </c>
      <c r="B232" s="229"/>
      <c r="C232" s="229"/>
      <c r="D232" s="229"/>
      <c r="E232" s="98" t="s">
        <v>4127</v>
      </c>
      <c r="F232" s="92">
        <v>54427500</v>
      </c>
      <c r="G232" s="91" t="s">
        <v>3929</v>
      </c>
    </row>
    <row r="233" spans="1:7" s="70" customFormat="1" ht="13.2">
      <c r="A233" s="229">
        <f t="shared" si="2"/>
        <v>149</v>
      </c>
      <c r="B233" s="229"/>
      <c r="C233" s="229"/>
      <c r="D233" s="229"/>
      <c r="E233" s="98" t="s">
        <v>4128</v>
      </c>
      <c r="F233" s="92">
        <v>24907500</v>
      </c>
      <c r="G233" s="91" t="s">
        <v>3929</v>
      </c>
    </row>
    <row r="234" spans="1:7" s="70" customFormat="1" ht="13.2">
      <c r="A234" s="229">
        <f t="shared" si="2"/>
        <v>150</v>
      </c>
      <c r="B234" s="229"/>
      <c r="C234" s="229"/>
      <c r="D234" s="229"/>
      <c r="E234" s="98" t="s">
        <v>4129</v>
      </c>
      <c r="F234" s="92">
        <v>41205000</v>
      </c>
      <c r="G234" s="91" t="s">
        <v>3929</v>
      </c>
    </row>
    <row r="235" spans="1:7" s="70" customFormat="1" ht="13.2">
      <c r="A235" s="228">
        <f t="shared" si="2"/>
        <v>151</v>
      </c>
      <c r="B235" s="228"/>
      <c r="C235" s="228"/>
      <c r="D235" s="228"/>
      <c r="E235" s="98" t="s">
        <v>4130</v>
      </c>
      <c r="F235" s="92">
        <v>15375000</v>
      </c>
      <c r="G235" s="91" t="s">
        <v>3929</v>
      </c>
    </row>
    <row r="236" spans="1:7" s="70" customFormat="1" ht="13.2">
      <c r="A236" s="228">
        <f t="shared" si="2"/>
        <v>152</v>
      </c>
      <c r="B236" s="228"/>
      <c r="C236" s="228"/>
      <c r="D236" s="228"/>
      <c r="E236" s="98" t="s">
        <v>4131</v>
      </c>
      <c r="F236" s="92">
        <v>34830000</v>
      </c>
      <c r="G236" s="91" t="s">
        <v>3929</v>
      </c>
    </row>
    <row r="237" spans="1:7" s="72" customFormat="1" ht="13.2">
      <c r="A237" s="228">
        <f t="shared" si="2"/>
        <v>153</v>
      </c>
      <c r="B237" s="228"/>
      <c r="C237" s="228"/>
      <c r="D237" s="228"/>
      <c r="E237" s="98" t="s">
        <v>4132</v>
      </c>
      <c r="F237" s="99">
        <v>41796000</v>
      </c>
      <c r="G237" s="100" t="s">
        <v>3929</v>
      </c>
    </row>
    <row r="238" spans="1:7" s="72" customFormat="1" ht="13.2">
      <c r="A238" s="228">
        <f t="shared" si="2"/>
        <v>154</v>
      </c>
      <c r="B238" s="228"/>
      <c r="C238" s="228"/>
      <c r="D238" s="228"/>
      <c r="E238" s="98" t="s">
        <v>4133</v>
      </c>
      <c r="F238" s="99">
        <v>1168740000</v>
      </c>
      <c r="G238" s="100" t="s">
        <v>3929</v>
      </c>
    </row>
    <row r="239" spans="1:7" s="72" customFormat="1" ht="13.2">
      <c r="A239" s="228">
        <f t="shared" si="2"/>
        <v>155</v>
      </c>
      <c r="B239" s="228"/>
      <c r="C239" s="228"/>
      <c r="D239" s="228"/>
      <c r="E239" s="98" t="s">
        <v>4134</v>
      </c>
      <c r="F239" s="99">
        <v>45666000</v>
      </c>
      <c r="G239" s="100" t="s">
        <v>3929</v>
      </c>
    </row>
    <row r="240" spans="1:7" s="70" customFormat="1" ht="13.2">
      <c r="A240" s="228">
        <f t="shared" si="2"/>
        <v>156</v>
      </c>
      <c r="B240" s="228"/>
      <c r="C240" s="228"/>
      <c r="D240" s="228"/>
      <c r="E240" s="98" t="s">
        <v>4135</v>
      </c>
      <c r="F240" s="92">
        <v>109908000</v>
      </c>
      <c r="G240" s="91" t="s">
        <v>3929</v>
      </c>
    </row>
    <row r="241" spans="1:7" s="70" customFormat="1" ht="13.2">
      <c r="A241" s="229">
        <f t="shared" si="2"/>
        <v>157</v>
      </c>
      <c r="B241" s="229"/>
      <c r="C241" s="229"/>
      <c r="D241" s="229"/>
      <c r="E241" s="98" t="s">
        <v>4136</v>
      </c>
      <c r="F241" s="92">
        <v>0</v>
      </c>
      <c r="G241" s="91" t="s">
        <v>3929</v>
      </c>
    </row>
    <row r="242" spans="1:7" s="70" customFormat="1" ht="13.2">
      <c r="A242" s="229">
        <f t="shared" si="2"/>
        <v>158</v>
      </c>
      <c r="B242" s="229"/>
      <c r="C242" s="229"/>
      <c r="D242" s="229"/>
      <c r="E242" s="98" t="s">
        <v>4137</v>
      </c>
      <c r="F242" s="92">
        <v>1157904000</v>
      </c>
      <c r="G242" s="91" t="s">
        <v>3929</v>
      </c>
    </row>
    <row r="243" spans="1:7" s="70" customFormat="1" ht="13.2">
      <c r="A243" s="229">
        <f t="shared" si="2"/>
        <v>159</v>
      </c>
      <c r="B243" s="229"/>
      <c r="C243" s="229"/>
      <c r="D243" s="229"/>
      <c r="E243" s="98" t="s">
        <v>4138</v>
      </c>
      <c r="F243" s="92">
        <v>445824000</v>
      </c>
      <c r="G243" s="91" t="s">
        <v>3929</v>
      </c>
    </row>
    <row r="244" spans="1:7" s="70" customFormat="1" ht="13.2">
      <c r="A244" s="229">
        <f t="shared" si="2"/>
        <v>160</v>
      </c>
      <c r="B244" s="229"/>
      <c r="C244" s="229"/>
      <c r="D244" s="229"/>
      <c r="E244" s="98" t="s">
        <v>4139</v>
      </c>
      <c r="F244" s="92">
        <v>75852000</v>
      </c>
      <c r="G244" s="91" t="s">
        <v>3929</v>
      </c>
    </row>
    <row r="245" spans="1:7" s="70" customFormat="1" ht="13.2">
      <c r="A245" s="229">
        <f t="shared" si="2"/>
        <v>161</v>
      </c>
      <c r="B245" s="229"/>
      <c r="C245" s="229"/>
      <c r="D245" s="229"/>
      <c r="E245" s="98" t="s">
        <v>4140</v>
      </c>
      <c r="F245" s="92">
        <v>80496000</v>
      </c>
      <c r="G245" s="91" t="s">
        <v>3929</v>
      </c>
    </row>
    <row r="246" spans="1:7" s="72" customFormat="1" ht="13.2">
      <c r="A246" s="228">
        <f t="shared" si="2"/>
        <v>162</v>
      </c>
      <c r="B246" s="228"/>
      <c r="C246" s="228"/>
      <c r="D246" s="228"/>
      <c r="E246" s="98" t="s">
        <v>4141</v>
      </c>
      <c r="F246" s="92">
        <v>436800000</v>
      </c>
      <c r="G246" s="100" t="s">
        <v>3929</v>
      </c>
    </row>
    <row r="247" spans="1:7" s="72" customFormat="1" ht="13.2">
      <c r="A247" s="228">
        <f t="shared" si="2"/>
        <v>163</v>
      </c>
      <c r="B247" s="228"/>
      <c r="C247" s="228"/>
      <c r="D247" s="228"/>
      <c r="E247" s="98" t="s">
        <v>4142</v>
      </c>
      <c r="F247" s="92">
        <v>94900000</v>
      </c>
      <c r="G247" s="100" t="s">
        <v>3929</v>
      </c>
    </row>
    <row r="248" spans="1:7" s="70" customFormat="1" ht="13.2">
      <c r="A248" s="229">
        <f t="shared" si="2"/>
        <v>164</v>
      </c>
      <c r="B248" s="229"/>
      <c r="C248" s="229"/>
      <c r="D248" s="229"/>
      <c r="E248" s="98" t="s">
        <v>4143</v>
      </c>
      <c r="F248" s="92">
        <v>828100000</v>
      </c>
      <c r="G248" s="91" t="s">
        <v>3929</v>
      </c>
    </row>
    <row r="249" spans="1:7" s="70" customFormat="1" ht="13.2">
      <c r="A249" s="229">
        <f t="shared" si="2"/>
        <v>165</v>
      </c>
      <c r="B249" s="229"/>
      <c r="C249" s="229"/>
      <c r="D249" s="229"/>
      <c r="E249" s="98" t="s">
        <v>4144</v>
      </c>
      <c r="F249" s="92">
        <v>152100000</v>
      </c>
      <c r="G249" s="91" t="s">
        <v>3929</v>
      </c>
    </row>
    <row r="250" spans="1:7" s="70" customFormat="1" ht="13.2">
      <c r="A250" s="229">
        <f t="shared" si="2"/>
        <v>166</v>
      </c>
      <c r="B250" s="229"/>
      <c r="C250" s="229"/>
      <c r="D250" s="229"/>
      <c r="E250" s="98" t="s">
        <v>4145</v>
      </c>
      <c r="F250" s="92">
        <v>58500000</v>
      </c>
      <c r="G250" s="91" t="s">
        <v>3929</v>
      </c>
    </row>
    <row r="251" spans="1:7" s="70" customFormat="1" ht="13.2">
      <c r="A251" s="229">
        <f t="shared" si="2"/>
        <v>167</v>
      </c>
      <c r="B251" s="229"/>
      <c r="C251" s="229"/>
      <c r="D251" s="229"/>
      <c r="E251" s="98" t="s">
        <v>4146</v>
      </c>
      <c r="F251" s="92">
        <v>374400000</v>
      </c>
      <c r="G251" s="91" t="s">
        <v>3929</v>
      </c>
    </row>
    <row r="252" spans="1:7" s="72" customFormat="1" ht="13.2">
      <c r="A252" s="228">
        <f t="shared" si="2"/>
        <v>168</v>
      </c>
      <c r="B252" s="228"/>
      <c r="C252" s="228"/>
      <c r="D252" s="228"/>
      <c r="E252" s="98" t="s">
        <v>4147</v>
      </c>
      <c r="F252" s="99">
        <v>256100000</v>
      </c>
      <c r="G252" s="100" t="s">
        <v>3929</v>
      </c>
    </row>
    <row r="253" spans="1:7" s="70" customFormat="1" ht="13.2">
      <c r="A253" s="229">
        <f t="shared" si="2"/>
        <v>169</v>
      </c>
      <c r="B253" s="229"/>
      <c r="C253" s="229"/>
      <c r="D253" s="229"/>
      <c r="E253" s="98" t="s">
        <v>4148</v>
      </c>
      <c r="F253" s="92">
        <v>123500000</v>
      </c>
      <c r="G253" s="91" t="s">
        <v>3929</v>
      </c>
    </row>
    <row r="254" spans="1:7" s="72" customFormat="1" ht="13.2">
      <c r="A254" s="228">
        <f t="shared" si="2"/>
        <v>170</v>
      </c>
      <c r="B254" s="228"/>
      <c r="C254" s="228"/>
      <c r="D254" s="228"/>
      <c r="E254" s="98" t="s">
        <v>4149</v>
      </c>
      <c r="F254" s="99">
        <v>1469000000</v>
      </c>
      <c r="G254" s="100" t="s">
        <v>3929</v>
      </c>
    </row>
    <row r="255" spans="1:7" s="70" customFormat="1" ht="13.2">
      <c r="A255" s="229">
        <f t="shared" si="2"/>
        <v>171</v>
      </c>
      <c r="B255" s="229"/>
      <c r="C255" s="229"/>
      <c r="D255" s="229"/>
      <c r="E255" s="91" t="s">
        <v>4150</v>
      </c>
      <c r="F255" s="92">
        <v>105300000</v>
      </c>
      <c r="G255" s="91" t="s">
        <v>3929</v>
      </c>
    </row>
    <row r="256" spans="1:7" s="70" customFormat="1" ht="13.2">
      <c r="A256" s="229">
        <f t="shared" si="2"/>
        <v>172</v>
      </c>
      <c r="B256" s="229"/>
      <c r="C256" s="229"/>
      <c r="D256" s="229"/>
      <c r="E256" s="91" t="s">
        <v>4151</v>
      </c>
      <c r="F256" s="92">
        <v>969800000</v>
      </c>
      <c r="G256" s="91" t="s">
        <v>3929</v>
      </c>
    </row>
    <row r="257" spans="1:7" s="72" customFormat="1" ht="13.2">
      <c r="A257" s="228">
        <f t="shared" si="2"/>
        <v>173</v>
      </c>
      <c r="B257" s="228"/>
      <c r="C257" s="228"/>
      <c r="D257" s="228"/>
      <c r="E257" s="98" t="s">
        <v>4152</v>
      </c>
      <c r="F257" s="92">
        <v>100100000</v>
      </c>
      <c r="G257" s="100" t="s">
        <v>3929</v>
      </c>
    </row>
    <row r="258" spans="1:7" s="72" customFormat="1" ht="13.2">
      <c r="A258" s="228">
        <f t="shared" si="2"/>
        <v>174</v>
      </c>
      <c r="B258" s="228"/>
      <c r="C258" s="228"/>
      <c r="D258" s="228"/>
      <c r="E258" s="98" t="s">
        <v>4153</v>
      </c>
      <c r="F258" s="92">
        <v>928200000</v>
      </c>
      <c r="G258" s="100" t="s">
        <v>3929</v>
      </c>
    </row>
    <row r="259" spans="1:7" s="70" customFormat="1" ht="13.2">
      <c r="A259" s="229">
        <f t="shared" si="2"/>
        <v>175</v>
      </c>
      <c r="B259" s="229"/>
      <c r="C259" s="229"/>
      <c r="D259" s="229"/>
      <c r="E259" s="98" t="s">
        <v>4154</v>
      </c>
      <c r="F259" s="92">
        <v>130000000</v>
      </c>
      <c r="G259" s="91" t="s">
        <v>3929</v>
      </c>
    </row>
    <row r="260" spans="1:7" s="72" customFormat="1" ht="13.2">
      <c r="A260" s="228">
        <f t="shared" si="2"/>
        <v>176</v>
      </c>
      <c r="B260" s="228"/>
      <c r="C260" s="228"/>
      <c r="D260" s="228"/>
      <c r="E260" s="98" t="s">
        <v>4155</v>
      </c>
      <c r="F260" s="99">
        <v>27300000</v>
      </c>
      <c r="G260" s="100" t="s">
        <v>3929</v>
      </c>
    </row>
    <row r="261" spans="1:7" s="70" customFormat="1" ht="13.2">
      <c r="A261" s="229">
        <f t="shared" si="2"/>
        <v>177</v>
      </c>
      <c r="B261" s="229"/>
      <c r="C261" s="229"/>
      <c r="D261" s="229"/>
      <c r="E261" s="91" t="s">
        <v>4156</v>
      </c>
      <c r="F261" s="92">
        <v>677300000</v>
      </c>
      <c r="G261" s="91" t="s">
        <v>3929</v>
      </c>
    </row>
    <row r="262" spans="1:7" s="70" customFormat="1" ht="13.2">
      <c r="A262" s="229">
        <f t="shared" si="2"/>
        <v>178</v>
      </c>
      <c r="B262" s="229"/>
      <c r="C262" s="229"/>
      <c r="D262" s="229"/>
      <c r="E262" s="91" t="s">
        <v>4157</v>
      </c>
      <c r="F262" s="92">
        <v>1853800000</v>
      </c>
      <c r="G262" s="91" t="s">
        <v>3929</v>
      </c>
    </row>
    <row r="263" spans="1:7" s="70" customFormat="1" ht="13.2">
      <c r="A263" s="229">
        <f t="shared" si="2"/>
        <v>179</v>
      </c>
      <c r="B263" s="229"/>
      <c r="C263" s="229"/>
      <c r="D263" s="229"/>
      <c r="E263" s="98" t="s">
        <v>4158</v>
      </c>
      <c r="F263" s="92">
        <v>149500000</v>
      </c>
      <c r="G263" s="91" t="s">
        <v>3929</v>
      </c>
    </row>
    <row r="264" spans="1:7" s="72" customFormat="1" ht="13.2">
      <c r="A264" s="228">
        <f t="shared" si="2"/>
        <v>180</v>
      </c>
      <c r="B264" s="228"/>
      <c r="C264" s="228"/>
      <c r="D264" s="228"/>
      <c r="E264" s="98" t="s">
        <v>4159</v>
      </c>
      <c r="F264" s="99">
        <v>127400000</v>
      </c>
      <c r="G264" s="100" t="s">
        <v>3929</v>
      </c>
    </row>
    <row r="265" spans="1:7" s="72" customFormat="1" ht="13.2">
      <c r="A265" s="228">
        <f t="shared" si="2"/>
        <v>181</v>
      </c>
      <c r="B265" s="228"/>
      <c r="C265" s="228"/>
      <c r="D265" s="228"/>
      <c r="E265" s="98" t="s">
        <v>4160</v>
      </c>
      <c r="F265" s="99">
        <v>1779700000</v>
      </c>
      <c r="G265" s="100" t="s">
        <v>3929</v>
      </c>
    </row>
    <row r="266" spans="1:7" s="72" customFormat="1" ht="13.2">
      <c r="A266" s="228">
        <f t="shared" si="2"/>
        <v>182</v>
      </c>
      <c r="B266" s="228"/>
      <c r="C266" s="228"/>
      <c r="D266" s="228"/>
      <c r="E266" s="98" t="s">
        <v>4161</v>
      </c>
      <c r="F266" s="99">
        <v>1144000000</v>
      </c>
      <c r="G266" s="100" t="s">
        <v>3929</v>
      </c>
    </row>
    <row r="267" spans="1:7" s="72" customFormat="1" ht="13.2">
      <c r="A267" s="228">
        <f t="shared" si="2"/>
        <v>183</v>
      </c>
      <c r="B267" s="228"/>
      <c r="C267" s="228"/>
      <c r="D267" s="228"/>
      <c r="E267" s="98" t="s">
        <v>4162</v>
      </c>
      <c r="F267" s="92">
        <v>444600000</v>
      </c>
      <c r="G267" s="100" t="s">
        <v>3929</v>
      </c>
    </row>
    <row r="268" spans="1:7" s="72" customFormat="1" ht="13.2">
      <c r="A268" s="228">
        <f t="shared" si="2"/>
        <v>184</v>
      </c>
      <c r="B268" s="228"/>
      <c r="C268" s="228"/>
      <c r="D268" s="228"/>
      <c r="E268" s="98" t="s">
        <v>4163</v>
      </c>
      <c r="F268" s="99">
        <v>141700000</v>
      </c>
      <c r="G268" s="100" t="s">
        <v>3929</v>
      </c>
    </row>
    <row r="269" spans="1:7" s="70" customFormat="1" ht="13.2">
      <c r="A269" s="229">
        <f t="shared" si="2"/>
        <v>185</v>
      </c>
      <c r="B269" s="229"/>
      <c r="C269" s="229"/>
      <c r="D269" s="229"/>
      <c r="E269" s="98" t="s">
        <v>4164</v>
      </c>
      <c r="F269" s="92">
        <v>626600000</v>
      </c>
      <c r="G269" s="91" t="s">
        <v>3929</v>
      </c>
    </row>
    <row r="270" spans="1:7" s="70" customFormat="1" ht="13.2">
      <c r="A270" s="229">
        <f t="shared" si="2"/>
        <v>186</v>
      </c>
      <c r="B270" s="229"/>
      <c r="C270" s="229"/>
      <c r="D270" s="229"/>
      <c r="E270" s="98" t="s">
        <v>4165</v>
      </c>
      <c r="F270" s="92">
        <v>227500000</v>
      </c>
      <c r="G270" s="91" t="s">
        <v>3929</v>
      </c>
    </row>
    <row r="271" spans="1:7" s="70" customFormat="1" ht="13.2">
      <c r="A271" s="229">
        <f t="shared" si="2"/>
        <v>187</v>
      </c>
      <c r="B271" s="229"/>
      <c r="C271" s="229"/>
      <c r="D271" s="229"/>
      <c r="E271" s="98" t="s">
        <v>4166</v>
      </c>
      <c r="F271" s="92">
        <v>133900000</v>
      </c>
      <c r="G271" s="91" t="s">
        <v>3929</v>
      </c>
    </row>
    <row r="272" spans="1:7" s="72" customFormat="1" ht="13.2">
      <c r="A272" s="228">
        <f t="shared" si="2"/>
        <v>188</v>
      </c>
      <c r="B272" s="228"/>
      <c r="C272" s="228"/>
      <c r="D272" s="228"/>
      <c r="E272" s="98" t="s">
        <v>4167</v>
      </c>
      <c r="F272" s="92">
        <v>114400000</v>
      </c>
      <c r="G272" s="100" t="s">
        <v>3929</v>
      </c>
    </row>
    <row r="273" spans="1:7" s="70" customFormat="1" ht="13.2">
      <c r="A273" s="229">
        <f t="shared" si="2"/>
        <v>189</v>
      </c>
      <c r="B273" s="229"/>
      <c r="C273" s="229"/>
      <c r="D273" s="229"/>
      <c r="E273" s="98" t="s">
        <v>4168</v>
      </c>
      <c r="F273" s="92">
        <v>213200000</v>
      </c>
      <c r="G273" s="91" t="s">
        <v>3929</v>
      </c>
    </row>
    <row r="274" spans="1:7" s="70" customFormat="1" ht="13.2">
      <c r="A274" s="229">
        <v>190</v>
      </c>
      <c r="B274" s="229"/>
      <c r="C274" s="229"/>
      <c r="D274" s="229"/>
      <c r="E274" s="98" t="s">
        <v>4169</v>
      </c>
      <c r="F274" s="92">
        <v>12384000</v>
      </c>
      <c r="G274" s="91" t="s">
        <v>3929</v>
      </c>
    </row>
    <row r="275" spans="1:7" s="70" customFormat="1" ht="13.2">
      <c r="A275" s="229">
        <v>191</v>
      </c>
      <c r="B275" s="229"/>
      <c r="C275" s="229"/>
      <c r="D275" s="229"/>
      <c r="E275" s="98" t="s">
        <v>4170</v>
      </c>
      <c r="F275" s="92">
        <v>13158000</v>
      </c>
      <c r="G275" s="91" t="s">
        <v>3929</v>
      </c>
    </row>
    <row r="276" spans="1:7" s="70" customFormat="1" ht="13.2">
      <c r="A276" s="229">
        <v>192</v>
      </c>
      <c r="B276" s="229"/>
      <c r="C276" s="229"/>
      <c r="D276" s="229"/>
      <c r="E276" s="98" t="s">
        <v>4171</v>
      </c>
      <c r="F276" s="92">
        <v>7740000</v>
      </c>
      <c r="G276" s="91" t="s">
        <v>3929</v>
      </c>
    </row>
    <row r="277" spans="1:7" s="70" customFormat="1" ht="13.2">
      <c r="A277" s="229"/>
      <c r="B277" s="229"/>
      <c r="C277" s="229"/>
      <c r="D277" s="229"/>
      <c r="E277" s="98"/>
      <c r="F277" s="92"/>
      <c r="G277" s="91"/>
    </row>
    <row r="278" spans="1:7" s="75" customFormat="1" ht="13.2">
      <c r="A278" s="232"/>
      <c r="B278" s="232"/>
      <c r="C278" s="232"/>
      <c r="D278" s="232"/>
      <c r="E278" s="117" t="s">
        <v>4172</v>
      </c>
      <c r="F278" s="118">
        <f>SUM(F279:F1201)</f>
        <v>11076000000</v>
      </c>
      <c r="G278" s="119"/>
    </row>
    <row r="279" spans="1:7" s="73" customFormat="1" ht="13.2">
      <c r="A279" s="231">
        <v>1</v>
      </c>
      <c r="B279" s="231"/>
      <c r="C279" s="231"/>
      <c r="D279" s="231"/>
      <c r="E279" s="91" t="s">
        <v>4173</v>
      </c>
      <c r="F279" s="120">
        <v>12000000</v>
      </c>
      <c r="G279" s="91" t="s">
        <v>3929</v>
      </c>
    </row>
    <row r="280" spans="1:7" s="73" customFormat="1" ht="13.2">
      <c r="A280" s="231">
        <v>2</v>
      </c>
      <c r="B280" s="231"/>
      <c r="C280" s="231"/>
      <c r="D280" s="231"/>
      <c r="E280" s="91" t="s">
        <v>4174</v>
      </c>
      <c r="F280" s="120">
        <v>12000000</v>
      </c>
      <c r="G280" s="91" t="s">
        <v>3929</v>
      </c>
    </row>
    <row r="281" spans="1:7" s="73" customFormat="1" ht="13.2">
      <c r="A281" s="231">
        <v>3</v>
      </c>
      <c r="B281" s="231"/>
      <c r="C281" s="231"/>
      <c r="D281" s="231"/>
      <c r="E281" s="121" t="s">
        <v>4175</v>
      </c>
      <c r="F281" s="120">
        <v>12000000</v>
      </c>
      <c r="G281" s="91" t="s">
        <v>3929</v>
      </c>
    </row>
    <row r="282" spans="1:7" s="73" customFormat="1" ht="13.2">
      <c r="A282" s="231">
        <v>4</v>
      </c>
      <c r="B282" s="231"/>
      <c r="C282" s="231"/>
      <c r="D282" s="231"/>
      <c r="E282" s="121" t="s">
        <v>4176</v>
      </c>
      <c r="F282" s="120">
        <v>12000000</v>
      </c>
      <c r="G282" s="91" t="s">
        <v>3929</v>
      </c>
    </row>
    <row r="283" spans="1:7" s="73" customFormat="1" ht="13.2">
      <c r="A283" s="231">
        <v>5</v>
      </c>
      <c r="B283" s="231"/>
      <c r="C283" s="231"/>
      <c r="D283" s="231"/>
      <c r="E283" s="121" t="s">
        <v>4177</v>
      </c>
      <c r="F283" s="120">
        <v>12000000</v>
      </c>
      <c r="G283" s="91" t="s">
        <v>3929</v>
      </c>
    </row>
    <row r="284" spans="1:7" s="73" customFormat="1" ht="13.2">
      <c r="A284" s="231">
        <v>6</v>
      </c>
      <c r="B284" s="231"/>
      <c r="C284" s="231"/>
      <c r="D284" s="231"/>
      <c r="E284" s="121" t="s">
        <v>4178</v>
      </c>
      <c r="F284" s="120">
        <v>12000000</v>
      </c>
      <c r="G284" s="91" t="s">
        <v>3929</v>
      </c>
    </row>
    <row r="285" spans="1:7" s="73" customFormat="1" ht="13.2">
      <c r="A285" s="231">
        <v>7</v>
      </c>
      <c r="B285" s="231"/>
      <c r="C285" s="231"/>
      <c r="D285" s="231"/>
      <c r="E285" s="121" t="s">
        <v>4179</v>
      </c>
      <c r="F285" s="120">
        <v>12000000</v>
      </c>
      <c r="G285" s="91" t="s">
        <v>3929</v>
      </c>
    </row>
    <row r="286" spans="1:7" s="73" customFormat="1" ht="13.2">
      <c r="A286" s="231">
        <v>8</v>
      </c>
      <c r="B286" s="231"/>
      <c r="C286" s="231"/>
      <c r="D286" s="231"/>
      <c r="E286" s="121" t="s">
        <v>4180</v>
      </c>
      <c r="F286" s="120">
        <v>12000000</v>
      </c>
      <c r="G286" s="91" t="s">
        <v>3929</v>
      </c>
    </row>
    <row r="287" spans="1:7" s="73" customFormat="1" ht="13.2">
      <c r="A287" s="231">
        <v>9</v>
      </c>
      <c r="B287" s="231"/>
      <c r="C287" s="231"/>
      <c r="D287" s="231"/>
      <c r="E287" s="121" t="s">
        <v>4181</v>
      </c>
      <c r="F287" s="120">
        <v>12000000</v>
      </c>
      <c r="G287" s="91" t="s">
        <v>3929</v>
      </c>
    </row>
    <row r="288" spans="1:7" s="73" customFormat="1" ht="13.2">
      <c r="A288" s="231">
        <v>10</v>
      </c>
      <c r="B288" s="231"/>
      <c r="C288" s="231"/>
      <c r="D288" s="231"/>
      <c r="E288" s="121" t="s">
        <v>4182</v>
      </c>
      <c r="F288" s="120">
        <v>12000000</v>
      </c>
      <c r="G288" s="91" t="s">
        <v>3929</v>
      </c>
    </row>
    <row r="289" spans="1:7" s="73" customFormat="1" ht="13.2">
      <c r="A289" s="231">
        <v>11</v>
      </c>
      <c r="B289" s="231"/>
      <c r="C289" s="231"/>
      <c r="D289" s="231"/>
      <c r="E289" s="121" t="s">
        <v>4183</v>
      </c>
      <c r="F289" s="120">
        <v>12000000</v>
      </c>
      <c r="G289" s="91" t="s">
        <v>3929</v>
      </c>
    </row>
    <row r="290" spans="1:7" s="73" customFormat="1" ht="13.2">
      <c r="A290" s="231">
        <v>12</v>
      </c>
      <c r="B290" s="231"/>
      <c r="C290" s="231"/>
      <c r="D290" s="231"/>
      <c r="E290" s="121" t="s">
        <v>4184</v>
      </c>
      <c r="F290" s="120">
        <v>12000000</v>
      </c>
      <c r="G290" s="91" t="s">
        <v>3929</v>
      </c>
    </row>
    <row r="291" spans="1:7" s="73" customFormat="1" ht="13.2">
      <c r="A291" s="231">
        <v>13</v>
      </c>
      <c r="B291" s="231"/>
      <c r="C291" s="231"/>
      <c r="D291" s="231"/>
      <c r="E291" s="121" t="s">
        <v>4185</v>
      </c>
      <c r="F291" s="120">
        <v>12000000</v>
      </c>
      <c r="G291" s="91" t="s">
        <v>3929</v>
      </c>
    </row>
    <row r="292" spans="1:7" s="73" customFormat="1" ht="13.2">
      <c r="A292" s="231">
        <v>14</v>
      </c>
      <c r="B292" s="231"/>
      <c r="C292" s="231"/>
      <c r="D292" s="231"/>
      <c r="E292" s="121" t="s">
        <v>4186</v>
      </c>
      <c r="F292" s="120">
        <v>12000000</v>
      </c>
      <c r="G292" s="91" t="s">
        <v>3929</v>
      </c>
    </row>
    <row r="293" spans="1:7" s="73" customFormat="1" ht="13.2">
      <c r="A293" s="231">
        <v>15</v>
      </c>
      <c r="B293" s="231"/>
      <c r="C293" s="231"/>
      <c r="D293" s="231"/>
      <c r="E293" s="121" t="s">
        <v>4187</v>
      </c>
      <c r="F293" s="120">
        <v>12000000</v>
      </c>
      <c r="G293" s="91" t="s">
        <v>3929</v>
      </c>
    </row>
    <row r="294" spans="1:7" s="73" customFormat="1" ht="13.2">
      <c r="A294" s="231">
        <v>16</v>
      </c>
      <c r="B294" s="231"/>
      <c r="C294" s="231"/>
      <c r="D294" s="231"/>
      <c r="E294" s="121" t="s">
        <v>4188</v>
      </c>
      <c r="F294" s="120">
        <v>12000000</v>
      </c>
      <c r="G294" s="91" t="s">
        <v>3929</v>
      </c>
    </row>
    <row r="295" spans="1:7" s="73" customFormat="1" ht="13.2">
      <c r="A295" s="231">
        <v>17</v>
      </c>
      <c r="B295" s="231"/>
      <c r="C295" s="231"/>
      <c r="D295" s="231"/>
      <c r="E295" s="121" t="s">
        <v>4189</v>
      </c>
      <c r="F295" s="120">
        <v>12000000</v>
      </c>
      <c r="G295" s="91" t="s">
        <v>3929</v>
      </c>
    </row>
    <row r="296" spans="1:7" s="73" customFormat="1" ht="13.2">
      <c r="A296" s="231">
        <v>18</v>
      </c>
      <c r="B296" s="231"/>
      <c r="C296" s="231"/>
      <c r="D296" s="231"/>
      <c r="E296" s="121" t="s">
        <v>4190</v>
      </c>
      <c r="F296" s="120">
        <v>12000000</v>
      </c>
      <c r="G296" s="91" t="s">
        <v>3929</v>
      </c>
    </row>
    <row r="297" spans="1:7" s="73" customFormat="1" ht="13.2">
      <c r="A297" s="231">
        <v>19</v>
      </c>
      <c r="B297" s="231"/>
      <c r="C297" s="231"/>
      <c r="D297" s="231"/>
      <c r="E297" s="121" t="s">
        <v>4191</v>
      </c>
      <c r="F297" s="120">
        <v>12000000</v>
      </c>
      <c r="G297" s="91" t="s">
        <v>3929</v>
      </c>
    </row>
    <row r="298" spans="1:7" s="73" customFormat="1" ht="13.2">
      <c r="A298" s="231">
        <v>20</v>
      </c>
      <c r="B298" s="231"/>
      <c r="C298" s="231"/>
      <c r="D298" s="231"/>
      <c r="E298" s="121" t="s">
        <v>4192</v>
      </c>
      <c r="F298" s="120">
        <v>12000000</v>
      </c>
      <c r="G298" s="91" t="s">
        <v>3929</v>
      </c>
    </row>
    <row r="299" spans="1:7" s="73" customFormat="1" ht="13.2">
      <c r="A299" s="231">
        <v>21</v>
      </c>
      <c r="B299" s="231"/>
      <c r="C299" s="231"/>
      <c r="D299" s="231"/>
      <c r="E299" s="121" t="s">
        <v>4193</v>
      </c>
      <c r="F299" s="120">
        <v>12000000</v>
      </c>
      <c r="G299" s="91" t="s">
        <v>3929</v>
      </c>
    </row>
    <row r="300" spans="1:7" s="73" customFormat="1" ht="13.2">
      <c r="A300" s="231">
        <v>22</v>
      </c>
      <c r="B300" s="231"/>
      <c r="C300" s="231"/>
      <c r="D300" s="231"/>
      <c r="E300" s="121" t="s">
        <v>4194</v>
      </c>
      <c r="F300" s="120">
        <v>12000000</v>
      </c>
      <c r="G300" s="91" t="s">
        <v>3929</v>
      </c>
    </row>
    <row r="301" spans="1:7" s="73" customFormat="1" ht="13.2">
      <c r="A301" s="231">
        <v>23</v>
      </c>
      <c r="B301" s="231"/>
      <c r="C301" s="231"/>
      <c r="D301" s="231"/>
      <c r="E301" s="121" t="s">
        <v>4195</v>
      </c>
      <c r="F301" s="120">
        <v>12000000</v>
      </c>
      <c r="G301" s="91" t="s">
        <v>3929</v>
      </c>
    </row>
    <row r="302" spans="1:7" s="73" customFormat="1" ht="13.2">
      <c r="A302" s="231">
        <v>24</v>
      </c>
      <c r="B302" s="231"/>
      <c r="C302" s="231"/>
      <c r="D302" s="231"/>
      <c r="E302" s="121" t="s">
        <v>4196</v>
      </c>
      <c r="F302" s="120">
        <v>12000000</v>
      </c>
      <c r="G302" s="91" t="s">
        <v>3929</v>
      </c>
    </row>
    <row r="303" spans="1:7" s="73" customFormat="1" ht="13.2">
      <c r="A303" s="231">
        <v>25</v>
      </c>
      <c r="B303" s="231"/>
      <c r="C303" s="231"/>
      <c r="D303" s="231"/>
      <c r="E303" s="121" t="s">
        <v>4197</v>
      </c>
      <c r="F303" s="120">
        <v>12000000</v>
      </c>
      <c r="G303" s="91" t="s">
        <v>3929</v>
      </c>
    </row>
    <row r="304" spans="1:7" s="73" customFormat="1" ht="13.2">
      <c r="A304" s="231">
        <v>26</v>
      </c>
      <c r="B304" s="231"/>
      <c r="C304" s="231"/>
      <c r="D304" s="231"/>
      <c r="E304" s="121" t="s">
        <v>4198</v>
      </c>
      <c r="F304" s="120">
        <v>12000000</v>
      </c>
      <c r="G304" s="91" t="s">
        <v>3929</v>
      </c>
    </row>
    <row r="305" spans="1:7" s="73" customFormat="1" ht="13.2">
      <c r="A305" s="231">
        <v>27</v>
      </c>
      <c r="B305" s="231"/>
      <c r="C305" s="231"/>
      <c r="D305" s="231"/>
      <c r="E305" s="121" t="s">
        <v>4199</v>
      </c>
      <c r="F305" s="120">
        <v>12000000</v>
      </c>
      <c r="G305" s="91" t="s">
        <v>3929</v>
      </c>
    </row>
    <row r="306" spans="1:7" s="73" customFormat="1" ht="13.2">
      <c r="A306" s="231">
        <v>28</v>
      </c>
      <c r="B306" s="231"/>
      <c r="C306" s="231"/>
      <c r="D306" s="231"/>
      <c r="E306" s="121" t="s">
        <v>4200</v>
      </c>
      <c r="F306" s="120">
        <v>12000000</v>
      </c>
      <c r="G306" s="91" t="s">
        <v>3929</v>
      </c>
    </row>
    <row r="307" spans="1:7" s="73" customFormat="1" ht="13.2">
      <c r="A307" s="231">
        <v>29</v>
      </c>
      <c r="B307" s="231"/>
      <c r="C307" s="231"/>
      <c r="D307" s="231"/>
      <c r="E307" s="121" t="s">
        <v>4201</v>
      </c>
      <c r="F307" s="120">
        <v>12000000</v>
      </c>
      <c r="G307" s="91" t="s">
        <v>3929</v>
      </c>
    </row>
    <row r="308" spans="1:7" s="73" customFormat="1" ht="13.2">
      <c r="A308" s="231">
        <v>30</v>
      </c>
      <c r="B308" s="231"/>
      <c r="C308" s="231"/>
      <c r="D308" s="231"/>
      <c r="E308" s="121" t="s">
        <v>4202</v>
      </c>
      <c r="F308" s="120">
        <v>12000000</v>
      </c>
      <c r="G308" s="91" t="s">
        <v>3929</v>
      </c>
    </row>
    <row r="309" spans="1:7" s="73" customFormat="1" ht="13.2">
      <c r="A309" s="231">
        <v>31</v>
      </c>
      <c r="B309" s="231"/>
      <c r="C309" s="231"/>
      <c r="D309" s="231"/>
      <c r="E309" s="121" t="s">
        <v>4203</v>
      </c>
      <c r="F309" s="120">
        <v>12000000</v>
      </c>
      <c r="G309" s="91" t="s">
        <v>3929</v>
      </c>
    </row>
    <row r="310" spans="1:7" s="73" customFormat="1" ht="13.2">
      <c r="A310" s="231">
        <v>32</v>
      </c>
      <c r="B310" s="231"/>
      <c r="C310" s="231"/>
      <c r="D310" s="231"/>
      <c r="E310" s="121" t="s">
        <v>4204</v>
      </c>
      <c r="F310" s="120">
        <v>12000000</v>
      </c>
      <c r="G310" s="91" t="s">
        <v>3929</v>
      </c>
    </row>
    <row r="311" spans="1:7" s="73" customFormat="1" ht="13.2">
      <c r="A311" s="231">
        <v>33</v>
      </c>
      <c r="B311" s="231"/>
      <c r="C311" s="231"/>
      <c r="D311" s="231"/>
      <c r="E311" s="121" t="s">
        <v>4205</v>
      </c>
      <c r="F311" s="120">
        <v>12000000</v>
      </c>
      <c r="G311" s="91" t="s">
        <v>3929</v>
      </c>
    </row>
    <row r="312" spans="1:7" s="73" customFormat="1" ht="13.2">
      <c r="A312" s="231">
        <v>34</v>
      </c>
      <c r="B312" s="231"/>
      <c r="C312" s="231"/>
      <c r="D312" s="231"/>
      <c r="E312" s="121" t="s">
        <v>4206</v>
      </c>
      <c r="F312" s="120">
        <v>12000000</v>
      </c>
      <c r="G312" s="91" t="s">
        <v>3929</v>
      </c>
    </row>
    <row r="313" spans="1:7" s="73" customFormat="1" ht="13.2">
      <c r="A313" s="231">
        <v>35</v>
      </c>
      <c r="B313" s="231"/>
      <c r="C313" s="231"/>
      <c r="D313" s="231"/>
      <c r="E313" s="121" t="s">
        <v>4207</v>
      </c>
      <c r="F313" s="120">
        <v>12000000</v>
      </c>
      <c r="G313" s="91" t="s">
        <v>3929</v>
      </c>
    </row>
    <row r="314" spans="1:7" s="73" customFormat="1" ht="13.2">
      <c r="A314" s="231">
        <v>36</v>
      </c>
      <c r="B314" s="231"/>
      <c r="C314" s="231"/>
      <c r="D314" s="231"/>
      <c r="E314" s="121" t="s">
        <v>4208</v>
      </c>
      <c r="F314" s="120">
        <v>12000000</v>
      </c>
      <c r="G314" s="91" t="s">
        <v>3929</v>
      </c>
    </row>
    <row r="315" spans="1:7" s="73" customFormat="1" ht="13.2">
      <c r="A315" s="231">
        <v>37</v>
      </c>
      <c r="B315" s="231"/>
      <c r="C315" s="231"/>
      <c r="D315" s="231"/>
      <c r="E315" s="121" t="s">
        <v>4209</v>
      </c>
      <c r="F315" s="120">
        <v>12000000</v>
      </c>
      <c r="G315" s="91" t="s">
        <v>3929</v>
      </c>
    </row>
    <row r="316" spans="1:7" s="73" customFormat="1" ht="13.2">
      <c r="A316" s="231">
        <v>38</v>
      </c>
      <c r="B316" s="231"/>
      <c r="C316" s="231"/>
      <c r="D316" s="231"/>
      <c r="E316" s="121" t="s">
        <v>4210</v>
      </c>
      <c r="F316" s="120">
        <v>12000000</v>
      </c>
      <c r="G316" s="91" t="s">
        <v>3929</v>
      </c>
    </row>
    <row r="317" spans="1:7" s="73" customFormat="1" ht="13.2">
      <c r="A317" s="231">
        <v>39</v>
      </c>
      <c r="B317" s="231"/>
      <c r="C317" s="231"/>
      <c r="D317" s="231"/>
      <c r="E317" s="121" t="s">
        <v>4211</v>
      </c>
      <c r="F317" s="120">
        <v>12000000</v>
      </c>
      <c r="G317" s="91" t="s">
        <v>3929</v>
      </c>
    </row>
    <row r="318" spans="1:7" s="73" customFormat="1" ht="13.2">
      <c r="A318" s="231">
        <v>40</v>
      </c>
      <c r="B318" s="231"/>
      <c r="C318" s="231"/>
      <c r="D318" s="231"/>
      <c r="E318" s="121" t="s">
        <v>4212</v>
      </c>
      <c r="F318" s="120">
        <v>12000000</v>
      </c>
      <c r="G318" s="91" t="s">
        <v>3929</v>
      </c>
    </row>
    <row r="319" spans="1:7" s="73" customFormat="1" ht="13.2">
      <c r="A319" s="231">
        <v>41</v>
      </c>
      <c r="B319" s="231"/>
      <c r="C319" s="231"/>
      <c r="D319" s="231"/>
      <c r="E319" s="121" t="s">
        <v>4213</v>
      </c>
      <c r="F319" s="120">
        <v>12000000</v>
      </c>
      <c r="G319" s="91" t="s">
        <v>3929</v>
      </c>
    </row>
    <row r="320" spans="1:7" s="73" customFormat="1" ht="13.2">
      <c r="A320" s="231">
        <v>42</v>
      </c>
      <c r="B320" s="231"/>
      <c r="C320" s="231"/>
      <c r="D320" s="231"/>
      <c r="E320" s="121" t="s">
        <v>4214</v>
      </c>
      <c r="F320" s="120">
        <v>12000000</v>
      </c>
      <c r="G320" s="91" t="s">
        <v>3929</v>
      </c>
    </row>
    <row r="321" spans="1:7" s="73" customFormat="1" ht="13.2">
      <c r="A321" s="231">
        <v>43</v>
      </c>
      <c r="B321" s="231"/>
      <c r="C321" s="231"/>
      <c r="D321" s="231"/>
      <c r="E321" s="121" t="s">
        <v>4215</v>
      </c>
      <c r="F321" s="120">
        <v>12000000</v>
      </c>
      <c r="G321" s="91" t="s">
        <v>3929</v>
      </c>
    </row>
    <row r="322" spans="1:7" s="73" customFormat="1" ht="13.2">
      <c r="A322" s="231">
        <v>44</v>
      </c>
      <c r="B322" s="231"/>
      <c r="C322" s="231"/>
      <c r="D322" s="231"/>
      <c r="E322" s="121" t="s">
        <v>4216</v>
      </c>
      <c r="F322" s="120">
        <v>12000000</v>
      </c>
      <c r="G322" s="91" t="s">
        <v>3929</v>
      </c>
    </row>
    <row r="323" spans="1:7" s="73" customFormat="1" ht="13.2">
      <c r="A323" s="231">
        <v>45</v>
      </c>
      <c r="B323" s="231"/>
      <c r="C323" s="231"/>
      <c r="D323" s="231"/>
      <c r="E323" s="121" t="s">
        <v>4217</v>
      </c>
      <c r="F323" s="120">
        <v>12000000</v>
      </c>
      <c r="G323" s="91" t="s">
        <v>3929</v>
      </c>
    </row>
    <row r="324" spans="1:7" s="73" customFormat="1" ht="13.2">
      <c r="A324" s="231">
        <v>46</v>
      </c>
      <c r="B324" s="231"/>
      <c r="C324" s="231"/>
      <c r="D324" s="231"/>
      <c r="E324" s="121" t="s">
        <v>4218</v>
      </c>
      <c r="F324" s="120">
        <v>12000000</v>
      </c>
      <c r="G324" s="91" t="s">
        <v>3929</v>
      </c>
    </row>
    <row r="325" spans="1:7" s="73" customFormat="1" ht="13.2">
      <c r="A325" s="231">
        <v>47</v>
      </c>
      <c r="B325" s="231"/>
      <c r="C325" s="231"/>
      <c r="D325" s="231"/>
      <c r="E325" s="121" t="s">
        <v>4219</v>
      </c>
      <c r="F325" s="120">
        <v>12000000</v>
      </c>
      <c r="G325" s="91" t="s">
        <v>3929</v>
      </c>
    </row>
    <row r="326" spans="1:7" s="73" customFormat="1" ht="13.2">
      <c r="A326" s="231">
        <v>48</v>
      </c>
      <c r="B326" s="231"/>
      <c r="C326" s="231"/>
      <c r="D326" s="231"/>
      <c r="E326" s="121" t="s">
        <v>4220</v>
      </c>
      <c r="F326" s="120">
        <v>12000000</v>
      </c>
      <c r="G326" s="91" t="s">
        <v>3929</v>
      </c>
    </row>
    <row r="327" spans="1:7" s="73" customFormat="1" ht="13.2">
      <c r="A327" s="231">
        <v>49</v>
      </c>
      <c r="B327" s="231"/>
      <c r="C327" s="231"/>
      <c r="D327" s="231"/>
      <c r="E327" s="121" t="s">
        <v>4221</v>
      </c>
      <c r="F327" s="120">
        <v>12000000</v>
      </c>
      <c r="G327" s="91" t="s">
        <v>3929</v>
      </c>
    </row>
    <row r="328" spans="1:7" s="73" customFormat="1" ht="13.2">
      <c r="A328" s="231">
        <v>50</v>
      </c>
      <c r="B328" s="231"/>
      <c r="C328" s="231"/>
      <c r="D328" s="231"/>
      <c r="E328" s="121" t="s">
        <v>4222</v>
      </c>
      <c r="F328" s="120">
        <v>12000000</v>
      </c>
      <c r="G328" s="91" t="s">
        <v>3929</v>
      </c>
    </row>
    <row r="329" spans="1:7" s="73" customFormat="1" ht="13.2">
      <c r="A329" s="231">
        <v>51</v>
      </c>
      <c r="B329" s="231"/>
      <c r="C329" s="231"/>
      <c r="D329" s="231"/>
      <c r="E329" s="121" t="s">
        <v>4223</v>
      </c>
      <c r="F329" s="120">
        <v>12000000</v>
      </c>
      <c r="G329" s="91" t="s">
        <v>3929</v>
      </c>
    </row>
    <row r="330" spans="1:7" s="73" customFormat="1" ht="13.2">
      <c r="A330" s="231">
        <v>52</v>
      </c>
      <c r="B330" s="231"/>
      <c r="C330" s="231"/>
      <c r="D330" s="231"/>
      <c r="E330" s="121" t="s">
        <v>4224</v>
      </c>
      <c r="F330" s="120">
        <v>12000000</v>
      </c>
      <c r="G330" s="91" t="s">
        <v>3929</v>
      </c>
    </row>
    <row r="331" spans="1:7" s="73" customFormat="1" ht="13.2">
      <c r="A331" s="231">
        <v>53</v>
      </c>
      <c r="B331" s="231"/>
      <c r="C331" s="231"/>
      <c r="D331" s="231"/>
      <c r="E331" s="121" t="s">
        <v>4225</v>
      </c>
      <c r="F331" s="120">
        <v>12000000</v>
      </c>
      <c r="G331" s="91" t="s">
        <v>3929</v>
      </c>
    </row>
    <row r="332" spans="1:7" s="73" customFormat="1" ht="13.2">
      <c r="A332" s="231">
        <v>54</v>
      </c>
      <c r="B332" s="231"/>
      <c r="C332" s="231"/>
      <c r="D332" s="231"/>
      <c r="E332" s="121" t="s">
        <v>4226</v>
      </c>
      <c r="F332" s="120">
        <v>12000000</v>
      </c>
      <c r="G332" s="91" t="s">
        <v>3929</v>
      </c>
    </row>
    <row r="333" spans="1:7" s="73" customFormat="1" ht="13.2">
      <c r="A333" s="231">
        <v>55</v>
      </c>
      <c r="B333" s="231"/>
      <c r="C333" s="231"/>
      <c r="D333" s="231"/>
      <c r="E333" s="121" t="s">
        <v>4227</v>
      </c>
      <c r="F333" s="120">
        <v>12000000</v>
      </c>
      <c r="G333" s="91" t="s">
        <v>3929</v>
      </c>
    </row>
    <row r="334" spans="1:7" s="73" customFormat="1" ht="13.2">
      <c r="A334" s="231">
        <v>56</v>
      </c>
      <c r="B334" s="231"/>
      <c r="C334" s="231"/>
      <c r="D334" s="231"/>
      <c r="E334" s="121" t="s">
        <v>4228</v>
      </c>
      <c r="F334" s="120">
        <v>12000000</v>
      </c>
      <c r="G334" s="91" t="s">
        <v>3929</v>
      </c>
    </row>
    <row r="335" spans="1:7" s="73" customFormat="1" ht="13.2">
      <c r="A335" s="231">
        <v>57</v>
      </c>
      <c r="B335" s="231"/>
      <c r="C335" s="231"/>
      <c r="D335" s="231"/>
      <c r="E335" s="121" t="s">
        <v>4229</v>
      </c>
      <c r="F335" s="120">
        <v>12000000</v>
      </c>
      <c r="G335" s="91" t="s">
        <v>3929</v>
      </c>
    </row>
    <row r="336" spans="1:7" s="73" customFormat="1" ht="13.2">
      <c r="A336" s="231">
        <v>58</v>
      </c>
      <c r="B336" s="231"/>
      <c r="C336" s="231"/>
      <c r="D336" s="231"/>
      <c r="E336" s="121" t="s">
        <v>4230</v>
      </c>
      <c r="F336" s="120">
        <v>12000000</v>
      </c>
      <c r="G336" s="91" t="s">
        <v>3929</v>
      </c>
    </row>
    <row r="337" spans="1:7" s="73" customFormat="1" ht="13.2">
      <c r="A337" s="231">
        <v>59</v>
      </c>
      <c r="B337" s="231"/>
      <c r="C337" s="231"/>
      <c r="D337" s="231"/>
      <c r="E337" s="121" t="s">
        <v>4231</v>
      </c>
      <c r="F337" s="120">
        <v>12000000</v>
      </c>
      <c r="G337" s="91" t="s">
        <v>3929</v>
      </c>
    </row>
    <row r="338" spans="1:7" s="73" customFormat="1" ht="13.2">
      <c r="A338" s="231">
        <v>60</v>
      </c>
      <c r="B338" s="231"/>
      <c r="C338" s="231"/>
      <c r="D338" s="231"/>
      <c r="E338" s="121" t="s">
        <v>4232</v>
      </c>
      <c r="F338" s="120">
        <v>12000000</v>
      </c>
      <c r="G338" s="91" t="s">
        <v>3929</v>
      </c>
    </row>
    <row r="339" spans="1:7" s="73" customFormat="1" ht="13.2">
      <c r="A339" s="231">
        <v>61</v>
      </c>
      <c r="B339" s="231"/>
      <c r="C339" s="231"/>
      <c r="D339" s="231"/>
      <c r="E339" s="121" t="s">
        <v>4233</v>
      </c>
      <c r="F339" s="120">
        <v>12000000</v>
      </c>
      <c r="G339" s="91" t="s">
        <v>3929</v>
      </c>
    </row>
    <row r="340" spans="1:7" s="73" customFormat="1" ht="13.2">
      <c r="A340" s="231">
        <v>62</v>
      </c>
      <c r="B340" s="231"/>
      <c r="C340" s="231"/>
      <c r="D340" s="231"/>
      <c r="E340" s="121" t="s">
        <v>4234</v>
      </c>
      <c r="F340" s="120">
        <v>12000000</v>
      </c>
      <c r="G340" s="91" t="s">
        <v>3929</v>
      </c>
    </row>
    <row r="341" spans="1:7" s="73" customFormat="1" ht="13.2">
      <c r="A341" s="231">
        <v>63</v>
      </c>
      <c r="B341" s="231"/>
      <c r="C341" s="231"/>
      <c r="D341" s="231"/>
      <c r="E341" s="121" t="s">
        <v>4235</v>
      </c>
      <c r="F341" s="120">
        <v>12000000</v>
      </c>
      <c r="G341" s="91" t="s">
        <v>3929</v>
      </c>
    </row>
    <row r="342" spans="1:7" s="73" customFormat="1" ht="13.2">
      <c r="A342" s="231">
        <v>64</v>
      </c>
      <c r="B342" s="231"/>
      <c r="C342" s="231"/>
      <c r="D342" s="231"/>
      <c r="E342" s="121" t="s">
        <v>4236</v>
      </c>
      <c r="F342" s="120">
        <v>12000000</v>
      </c>
      <c r="G342" s="91" t="s">
        <v>3929</v>
      </c>
    </row>
    <row r="343" spans="1:7" s="73" customFormat="1" ht="13.2">
      <c r="A343" s="231">
        <v>65</v>
      </c>
      <c r="B343" s="231"/>
      <c r="C343" s="231"/>
      <c r="D343" s="231"/>
      <c r="E343" s="121" t="s">
        <v>4237</v>
      </c>
      <c r="F343" s="120">
        <v>12000000</v>
      </c>
      <c r="G343" s="91" t="s">
        <v>3929</v>
      </c>
    </row>
    <row r="344" spans="1:7" s="73" customFormat="1" ht="13.2">
      <c r="A344" s="231">
        <v>66</v>
      </c>
      <c r="B344" s="231"/>
      <c r="C344" s="231"/>
      <c r="D344" s="231"/>
      <c r="E344" s="121" t="s">
        <v>4238</v>
      </c>
      <c r="F344" s="120">
        <v>12000000</v>
      </c>
      <c r="G344" s="91" t="s">
        <v>3929</v>
      </c>
    </row>
    <row r="345" spans="1:7" s="73" customFormat="1" ht="13.2">
      <c r="A345" s="231">
        <v>67</v>
      </c>
      <c r="B345" s="231"/>
      <c r="C345" s="231"/>
      <c r="D345" s="231"/>
      <c r="E345" s="121" t="s">
        <v>4239</v>
      </c>
      <c r="F345" s="120">
        <v>12000000</v>
      </c>
      <c r="G345" s="91" t="s">
        <v>3929</v>
      </c>
    </row>
    <row r="346" spans="1:7" s="73" customFormat="1" ht="13.2">
      <c r="A346" s="231">
        <v>68</v>
      </c>
      <c r="B346" s="231"/>
      <c r="C346" s="231"/>
      <c r="D346" s="231"/>
      <c r="E346" s="121" t="s">
        <v>4240</v>
      </c>
      <c r="F346" s="120">
        <v>12000000</v>
      </c>
      <c r="G346" s="91" t="s">
        <v>3929</v>
      </c>
    </row>
    <row r="347" spans="1:7" s="73" customFormat="1" ht="13.2">
      <c r="A347" s="231">
        <v>69</v>
      </c>
      <c r="B347" s="231"/>
      <c r="C347" s="231"/>
      <c r="D347" s="231"/>
      <c r="E347" s="121" t="s">
        <v>4241</v>
      </c>
      <c r="F347" s="120">
        <v>12000000</v>
      </c>
      <c r="G347" s="91" t="s">
        <v>3929</v>
      </c>
    </row>
    <row r="348" spans="1:7" s="73" customFormat="1" ht="13.2">
      <c r="A348" s="231">
        <v>70</v>
      </c>
      <c r="B348" s="231"/>
      <c r="C348" s="231"/>
      <c r="D348" s="231"/>
      <c r="E348" s="121" t="s">
        <v>4242</v>
      </c>
      <c r="F348" s="120">
        <v>12000000</v>
      </c>
      <c r="G348" s="91" t="s">
        <v>3929</v>
      </c>
    </row>
    <row r="349" spans="1:7" s="73" customFormat="1" ht="13.2">
      <c r="A349" s="231">
        <v>71</v>
      </c>
      <c r="B349" s="231"/>
      <c r="C349" s="231"/>
      <c r="D349" s="231"/>
      <c r="E349" s="121" t="s">
        <v>4243</v>
      </c>
      <c r="F349" s="120">
        <v>12000000</v>
      </c>
      <c r="G349" s="91" t="s">
        <v>3929</v>
      </c>
    </row>
    <row r="350" spans="1:7" s="73" customFormat="1" ht="13.2">
      <c r="A350" s="231">
        <v>72</v>
      </c>
      <c r="B350" s="231"/>
      <c r="C350" s="231"/>
      <c r="D350" s="231"/>
      <c r="E350" s="121" t="s">
        <v>4244</v>
      </c>
      <c r="F350" s="120">
        <v>12000000</v>
      </c>
      <c r="G350" s="91" t="s">
        <v>3929</v>
      </c>
    </row>
    <row r="351" spans="1:7" s="73" customFormat="1" ht="13.2">
      <c r="A351" s="231">
        <v>73</v>
      </c>
      <c r="B351" s="231"/>
      <c r="C351" s="231"/>
      <c r="D351" s="231"/>
      <c r="E351" s="121" t="s">
        <v>4245</v>
      </c>
      <c r="F351" s="120">
        <v>12000000</v>
      </c>
      <c r="G351" s="91" t="s">
        <v>3929</v>
      </c>
    </row>
    <row r="352" spans="1:7" s="73" customFormat="1" ht="13.2">
      <c r="A352" s="231">
        <v>74</v>
      </c>
      <c r="B352" s="231"/>
      <c r="C352" s="231"/>
      <c r="D352" s="231"/>
      <c r="E352" s="121" t="s">
        <v>4246</v>
      </c>
      <c r="F352" s="120">
        <v>12000000</v>
      </c>
      <c r="G352" s="91" t="s">
        <v>3929</v>
      </c>
    </row>
    <row r="353" spans="1:7" s="73" customFormat="1" ht="13.2">
      <c r="A353" s="231">
        <v>75</v>
      </c>
      <c r="B353" s="231"/>
      <c r="C353" s="231"/>
      <c r="D353" s="231"/>
      <c r="E353" s="121" t="s">
        <v>4247</v>
      </c>
      <c r="F353" s="120">
        <v>12000000</v>
      </c>
      <c r="G353" s="91" t="s">
        <v>3929</v>
      </c>
    </row>
    <row r="354" spans="1:7" s="73" customFormat="1" ht="13.2">
      <c r="A354" s="231">
        <v>76</v>
      </c>
      <c r="B354" s="231"/>
      <c r="C354" s="231"/>
      <c r="D354" s="231"/>
      <c r="E354" s="121" t="s">
        <v>4248</v>
      </c>
      <c r="F354" s="120">
        <v>12000000</v>
      </c>
      <c r="G354" s="91" t="s">
        <v>3929</v>
      </c>
    </row>
    <row r="355" spans="1:7" s="73" customFormat="1" ht="13.2">
      <c r="A355" s="231">
        <v>77</v>
      </c>
      <c r="B355" s="231"/>
      <c r="C355" s="231"/>
      <c r="D355" s="231"/>
      <c r="E355" s="121" t="s">
        <v>4249</v>
      </c>
      <c r="F355" s="120">
        <v>12000000</v>
      </c>
      <c r="G355" s="91" t="s">
        <v>3929</v>
      </c>
    </row>
    <row r="356" spans="1:7" s="73" customFormat="1" ht="13.2">
      <c r="A356" s="231">
        <v>78</v>
      </c>
      <c r="B356" s="231"/>
      <c r="C356" s="231"/>
      <c r="D356" s="231"/>
      <c r="E356" s="121" t="s">
        <v>4250</v>
      </c>
      <c r="F356" s="120">
        <v>12000000</v>
      </c>
      <c r="G356" s="91" t="s">
        <v>3929</v>
      </c>
    </row>
    <row r="357" spans="1:7" s="73" customFormat="1" ht="13.2">
      <c r="A357" s="231">
        <v>79</v>
      </c>
      <c r="B357" s="231"/>
      <c r="C357" s="231"/>
      <c r="D357" s="231"/>
      <c r="E357" s="121" t="s">
        <v>4251</v>
      </c>
      <c r="F357" s="120">
        <v>12000000</v>
      </c>
      <c r="G357" s="91" t="s">
        <v>3929</v>
      </c>
    </row>
    <row r="358" spans="1:7" s="73" customFormat="1" ht="13.2">
      <c r="A358" s="231">
        <v>80</v>
      </c>
      <c r="B358" s="231"/>
      <c r="C358" s="231"/>
      <c r="D358" s="231"/>
      <c r="E358" s="121" t="s">
        <v>4252</v>
      </c>
      <c r="F358" s="120">
        <v>12000000</v>
      </c>
      <c r="G358" s="91" t="s">
        <v>3929</v>
      </c>
    </row>
    <row r="359" spans="1:7" s="73" customFormat="1" ht="13.2">
      <c r="A359" s="231">
        <v>81</v>
      </c>
      <c r="B359" s="231"/>
      <c r="C359" s="231"/>
      <c r="D359" s="231"/>
      <c r="E359" s="121" t="s">
        <v>4253</v>
      </c>
      <c r="F359" s="120">
        <v>12000000</v>
      </c>
      <c r="G359" s="91" t="s">
        <v>3929</v>
      </c>
    </row>
    <row r="360" spans="1:7" s="73" customFormat="1" ht="13.2">
      <c r="A360" s="231">
        <v>82</v>
      </c>
      <c r="B360" s="231"/>
      <c r="C360" s="231"/>
      <c r="D360" s="231"/>
      <c r="E360" s="121" t="s">
        <v>4254</v>
      </c>
      <c r="F360" s="120">
        <v>12000000</v>
      </c>
      <c r="G360" s="91" t="s">
        <v>3929</v>
      </c>
    </row>
    <row r="361" spans="1:7" s="73" customFormat="1" ht="13.2">
      <c r="A361" s="231">
        <v>83</v>
      </c>
      <c r="B361" s="231"/>
      <c r="C361" s="231"/>
      <c r="D361" s="231"/>
      <c r="E361" s="121" t="s">
        <v>4255</v>
      </c>
      <c r="F361" s="120">
        <v>12000000</v>
      </c>
      <c r="G361" s="91" t="s">
        <v>3929</v>
      </c>
    </row>
    <row r="362" spans="1:7" s="73" customFormat="1" ht="13.2">
      <c r="A362" s="231">
        <v>84</v>
      </c>
      <c r="B362" s="231"/>
      <c r="C362" s="231"/>
      <c r="D362" s="231"/>
      <c r="E362" s="121" t="s">
        <v>4256</v>
      </c>
      <c r="F362" s="120">
        <v>12000000</v>
      </c>
      <c r="G362" s="91" t="s">
        <v>3929</v>
      </c>
    </row>
    <row r="363" spans="1:7" s="73" customFormat="1" ht="13.2">
      <c r="A363" s="231">
        <v>85</v>
      </c>
      <c r="B363" s="231"/>
      <c r="C363" s="231"/>
      <c r="D363" s="231"/>
      <c r="E363" s="121" t="s">
        <v>4257</v>
      </c>
      <c r="F363" s="120">
        <v>12000000</v>
      </c>
      <c r="G363" s="91" t="s">
        <v>3929</v>
      </c>
    </row>
    <row r="364" spans="1:7" s="73" customFormat="1" ht="13.2">
      <c r="A364" s="231">
        <v>86</v>
      </c>
      <c r="B364" s="231"/>
      <c r="C364" s="231"/>
      <c r="D364" s="231"/>
      <c r="E364" s="121" t="s">
        <v>4258</v>
      </c>
      <c r="F364" s="120">
        <v>12000000</v>
      </c>
      <c r="G364" s="91" t="s">
        <v>3929</v>
      </c>
    </row>
    <row r="365" spans="1:7" s="73" customFormat="1" ht="13.2">
      <c r="A365" s="231">
        <v>87</v>
      </c>
      <c r="B365" s="231"/>
      <c r="C365" s="231"/>
      <c r="D365" s="231"/>
      <c r="E365" s="121" t="s">
        <v>4259</v>
      </c>
      <c r="F365" s="120">
        <v>12000000</v>
      </c>
      <c r="G365" s="91" t="s">
        <v>3929</v>
      </c>
    </row>
    <row r="366" spans="1:7" s="73" customFormat="1" ht="13.2">
      <c r="A366" s="231">
        <v>88</v>
      </c>
      <c r="B366" s="231"/>
      <c r="C366" s="231"/>
      <c r="D366" s="231"/>
      <c r="E366" s="121" t="s">
        <v>4260</v>
      </c>
      <c r="F366" s="120">
        <v>12000000</v>
      </c>
      <c r="G366" s="91" t="s">
        <v>3929</v>
      </c>
    </row>
    <row r="367" spans="1:7" s="73" customFormat="1" ht="13.2">
      <c r="A367" s="231">
        <v>89</v>
      </c>
      <c r="B367" s="231"/>
      <c r="C367" s="231"/>
      <c r="D367" s="231"/>
      <c r="E367" s="121" t="s">
        <v>4261</v>
      </c>
      <c r="F367" s="120">
        <v>12000000</v>
      </c>
      <c r="G367" s="91" t="s">
        <v>3929</v>
      </c>
    </row>
    <row r="368" spans="1:7" s="73" customFormat="1" ht="13.2">
      <c r="A368" s="231">
        <v>90</v>
      </c>
      <c r="B368" s="231"/>
      <c r="C368" s="231"/>
      <c r="D368" s="231"/>
      <c r="E368" s="121" t="s">
        <v>4262</v>
      </c>
      <c r="F368" s="120">
        <v>12000000</v>
      </c>
      <c r="G368" s="91" t="s">
        <v>3929</v>
      </c>
    </row>
    <row r="369" spans="1:7" s="73" customFormat="1" ht="13.2">
      <c r="A369" s="231">
        <v>91</v>
      </c>
      <c r="B369" s="231"/>
      <c r="C369" s="231"/>
      <c r="D369" s="231"/>
      <c r="E369" s="121" t="s">
        <v>4263</v>
      </c>
      <c r="F369" s="120">
        <v>12000000</v>
      </c>
      <c r="G369" s="91" t="s">
        <v>3929</v>
      </c>
    </row>
    <row r="370" spans="1:7" s="73" customFormat="1" ht="13.2">
      <c r="A370" s="231">
        <v>92</v>
      </c>
      <c r="B370" s="231"/>
      <c r="C370" s="231"/>
      <c r="D370" s="231"/>
      <c r="E370" s="121" t="s">
        <v>4264</v>
      </c>
      <c r="F370" s="120">
        <v>12000000</v>
      </c>
      <c r="G370" s="91" t="s">
        <v>3929</v>
      </c>
    </row>
    <row r="371" spans="1:7" s="73" customFormat="1" ht="13.2">
      <c r="A371" s="231">
        <v>93</v>
      </c>
      <c r="B371" s="231"/>
      <c r="C371" s="231"/>
      <c r="D371" s="231"/>
      <c r="E371" s="121" t="s">
        <v>4265</v>
      </c>
      <c r="F371" s="120">
        <v>12000000</v>
      </c>
      <c r="G371" s="91" t="s">
        <v>3929</v>
      </c>
    </row>
    <row r="372" spans="1:7" s="73" customFormat="1" ht="13.2">
      <c r="A372" s="231">
        <v>94</v>
      </c>
      <c r="B372" s="231"/>
      <c r="C372" s="231"/>
      <c r="D372" s="231"/>
      <c r="E372" s="121" t="s">
        <v>4266</v>
      </c>
      <c r="F372" s="120">
        <v>12000000</v>
      </c>
      <c r="G372" s="91" t="s">
        <v>3929</v>
      </c>
    </row>
    <row r="373" spans="1:7" s="73" customFormat="1" ht="13.2">
      <c r="A373" s="231">
        <v>95</v>
      </c>
      <c r="B373" s="231"/>
      <c r="C373" s="231"/>
      <c r="D373" s="231"/>
      <c r="E373" s="121" t="s">
        <v>4267</v>
      </c>
      <c r="F373" s="120">
        <v>12000000</v>
      </c>
      <c r="G373" s="91" t="s">
        <v>3929</v>
      </c>
    </row>
    <row r="374" spans="1:7" s="73" customFormat="1" ht="13.2">
      <c r="A374" s="231">
        <v>96</v>
      </c>
      <c r="B374" s="231"/>
      <c r="C374" s="231"/>
      <c r="D374" s="231"/>
      <c r="E374" s="121" t="s">
        <v>4268</v>
      </c>
      <c r="F374" s="120">
        <v>12000000</v>
      </c>
      <c r="G374" s="91" t="s">
        <v>3929</v>
      </c>
    </row>
    <row r="375" spans="1:7" s="73" customFormat="1" ht="13.2">
      <c r="A375" s="231">
        <v>97</v>
      </c>
      <c r="B375" s="231"/>
      <c r="C375" s="231"/>
      <c r="D375" s="231"/>
      <c r="E375" s="121" t="s">
        <v>4269</v>
      </c>
      <c r="F375" s="120">
        <v>12000000</v>
      </c>
      <c r="G375" s="91" t="s">
        <v>3929</v>
      </c>
    </row>
    <row r="376" spans="1:7" s="73" customFormat="1" ht="13.2">
      <c r="A376" s="231">
        <v>98</v>
      </c>
      <c r="B376" s="231"/>
      <c r="C376" s="231"/>
      <c r="D376" s="231"/>
      <c r="E376" s="121" t="s">
        <v>4270</v>
      </c>
      <c r="F376" s="120">
        <v>12000000</v>
      </c>
      <c r="G376" s="91" t="s">
        <v>3929</v>
      </c>
    </row>
    <row r="377" spans="1:7" s="73" customFormat="1" ht="13.2">
      <c r="A377" s="231">
        <v>99</v>
      </c>
      <c r="B377" s="231"/>
      <c r="C377" s="231"/>
      <c r="D377" s="231"/>
      <c r="E377" s="121" t="s">
        <v>4271</v>
      </c>
      <c r="F377" s="120">
        <v>12000000</v>
      </c>
      <c r="G377" s="91" t="s">
        <v>3929</v>
      </c>
    </row>
    <row r="378" spans="1:7" s="73" customFormat="1" ht="13.2">
      <c r="A378" s="231">
        <v>100</v>
      </c>
      <c r="B378" s="231"/>
      <c r="C378" s="231"/>
      <c r="D378" s="231"/>
      <c r="E378" s="121" t="s">
        <v>4272</v>
      </c>
      <c r="F378" s="120">
        <v>12000000</v>
      </c>
      <c r="G378" s="91" t="s">
        <v>3929</v>
      </c>
    </row>
    <row r="379" spans="1:7" s="73" customFormat="1" ht="13.2">
      <c r="A379" s="231">
        <v>101</v>
      </c>
      <c r="B379" s="231"/>
      <c r="C379" s="231"/>
      <c r="D379" s="231"/>
      <c r="E379" s="121" t="s">
        <v>4273</v>
      </c>
      <c r="F379" s="120">
        <v>12000000</v>
      </c>
      <c r="G379" s="91" t="s">
        <v>3929</v>
      </c>
    </row>
    <row r="380" spans="1:7" s="73" customFormat="1" ht="13.2">
      <c r="A380" s="231">
        <v>102</v>
      </c>
      <c r="B380" s="231"/>
      <c r="C380" s="231"/>
      <c r="D380" s="231"/>
      <c r="E380" s="121" t="s">
        <v>4274</v>
      </c>
      <c r="F380" s="120">
        <v>12000000</v>
      </c>
      <c r="G380" s="91" t="s">
        <v>3929</v>
      </c>
    </row>
    <row r="381" spans="1:7" s="73" customFormat="1" ht="13.2">
      <c r="A381" s="231">
        <v>103</v>
      </c>
      <c r="B381" s="231"/>
      <c r="C381" s="231"/>
      <c r="D381" s="231"/>
      <c r="E381" s="121" t="s">
        <v>4275</v>
      </c>
      <c r="F381" s="120">
        <v>12000000</v>
      </c>
      <c r="G381" s="91" t="s">
        <v>3929</v>
      </c>
    </row>
    <row r="382" spans="1:7" s="73" customFormat="1" ht="13.2">
      <c r="A382" s="231">
        <v>104</v>
      </c>
      <c r="B382" s="231"/>
      <c r="C382" s="231"/>
      <c r="D382" s="231"/>
      <c r="E382" s="121" t="s">
        <v>4276</v>
      </c>
      <c r="F382" s="120">
        <v>12000000</v>
      </c>
      <c r="G382" s="91" t="s">
        <v>3929</v>
      </c>
    </row>
    <row r="383" spans="1:7" s="73" customFormat="1" ht="13.2">
      <c r="A383" s="231">
        <v>105</v>
      </c>
      <c r="B383" s="231"/>
      <c r="C383" s="231"/>
      <c r="D383" s="231"/>
      <c r="E383" s="121" t="s">
        <v>4277</v>
      </c>
      <c r="F383" s="120">
        <v>12000000</v>
      </c>
      <c r="G383" s="91" t="s">
        <v>3929</v>
      </c>
    </row>
    <row r="384" spans="1:7" s="73" customFormat="1" ht="13.2">
      <c r="A384" s="231">
        <v>106</v>
      </c>
      <c r="B384" s="231"/>
      <c r="C384" s="231"/>
      <c r="D384" s="231"/>
      <c r="E384" s="121" t="s">
        <v>4278</v>
      </c>
      <c r="F384" s="120">
        <v>12000000</v>
      </c>
      <c r="G384" s="91" t="s">
        <v>3929</v>
      </c>
    </row>
    <row r="385" spans="1:7" s="73" customFormat="1" ht="13.2">
      <c r="A385" s="231">
        <v>107</v>
      </c>
      <c r="B385" s="231"/>
      <c r="C385" s="231"/>
      <c r="D385" s="231"/>
      <c r="E385" s="121" t="s">
        <v>4279</v>
      </c>
      <c r="F385" s="120">
        <v>12000000</v>
      </c>
      <c r="G385" s="91" t="s">
        <v>3929</v>
      </c>
    </row>
    <row r="386" spans="1:7" s="73" customFormat="1" ht="13.2">
      <c r="A386" s="231">
        <v>108</v>
      </c>
      <c r="B386" s="231"/>
      <c r="C386" s="231"/>
      <c r="D386" s="231"/>
      <c r="E386" s="121" t="s">
        <v>4280</v>
      </c>
      <c r="F386" s="120">
        <v>12000000</v>
      </c>
      <c r="G386" s="91" t="s">
        <v>3929</v>
      </c>
    </row>
    <row r="387" spans="1:7" s="73" customFormat="1" ht="13.2">
      <c r="A387" s="231">
        <v>109</v>
      </c>
      <c r="B387" s="231"/>
      <c r="C387" s="231"/>
      <c r="D387" s="231"/>
      <c r="E387" s="121" t="s">
        <v>4230</v>
      </c>
      <c r="F387" s="120">
        <v>12000000</v>
      </c>
      <c r="G387" s="91" t="s">
        <v>3929</v>
      </c>
    </row>
    <row r="388" spans="1:7" s="73" customFormat="1" ht="13.2">
      <c r="A388" s="231">
        <v>110</v>
      </c>
      <c r="B388" s="231"/>
      <c r="C388" s="231"/>
      <c r="D388" s="231"/>
      <c r="E388" s="121" t="s">
        <v>4281</v>
      </c>
      <c r="F388" s="120">
        <v>12000000</v>
      </c>
      <c r="G388" s="91" t="s">
        <v>3929</v>
      </c>
    </row>
    <row r="389" spans="1:7" s="73" customFormat="1" ht="13.2">
      <c r="A389" s="231">
        <v>111</v>
      </c>
      <c r="B389" s="231"/>
      <c r="C389" s="231"/>
      <c r="D389" s="231"/>
      <c r="E389" s="121" t="s">
        <v>4282</v>
      </c>
      <c r="F389" s="120">
        <v>12000000</v>
      </c>
      <c r="G389" s="91" t="s">
        <v>3929</v>
      </c>
    </row>
    <row r="390" spans="1:7" s="73" customFormat="1" ht="13.2">
      <c r="A390" s="231">
        <v>112</v>
      </c>
      <c r="B390" s="231"/>
      <c r="C390" s="231"/>
      <c r="D390" s="231"/>
      <c r="E390" s="121" t="s">
        <v>4283</v>
      </c>
      <c r="F390" s="120">
        <v>12000000</v>
      </c>
      <c r="G390" s="91" t="s">
        <v>3929</v>
      </c>
    </row>
    <row r="391" spans="1:7" s="73" customFormat="1" ht="13.2">
      <c r="A391" s="231">
        <v>113</v>
      </c>
      <c r="B391" s="231"/>
      <c r="C391" s="231"/>
      <c r="D391" s="231"/>
      <c r="E391" s="121" t="s">
        <v>4284</v>
      </c>
      <c r="F391" s="120">
        <v>12000000</v>
      </c>
      <c r="G391" s="91" t="s">
        <v>3929</v>
      </c>
    </row>
    <row r="392" spans="1:7" s="73" customFormat="1" ht="13.2">
      <c r="A392" s="231">
        <v>114</v>
      </c>
      <c r="B392" s="231"/>
      <c r="C392" s="231"/>
      <c r="D392" s="231"/>
      <c r="E392" s="121" t="s">
        <v>4285</v>
      </c>
      <c r="F392" s="120">
        <v>12000000</v>
      </c>
      <c r="G392" s="91" t="s">
        <v>3929</v>
      </c>
    </row>
    <row r="393" spans="1:7" s="73" customFormat="1" ht="13.2">
      <c r="A393" s="231">
        <v>115</v>
      </c>
      <c r="B393" s="231"/>
      <c r="C393" s="231"/>
      <c r="D393" s="231"/>
      <c r="E393" s="121" t="s">
        <v>4286</v>
      </c>
      <c r="F393" s="120">
        <v>12000000</v>
      </c>
      <c r="G393" s="91" t="s">
        <v>3929</v>
      </c>
    </row>
    <row r="394" spans="1:7" s="73" customFormat="1" ht="13.2">
      <c r="A394" s="231">
        <v>116</v>
      </c>
      <c r="B394" s="231"/>
      <c r="C394" s="231"/>
      <c r="D394" s="231"/>
      <c r="E394" s="121" t="s">
        <v>4287</v>
      </c>
      <c r="F394" s="120">
        <v>12000000</v>
      </c>
      <c r="G394" s="91" t="s">
        <v>3929</v>
      </c>
    </row>
    <row r="395" spans="1:7" s="73" customFormat="1" ht="13.2">
      <c r="A395" s="231">
        <v>117</v>
      </c>
      <c r="B395" s="231"/>
      <c r="C395" s="231"/>
      <c r="D395" s="231"/>
      <c r="E395" s="121" t="s">
        <v>4288</v>
      </c>
      <c r="F395" s="120">
        <v>12000000</v>
      </c>
      <c r="G395" s="91" t="s">
        <v>3929</v>
      </c>
    </row>
    <row r="396" spans="1:7" s="73" customFormat="1" ht="13.2">
      <c r="A396" s="231">
        <v>118</v>
      </c>
      <c r="B396" s="231"/>
      <c r="C396" s="231"/>
      <c r="D396" s="231"/>
      <c r="E396" s="121" t="s">
        <v>4289</v>
      </c>
      <c r="F396" s="120">
        <v>12000000</v>
      </c>
      <c r="G396" s="91" t="s">
        <v>3929</v>
      </c>
    </row>
    <row r="397" spans="1:7" s="73" customFormat="1" ht="13.2">
      <c r="A397" s="231">
        <v>119</v>
      </c>
      <c r="B397" s="231"/>
      <c r="C397" s="231"/>
      <c r="D397" s="231"/>
      <c r="E397" s="121" t="s">
        <v>4290</v>
      </c>
      <c r="F397" s="120">
        <v>12000000</v>
      </c>
      <c r="G397" s="91" t="s">
        <v>3929</v>
      </c>
    </row>
    <row r="398" spans="1:7" s="73" customFormat="1" ht="13.2">
      <c r="A398" s="231">
        <v>120</v>
      </c>
      <c r="B398" s="231"/>
      <c r="C398" s="231"/>
      <c r="D398" s="231"/>
      <c r="E398" s="121" t="s">
        <v>4291</v>
      </c>
      <c r="F398" s="120">
        <v>12000000</v>
      </c>
      <c r="G398" s="91" t="s">
        <v>3929</v>
      </c>
    </row>
    <row r="399" spans="1:7" s="73" customFormat="1" ht="13.2">
      <c r="A399" s="231">
        <v>121</v>
      </c>
      <c r="B399" s="231"/>
      <c r="C399" s="231"/>
      <c r="D399" s="231"/>
      <c r="E399" s="121" t="s">
        <v>4292</v>
      </c>
      <c r="F399" s="120">
        <v>12000000</v>
      </c>
      <c r="G399" s="91" t="s">
        <v>3929</v>
      </c>
    </row>
    <row r="400" spans="1:7" s="73" customFormat="1" ht="13.2">
      <c r="A400" s="231">
        <v>122</v>
      </c>
      <c r="B400" s="231"/>
      <c r="C400" s="231"/>
      <c r="D400" s="231"/>
      <c r="E400" s="121" t="s">
        <v>4293</v>
      </c>
      <c r="F400" s="120">
        <v>12000000</v>
      </c>
      <c r="G400" s="91" t="s">
        <v>3929</v>
      </c>
    </row>
    <row r="401" spans="1:7" s="73" customFormat="1" ht="13.2">
      <c r="A401" s="231">
        <v>123</v>
      </c>
      <c r="B401" s="231"/>
      <c r="C401" s="231"/>
      <c r="D401" s="231"/>
      <c r="E401" s="121" t="s">
        <v>4294</v>
      </c>
      <c r="F401" s="120">
        <v>12000000</v>
      </c>
      <c r="G401" s="91" t="s">
        <v>3929</v>
      </c>
    </row>
    <row r="402" spans="1:7" s="73" customFormat="1" ht="13.2">
      <c r="A402" s="231">
        <v>124</v>
      </c>
      <c r="B402" s="231"/>
      <c r="C402" s="231"/>
      <c r="D402" s="231"/>
      <c r="E402" s="121" t="s">
        <v>4295</v>
      </c>
      <c r="F402" s="120">
        <v>12000000</v>
      </c>
      <c r="G402" s="91" t="s">
        <v>3929</v>
      </c>
    </row>
    <row r="403" spans="1:7" s="73" customFormat="1" ht="13.2">
      <c r="A403" s="231">
        <v>125</v>
      </c>
      <c r="B403" s="231"/>
      <c r="C403" s="231"/>
      <c r="D403" s="231"/>
      <c r="E403" s="121" t="s">
        <v>4296</v>
      </c>
      <c r="F403" s="120">
        <v>12000000</v>
      </c>
      <c r="G403" s="91" t="s">
        <v>3929</v>
      </c>
    </row>
    <row r="404" spans="1:7" s="73" customFormat="1" ht="13.2">
      <c r="A404" s="231">
        <v>126</v>
      </c>
      <c r="B404" s="231"/>
      <c r="C404" s="231"/>
      <c r="D404" s="231"/>
      <c r="E404" s="121" t="s">
        <v>4297</v>
      </c>
      <c r="F404" s="120">
        <v>12000000</v>
      </c>
      <c r="G404" s="91" t="s">
        <v>3929</v>
      </c>
    </row>
    <row r="405" spans="1:7" s="73" customFormat="1" ht="13.2">
      <c r="A405" s="231">
        <v>127</v>
      </c>
      <c r="B405" s="231"/>
      <c r="C405" s="231"/>
      <c r="D405" s="231"/>
      <c r="E405" s="121" t="s">
        <v>4298</v>
      </c>
      <c r="F405" s="120">
        <v>12000000</v>
      </c>
      <c r="G405" s="91" t="s">
        <v>3929</v>
      </c>
    </row>
    <row r="406" spans="1:7" s="73" customFormat="1" ht="13.2">
      <c r="A406" s="231">
        <v>128</v>
      </c>
      <c r="B406" s="231"/>
      <c r="C406" s="231"/>
      <c r="D406" s="231"/>
      <c r="E406" s="121" t="s">
        <v>4299</v>
      </c>
      <c r="F406" s="120">
        <v>12000000</v>
      </c>
      <c r="G406" s="91" t="s">
        <v>3929</v>
      </c>
    </row>
    <row r="407" spans="1:7" s="73" customFormat="1" ht="13.2">
      <c r="A407" s="231">
        <v>129</v>
      </c>
      <c r="B407" s="231"/>
      <c r="C407" s="231"/>
      <c r="D407" s="231"/>
      <c r="E407" s="121" t="s">
        <v>4300</v>
      </c>
      <c r="F407" s="120">
        <v>12000000</v>
      </c>
      <c r="G407" s="91" t="s">
        <v>3929</v>
      </c>
    </row>
    <row r="408" spans="1:7" s="73" customFormat="1" ht="13.2">
      <c r="A408" s="231">
        <v>130</v>
      </c>
      <c r="B408" s="231"/>
      <c r="C408" s="231"/>
      <c r="D408" s="231"/>
      <c r="E408" s="121" t="s">
        <v>4301</v>
      </c>
      <c r="F408" s="120">
        <v>12000000</v>
      </c>
      <c r="G408" s="91" t="s">
        <v>3929</v>
      </c>
    </row>
    <row r="409" spans="1:7" s="73" customFormat="1" ht="13.2">
      <c r="A409" s="231">
        <v>131</v>
      </c>
      <c r="B409" s="231"/>
      <c r="C409" s="231"/>
      <c r="D409" s="231"/>
      <c r="E409" s="121" t="s">
        <v>4302</v>
      </c>
      <c r="F409" s="120">
        <v>12000000</v>
      </c>
      <c r="G409" s="91" t="s">
        <v>3929</v>
      </c>
    </row>
    <row r="410" spans="1:7" s="73" customFormat="1" ht="13.2">
      <c r="A410" s="231">
        <v>132</v>
      </c>
      <c r="B410" s="231"/>
      <c r="C410" s="231"/>
      <c r="D410" s="231"/>
      <c r="E410" s="121" t="s">
        <v>4303</v>
      </c>
      <c r="F410" s="120">
        <v>12000000</v>
      </c>
      <c r="G410" s="91" t="s">
        <v>3929</v>
      </c>
    </row>
    <row r="411" spans="1:7" s="73" customFormat="1" ht="13.2">
      <c r="A411" s="231">
        <v>133</v>
      </c>
      <c r="B411" s="231"/>
      <c r="C411" s="231"/>
      <c r="D411" s="231"/>
      <c r="E411" s="121" t="s">
        <v>4304</v>
      </c>
      <c r="F411" s="120">
        <v>12000000</v>
      </c>
      <c r="G411" s="91" t="s">
        <v>3929</v>
      </c>
    </row>
    <row r="412" spans="1:7" s="73" customFormat="1" ht="13.2">
      <c r="A412" s="231">
        <v>134</v>
      </c>
      <c r="B412" s="231"/>
      <c r="C412" s="231"/>
      <c r="D412" s="231"/>
      <c r="E412" s="121" t="s">
        <v>4305</v>
      </c>
      <c r="F412" s="120">
        <v>12000000</v>
      </c>
      <c r="G412" s="91" t="s">
        <v>3929</v>
      </c>
    </row>
    <row r="413" spans="1:7" s="73" customFormat="1" ht="13.2">
      <c r="A413" s="231">
        <v>135</v>
      </c>
      <c r="B413" s="231"/>
      <c r="C413" s="231"/>
      <c r="D413" s="231"/>
      <c r="E413" s="121" t="s">
        <v>4306</v>
      </c>
      <c r="F413" s="120">
        <v>12000000</v>
      </c>
      <c r="G413" s="91" t="s">
        <v>3929</v>
      </c>
    </row>
    <row r="414" spans="1:7" s="73" customFormat="1" ht="13.2">
      <c r="A414" s="231">
        <v>136</v>
      </c>
      <c r="B414" s="231"/>
      <c r="C414" s="231"/>
      <c r="D414" s="231"/>
      <c r="E414" s="121" t="s">
        <v>4307</v>
      </c>
      <c r="F414" s="120">
        <v>12000000</v>
      </c>
      <c r="G414" s="91" t="s">
        <v>3929</v>
      </c>
    </row>
    <row r="415" spans="1:7" s="73" customFormat="1" ht="13.2">
      <c r="A415" s="231">
        <v>137</v>
      </c>
      <c r="B415" s="231"/>
      <c r="C415" s="231"/>
      <c r="D415" s="231"/>
      <c r="E415" s="121" t="s">
        <v>4308</v>
      </c>
      <c r="F415" s="120">
        <v>12000000</v>
      </c>
      <c r="G415" s="91" t="s">
        <v>3929</v>
      </c>
    </row>
    <row r="416" spans="1:7" s="73" customFormat="1" ht="13.2">
      <c r="A416" s="231">
        <v>138</v>
      </c>
      <c r="B416" s="231"/>
      <c r="C416" s="231"/>
      <c r="D416" s="231"/>
      <c r="E416" s="121" t="s">
        <v>4309</v>
      </c>
      <c r="F416" s="120">
        <v>12000000</v>
      </c>
      <c r="G416" s="91" t="s">
        <v>3929</v>
      </c>
    </row>
    <row r="417" spans="1:7" s="73" customFormat="1" ht="13.2">
      <c r="A417" s="231">
        <v>139</v>
      </c>
      <c r="B417" s="231"/>
      <c r="C417" s="231"/>
      <c r="D417" s="231"/>
      <c r="E417" s="121" t="s">
        <v>4310</v>
      </c>
      <c r="F417" s="120">
        <v>12000000</v>
      </c>
      <c r="G417" s="91" t="s">
        <v>3929</v>
      </c>
    </row>
    <row r="418" spans="1:7" s="73" customFormat="1" ht="13.2">
      <c r="A418" s="231">
        <v>140</v>
      </c>
      <c r="B418" s="231"/>
      <c r="C418" s="231"/>
      <c r="D418" s="231"/>
      <c r="E418" s="121" t="s">
        <v>4311</v>
      </c>
      <c r="F418" s="120">
        <v>12000000</v>
      </c>
      <c r="G418" s="91" t="s">
        <v>3929</v>
      </c>
    </row>
    <row r="419" spans="1:7" s="73" customFormat="1" ht="13.2">
      <c r="A419" s="231">
        <v>141</v>
      </c>
      <c r="B419" s="231"/>
      <c r="C419" s="231"/>
      <c r="D419" s="231"/>
      <c r="E419" s="121" t="s">
        <v>4312</v>
      </c>
      <c r="F419" s="120">
        <v>12000000</v>
      </c>
      <c r="G419" s="91" t="s">
        <v>3929</v>
      </c>
    </row>
    <row r="420" spans="1:7" s="73" customFormat="1" ht="13.2">
      <c r="A420" s="231">
        <v>142</v>
      </c>
      <c r="B420" s="231"/>
      <c r="C420" s="231"/>
      <c r="D420" s="231"/>
      <c r="E420" s="121" t="s">
        <v>4313</v>
      </c>
      <c r="F420" s="120">
        <v>12000000</v>
      </c>
      <c r="G420" s="91" t="s">
        <v>3929</v>
      </c>
    </row>
    <row r="421" spans="1:7" s="73" customFormat="1" ht="13.2">
      <c r="A421" s="231">
        <v>143</v>
      </c>
      <c r="B421" s="231"/>
      <c r="C421" s="231"/>
      <c r="D421" s="231"/>
      <c r="E421" s="121" t="s">
        <v>4314</v>
      </c>
      <c r="F421" s="120">
        <v>12000000</v>
      </c>
      <c r="G421" s="91" t="s">
        <v>3929</v>
      </c>
    </row>
    <row r="422" spans="1:7" s="73" customFormat="1" ht="13.2">
      <c r="A422" s="231">
        <v>144</v>
      </c>
      <c r="B422" s="231"/>
      <c r="C422" s="231"/>
      <c r="D422" s="231"/>
      <c r="E422" s="121" t="s">
        <v>4315</v>
      </c>
      <c r="F422" s="120">
        <v>12000000</v>
      </c>
      <c r="G422" s="91" t="s">
        <v>3929</v>
      </c>
    </row>
    <row r="423" spans="1:7" s="73" customFormat="1" ht="13.2">
      <c r="A423" s="231">
        <v>145</v>
      </c>
      <c r="B423" s="231"/>
      <c r="C423" s="231"/>
      <c r="D423" s="231"/>
      <c r="E423" s="121" t="s">
        <v>4316</v>
      </c>
      <c r="F423" s="120">
        <v>12000000</v>
      </c>
      <c r="G423" s="91" t="s">
        <v>3929</v>
      </c>
    </row>
    <row r="424" spans="1:7" s="73" customFormat="1" ht="13.2">
      <c r="A424" s="231">
        <v>146</v>
      </c>
      <c r="B424" s="231"/>
      <c r="C424" s="231"/>
      <c r="D424" s="231"/>
      <c r="E424" s="121" t="s">
        <v>4317</v>
      </c>
      <c r="F424" s="120">
        <v>12000000</v>
      </c>
      <c r="G424" s="91" t="s">
        <v>3929</v>
      </c>
    </row>
    <row r="425" spans="1:7" s="73" customFormat="1" ht="13.2">
      <c r="A425" s="231">
        <v>147</v>
      </c>
      <c r="B425" s="231"/>
      <c r="C425" s="231"/>
      <c r="D425" s="231"/>
      <c r="E425" s="121" t="s">
        <v>4263</v>
      </c>
      <c r="F425" s="120">
        <v>12000000</v>
      </c>
      <c r="G425" s="91" t="s">
        <v>3929</v>
      </c>
    </row>
    <row r="426" spans="1:7" s="73" customFormat="1" ht="13.2">
      <c r="A426" s="231">
        <v>148</v>
      </c>
      <c r="B426" s="231"/>
      <c r="C426" s="231"/>
      <c r="D426" s="231"/>
      <c r="E426" s="121" t="s">
        <v>4318</v>
      </c>
      <c r="F426" s="120">
        <v>12000000</v>
      </c>
      <c r="G426" s="91" t="s">
        <v>3929</v>
      </c>
    </row>
    <row r="427" spans="1:7" s="73" customFormat="1" ht="13.2">
      <c r="A427" s="231">
        <v>149</v>
      </c>
      <c r="B427" s="231"/>
      <c r="C427" s="231"/>
      <c r="D427" s="231"/>
      <c r="E427" s="121" t="s">
        <v>4177</v>
      </c>
      <c r="F427" s="120">
        <v>12000000</v>
      </c>
      <c r="G427" s="91" t="s">
        <v>3929</v>
      </c>
    </row>
    <row r="428" spans="1:7" s="73" customFormat="1" ht="13.2">
      <c r="A428" s="231">
        <v>150</v>
      </c>
      <c r="B428" s="231"/>
      <c r="C428" s="231"/>
      <c r="D428" s="231"/>
      <c r="E428" s="121" t="s">
        <v>4319</v>
      </c>
      <c r="F428" s="120">
        <v>12000000</v>
      </c>
      <c r="G428" s="91" t="s">
        <v>3929</v>
      </c>
    </row>
    <row r="429" spans="1:7" s="73" customFormat="1" ht="13.2">
      <c r="A429" s="231">
        <v>151</v>
      </c>
      <c r="B429" s="231"/>
      <c r="C429" s="231"/>
      <c r="D429" s="231"/>
      <c r="E429" s="121" t="s">
        <v>4320</v>
      </c>
      <c r="F429" s="120">
        <v>12000000</v>
      </c>
      <c r="G429" s="91" t="s">
        <v>3929</v>
      </c>
    </row>
    <row r="430" spans="1:7" s="73" customFormat="1" ht="13.2">
      <c r="A430" s="231">
        <v>152</v>
      </c>
      <c r="B430" s="231"/>
      <c r="C430" s="231"/>
      <c r="D430" s="231"/>
      <c r="E430" s="121" t="s">
        <v>4321</v>
      </c>
      <c r="F430" s="120">
        <v>12000000</v>
      </c>
      <c r="G430" s="91" t="s">
        <v>3929</v>
      </c>
    </row>
    <row r="431" spans="1:7" s="73" customFormat="1" ht="13.2">
      <c r="A431" s="231">
        <v>153</v>
      </c>
      <c r="B431" s="231"/>
      <c r="C431" s="231"/>
      <c r="D431" s="231"/>
      <c r="E431" s="121" t="s">
        <v>4322</v>
      </c>
      <c r="F431" s="120">
        <v>12000000</v>
      </c>
      <c r="G431" s="91" t="s">
        <v>3929</v>
      </c>
    </row>
    <row r="432" spans="1:7" s="73" customFormat="1" ht="13.2">
      <c r="A432" s="231">
        <v>154</v>
      </c>
      <c r="B432" s="231"/>
      <c r="C432" s="231"/>
      <c r="D432" s="231"/>
      <c r="E432" s="121" t="s">
        <v>4323</v>
      </c>
      <c r="F432" s="120">
        <v>12000000</v>
      </c>
      <c r="G432" s="91" t="s">
        <v>3929</v>
      </c>
    </row>
    <row r="433" spans="1:7" s="73" customFormat="1" ht="13.2">
      <c r="A433" s="231">
        <v>155</v>
      </c>
      <c r="B433" s="231"/>
      <c r="C433" s="231"/>
      <c r="D433" s="231"/>
      <c r="E433" s="121" t="s">
        <v>4224</v>
      </c>
      <c r="F433" s="120">
        <v>12000000</v>
      </c>
      <c r="G433" s="91" t="s">
        <v>3929</v>
      </c>
    </row>
    <row r="434" spans="1:7" s="73" customFormat="1" ht="13.2">
      <c r="A434" s="231">
        <v>156</v>
      </c>
      <c r="B434" s="231"/>
      <c r="C434" s="231"/>
      <c r="D434" s="231"/>
      <c r="E434" s="121" t="s">
        <v>4324</v>
      </c>
      <c r="F434" s="120">
        <v>12000000</v>
      </c>
      <c r="G434" s="91" t="s">
        <v>3929</v>
      </c>
    </row>
    <row r="435" spans="1:7" s="73" customFormat="1" ht="13.2">
      <c r="A435" s="231">
        <v>157</v>
      </c>
      <c r="B435" s="231"/>
      <c r="C435" s="231"/>
      <c r="D435" s="231"/>
      <c r="E435" s="121" t="s">
        <v>4325</v>
      </c>
      <c r="F435" s="120">
        <v>12000000</v>
      </c>
      <c r="G435" s="91" t="s">
        <v>3929</v>
      </c>
    </row>
    <row r="436" spans="1:7" s="73" customFormat="1" ht="13.2">
      <c r="A436" s="231">
        <v>158</v>
      </c>
      <c r="B436" s="231"/>
      <c r="C436" s="231"/>
      <c r="D436" s="231"/>
      <c r="E436" s="121" t="s">
        <v>4326</v>
      </c>
      <c r="F436" s="120">
        <v>12000000</v>
      </c>
      <c r="G436" s="91" t="s">
        <v>3929</v>
      </c>
    </row>
    <row r="437" spans="1:7" s="73" customFormat="1" ht="13.2">
      <c r="A437" s="231">
        <v>159</v>
      </c>
      <c r="B437" s="231"/>
      <c r="C437" s="231"/>
      <c r="D437" s="231"/>
      <c r="E437" s="121" t="s">
        <v>4327</v>
      </c>
      <c r="F437" s="120">
        <v>12000000</v>
      </c>
      <c r="G437" s="91" t="s">
        <v>3929</v>
      </c>
    </row>
    <row r="438" spans="1:7" s="73" customFormat="1" ht="13.2">
      <c r="A438" s="231">
        <v>160</v>
      </c>
      <c r="B438" s="231"/>
      <c r="C438" s="231"/>
      <c r="D438" s="231"/>
      <c r="E438" s="121" t="s">
        <v>4328</v>
      </c>
      <c r="F438" s="120">
        <v>12000000</v>
      </c>
      <c r="G438" s="91" t="s">
        <v>3929</v>
      </c>
    </row>
    <row r="439" spans="1:7" s="73" customFormat="1" ht="13.2">
      <c r="A439" s="231">
        <v>161</v>
      </c>
      <c r="B439" s="231"/>
      <c r="C439" s="231"/>
      <c r="D439" s="231"/>
      <c r="E439" s="121" t="s">
        <v>4329</v>
      </c>
      <c r="F439" s="120">
        <v>12000000</v>
      </c>
      <c r="G439" s="91" t="s">
        <v>3929</v>
      </c>
    </row>
    <row r="440" spans="1:7" s="73" customFormat="1" ht="13.2">
      <c r="A440" s="231">
        <v>162</v>
      </c>
      <c r="B440" s="231"/>
      <c r="C440" s="231"/>
      <c r="D440" s="231"/>
      <c r="E440" s="121" t="s">
        <v>4330</v>
      </c>
      <c r="F440" s="120">
        <v>12000000</v>
      </c>
      <c r="G440" s="91" t="s">
        <v>3929</v>
      </c>
    </row>
    <row r="441" spans="1:7" s="73" customFormat="1" ht="13.2">
      <c r="A441" s="231">
        <v>163</v>
      </c>
      <c r="B441" s="231"/>
      <c r="C441" s="231"/>
      <c r="D441" s="231"/>
      <c r="E441" s="121" t="s">
        <v>4331</v>
      </c>
      <c r="F441" s="120">
        <v>12000000</v>
      </c>
      <c r="G441" s="91" t="s">
        <v>3929</v>
      </c>
    </row>
    <row r="442" spans="1:7" s="73" customFormat="1" ht="13.2">
      <c r="A442" s="231">
        <v>164</v>
      </c>
      <c r="B442" s="231"/>
      <c r="C442" s="231"/>
      <c r="D442" s="231"/>
      <c r="E442" s="121" t="s">
        <v>4332</v>
      </c>
      <c r="F442" s="120">
        <v>12000000</v>
      </c>
      <c r="G442" s="91" t="s">
        <v>3929</v>
      </c>
    </row>
    <row r="443" spans="1:7" s="73" customFormat="1" ht="13.2">
      <c r="A443" s="231">
        <v>165</v>
      </c>
      <c r="B443" s="231"/>
      <c r="C443" s="231"/>
      <c r="D443" s="231"/>
      <c r="E443" s="121" t="s">
        <v>4333</v>
      </c>
      <c r="F443" s="120">
        <v>12000000</v>
      </c>
      <c r="G443" s="91" t="s">
        <v>3929</v>
      </c>
    </row>
    <row r="444" spans="1:7" s="73" customFormat="1" ht="13.2">
      <c r="A444" s="231">
        <v>166</v>
      </c>
      <c r="B444" s="231"/>
      <c r="C444" s="231"/>
      <c r="D444" s="231"/>
      <c r="E444" s="121" t="s">
        <v>4334</v>
      </c>
      <c r="F444" s="120">
        <v>12000000</v>
      </c>
      <c r="G444" s="91" t="s">
        <v>3929</v>
      </c>
    </row>
    <row r="445" spans="1:7" s="73" customFormat="1" ht="13.2">
      <c r="A445" s="231">
        <v>167</v>
      </c>
      <c r="B445" s="231"/>
      <c r="C445" s="231"/>
      <c r="D445" s="231"/>
      <c r="E445" s="121" t="s">
        <v>4335</v>
      </c>
      <c r="F445" s="120">
        <v>12000000</v>
      </c>
      <c r="G445" s="91" t="s">
        <v>3929</v>
      </c>
    </row>
    <row r="446" spans="1:7" s="73" customFormat="1" ht="13.2">
      <c r="A446" s="231">
        <v>168</v>
      </c>
      <c r="B446" s="231"/>
      <c r="C446" s="231"/>
      <c r="D446" s="231"/>
      <c r="E446" s="121" t="s">
        <v>4285</v>
      </c>
      <c r="F446" s="120">
        <v>12000000</v>
      </c>
      <c r="G446" s="91" t="s">
        <v>3929</v>
      </c>
    </row>
    <row r="447" spans="1:7" s="73" customFormat="1" ht="13.2">
      <c r="A447" s="231">
        <v>169</v>
      </c>
      <c r="B447" s="231"/>
      <c r="C447" s="231"/>
      <c r="D447" s="231"/>
      <c r="E447" s="121" t="s">
        <v>4336</v>
      </c>
      <c r="F447" s="120">
        <v>12000000</v>
      </c>
      <c r="G447" s="91" t="s">
        <v>3929</v>
      </c>
    </row>
    <row r="448" spans="1:7" s="73" customFormat="1" ht="13.2">
      <c r="A448" s="231">
        <v>170</v>
      </c>
      <c r="B448" s="231"/>
      <c r="C448" s="231"/>
      <c r="D448" s="231"/>
      <c r="E448" s="121" t="s">
        <v>4337</v>
      </c>
      <c r="F448" s="120">
        <v>12000000</v>
      </c>
      <c r="G448" s="91" t="s">
        <v>3929</v>
      </c>
    </row>
    <row r="449" spans="1:7" s="73" customFormat="1" ht="13.2">
      <c r="A449" s="231">
        <v>171</v>
      </c>
      <c r="B449" s="231"/>
      <c r="C449" s="231"/>
      <c r="D449" s="231"/>
      <c r="E449" s="121" t="s">
        <v>4338</v>
      </c>
      <c r="F449" s="120">
        <v>12000000</v>
      </c>
      <c r="G449" s="91" t="s">
        <v>3929</v>
      </c>
    </row>
    <row r="450" spans="1:7" s="73" customFormat="1" ht="13.2">
      <c r="A450" s="231">
        <v>172</v>
      </c>
      <c r="B450" s="231"/>
      <c r="C450" s="231"/>
      <c r="D450" s="231"/>
      <c r="E450" s="121" t="s">
        <v>4339</v>
      </c>
      <c r="F450" s="120">
        <v>12000000</v>
      </c>
      <c r="G450" s="91" t="s">
        <v>3929</v>
      </c>
    </row>
    <row r="451" spans="1:7" s="73" customFormat="1" ht="13.2">
      <c r="A451" s="231">
        <v>173</v>
      </c>
      <c r="B451" s="231"/>
      <c r="C451" s="231"/>
      <c r="D451" s="231"/>
      <c r="E451" s="121" t="s">
        <v>4340</v>
      </c>
      <c r="F451" s="120">
        <v>12000000</v>
      </c>
      <c r="G451" s="91" t="s">
        <v>3929</v>
      </c>
    </row>
    <row r="452" spans="1:7" s="73" customFormat="1" ht="13.2">
      <c r="A452" s="231">
        <v>174</v>
      </c>
      <c r="B452" s="231"/>
      <c r="C452" s="231"/>
      <c r="D452" s="231"/>
      <c r="E452" s="121" t="s">
        <v>4341</v>
      </c>
      <c r="F452" s="120">
        <v>12000000</v>
      </c>
      <c r="G452" s="91" t="s">
        <v>3929</v>
      </c>
    </row>
    <row r="453" spans="1:7" s="73" customFormat="1" ht="13.2">
      <c r="A453" s="231">
        <v>175</v>
      </c>
      <c r="B453" s="231"/>
      <c r="C453" s="231"/>
      <c r="D453" s="231"/>
      <c r="E453" s="121" t="s">
        <v>4342</v>
      </c>
      <c r="F453" s="120">
        <v>12000000</v>
      </c>
      <c r="G453" s="91" t="s">
        <v>3929</v>
      </c>
    </row>
    <row r="454" spans="1:7" s="73" customFormat="1" ht="13.2">
      <c r="A454" s="231">
        <v>176</v>
      </c>
      <c r="B454" s="231"/>
      <c r="C454" s="231"/>
      <c r="D454" s="231"/>
      <c r="E454" s="121" t="s">
        <v>4343</v>
      </c>
      <c r="F454" s="120">
        <v>12000000</v>
      </c>
      <c r="G454" s="91" t="s">
        <v>3929</v>
      </c>
    </row>
    <row r="455" spans="1:7" s="73" customFormat="1" ht="13.2">
      <c r="A455" s="231">
        <v>177</v>
      </c>
      <c r="B455" s="231"/>
      <c r="C455" s="231"/>
      <c r="D455" s="231"/>
      <c r="E455" s="121" t="s">
        <v>4344</v>
      </c>
      <c r="F455" s="120">
        <v>12000000</v>
      </c>
      <c r="G455" s="91" t="s">
        <v>3929</v>
      </c>
    </row>
    <row r="456" spans="1:7" s="73" customFormat="1" ht="13.2">
      <c r="A456" s="231">
        <v>178</v>
      </c>
      <c r="B456" s="231"/>
      <c r="C456" s="231"/>
      <c r="D456" s="231"/>
      <c r="E456" s="121" t="s">
        <v>4345</v>
      </c>
      <c r="F456" s="120">
        <v>12000000</v>
      </c>
      <c r="G456" s="91" t="s">
        <v>3929</v>
      </c>
    </row>
    <row r="457" spans="1:7" s="73" customFormat="1" ht="13.2">
      <c r="A457" s="231">
        <v>179</v>
      </c>
      <c r="B457" s="231"/>
      <c r="C457" s="231"/>
      <c r="D457" s="231"/>
      <c r="E457" s="121" t="s">
        <v>4346</v>
      </c>
      <c r="F457" s="120">
        <v>12000000</v>
      </c>
      <c r="G457" s="91" t="s">
        <v>3929</v>
      </c>
    </row>
    <row r="458" spans="1:7" s="73" customFormat="1" ht="13.2">
      <c r="A458" s="231">
        <v>180</v>
      </c>
      <c r="B458" s="231"/>
      <c r="C458" s="231"/>
      <c r="D458" s="231"/>
      <c r="E458" s="121" t="s">
        <v>4347</v>
      </c>
      <c r="F458" s="120">
        <v>12000000</v>
      </c>
      <c r="G458" s="91" t="s">
        <v>3929</v>
      </c>
    </row>
    <row r="459" spans="1:7" s="73" customFormat="1" ht="13.2">
      <c r="A459" s="231">
        <v>181</v>
      </c>
      <c r="B459" s="231"/>
      <c r="C459" s="231"/>
      <c r="D459" s="231"/>
      <c r="E459" s="121" t="s">
        <v>4348</v>
      </c>
      <c r="F459" s="120">
        <v>12000000</v>
      </c>
      <c r="G459" s="91" t="s">
        <v>3929</v>
      </c>
    </row>
    <row r="460" spans="1:7" s="73" customFormat="1" ht="13.2">
      <c r="A460" s="231">
        <v>182</v>
      </c>
      <c r="B460" s="231"/>
      <c r="C460" s="231"/>
      <c r="D460" s="231"/>
      <c r="E460" s="121" t="s">
        <v>4349</v>
      </c>
      <c r="F460" s="120">
        <v>12000000</v>
      </c>
      <c r="G460" s="91" t="s">
        <v>3929</v>
      </c>
    </row>
    <row r="461" spans="1:7" s="73" customFormat="1" ht="13.2">
      <c r="A461" s="231">
        <v>183</v>
      </c>
      <c r="B461" s="231"/>
      <c r="C461" s="231"/>
      <c r="D461" s="231"/>
      <c r="E461" s="121" t="s">
        <v>4350</v>
      </c>
      <c r="F461" s="120">
        <v>12000000</v>
      </c>
      <c r="G461" s="91" t="s">
        <v>3929</v>
      </c>
    </row>
    <row r="462" spans="1:7" s="73" customFormat="1" ht="13.2">
      <c r="A462" s="231">
        <v>184</v>
      </c>
      <c r="B462" s="231"/>
      <c r="C462" s="231"/>
      <c r="D462" s="231"/>
      <c r="E462" s="121" t="s">
        <v>4351</v>
      </c>
      <c r="F462" s="120">
        <v>12000000</v>
      </c>
      <c r="G462" s="91" t="s">
        <v>3929</v>
      </c>
    </row>
    <row r="463" spans="1:7" s="73" customFormat="1" ht="13.2">
      <c r="A463" s="231">
        <v>185</v>
      </c>
      <c r="B463" s="231"/>
      <c r="C463" s="231"/>
      <c r="D463" s="231"/>
      <c r="E463" s="121" t="s">
        <v>4352</v>
      </c>
      <c r="F463" s="120">
        <v>12000000</v>
      </c>
      <c r="G463" s="91" t="s">
        <v>3929</v>
      </c>
    </row>
    <row r="464" spans="1:7" s="73" customFormat="1" ht="13.2">
      <c r="A464" s="231">
        <v>186</v>
      </c>
      <c r="B464" s="231"/>
      <c r="C464" s="231"/>
      <c r="D464" s="231"/>
      <c r="E464" s="121" t="s">
        <v>4353</v>
      </c>
      <c r="F464" s="120">
        <v>12000000</v>
      </c>
      <c r="G464" s="91" t="s">
        <v>3929</v>
      </c>
    </row>
    <row r="465" spans="1:7" s="73" customFormat="1" ht="13.2">
      <c r="A465" s="231">
        <v>187</v>
      </c>
      <c r="B465" s="231"/>
      <c r="C465" s="231"/>
      <c r="D465" s="231"/>
      <c r="E465" s="121" t="s">
        <v>4354</v>
      </c>
      <c r="F465" s="120">
        <v>12000000</v>
      </c>
      <c r="G465" s="91" t="s">
        <v>3929</v>
      </c>
    </row>
    <row r="466" spans="1:7" s="73" customFormat="1" ht="13.2">
      <c r="A466" s="231">
        <v>188</v>
      </c>
      <c r="B466" s="231"/>
      <c r="C466" s="231"/>
      <c r="D466" s="231"/>
      <c r="E466" s="121" t="s">
        <v>4355</v>
      </c>
      <c r="F466" s="120">
        <v>12000000</v>
      </c>
      <c r="G466" s="91" t="s">
        <v>3929</v>
      </c>
    </row>
    <row r="467" spans="1:7" s="73" customFormat="1" ht="13.2">
      <c r="A467" s="231">
        <v>189</v>
      </c>
      <c r="B467" s="231"/>
      <c r="C467" s="231"/>
      <c r="D467" s="231"/>
      <c r="E467" s="121" t="s">
        <v>4356</v>
      </c>
      <c r="F467" s="120">
        <v>12000000</v>
      </c>
      <c r="G467" s="91" t="s">
        <v>3929</v>
      </c>
    </row>
    <row r="468" spans="1:7" s="73" customFormat="1" ht="13.2">
      <c r="A468" s="231">
        <v>190</v>
      </c>
      <c r="B468" s="231"/>
      <c r="C468" s="231"/>
      <c r="D468" s="231"/>
      <c r="E468" s="121" t="s">
        <v>4357</v>
      </c>
      <c r="F468" s="120">
        <v>12000000</v>
      </c>
      <c r="G468" s="91" t="s">
        <v>3929</v>
      </c>
    </row>
    <row r="469" spans="1:7" s="73" customFormat="1" ht="13.2">
      <c r="A469" s="231">
        <v>191</v>
      </c>
      <c r="B469" s="231"/>
      <c r="C469" s="231"/>
      <c r="D469" s="231"/>
      <c r="E469" s="121" t="s">
        <v>4358</v>
      </c>
      <c r="F469" s="120">
        <v>12000000</v>
      </c>
      <c r="G469" s="91" t="s">
        <v>3929</v>
      </c>
    </row>
    <row r="470" spans="1:7" s="73" customFormat="1" ht="13.2">
      <c r="A470" s="231">
        <v>192</v>
      </c>
      <c r="B470" s="231"/>
      <c r="C470" s="231"/>
      <c r="D470" s="231"/>
      <c r="E470" s="121" t="s">
        <v>4359</v>
      </c>
      <c r="F470" s="120">
        <v>12000000</v>
      </c>
      <c r="G470" s="91" t="s">
        <v>3929</v>
      </c>
    </row>
    <row r="471" spans="1:7" s="73" customFormat="1" ht="13.2">
      <c r="A471" s="231">
        <v>193</v>
      </c>
      <c r="B471" s="231"/>
      <c r="C471" s="231"/>
      <c r="D471" s="231"/>
      <c r="E471" s="121" t="s">
        <v>4360</v>
      </c>
      <c r="F471" s="120">
        <v>12000000</v>
      </c>
      <c r="G471" s="91" t="s">
        <v>3929</v>
      </c>
    </row>
    <row r="472" spans="1:7" s="73" customFormat="1" ht="13.2">
      <c r="A472" s="231">
        <v>194</v>
      </c>
      <c r="B472" s="231"/>
      <c r="C472" s="231"/>
      <c r="D472" s="231"/>
      <c r="E472" s="121" t="s">
        <v>4361</v>
      </c>
      <c r="F472" s="120">
        <v>12000000</v>
      </c>
      <c r="G472" s="91" t="s">
        <v>3929</v>
      </c>
    </row>
    <row r="473" spans="1:7" s="73" customFormat="1" ht="13.2">
      <c r="A473" s="231">
        <v>195</v>
      </c>
      <c r="B473" s="231"/>
      <c r="C473" s="231"/>
      <c r="D473" s="231"/>
      <c r="E473" s="121" t="s">
        <v>4362</v>
      </c>
      <c r="F473" s="120">
        <v>12000000</v>
      </c>
      <c r="G473" s="91" t="s">
        <v>3929</v>
      </c>
    </row>
    <row r="474" spans="1:7" s="73" customFormat="1" ht="13.2">
      <c r="A474" s="231">
        <v>196</v>
      </c>
      <c r="B474" s="231"/>
      <c r="C474" s="231"/>
      <c r="D474" s="231"/>
      <c r="E474" s="121" t="s">
        <v>4363</v>
      </c>
      <c r="F474" s="120">
        <v>12000000</v>
      </c>
      <c r="G474" s="91" t="s">
        <v>3929</v>
      </c>
    </row>
    <row r="475" spans="1:7" s="73" customFormat="1" ht="13.2">
      <c r="A475" s="231">
        <v>197</v>
      </c>
      <c r="B475" s="231"/>
      <c r="C475" s="231"/>
      <c r="D475" s="231"/>
      <c r="E475" s="121" t="s">
        <v>4364</v>
      </c>
      <c r="F475" s="120">
        <v>12000000</v>
      </c>
      <c r="G475" s="91" t="s">
        <v>3929</v>
      </c>
    </row>
    <row r="476" spans="1:7" s="73" customFormat="1" ht="13.2">
      <c r="A476" s="231">
        <v>198</v>
      </c>
      <c r="B476" s="231"/>
      <c r="C476" s="231"/>
      <c r="D476" s="231"/>
      <c r="E476" s="121" t="s">
        <v>4365</v>
      </c>
      <c r="F476" s="120">
        <v>12000000</v>
      </c>
      <c r="G476" s="91" t="s">
        <v>3929</v>
      </c>
    </row>
    <row r="477" spans="1:7" s="73" customFormat="1" ht="13.2">
      <c r="A477" s="231">
        <v>199</v>
      </c>
      <c r="B477" s="231"/>
      <c r="C477" s="231"/>
      <c r="D477" s="231"/>
      <c r="E477" s="121" t="s">
        <v>4366</v>
      </c>
      <c r="F477" s="120">
        <v>12000000</v>
      </c>
      <c r="G477" s="91" t="s">
        <v>3929</v>
      </c>
    </row>
    <row r="478" spans="1:7" s="73" customFormat="1" ht="13.2">
      <c r="A478" s="231">
        <v>200</v>
      </c>
      <c r="B478" s="231"/>
      <c r="C478" s="231"/>
      <c r="D478" s="231"/>
      <c r="E478" s="121" t="s">
        <v>4367</v>
      </c>
      <c r="F478" s="120">
        <v>12000000</v>
      </c>
      <c r="G478" s="91" t="s">
        <v>3929</v>
      </c>
    </row>
    <row r="479" spans="1:7" s="73" customFormat="1" ht="13.2">
      <c r="A479" s="231">
        <v>201</v>
      </c>
      <c r="B479" s="231"/>
      <c r="C479" s="231"/>
      <c r="D479" s="231"/>
      <c r="E479" s="121" t="s">
        <v>4368</v>
      </c>
      <c r="F479" s="120">
        <v>12000000</v>
      </c>
      <c r="G479" s="91" t="s">
        <v>3929</v>
      </c>
    </row>
    <row r="480" spans="1:7" s="73" customFormat="1" ht="13.2">
      <c r="A480" s="231">
        <v>202</v>
      </c>
      <c r="B480" s="231"/>
      <c r="C480" s="231"/>
      <c r="D480" s="231"/>
      <c r="E480" s="121" t="s">
        <v>4369</v>
      </c>
      <c r="F480" s="120">
        <v>12000000</v>
      </c>
      <c r="G480" s="91" t="s">
        <v>3929</v>
      </c>
    </row>
    <row r="481" spans="1:7" s="73" customFormat="1" ht="13.2">
      <c r="A481" s="231">
        <v>203</v>
      </c>
      <c r="B481" s="231"/>
      <c r="C481" s="231"/>
      <c r="D481" s="231"/>
      <c r="E481" s="121" t="s">
        <v>4370</v>
      </c>
      <c r="F481" s="120">
        <v>12000000</v>
      </c>
      <c r="G481" s="91" t="s">
        <v>3929</v>
      </c>
    </row>
    <row r="482" spans="1:7" s="73" customFormat="1" ht="13.2">
      <c r="A482" s="231">
        <v>204</v>
      </c>
      <c r="B482" s="231"/>
      <c r="C482" s="231"/>
      <c r="D482" s="231"/>
      <c r="E482" s="121" t="s">
        <v>4178</v>
      </c>
      <c r="F482" s="120">
        <v>12000000</v>
      </c>
      <c r="G482" s="91" t="s">
        <v>3929</v>
      </c>
    </row>
    <row r="483" spans="1:7" s="73" customFormat="1" ht="13.2">
      <c r="A483" s="231">
        <v>205</v>
      </c>
      <c r="B483" s="231"/>
      <c r="C483" s="231"/>
      <c r="D483" s="231"/>
      <c r="E483" s="121" t="s">
        <v>4371</v>
      </c>
      <c r="F483" s="120">
        <v>12000000</v>
      </c>
      <c r="G483" s="91" t="s">
        <v>3929</v>
      </c>
    </row>
    <row r="484" spans="1:7" s="73" customFormat="1" ht="13.2">
      <c r="A484" s="231">
        <v>206</v>
      </c>
      <c r="B484" s="231"/>
      <c r="C484" s="231"/>
      <c r="D484" s="231"/>
      <c r="E484" s="121" t="s">
        <v>4372</v>
      </c>
      <c r="F484" s="120">
        <v>12000000</v>
      </c>
      <c r="G484" s="91" t="s">
        <v>3929</v>
      </c>
    </row>
    <row r="485" spans="1:7" s="73" customFormat="1" ht="13.2">
      <c r="A485" s="231">
        <v>207</v>
      </c>
      <c r="B485" s="231"/>
      <c r="C485" s="231"/>
      <c r="D485" s="231"/>
      <c r="E485" s="121" t="s">
        <v>4373</v>
      </c>
      <c r="F485" s="120">
        <v>12000000</v>
      </c>
      <c r="G485" s="91" t="s">
        <v>3929</v>
      </c>
    </row>
    <row r="486" spans="1:7" s="73" customFormat="1" ht="13.2">
      <c r="A486" s="231">
        <v>208</v>
      </c>
      <c r="B486" s="231"/>
      <c r="C486" s="231"/>
      <c r="D486" s="231"/>
      <c r="E486" s="121" t="s">
        <v>4181</v>
      </c>
      <c r="F486" s="120">
        <v>12000000</v>
      </c>
      <c r="G486" s="91" t="s">
        <v>3929</v>
      </c>
    </row>
    <row r="487" spans="1:7" s="73" customFormat="1" ht="13.2">
      <c r="A487" s="231">
        <v>209</v>
      </c>
      <c r="B487" s="231"/>
      <c r="C487" s="231"/>
      <c r="D487" s="231"/>
      <c r="E487" s="121" t="s">
        <v>4374</v>
      </c>
      <c r="F487" s="120">
        <v>12000000</v>
      </c>
      <c r="G487" s="91" t="s">
        <v>3929</v>
      </c>
    </row>
    <row r="488" spans="1:7" s="73" customFormat="1" ht="13.2">
      <c r="A488" s="231">
        <v>210</v>
      </c>
      <c r="B488" s="231"/>
      <c r="C488" s="231"/>
      <c r="D488" s="231"/>
      <c r="E488" s="121" t="s">
        <v>4375</v>
      </c>
      <c r="F488" s="120">
        <v>12000000</v>
      </c>
      <c r="G488" s="91" t="s">
        <v>3929</v>
      </c>
    </row>
    <row r="489" spans="1:7" s="73" customFormat="1" ht="13.2">
      <c r="A489" s="231">
        <v>211</v>
      </c>
      <c r="B489" s="231"/>
      <c r="C489" s="231"/>
      <c r="D489" s="231"/>
      <c r="E489" s="121" t="s">
        <v>4376</v>
      </c>
      <c r="F489" s="120">
        <v>12000000</v>
      </c>
      <c r="G489" s="91" t="s">
        <v>3929</v>
      </c>
    </row>
    <row r="490" spans="1:7" s="73" customFormat="1" ht="13.2">
      <c r="A490" s="231">
        <v>212</v>
      </c>
      <c r="B490" s="231"/>
      <c r="C490" s="231"/>
      <c r="D490" s="231"/>
      <c r="E490" s="121" t="s">
        <v>4377</v>
      </c>
      <c r="F490" s="120">
        <v>12000000</v>
      </c>
      <c r="G490" s="91" t="s">
        <v>3929</v>
      </c>
    </row>
    <row r="491" spans="1:7" s="73" customFormat="1" ht="13.2">
      <c r="A491" s="231">
        <v>213</v>
      </c>
      <c r="B491" s="231"/>
      <c r="C491" s="231"/>
      <c r="D491" s="231"/>
      <c r="E491" s="121" t="s">
        <v>4378</v>
      </c>
      <c r="F491" s="120">
        <v>12000000</v>
      </c>
      <c r="G491" s="91" t="s">
        <v>3929</v>
      </c>
    </row>
    <row r="492" spans="1:7" s="73" customFormat="1" ht="13.2">
      <c r="A492" s="231">
        <v>214</v>
      </c>
      <c r="B492" s="231"/>
      <c r="C492" s="231"/>
      <c r="D492" s="231"/>
      <c r="E492" s="121" t="s">
        <v>4275</v>
      </c>
      <c r="F492" s="120">
        <v>12000000</v>
      </c>
      <c r="G492" s="91" t="s">
        <v>3929</v>
      </c>
    </row>
    <row r="493" spans="1:7" s="73" customFormat="1" ht="13.2">
      <c r="A493" s="231">
        <v>215</v>
      </c>
      <c r="B493" s="231"/>
      <c r="C493" s="231"/>
      <c r="D493" s="231"/>
      <c r="E493" s="121" t="s">
        <v>4379</v>
      </c>
      <c r="F493" s="120">
        <v>12000000</v>
      </c>
      <c r="G493" s="91" t="s">
        <v>3929</v>
      </c>
    </row>
    <row r="494" spans="1:7" s="73" customFormat="1" ht="13.2">
      <c r="A494" s="231">
        <v>216</v>
      </c>
      <c r="B494" s="231"/>
      <c r="C494" s="231"/>
      <c r="D494" s="231"/>
      <c r="E494" s="121" t="s">
        <v>4380</v>
      </c>
      <c r="F494" s="120">
        <v>12000000</v>
      </c>
      <c r="G494" s="91" t="s">
        <v>3929</v>
      </c>
    </row>
    <row r="495" spans="1:7" s="73" customFormat="1" ht="13.2">
      <c r="A495" s="231">
        <v>217</v>
      </c>
      <c r="B495" s="231"/>
      <c r="C495" s="231"/>
      <c r="D495" s="231"/>
      <c r="E495" s="121" t="s">
        <v>4381</v>
      </c>
      <c r="F495" s="120">
        <v>12000000</v>
      </c>
      <c r="G495" s="91" t="s">
        <v>3929</v>
      </c>
    </row>
    <row r="496" spans="1:7" s="73" customFormat="1" ht="13.2">
      <c r="A496" s="231">
        <v>218</v>
      </c>
      <c r="B496" s="231"/>
      <c r="C496" s="231"/>
      <c r="D496" s="231"/>
      <c r="E496" s="121" t="s">
        <v>4382</v>
      </c>
      <c r="F496" s="120">
        <v>12000000</v>
      </c>
      <c r="G496" s="91" t="s">
        <v>3929</v>
      </c>
    </row>
    <row r="497" spans="1:7" s="73" customFormat="1" ht="13.2">
      <c r="A497" s="231">
        <v>219</v>
      </c>
      <c r="B497" s="231"/>
      <c r="C497" s="231"/>
      <c r="D497" s="231"/>
      <c r="E497" s="121" t="s">
        <v>4383</v>
      </c>
      <c r="F497" s="120">
        <v>12000000</v>
      </c>
      <c r="G497" s="91" t="s">
        <v>3929</v>
      </c>
    </row>
    <row r="498" spans="1:7" s="73" customFormat="1" ht="13.2">
      <c r="A498" s="231">
        <v>220</v>
      </c>
      <c r="B498" s="231"/>
      <c r="C498" s="231"/>
      <c r="D498" s="231"/>
      <c r="E498" s="121" t="s">
        <v>4384</v>
      </c>
      <c r="F498" s="120">
        <v>12000000</v>
      </c>
      <c r="G498" s="91" t="s">
        <v>3929</v>
      </c>
    </row>
    <row r="499" spans="1:7" s="73" customFormat="1" ht="13.2">
      <c r="A499" s="231">
        <v>221</v>
      </c>
      <c r="B499" s="231"/>
      <c r="C499" s="231"/>
      <c r="D499" s="231"/>
      <c r="E499" s="121" t="s">
        <v>4385</v>
      </c>
      <c r="F499" s="120">
        <v>12000000</v>
      </c>
      <c r="G499" s="91" t="s">
        <v>3929</v>
      </c>
    </row>
    <row r="500" spans="1:7" s="73" customFormat="1" ht="13.2">
      <c r="A500" s="231">
        <v>222</v>
      </c>
      <c r="B500" s="231"/>
      <c r="C500" s="231"/>
      <c r="D500" s="231"/>
      <c r="E500" s="121" t="s">
        <v>4386</v>
      </c>
      <c r="F500" s="120">
        <v>12000000</v>
      </c>
      <c r="G500" s="91" t="s">
        <v>3929</v>
      </c>
    </row>
    <row r="501" spans="1:7" s="73" customFormat="1" ht="13.2">
      <c r="A501" s="231">
        <v>223</v>
      </c>
      <c r="B501" s="231"/>
      <c r="C501" s="231"/>
      <c r="D501" s="231"/>
      <c r="E501" s="121" t="s">
        <v>4387</v>
      </c>
      <c r="F501" s="120">
        <v>12000000</v>
      </c>
      <c r="G501" s="91" t="s">
        <v>3929</v>
      </c>
    </row>
    <row r="502" spans="1:7" s="73" customFormat="1" ht="13.2">
      <c r="A502" s="231">
        <v>224</v>
      </c>
      <c r="B502" s="231"/>
      <c r="C502" s="231"/>
      <c r="D502" s="231"/>
      <c r="E502" s="121" t="s">
        <v>4388</v>
      </c>
      <c r="F502" s="120">
        <v>12000000</v>
      </c>
      <c r="G502" s="91" t="s">
        <v>3929</v>
      </c>
    </row>
    <row r="503" spans="1:7" s="73" customFormat="1" ht="13.2">
      <c r="A503" s="231">
        <v>225</v>
      </c>
      <c r="B503" s="231"/>
      <c r="C503" s="231"/>
      <c r="D503" s="231"/>
      <c r="E503" s="121" t="s">
        <v>4389</v>
      </c>
      <c r="F503" s="120">
        <v>12000000</v>
      </c>
      <c r="G503" s="91" t="s">
        <v>3929</v>
      </c>
    </row>
    <row r="504" spans="1:7" s="73" customFormat="1" ht="13.2">
      <c r="A504" s="231">
        <v>226</v>
      </c>
      <c r="B504" s="231"/>
      <c r="C504" s="231"/>
      <c r="D504" s="231"/>
      <c r="E504" s="121" t="s">
        <v>4390</v>
      </c>
      <c r="F504" s="120">
        <v>12000000</v>
      </c>
      <c r="G504" s="91" t="s">
        <v>3929</v>
      </c>
    </row>
    <row r="505" spans="1:7" s="73" customFormat="1" ht="13.2">
      <c r="A505" s="231">
        <v>227</v>
      </c>
      <c r="B505" s="231"/>
      <c r="C505" s="231"/>
      <c r="D505" s="231"/>
      <c r="E505" s="121" t="s">
        <v>4391</v>
      </c>
      <c r="F505" s="120">
        <v>12000000</v>
      </c>
      <c r="G505" s="91" t="s">
        <v>3929</v>
      </c>
    </row>
    <row r="506" spans="1:7" s="73" customFormat="1" ht="13.2">
      <c r="A506" s="231">
        <v>228</v>
      </c>
      <c r="B506" s="231"/>
      <c r="C506" s="231"/>
      <c r="D506" s="231"/>
      <c r="E506" s="121" t="s">
        <v>4392</v>
      </c>
      <c r="F506" s="120">
        <v>12000000</v>
      </c>
      <c r="G506" s="91" t="s">
        <v>3929</v>
      </c>
    </row>
    <row r="507" spans="1:7" s="73" customFormat="1" ht="13.2">
      <c r="A507" s="231">
        <v>229</v>
      </c>
      <c r="B507" s="231"/>
      <c r="C507" s="231"/>
      <c r="D507" s="231"/>
      <c r="E507" s="121" t="s">
        <v>4393</v>
      </c>
      <c r="F507" s="120">
        <v>12000000</v>
      </c>
      <c r="G507" s="91" t="s">
        <v>3929</v>
      </c>
    </row>
    <row r="508" spans="1:7" s="73" customFormat="1" ht="13.2">
      <c r="A508" s="231">
        <v>230</v>
      </c>
      <c r="B508" s="231"/>
      <c r="C508" s="231"/>
      <c r="D508" s="231"/>
      <c r="E508" s="121" t="s">
        <v>4394</v>
      </c>
      <c r="F508" s="120">
        <v>12000000</v>
      </c>
      <c r="G508" s="91" t="s">
        <v>3929</v>
      </c>
    </row>
    <row r="509" spans="1:7" s="73" customFormat="1" ht="13.2">
      <c r="A509" s="231">
        <v>231</v>
      </c>
      <c r="B509" s="231"/>
      <c r="C509" s="231"/>
      <c r="D509" s="231"/>
      <c r="E509" s="121" t="s">
        <v>4395</v>
      </c>
      <c r="F509" s="120">
        <v>12000000</v>
      </c>
      <c r="G509" s="91" t="s">
        <v>3929</v>
      </c>
    </row>
    <row r="510" spans="1:7" s="73" customFormat="1" ht="13.2">
      <c r="A510" s="231">
        <v>232</v>
      </c>
      <c r="B510" s="231"/>
      <c r="C510" s="231"/>
      <c r="D510" s="231"/>
      <c r="E510" s="121" t="s">
        <v>4396</v>
      </c>
      <c r="F510" s="120">
        <v>12000000</v>
      </c>
      <c r="G510" s="91" t="s">
        <v>3929</v>
      </c>
    </row>
    <row r="511" spans="1:7" s="73" customFormat="1" ht="13.2">
      <c r="A511" s="231">
        <v>233</v>
      </c>
      <c r="B511" s="231"/>
      <c r="C511" s="231"/>
      <c r="D511" s="231"/>
      <c r="E511" s="121" t="s">
        <v>4397</v>
      </c>
      <c r="F511" s="120">
        <v>12000000</v>
      </c>
      <c r="G511" s="91" t="s">
        <v>3929</v>
      </c>
    </row>
    <row r="512" spans="1:7" s="73" customFormat="1" ht="13.2">
      <c r="A512" s="231">
        <v>234</v>
      </c>
      <c r="B512" s="231"/>
      <c r="C512" s="231"/>
      <c r="D512" s="231"/>
      <c r="E512" s="121" t="s">
        <v>4398</v>
      </c>
      <c r="F512" s="120">
        <v>12000000</v>
      </c>
      <c r="G512" s="91" t="s">
        <v>3929</v>
      </c>
    </row>
    <row r="513" spans="1:7" s="73" customFormat="1" ht="13.2">
      <c r="A513" s="231">
        <v>235</v>
      </c>
      <c r="B513" s="231"/>
      <c r="C513" s="231"/>
      <c r="D513" s="231"/>
      <c r="E513" s="121" t="s">
        <v>4399</v>
      </c>
      <c r="F513" s="120">
        <v>12000000</v>
      </c>
      <c r="G513" s="91" t="s">
        <v>3929</v>
      </c>
    </row>
    <row r="514" spans="1:7" s="73" customFormat="1" ht="13.2">
      <c r="A514" s="231">
        <v>236</v>
      </c>
      <c r="B514" s="231"/>
      <c r="C514" s="231"/>
      <c r="D514" s="231"/>
      <c r="E514" s="121" t="s">
        <v>4400</v>
      </c>
      <c r="F514" s="120">
        <v>12000000</v>
      </c>
      <c r="G514" s="91" t="s">
        <v>3929</v>
      </c>
    </row>
    <row r="515" spans="1:7" s="73" customFormat="1" ht="13.2">
      <c r="A515" s="231">
        <v>237</v>
      </c>
      <c r="B515" s="231"/>
      <c r="C515" s="231"/>
      <c r="D515" s="231"/>
      <c r="E515" s="121" t="s">
        <v>4401</v>
      </c>
      <c r="F515" s="120">
        <v>12000000</v>
      </c>
      <c r="G515" s="91" t="s">
        <v>3929</v>
      </c>
    </row>
    <row r="516" spans="1:7" s="73" customFormat="1" ht="13.2">
      <c r="A516" s="231">
        <v>238</v>
      </c>
      <c r="B516" s="231"/>
      <c r="C516" s="231"/>
      <c r="D516" s="231"/>
      <c r="E516" s="121" t="s">
        <v>4402</v>
      </c>
      <c r="F516" s="120">
        <v>12000000</v>
      </c>
      <c r="G516" s="91" t="s">
        <v>3929</v>
      </c>
    </row>
    <row r="517" spans="1:7" s="73" customFormat="1" ht="13.2">
      <c r="A517" s="231">
        <v>239</v>
      </c>
      <c r="B517" s="231"/>
      <c r="C517" s="231"/>
      <c r="D517" s="231"/>
      <c r="E517" s="121" t="s">
        <v>4403</v>
      </c>
      <c r="F517" s="120">
        <v>12000000</v>
      </c>
      <c r="G517" s="91" t="s">
        <v>3929</v>
      </c>
    </row>
    <row r="518" spans="1:7" s="73" customFormat="1" ht="13.2">
      <c r="A518" s="231">
        <v>240</v>
      </c>
      <c r="B518" s="231"/>
      <c r="C518" s="231"/>
      <c r="D518" s="231"/>
      <c r="E518" s="121" t="s">
        <v>4404</v>
      </c>
      <c r="F518" s="120">
        <v>12000000</v>
      </c>
      <c r="G518" s="91" t="s">
        <v>3929</v>
      </c>
    </row>
    <row r="519" spans="1:7" s="73" customFormat="1" ht="13.2">
      <c r="A519" s="231">
        <v>241</v>
      </c>
      <c r="B519" s="231"/>
      <c r="C519" s="231"/>
      <c r="D519" s="231"/>
      <c r="E519" s="121" t="s">
        <v>4405</v>
      </c>
      <c r="F519" s="120">
        <v>12000000</v>
      </c>
      <c r="G519" s="91" t="s">
        <v>3929</v>
      </c>
    </row>
    <row r="520" spans="1:7" s="73" customFormat="1" ht="13.2">
      <c r="A520" s="231">
        <v>242</v>
      </c>
      <c r="B520" s="231"/>
      <c r="C520" s="231"/>
      <c r="D520" s="231"/>
      <c r="E520" s="121" t="s">
        <v>4406</v>
      </c>
      <c r="F520" s="120">
        <v>12000000</v>
      </c>
      <c r="G520" s="91" t="s">
        <v>3929</v>
      </c>
    </row>
    <row r="521" spans="1:7" s="73" customFormat="1" ht="13.2">
      <c r="A521" s="231">
        <v>243</v>
      </c>
      <c r="B521" s="231"/>
      <c r="C521" s="231"/>
      <c r="D521" s="231"/>
      <c r="E521" s="121" t="s">
        <v>4407</v>
      </c>
      <c r="F521" s="120">
        <v>12000000</v>
      </c>
      <c r="G521" s="91" t="s">
        <v>3929</v>
      </c>
    </row>
    <row r="522" spans="1:7" s="73" customFormat="1" ht="13.2">
      <c r="A522" s="231">
        <v>244</v>
      </c>
      <c r="B522" s="231"/>
      <c r="C522" s="231"/>
      <c r="D522" s="231"/>
      <c r="E522" s="121" t="s">
        <v>4408</v>
      </c>
      <c r="F522" s="120">
        <v>12000000</v>
      </c>
      <c r="G522" s="91" t="s">
        <v>3929</v>
      </c>
    </row>
    <row r="523" spans="1:7" s="73" customFormat="1" ht="13.2">
      <c r="A523" s="231">
        <v>245</v>
      </c>
      <c r="B523" s="231"/>
      <c r="C523" s="231"/>
      <c r="D523" s="231"/>
      <c r="E523" s="121" t="s">
        <v>4409</v>
      </c>
      <c r="F523" s="120">
        <v>12000000</v>
      </c>
      <c r="G523" s="91" t="s">
        <v>3929</v>
      </c>
    </row>
    <row r="524" spans="1:7" s="73" customFormat="1" ht="13.2">
      <c r="A524" s="231">
        <v>246</v>
      </c>
      <c r="B524" s="231"/>
      <c r="C524" s="231"/>
      <c r="D524" s="231"/>
      <c r="E524" s="121" t="s">
        <v>4410</v>
      </c>
      <c r="F524" s="120">
        <v>12000000</v>
      </c>
      <c r="G524" s="91" t="s">
        <v>3929</v>
      </c>
    </row>
    <row r="525" spans="1:7" s="73" customFormat="1" ht="13.2">
      <c r="A525" s="231">
        <v>247</v>
      </c>
      <c r="B525" s="231"/>
      <c r="C525" s="231"/>
      <c r="D525" s="231"/>
      <c r="E525" s="121" t="s">
        <v>4411</v>
      </c>
      <c r="F525" s="120">
        <v>12000000</v>
      </c>
      <c r="G525" s="91" t="s">
        <v>3929</v>
      </c>
    </row>
    <row r="526" spans="1:7" s="73" customFormat="1" ht="13.2">
      <c r="A526" s="231">
        <v>248</v>
      </c>
      <c r="B526" s="231"/>
      <c r="C526" s="231"/>
      <c r="D526" s="231"/>
      <c r="E526" s="121" t="s">
        <v>4412</v>
      </c>
      <c r="F526" s="120">
        <v>12000000</v>
      </c>
      <c r="G526" s="91" t="s">
        <v>3929</v>
      </c>
    </row>
    <row r="527" spans="1:7" s="73" customFormat="1" ht="13.2">
      <c r="A527" s="231">
        <v>249</v>
      </c>
      <c r="B527" s="231"/>
      <c r="C527" s="231"/>
      <c r="D527" s="231"/>
      <c r="E527" s="121" t="s">
        <v>4413</v>
      </c>
      <c r="F527" s="120">
        <v>12000000</v>
      </c>
      <c r="G527" s="91" t="s">
        <v>3929</v>
      </c>
    </row>
    <row r="528" spans="1:7" s="73" customFormat="1" ht="13.2">
      <c r="A528" s="231">
        <v>250</v>
      </c>
      <c r="B528" s="231"/>
      <c r="C528" s="231"/>
      <c r="D528" s="231"/>
      <c r="E528" s="121" t="s">
        <v>4414</v>
      </c>
      <c r="F528" s="120">
        <v>12000000</v>
      </c>
      <c r="G528" s="91" t="s">
        <v>3929</v>
      </c>
    </row>
    <row r="529" spans="1:7" s="73" customFormat="1" ht="13.2">
      <c r="A529" s="231">
        <v>251</v>
      </c>
      <c r="B529" s="231"/>
      <c r="C529" s="231"/>
      <c r="D529" s="231"/>
      <c r="E529" s="121" t="s">
        <v>4415</v>
      </c>
      <c r="F529" s="120">
        <v>12000000</v>
      </c>
      <c r="G529" s="91" t="s">
        <v>3929</v>
      </c>
    </row>
    <row r="530" spans="1:7" s="73" customFormat="1" ht="13.2">
      <c r="A530" s="231">
        <v>252</v>
      </c>
      <c r="B530" s="231"/>
      <c r="C530" s="231"/>
      <c r="D530" s="231"/>
      <c r="E530" s="121" t="s">
        <v>4416</v>
      </c>
      <c r="F530" s="120">
        <v>12000000</v>
      </c>
      <c r="G530" s="91" t="s">
        <v>3929</v>
      </c>
    </row>
    <row r="531" spans="1:7" s="73" customFormat="1" ht="13.2">
      <c r="A531" s="231">
        <v>253</v>
      </c>
      <c r="B531" s="231"/>
      <c r="C531" s="231"/>
      <c r="D531" s="231"/>
      <c r="E531" s="121" t="s">
        <v>4417</v>
      </c>
      <c r="F531" s="120">
        <v>12000000</v>
      </c>
      <c r="G531" s="91" t="s">
        <v>3929</v>
      </c>
    </row>
    <row r="532" spans="1:7" s="73" customFormat="1" ht="13.2">
      <c r="A532" s="231">
        <v>254</v>
      </c>
      <c r="B532" s="231"/>
      <c r="C532" s="231"/>
      <c r="D532" s="231"/>
      <c r="E532" s="121" t="s">
        <v>4418</v>
      </c>
      <c r="F532" s="120">
        <v>12000000</v>
      </c>
      <c r="G532" s="91" t="s">
        <v>3929</v>
      </c>
    </row>
    <row r="533" spans="1:7" s="73" customFormat="1" ht="13.2">
      <c r="A533" s="231">
        <v>255</v>
      </c>
      <c r="B533" s="231"/>
      <c r="C533" s="231"/>
      <c r="D533" s="231"/>
      <c r="E533" s="121" t="s">
        <v>4419</v>
      </c>
      <c r="F533" s="120">
        <v>12000000</v>
      </c>
      <c r="G533" s="91" t="s">
        <v>3929</v>
      </c>
    </row>
    <row r="534" spans="1:7" s="73" customFormat="1" ht="13.2">
      <c r="A534" s="231">
        <v>256</v>
      </c>
      <c r="B534" s="231"/>
      <c r="C534" s="231"/>
      <c r="D534" s="231"/>
      <c r="E534" s="121" t="s">
        <v>4368</v>
      </c>
      <c r="F534" s="120">
        <v>12000000</v>
      </c>
      <c r="G534" s="91" t="s">
        <v>3929</v>
      </c>
    </row>
    <row r="535" spans="1:7" s="73" customFormat="1" ht="13.2">
      <c r="A535" s="231">
        <v>257</v>
      </c>
      <c r="B535" s="231"/>
      <c r="C535" s="231"/>
      <c r="D535" s="231"/>
      <c r="E535" s="121" t="s">
        <v>4420</v>
      </c>
      <c r="F535" s="120">
        <v>12000000</v>
      </c>
      <c r="G535" s="91" t="s">
        <v>3929</v>
      </c>
    </row>
    <row r="536" spans="1:7" s="73" customFormat="1" ht="13.2">
      <c r="A536" s="231">
        <v>258</v>
      </c>
      <c r="B536" s="231"/>
      <c r="C536" s="231"/>
      <c r="D536" s="231"/>
      <c r="E536" s="121" t="s">
        <v>4421</v>
      </c>
      <c r="F536" s="120">
        <v>12000000</v>
      </c>
      <c r="G536" s="91" t="s">
        <v>3929</v>
      </c>
    </row>
    <row r="537" spans="1:7" s="73" customFormat="1" ht="13.2">
      <c r="A537" s="231">
        <v>259</v>
      </c>
      <c r="B537" s="231"/>
      <c r="C537" s="231"/>
      <c r="D537" s="231"/>
      <c r="E537" s="121" t="s">
        <v>4422</v>
      </c>
      <c r="F537" s="120">
        <v>12000000</v>
      </c>
      <c r="G537" s="91" t="s">
        <v>3929</v>
      </c>
    </row>
    <row r="538" spans="1:7" s="73" customFormat="1" ht="13.2">
      <c r="A538" s="231">
        <v>260</v>
      </c>
      <c r="B538" s="231"/>
      <c r="C538" s="231"/>
      <c r="D538" s="231"/>
      <c r="E538" s="121" t="s">
        <v>4224</v>
      </c>
      <c r="F538" s="120">
        <v>12000000</v>
      </c>
      <c r="G538" s="91" t="s">
        <v>3929</v>
      </c>
    </row>
    <row r="539" spans="1:7" s="73" customFormat="1" ht="13.2">
      <c r="A539" s="231">
        <v>261</v>
      </c>
      <c r="B539" s="231"/>
      <c r="C539" s="231"/>
      <c r="D539" s="231"/>
      <c r="E539" s="121" t="s">
        <v>4423</v>
      </c>
      <c r="F539" s="120">
        <v>12000000</v>
      </c>
      <c r="G539" s="91" t="s">
        <v>3929</v>
      </c>
    </row>
    <row r="540" spans="1:7" s="73" customFormat="1" ht="13.2">
      <c r="A540" s="231">
        <v>262</v>
      </c>
      <c r="B540" s="231"/>
      <c r="C540" s="231"/>
      <c r="D540" s="231"/>
      <c r="E540" s="121" t="s">
        <v>4424</v>
      </c>
      <c r="F540" s="120">
        <v>12000000</v>
      </c>
      <c r="G540" s="91" t="s">
        <v>3929</v>
      </c>
    </row>
    <row r="541" spans="1:7" s="73" customFormat="1" ht="13.2">
      <c r="A541" s="231">
        <v>263</v>
      </c>
      <c r="B541" s="231"/>
      <c r="C541" s="231"/>
      <c r="D541" s="231"/>
      <c r="E541" s="121" t="s">
        <v>4425</v>
      </c>
      <c r="F541" s="120">
        <v>12000000</v>
      </c>
      <c r="G541" s="91" t="s">
        <v>3929</v>
      </c>
    </row>
    <row r="542" spans="1:7" s="73" customFormat="1" ht="13.2">
      <c r="A542" s="231">
        <v>264</v>
      </c>
      <c r="B542" s="231"/>
      <c r="C542" s="231"/>
      <c r="D542" s="231"/>
      <c r="E542" s="121" t="s">
        <v>4426</v>
      </c>
      <c r="F542" s="120">
        <v>12000000</v>
      </c>
      <c r="G542" s="91" t="s">
        <v>3929</v>
      </c>
    </row>
    <row r="543" spans="1:7" s="73" customFormat="1" ht="13.2">
      <c r="A543" s="231">
        <v>265</v>
      </c>
      <c r="B543" s="231"/>
      <c r="C543" s="231"/>
      <c r="D543" s="231"/>
      <c r="E543" s="121" t="s">
        <v>4427</v>
      </c>
      <c r="F543" s="120">
        <v>12000000</v>
      </c>
      <c r="G543" s="91" t="s">
        <v>3929</v>
      </c>
    </row>
    <row r="544" spans="1:7" s="73" customFormat="1" ht="13.2">
      <c r="A544" s="231">
        <v>266</v>
      </c>
      <c r="B544" s="231"/>
      <c r="C544" s="231"/>
      <c r="D544" s="231"/>
      <c r="E544" s="121" t="s">
        <v>4428</v>
      </c>
      <c r="F544" s="120">
        <v>12000000</v>
      </c>
      <c r="G544" s="91" t="s">
        <v>3929</v>
      </c>
    </row>
    <row r="545" spans="1:7" s="73" customFormat="1" ht="13.2">
      <c r="A545" s="231">
        <v>267</v>
      </c>
      <c r="B545" s="231"/>
      <c r="C545" s="231"/>
      <c r="D545" s="231"/>
      <c r="E545" s="121" t="s">
        <v>4429</v>
      </c>
      <c r="F545" s="120">
        <v>12000000</v>
      </c>
      <c r="G545" s="91" t="s">
        <v>3929</v>
      </c>
    </row>
    <row r="546" spans="1:7" s="73" customFormat="1" ht="13.2">
      <c r="A546" s="231">
        <v>268</v>
      </c>
      <c r="B546" s="231"/>
      <c r="C546" s="231"/>
      <c r="D546" s="231"/>
      <c r="E546" s="121" t="s">
        <v>4430</v>
      </c>
      <c r="F546" s="120">
        <v>12000000</v>
      </c>
      <c r="G546" s="91" t="s">
        <v>3929</v>
      </c>
    </row>
    <row r="547" spans="1:7" s="73" customFormat="1" ht="13.2">
      <c r="A547" s="231">
        <v>269</v>
      </c>
      <c r="B547" s="231"/>
      <c r="C547" s="231"/>
      <c r="D547" s="231"/>
      <c r="E547" s="121" t="s">
        <v>4431</v>
      </c>
      <c r="F547" s="120">
        <v>12000000</v>
      </c>
      <c r="G547" s="91" t="s">
        <v>3929</v>
      </c>
    </row>
    <row r="548" spans="1:7" s="73" customFormat="1" ht="13.2">
      <c r="A548" s="231">
        <v>270</v>
      </c>
      <c r="B548" s="231"/>
      <c r="C548" s="231"/>
      <c r="D548" s="231"/>
      <c r="E548" s="121" t="s">
        <v>4432</v>
      </c>
      <c r="F548" s="120">
        <v>12000000</v>
      </c>
      <c r="G548" s="91" t="s">
        <v>3929</v>
      </c>
    </row>
    <row r="549" spans="1:7" s="73" customFormat="1" ht="13.2">
      <c r="A549" s="231">
        <v>271</v>
      </c>
      <c r="B549" s="231"/>
      <c r="C549" s="231"/>
      <c r="D549" s="231"/>
      <c r="E549" s="121" t="s">
        <v>4433</v>
      </c>
      <c r="F549" s="120">
        <v>12000000</v>
      </c>
      <c r="G549" s="91" t="s">
        <v>3929</v>
      </c>
    </row>
    <row r="550" spans="1:7" s="73" customFormat="1" ht="13.2">
      <c r="A550" s="231">
        <v>272</v>
      </c>
      <c r="B550" s="231"/>
      <c r="C550" s="231"/>
      <c r="D550" s="231"/>
      <c r="E550" s="121" t="s">
        <v>4434</v>
      </c>
      <c r="F550" s="120">
        <v>12000000</v>
      </c>
      <c r="G550" s="91" t="s">
        <v>3929</v>
      </c>
    </row>
    <row r="551" spans="1:7" s="73" customFormat="1" ht="13.2">
      <c r="A551" s="231">
        <v>273</v>
      </c>
      <c r="B551" s="231"/>
      <c r="C551" s="231"/>
      <c r="D551" s="231"/>
      <c r="E551" s="121" t="s">
        <v>4435</v>
      </c>
      <c r="F551" s="120">
        <v>12000000</v>
      </c>
      <c r="G551" s="91" t="s">
        <v>3929</v>
      </c>
    </row>
    <row r="552" spans="1:7" s="73" customFormat="1" ht="13.2">
      <c r="A552" s="231">
        <v>274</v>
      </c>
      <c r="B552" s="231"/>
      <c r="C552" s="231"/>
      <c r="D552" s="231"/>
      <c r="E552" s="121" t="s">
        <v>4436</v>
      </c>
      <c r="F552" s="120">
        <v>12000000</v>
      </c>
      <c r="G552" s="91" t="s">
        <v>3929</v>
      </c>
    </row>
    <row r="553" spans="1:7" s="73" customFormat="1" ht="13.2">
      <c r="A553" s="231">
        <v>275</v>
      </c>
      <c r="B553" s="231"/>
      <c r="C553" s="231"/>
      <c r="D553" s="231"/>
      <c r="E553" s="121" t="s">
        <v>4437</v>
      </c>
      <c r="F553" s="120">
        <v>12000000</v>
      </c>
      <c r="G553" s="91" t="s">
        <v>3929</v>
      </c>
    </row>
    <row r="554" spans="1:7" s="73" customFormat="1" ht="13.2">
      <c r="A554" s="231">
        <v>276</v>
      </c>
      <c r="B554" s="231"/>
      <c r="C554" s="231"/>
      <c r="D554" s="231"/>
      <c r="E554" s="121" t="s">
        <v>4438</v>
      </c>
      <c r="F554" s="120">
        <v>12000000</v>
      </c>
      <c r="G554" s="91" t="s">
        <v>3929</v>
      </c>
    </row>
    <row r="555" spans="1:7" s="73" customFormat="1" ht="13.2">
      <c r="A555" s="231">
        <v>277</v>
      </c>
      <c r="B555" s="231"/>
      <c r="C555" s="231"/>
      <c r="D555" s="231"/>
      <c r="E555" s="121" t="s">
        <v>4439</v>
      </c>
      <c r="F555" s="120">
        <v>12000000</v>
      </c>
      <c r="G555" s="91" t="s">
        <v>3929</v>
      </c>
    </row>
    <row r="556" spans="1:7" s="73" customFormat="1" ht="13.2">
      <c r="A556" s="231">
        <v>278</v>
      </c>
      <c r="B556" s="231"/>
      <c r="C556" s="231"/>
      <c r="D556" s="231"/>
      <c r="E556" s="121" t="s">
        <v>4440</v>
      </c>
      <c r="F556" s="120">
        <v>12000000</v>
      </c>
      <c r="G556" s="91" t="s">
        <v>3929</v>
      </c>
    </row>
    <row r="557" spans="1:7" s="73" customFormat="1" ht="13.2">
      <c r="A557" s="231">
        <v>279</v>
      </c>
      <c r="B557" s="231"/>
      <c r="C557" s="231"/>
      <c r="D557" s="231"/>
      <c r="E557" s="121" t="s">
        <v>4441</v>
      </c>
      <c r="F557" s="120">
        <v>12000000</v>
      </c>
      <c r="G557" s="91" t="s">
        <v>3929</v>
      </c>
    </row>
    <row r="558" spans="1:7" s="73" customFormat="1" ht="13.2">
      <c r="A558" s="231">
        <v>280</v>
      </c>
      <c r="B558" s="231"/>
      <c r="C558" s="231"/>
      <c r="D558" s="231"/>
      <c r="E558" s="121" t="s">
        <v>4442</v>
      </c>
      <c r="F558" s="120">
        <v>12000000</v>
      </c>
      <c r="G558" s="91" t="s">
        <v>3929</v>
      </c>
    </row>
    <row r="559" spans="1:7" s="73" customFormat="1" ht="13.2">
      <c r="A559" s="231">
        <v>281</v>
      </c>
      <c r="B559" s="231"/>
      <c r="C559" s="231"/>
      <c r="D559" s="231"/>
      <c r="E559" s="121" t="s">
        <v>4443</v>
      </c>
      <c r="F559" s="120">
        <v>12000000</v>
      </c>
      <c r="G559" s="91" t="s">
        <v>3929</v>
      </c>
    </row>
    <row r="560" spans="1:7" s="73" customFormat="1" ht="13.2">
      <c r="A560" s="231">
        <v>282</v>
      </c>
      <c r="B560" s="231"/>
      <c r="C560" s="231"/>
      <c r="D560" s="231"/>
      <c r="E560" s="121" t="s">
        <v>4444</v>
      </c>
      <c r="F560" s="120">
        <v>12000000</v>
      </c>
      <c r="G560" s="91" t="s">
        <v>3929</v>
      </c>
    </row>
    <row r="561" spans="1:7" s="73" customFormat="1" ht="13.2">
      <c r="A561" s="231">
        <v>283</v>
      </c>
      <c r="B561" s="231"/>
      <c r="C561" s="231"/>
      <c r="D561" s="231"/>
      <c r="E561" s="121" t="s">
        <v>4445</v>
      </c>
      <c r="F561" s="120">
        <v>12000000</v>
      </c>
      <c r="G561" s="91" t="s">
        <v>3929</v>
      </c>
    </row>
    <row r="562" spans="1:7" s="73" customFormat="1" ht="13.2">
      <c r="A562" s="231">
        <v>284</v>
      </c>
      <c r="B562" s="231"/>
      <c r="C562" s="231"/>
      <c r="D562" s="231"/>
      <c r="E562" s="121" t="s">
        <v>4446</v>
      </c>
      <c r="F562" s="120">
        <v>12000000</v>
      </c>
      <c r="G562" s="91" t="s">
        <v>3929</v>
      </c>
    </row>
    <row r="563" spans="1:7" s="73" customFormat="1" ht="13.2">
      <c r="A563" s="231">
        <v>285</v>
      </c>
      <c r="B563" s="231"/>
      <c r="C563" s="231"/>
      <c r="D563" s="231"/>
      <c r="E563" s="121" t="s">
        <v>4447</v>
      </c>
      <c r="F563" s="120">
        <v>12000000</v>
      </c>
      <c r="G563" s="91" t="s">
        <v>3929</v>
      </c>
    </row>
    <row r="564" spans="1:7" s="73" customFormat="1" ht="13.2">
      <c r="A564" s="231">
        <v>286</v>
      </c>
      <c r="B564" s="231"/>
      <c r="C564" s="231"/>
      <c r="D564" s="231"/>
      <c r="E564" s="121" t="s">
        <v>4448</v>
      </c>
      <c r="F564" s="120">
        <v>12000000</v>
      </c>
      <c r="G564" s="91" t="s">
        <v>3929</v>
      </c>
    </row>
    <row r="565" spans="1:7" s="73" customFormat="1" ht="13.2">
      <c r="A565" s="231">
        <v>287</v>
      </c>
      <c r="B565" s="231"/>
      <c r="C565" s="231"/>
      <c r="D565" s="231"/>
      <c r="E565" s="121" t="s">
        <v>4449</v>
      </c>
      <c r="F565" s="120">
        <v>12000000</v>
      </c>
      <c r="G565" s="91" t="s">
        <v>3929</v>
      </c>
    </row>
    <row r="566" spans="1:7" s="73" customFormat="1" ht="13.2">
      <c r="A566" s="231">
        <v>288</v>
      </c>
      <c r="B566" s="231"/>
      <c r="C566" s="231"/>
      <c r="D566" s="231"/>
      <c r="E566" s="121" t="s">
        <v>4450</v>
      </c>
      <c r="F566" s="120">
        <v>12000000</v>
      </c>
      <c r="G566" s="91" t="s">
        <v>3929</v>
      </c>
    </row>
    <row r="567" spans="1:7" s="73" customFormat="1" ht="13.2">
      <c r="A567" s="231">
        <v>289</v>
      </c>
      <c r="B567" s="231"/>
      <c r="C567" s="231"/>
      <c r="D567" s="231"/>
      <c r="E567" s="121" t="s">
        <v>4451</v>
      </c>
      <c r="F567" s="120">
        <v>12000000</v>
      </c>
      <c r="G567" s="91" t="s">
        <v>3929</v>
      </c>
    </row>
    <row r="568" spans="1:7" s="73" customFormat="1" ht="13.2">
      <c r="A568" s="231">
        <v>290</v>
      </c>
      <c r="B568" s="231"/>
      <c r="C568" s="231"/>
      <c r="D568" s="231"/>
      <c r="E568" s="121" t="s">
        <v>4452</v>
      </c>
      <c r="F568" s="120">
        <v>12000000</v>
      </c>
      <c r="G568" s="91" t="s">
        <v>3929</v>
      </c>
    </row>
    <row r="569" spans="1:7" s="73" customFormat="1" ht="13.2">
      <c r="A569" s="231">
        <v>291</v>
      </c>
      <c r="B569" s="231"/>
      <c r="C569" s="231"/>
      <c r="D569" s="231"/>
      <c r="E569" s="121" t="s">
        <v>4453</v>
      </c>
      <c r="F569" s="120">
        <v>12000000</v>
      </c>
      <c r="G569" s="91" t="s">
        <v>3929</v>
      </c>
    </row>
    <row r="570" spans="1:7" s="73" customFormat="1" ht="13.2">
      <c r="A570" s="231">
        <v>292</v>
      </c>
      <c r="B570" s="231"/>
      <c r="C570" s="231"/>
      <c r="D570" s="231"/>
      <c r="E570" s="121" t="s">
        <v>4454</v>
      </c>
      <c r="F570" s="120">
        <v>12000000</v>
      </c>
      <c r="G570" s="91" t="s">
        <v>3929</v>
      </c>
    </row>
    <row r="571" spans="1:7" s="73" customFormat="1" ht="13.2">
      <c r="A571" s="231">
        <v>293</v>
      </c>
      <c r="B571" s="231"/>
      <c r="C571" s="231"/>
      <c r="D571" s="231"/>
      <c r="E571" s="121" t="s">
        <v>4455</v>
      </c>
      <c r="F571" s="120">
        <v>12000000</v>
      </c>
      <c r="G571" s="91" t="s">
        <v>3929</v>
      </c>
    </row>
    <row r="572" spans="1:7" s="73" customFormat="1" ht="13.2">
      <c r="A572" s="231">
        <v>294</v>
      </c>
      <c r="B572" s="231"/>
      <c r="C572" s="231"/>
      <c r="D572" s="231"/>
      <c r="E572" s="121" t="s">
        <v>4456</v>
      </c>
      <c r="F572" s="120">
        <v>12000000</v>
      </c>
      <c r="G572" s="91" t="s">
        <v>3929</v>
      </c>
    </row>
    <row r="573" spans="1:7" s="73" customFormat="1" ht="13.2">
      <c r="A573" s="231">
        <v>295</v>
      </c>
      <c r="B573" s="231"/>
      <c r="C573" s="231"/>
      <c r="D573" s="231"/>
      <c r="E573" s="121" t="s">
        <v>4457</v>
      </c>
      <c r="F573" s="120">
        <v>12000000</v>
      </c>
      <c r="G573" s="91" t="s">
        <v>3929</v>
      </c>
    </row>
    <row r="574" spans="1:7" s="73" customFormat="1" ht="13.2">
      <c r="A574" s="231">
        <v>296</v>
      </c>
      <c r="B574" s="231"/>
      <c r="C574" s="231"/>
      <c r="D574" s="231"/>
      <c r="E574" s="121" t="s">
        <v>4458</v>
      </c>
      <c r="F574" s="120">
        <v>12000000</v>
      </c>
      <c r="G574" s="91" t="s">
        <v>3929</v>
      </c>
    </row>
    <row r="575" spans="1:7" s="73" customFormat="1" ht="13.2">
      <c r="A575" s="231">
        <v>297</v>
      </c>
      <c r="B575" s="231"/>
      <c r="C575" s="231"/>
      <c r="D575" s="231"/>
      <c r="E575" s="121" t="s">
        <v>4459</v>
      </c>
      <c r="F575" s="120">
        <v>12000000</v>
      </c>
      <c r="G575" s="91" t="s">
        <v>3929</v>
      </c>
    </row>
    <row r="576" spans="1:7" s="73" customFormat="1" ht="13.2">
      <c r="A576" s="231">
        <v>298</v>
      </c>
      <c r="B576" s="231"/>
      <c r="C576" s="231"/>
      <c r="D576" s="231"/>
      <c r="E576" s="121" t="s">
        <v>4460</v>
      </c>
      <c r="F576" s="120">
        <v>12000000</v>
      </c>
      <c r="G576" s="91" t="s">
        <v>3929</v>
      </c>
    </row>
    <row r="577" spans="1:7" s="73" customFormat="1" ht="13.2">
      <c r="A577" s="231">
        <v>299</v>
      </c>
      <c r="B577" s="231"/>
      <c r="C577" s="231"/>
      <c r="D577" s="231"/>
      <c r="E577" s="121" t="s">
        <v>4461</v>
      </c>
      <c r="F577" s="120">
        <v>12000000</v>
      </c>
      <c r="G577" s="91" t="s">
        <v>3929</v>
      </c>
    </row>
    <row r="578" spans="1:7" s="73" customFormat="1" ht="13.2">
      <c r="A578" s="231">
        <v>300</v>
      </c>
      <c r="B578" s="231"/>
      <c r="C578" s="231"/>
      <c r="D578" s="231"/>
      <c r="E578" s="121" t="s">
        <v>4462</v>
      </c>
      <c r="F578" s="120">
        <v>12000000</v>
      </c>
      <c r="G578" s="91" t="s">
        <v>3929</v>
      </c>
    </row>
    <row r="579" spans="1:7" s="73" customFormat="1" ht="13.2">
      <c r="A579" s="231">
        <v>301</v>
      </c>
      <c r="B579" s="231"/>
      <c r="C579" s="231"/>
      <c r="D579" s="231"/>
      <c r="E579" s="121" t="s">
        <v>4463</v>
      </c>
      <c r="F579" s="120">
        <v>12000000</v>
      </c>
      <c r="G579" s="91" t="s">
        <v>3929</v>
      </c>
    </row>
    <row r="580" spans="1:7" s="73" customFormat="1" ht="13.2">
      <c r="A580" s="231">
        <v>302</v>
      </c>
      <c r="B580" s="231"/>
      <c r="C580" s="231"/>
      <c r="D580" s="231"/>
      <c r="E580" s="121" t="s">
        <v>4464</v>
      </c>
      <c r="F580" s="120">
        <v>12000000</v>
      </c>
      <c r="G580" s="91" t="s">
        <v>3929</v>
      </c>
    </row>
    <row r="581" spans="1:7" s="73" customFormat="1" ht="13.2">
      <c r="A581" s="231">
        <v>303</v>
      </c>
      <c r="B581" s="231"/>
      <c r="C581" s="231"/>
      <c r="D581" s="231"/>
      <c r="E581" s="121" t="s">
        <v>4465</v>
      </c>
      <c r="F581" s="120">
        <v>12000000</v>
      </c>
      <c r="G581" s="91" t="s">
        <v>3929</v>
      </c>
    </row>
    <row r="582" spans="1:7" s="73" customFormat="1" ht="13.2">
      <c r="A582" s="231">
        <v>304</v>
      </c>
      <c r="B582" s="231"/>
      <c r="C582" s="231"/>
      <c r="D582" s="231"/>
      <c r="E582" s="121" t="s">
        <v>4466</v>
      </c>
      <c r="F582" s="120">
        <v>12000000</v>
      </c>
      <c r="G582" s="91" t="s">
        <v>3929</v>
      </c>
    </row>
    <row r="583" spans="1:7" s="73" customFormat="1" ht="13.2">
      <c r="A583" s="231">
        <v>305</v>
      </c>
      <c r="B583" s="231"/>
      <c r="C583" s="231"/>
      <c r="D583" s="231"/>
      <c r="E583" s="121" t="s">
        <v>4467</v>
      </c>
      <c r="F583" s="120">
        <v>12000000</v>
      </c>
      <c r="G583" s="91" t="s">
        <v>3929</v>
      </c>
    </row>
    <row r="584" spans="1:7" s="73" customFormat="1" ht="13.2">
      <c r="A584" s="231">
        <v>306</v>
      </c>
      <c r="B584" s="231"/>
      <c r="C584" s="231"/>
      <c r="D584" s="231"/>
      <c r="E584" s="121" t="s">
        <v>4468</v>
      </c>
      <c r="F584" s="120">
        <v>12000000</v>
      </c>
      <c r="G584" s="91" t="s">
        <v>3929</v>
      </c>
    </row>
    <row r="585" spans="1:7" s="73" customFormat="1" ht="13.2">
      <c r="A585" s="231">
        <v>307</v>
      </c>
      <c r="B585" s="231"/>
      <c r="C585" s="231"/>
      <c r="D585" s="231"/>
      <c r="E585" s="121" t="s">
        <v>4420</v>
      </c>
      <c r="F585" s="120">
        <v>12000000</v>
      </c>
      <c r="G585" s="91" t="s">
        <v>3929</v>
      </c>
    </row>
    <row r="586" spans="1:7" s="73" customFormat="1" ht="13.2">
      <c r="A586" s="231">
        <v>308</v>
      </c>
      <c r="B586" s="231"/>
      <c r="C586" s="231"/>
      <c r="D586" s="231"/>
      <c r="E586" s="121" t="s">
        <v>4469</v>
      </c>
      <c r="F586" s="120">
        <v>12000000</v>
      </c>
      <c r="G586" s="91" t="s">
        <v>3929</v>
      </c>
    </row>
    <row r="587" spans="1:7" s="73" customFormat="1" ht="13.2">
      <c r="A587" s="231">
        <v>309</v>
      </c>
      <c r="B587" s="231"/>
      <c r="C587" s="231"/>
      <c r="D587" s="231"/>
      <c r="E587" s="121" t="s">
        <v>4470</v>
      </c>
      <c r="F587" s="120">
        <v>12000000</v>
      </c>
      <c r="G587" s="91" t="s">
        <v>3929</v>
      </c>
    </row>
    <row r="588" spans="1:7" s="73" customFormat="1" ht="13.2">
      <c r="A588" s="231">
        <v>310</v>
      </c>
      <c r="B588" s="231"/>
      <c r="C588" s="231"/>
      <c r="D588" s="231"/>
      <c r="E588" s="121" t="s">
        <v>4471</v>
      </c>
      <c r="F588" s="120">
        <v>12000000</v>
      </c>
      <c r="G588" s="91" t="s">
        <v>3929</v>
      </c>
    </row>
    <row r="589" spans="1:7" s="73" customFormat="1" ht="13.2">
      <c r="A589" s="231">
        <v>311</v>
      </c>
      <c r="B589" s="231"/>
      <c r="C589" s="231"/>
      <c r="D589" s="231"/>
      <c r="E589" s="121" t="s">
        <v>4472</v>
      </c>
      <c r="F589" s="120">
        <v>12000000</v>
      </c>
      <c r="G589" s="91" t="s">
        <v>3929</v>
      </c>
    </row>
    <row r="590" spans="1:7" s="73" customFormat="1" ht="13.2">
      <c r="A590" s="231">
        <v>312</v>
      </c>
      <c r="B590" s="231"/>
      <c r="C590" s="231"/>
      <c r="D590" s="231"/>
      <c r="E590" s="121" t="s">
        <v>4473</v>
      </c>
      <c r="F590" s="120">
        <v>12000000</v>
      </c>
      <c r="G590" s="91" t="s">
        <v>3929</v>
      </c>
    </row>
    <row r="591" spans="1:7" s="73" customFormat="1" ht="13.2">
      <c r="A591" s="231">
        <v>313</v>
      </c>
      <c r="B591" s="231"/>
      <c r="C591" s="231"/>
      <c r="D591" s="231"/>
      <c r="E591" s="121" t="s">
        <v>4474</v>
      </c>
      <c r="F591" s="120">
        <v>12000000</v>
      </c>
      <c r="G591" s="91" t="s">
        <v>3929</v>
      </c>
    </row>
    <row r="592" spans="1:7" s="73" customFormat="1" ht="13.2">
      <c r="A592" s="231">
        <v>314</v>
      </c>
      <c r="B592" s="231"/>
      <c r="C592" s="231"/>
      <c r="D592" s="231"/>
      <c r="E592" s="121" t="s">
        <v>4475</v>
      </c>
      <c r="F592" s="120">
        <v>12000000</v>
      </c>
      <c r="G592" s="91" t="s">
        <v>3929</v>
      </c>
    </row>
    <row r="593" spans="1:7" s="73" customFormat="1" ht="13.2">
      <c r="A593" s="231">
        <v>315</v>
      </c>
      <c r="B593" s="231"/>
      <c r="C593" s="231"/>
      <c r="D593" s="231"/>
      <c r="E593" s="121" t="s">
        <v>4476</v>
      </c>
      <c r="F593" s="120">
        <v>12000000</v>
      </c>
      <c r="G593" s="91" t="s">
        <v>3929</v>
      </c>
    </row>
    <row r="594" spans="1:7" s="73" customFormat="1" ht="13.2">
      <c r="A594" s="231">
        <v>316</v>
      </c>
      <c r="B594" s="231"/>
      <c r="C594" s="231"/>
      <c r="D594" s="231"/>
      <c r="E594" s="121" t="s">
        <v>4477</v>
      </c>
      <c r="F594" s="120">
        <v>12000000</v>
      </c>
      <c r="G594" s="91" t="s">
        <v>3929</v>
      </c>
    </row>
    <row r="595" spans="1:7" s="73" customFormat="1" ht="13.2">
      <c r="A595" s="231">
        <v>317</v>
      </c>
      <c r="B595" s="231"/>
      <c r="C595" s="231"/>
      <c r="D595" s="231"/>
      <c r="E595" s="121" t="s">
        <v>4181</v>
      </c>
      <c r="F595" s="120">
        <v>12000000</v>
      </c>
      <c r="G595" s="91" t="s">
        <v>3929</v>
      </c>
    </row>
    <row r="596" spans="1:7" s="73" customFormat="1" ht="13.2">
      <c r="A596" s="231">
        <v>318</v>
      </c>
      <c r="B596" s="231"/>
      <c r="C596" s="231"/>
      <c r="D596" s="231"/>
      <c r="E596" s="121" t="s">
        <v>4183</v>
      </c>
      <c r="F596" s="120">
        <v>12000000</v>
      </c>
      <c r="G596" s="91" t="s">
        <v>3929</v>
      </c>
    </row>
    <row r="597" spans="1:7" s="73" customFormat="1" ht="13.2">
      <c r="A597" s="231">
        <v>319</v>
      </c>
      <c r="B597" s="231"/>
      <c r="C597" s="231"/>
      <c r="D597" s="231"/>
      <c r="E597" s="121" t="s">
        <v>4478</v>
      </c>
      <c r="F597" s="120">
        <v>12000000</v>
      </c>
      <c r="G597" s="91" t="s">
        <v>3929</v>
      </c>
    </row>
    <row r="598" spans="1:7" s="73" customFormat="1" ht="13.2">
      <c r="A598" s="231">
        <v>320</v>
      </c>
      <c r="B598" s="231"/>
      <c r="C598" s="231"/>
      <c r="D598" s="231"/>
      <c r="E598" s="121" t="s">
        <v>4479</v>
      </c>
      <c r="F598" s="120">
        <v>12000000</v>
      </c>
      <c r="G598" s="91" t="s">
        <v>3929</v>
      </c>
    </row>
    <row r="599" spans="1:7" s="73" customFormat="1" ht="13.2">
      <c r="A599" s="231">
        <v>321</v>
      </c>
      <c r="B599" s="231"/>
      <c r="C599" s="231"/>
      <c r="D599" s="231"/>
      <c r="E599" s="121" t="s">
        <v>4480</v>
      </c>
      <c r="F599" s="120">
        <v>12000000</v>
      </c>
      <c r="G599" s="91" t="s">
        <v>3929</v>
      </c>
    </row>
    <row r="600" spans="1:7" s="73" customFormat="1" ht="13.2">
      <c r="A600" s="231">
        <v>322</v>
      </c>
      <c r="B600" s="231"/>
      <c r="C600" s="231"/>
      <c r="D600" s="231"/>
      <c r="E600" s="121" t="s">
        <v>4481</v>
      </c>
      <c r="F600" s="120">
        <v>12000000</v>
      </c>
      <c r="G600" s="91" t="s">
        <v>3929</v>
      </c>
    </row>
    <row r="601" spans="1:7" s="73" customFormat="1" ht="13.2">
      <c r="A601" s="231">
        <v>323</v>
      </c>
      <c r="B601" s="231"/>
      <c r="C601" s="231"/>
      <c r="D601" s="231"/>
      <c r="E601" s="121" t="s">
        <v>4482</v>
      </c>
      <c r="F601" s="120">
        <v>12000000</v>
      </c>
      <c r="G601" s="91" t="s">
        <v>3929</v>
      </c>
    </row>
    <row r="602" spans="1:7" s="73" customFormat="1" ht="13.2">
      <c r="A602" s="231">
        <v>324</v>
      </c>
      <c r="B602" s="231"/>
      <c r="C602" s="231"/>
      <c r="D602" s="231"/>
      <c r="E602" s="121" t="s">
        <v>4483</v>
      </c>
      <c r="F602" s="120">
        <v>12000000</v>
      </c>
      <c r="G602" s="91" t="s">
        <v>3929</v>
      </c>
    </row>
    <row r="603" spans="1:7" s="73" customFormat="1" ht="13.2">
      <c r="A603" s="231">
        <v>325</v>
      </c>
      <c r="B603" s="231"/>
      <c r="C603" s="231"/>
      <c r="D603" s="231"/>
      <c r="E603" s="121" t="s">
        <v>4484</v>
      </c>
      <c r="F603" s="120">
        <v>12000000</v>
      </c>
      <c r="G603" s="91" t="s">
        <v>3929</v>
      </c>
    </row>
    <row r="604" spans="1:7" s="73" customFormat="1" ht="13.2">
      <c r="A604" s="231">
        <v>326</v>
      </c>
      <c r="B604" s="231"/>
      <c r="C604" s="231"/>
      <c r="D604" s="231"/>
      <c r="E604" s="121" t="s">
        <v>4485</v>
      </c>
      <c r="F604" s="120">
        <v>12000000</v>
      </c>
      <c r="G604" s="91" t="s">
        <v>3929</v>
      </c>
    </row>
    <row r="605" spans="1:7" s="73" customFormat="1" ht="13.2">
      <c r="A605" s="231">
        <v>327</v>
      </c>
      <c r="B605" s="231"/>
      <c r="C605" s="231"/>
      <c r="D605" s="231"/>
      <c r="E605" s="121" t="s">
        <v>4486</v>
      </c>
      <c r="F605" s="120">
        <v>12000000</v>
      </c>
      <c r="G605" s="91" t="s">
        <v>3929</v>
      </c>
    </row>
    <row r="606" spans="1:7" s="73" customFormat="1" ht="13.2">
      <c r="A606" s="231">
        <v>328</v>
      </c>
      <c r="B606" s="231"/>
      <c r="C606" s="231"/>
      <c r="D606" s="231"/>
      <c r="E606" s="121" t="s">
        <v>4487</v>
      </c>
      <c r="F606" s="120">
        <v>12000000</v>
      </c>
      <c r="G606" s="91" t="s">
        <v>3929</v>
      </c>
    </row>
    <row r="607" spans="1:7" s="73" customFormat="1" ht="13.2">
      <c r="A607" s="231">
        <v>329</v>
      </c>
      <c r="B607" s="231"/>
      <c r="C607" s="231"/>
      <c r="D607" s="231"/>
      <c r="E607" s="121" t="s">
        <v>4488</v>
      </c>
      <c r="F607" s="120">
        <v>12000000</v>
      </c>
      <c r="G607" s="91" t="s">
        <v>3929</v>
      </c>
    </row>
    <row r="608" spans="1:7" s="73" customFormat="1" ht="13.2">
      <c r="A608" s="231">
        <v>330</v>
      </c>
      <c r="B608" s="231"/>
      <c r="C608" s="231"/>
      <c r="D608" s="231"/>
      <c r="E608" s="121" t="s">
        <v>4489</v>
      </c>
      <c r="F608" s="120">
        <v>12000000</v>
      </c>
      <c r="G608" s="91" t="s">
        <v>3929</v>
      </c>
    </row>
    <row r="609" spans="1:7" s="73" customFormat="1" ht="13.2">
      <c r="A609" s="231">
        <v>331</v>
      </c>
      <c r="B609" s="231"/>
      <c r="C609" s="231"/>
      <c r="D609" s="231"/>
      <c r="E609" s="121" t="s">
        <v>4490</v>
      </c>
      <c r="F609" s="120">
        <v>12000000</v>
      </c>
      <c r="G609" s="91" t="s">
        <v>3929</v>
      </c>
    </row>
    <row r="610" spans="1:7" s="73" customFormat="1" ht="13.2">
      <c r="A610" s="231">
        <v>332</v>
      </c>
      <c r="B610" s="231"/>
      <c r="C610" s="231"/>
      <c r="D610" s="231"/>
      <c r="E610" s="121" t="s">
        <v>4491</v>
      </c>
      <c r="F610" s="120">
        <v>12000000</v>
      </c>
      <c r="G610" s="91" t="s">
        <v>3929</v>
      </c>
    </row>
    <row r="611" spans="1:7" s="73" customFormat="1" ht="13.2">
      <c r="A611" s="231">
        <v>333</v>
      </c>
      <c r="B611" s="231"/>
      <c r="C611" s="231"/>
      <c r="D611" s="231"/>
      <c r="E611" s="121" t="s">
        <v>4492</v>
      </c>
      <c r="F611" s="120">
        <v>12000000</v>
      </c>
      <c r="G611" s="91" t="s">
        <v>3929</v>
      </c>
    </row>
    <row r="612" spans="1:7" s="73" customFormat="1" ht="13.2">
      <c r="A612" s="231">
        <v>334</v>
      </c>
      <c r="B612" s="231"/>
      <c r="C612" s="231"/>
      <c r="D612" s="231"/>
      <c r="E612" s="121" t="s">
        <v>4493</v>
      </c>
      <c r="F612" s="120">
        <v>12000000</v>
      </c>
      <c r="G612" s="91" t="s">
        <v>3929</v>
      </c>
    </row>
    <row r="613" spans="1:7" s="73" customFormat="1" ht="13.2">
      <c r="A613" s="231">
        <v>335</v>
      </c>
      <c r="B613" s="231"/>
      <c r="C613" s="231"/>
      <c r="D613" s="231"/>
      <c r="E613" s="121" t="s">
        <v>4494</v>
      </c>
      <c r="F613" s="120">
        <v>12000000</v>
      </c>
      <c r="G613" s="91" t="s">
        <v>3929</v>
      </c>
    </row>
    <row r="614" spans="1:7" s="73" customFormat="1" ht="13.2">
      <c r="A614" s="231">
        <v>336</v>
      </c>
      <c r="B614" s="231"/>
      <c r="C614" s="231"/>
      <c r="D614" s="231"/>
      <c r="E614" s="121" t="s">
        <v>4495</v>
      </c>
      <c r="F614" s="120">
        <v>12000000</v>
      </c>
      <c r="G614" s="91" t="s">
        <v>3929</v>
      </c>
    </row>
    <row r="615" spans="1:7" s="73" customFormat="1" ht="13.2">
      <c r="A615" s="231">
        <v>337</v>
      </c>
      <c r="B615" s="231"/>
      <c r="C615" s="231"/>
      <c r="D615" s="231"/>
      <c r="E615" s="121" t="s">
        <v>4496</v>
      </c>
      <c r="F615" s="120">
        <v>12000000</v>
      </c>
      <c r="G615" s="91" t="s">
        <v>3929</v>
      </c>
    </row>
    <row r="616" spans="1:7" s="73" customFormat="1" ht="13.2">
      <c r="A616" s="231">
        <v>338</v>
      </c>
      <c r="B616" s="231"/>
      <c r="C616" s="231"/>
      <c r="D616" s="231"/>
      <c r="E616" s="121" t="s">
        <v>4497</v>
      </c>
      <c r="F616" s="120">
        <v>12000000</v>
      </c>
      <c r="G616" s="91" t="s">
        <v>3929</v>
      </c>
    </row>
    <row r="617" spans="1:7" s="73" customFormat="1" ht="13.2">
      <c r="A617" s="231">
        <v>339</v>
      </c>
      <c r="B617" s="231"/>
      <c r="C617" s="231"/>
      <c r="D617" s="231"/>
      <c r="E617" s="121" t="s">
        <v>4498</v>
      </c>
      <c r="F617" s="120">
        <v>12000000</v>
      </c>
      <c r="G617" s="91" t="s">
        <v>3929</v>
      </c>
    </row>
    <row r="618" spans="1:7" s="73" customFormat="1" ht="13.2">
      <c r="A618" s="231">
        <v>340</v>
      </c>
      <c r="B618" s="231"/>
      <c r="C618" s="231"/>
      <c r="D618" s="231"/>
      <c r="E618" s="121" t="s">
        <v>4499</v>
      </c>
      <c r="F618" s="120">
        <v>12000000</v>
      </c>
      <c r="G618" s="91" t="s">
        <v>3929</v>
      </c>
    </row>
    <row r="619" spans="1:7" s="73" customFormat="1" ht="13.2">
      <c r="A619" s="231">
        <v>341</v>
      </c>
      <c r="B619" s="231"/>
      <c r="C619" s="231"/>
      <c r="D619" s="231"/>
      <c r="E619" s="121" t="s">
        <v>4500</v>
      </c>
      <c r="F619" s="120">
        <v>12000000</v>
      </c>
      <c r="G619" s="91" t="s">
        <v>3929</v>
      </c>
    </row>
    <row r="620" spans="1:7" s="73" customFormat="1" ht="13.2">
      <c r="A620" s="231">
        <v>342</v>
      </c>
      <c r="B620" s="231"/>
      <c r="C620" s="231"/>
      <c r="D620" s="231"/>
      <c r="E620" s="121" t="s">
        <v>4501</v>
      </c>
      <c r="F620" s="120">
        <v>12000000</v>
      </c>
      <c r="G620" s="91" t="s">
        <v>3929</v>
      </c>
    </row>
    <row r="621" spans="1:7" s="73" customFormat="1" ht="13.2">
      <c r="A621" s="231">
        <v>343</v>
      </c>
      <c r="B621" s="231"/>
      <c r="C621" s="231"/>
      <c r="D621" s="231"/>
      <c r="E621" s="121" t="s">
        <v>4420</v>
      </c>
      <c r="F621" s="120">
        <v>12000000</v>
      </c>
      <c r="G621" s="91" t="s">
        <v>3929</v>
      </c>
    </row>
    <row r="622" spans="1:7" s="73" customFormat="1" ht="13.2">
      <c r="A622" s="231">
        <v>344</v>
      </c>
      <c r="B622" s="231"/>
      <c r="C622" s="231"/>
      <c r="D622" s="231"/>
      <c r="E622" s="121" t="s">
        <v>4502</v>
      </c>
      <c r="F622" s="120">
        <v>12000000</v>
      </c>
      <c r="G622" s="91" t="s">
        <v>3929</v>
      </c>
    </row>
    <row r="623" spans="1:7" s="73" customFormat="1" ht="13.2">
      <c r="A623" s="231">
        <v>345</v>
      </c>
      <c r="B623" s="231"/>
      <c r="C623" s="231"/>
      <c r="D623" s="231"/>
      <c r="E623" s="121" t="s">
        <v>4503</v>
      </c>
      <c r="F623" s="120">
        <v>12000000</v>
      </c>
      <c r="G623" s="91" t="s">
        <v>3929</v>
      </c>
    </row>
    <row r="624" spans="1:7" s="73" customFormat="1" ht="13.2">
      <c r="A624" s="231">
        <v>346</v>
      </c>
      <c r="B624" s="231"/>
      <c r="C624" s="231"/>
      <c r="D624" s="231"/>
      <c r="E624" s="121" t="s">
        <v>4504</v>
      </c>
      <c r="F624" s="120">
        <v>12000000</v>
      </c>
      <c r="G624" s="91" t="s">
        <v>3929</v>
      </c>
    </row>
    <row r="625" spans="1:7" s="73" customFormat="1" ht="13.2">
      <c r="A625" s="231">
        <v>347</v>
      </c>
      <c r="B625" s="231"/>
      <c r="C625" s="231"/>
      <c r="D625" s="231"/>
      <c r="E625" s="121" t="s">
        <v>4505</v>
      </c>
      <c r="F625" s="120">
        <v>12000000</v>
      </c>
      <c r="G625" s="91" t="s">
        <v>3929</v>
      </c>
    </row>
    <row r="626" spans="1:7" s="73" customFormat="1" ht="13.2">
      <c r="A626" s="231">
        <v>348</v>
      </c>
      <c r="B626" s="231"/>
      <c r="C626" s="231"/>
      <c r="D626" s="231"/>
      <c r="E626" s="121" t="s">
        <v>4506</v>
      </c>
      <c r="F626" s="120">
        <v>12000000</v>
      </c>
      <c r="G626" s="91" t="s">
        <v>3929</v>
      </c>
    </row>
    <row r="627" spans="1:7" s="73" customFormat="1" ht="13.2">
      <c r="A627" s="231">
        <v>349</v>
      </c>
      <c r="B627" s="231"/>
      <c r="C627" s="231"/>
      <c r="D627" s="231"/>
      <c r="E627" s="121" t="s">
        <v>4178</v>
      </c>
      <c r="F627" s="120">
        <v>12000000</v>
      </c>
      <c r="G627" s="91" t="s">
        <v>3929</v>
      </c>
    </row>
    <row r="628" spans="1:7" s="73" customFormat="1" ht="13.2">
      <c r="A628" s="231">
        <v>350</v>
      </c>
      <c r="B628" s="231"/>
      <c r="C628" s="231"/>
      <c r="D628" s="231"/>
      <c r="E628" s="121" t="s">
        <v>4265</v>
      </c>
      <c r="F628" s="120">
        <v>12000000</v>
      </c>
      <c r="G628" s="91" t="s">
        <v>3929</v>
      </c>
    </row>
    <row r="629" spans="1:7" s="73" customFormat="1" ht="13.2">
      <c r="A629" s="231">
        <v>351</v>
      </c>
      <c r="B629" s="231"/>
      <c r="C629" s="231"/>
      <c r="D629" s="231"/>
      <c r="E629" s="121" t="s">
        <v>4507</v>
      </c>
      <c r="F629" s="120">
        <v>12000000</v>
      </c>
      <c r="G629" s="91" t="s">
        <v>3929</v>
      </c>
    </row>
    <row r="630" spans="1:7" s="73" customFormat="1" ht="13.2">
      <c r="A630" s="231">
        <v>352</v>
      </c>
      <c r="B630" s="231"/>
      <c r="C630" s="231"/>
      <c r="D630" s="231"/>
      <c r="E630" s="121" t="s">
        <v>4508</v>
      </c>
      <c r="F630" s="120">
        <v>12000000</v>
      </c>
      <c r="G630" s="91" t="s">
        <v>3929</v>
      </c>
    </row>
    <row r="631" spans="1:7" s="73" customFormat="1" ht="13.2">
      <c r="A631" s="231">
        <v>353</v>
      </c>
      <c r="B631" s="231"/>
      <c r="C631" s="231"/>
      <c r="D631" s="231"/>
      <c r="E631" s="121" t="s">
        <v>4181</v>
      </c>
      <c r="F631" s="120">
        <v>12000000</v>
      </c>
      <c r="G631" s="91" t="s">
        <v>3929</v>
      </c>
    </row>
    <row r="632" spans="1:7" s="73" customFormat="1" ht="13.2">
      <c r="A632" s="231">
        <v>354</v>
      </c>
      <c r="B632" s="231"/>
      <c r="C632" s="231"/>
      <c r="D632" s="231"/>
      <c r="E632" s="121" t="s">
        <v>4375</v>
      </c>
      <c r="F632" s="120">
        <v>12000000</v>
      </c>
      <c r="G632" s="91" t="s">
        <v>3929</v>
      </c>
    </row>
    <row r="633" spans="1:7" s="73" customFormat="1" ht="13.2">
      <c r="A633" s="231">
        <v>355</v>
      </c>
      <c r="B633" s="231"/>
      <c r="C633" s="231"/>
      <c r="D633" s="231"/>
      <c r="E633" s="121" t="s">
        <v>4226</v>
      </c>
      <c r="F633" s="120">
        <v>12000000</v>
      </c>
      <c r="G633" s="91" t="s">
        <v>3929</v>
      </c>
    </row>
    <row r="634" spans="1:7" s="73" customFormat="1" ht="13.2">
      <c r="A634" s="231">
        <v>356</v>
      </c>
      <c r="B634" s="231"/>
      <c r="C634" s="231"/>
      <c r="D634" s="231"/>
      <c r="E634" s="121" t="s">
        <v>4183</v>
      </c>
      <c r="F634" s="120">
        <v>12000000</v>
      </c>
      <c r="G634" s="91" t="s">
        <v>3929</v>
      </c>
    </row>
    <row r="635" spans="1:7" s="73" customFormat="1" ht="13.2">
      <c r="A635" s="231">
        <v>357</v>
      </c>
      <c r="B635" s="231"/>
      <c r="C635" s="231"/>
      <c r="D635" s="231"/>
      <c r="E635" s="121" t="s">
        <v>4509</v>
      </c>
      <c r="F635" s="120">
        <v>12000000</v>
      </c>
      <c r="G635" s="91" t="s">
        <v>3929</v>
      </c>
    </row>
    <row r="636" spans="1:7" s="73" customFormat="1" ht="13.2">
      <c r="A636" s="231">
        <v>358</v>
      </c>
      <c r="B636" s="231"/>
      <c r="C636" s="231"/>
      <c r="D636" s="231"/>
      <c r="E636" s="121" t="s">
        <v>4271</v>
      </c>
      <c r="F636" s="120">
        <v>12000000</v>
      </c>
      <c r="G636" s="91" t="s">
        <v>3929</v>
      </c>
    </row>
    <row r="637" spans="1:7" s="73" customFormat="1" ht="13.2">
      <c r="A637" s="231">
        <v>359</v>
      </c>
      <c r="B637" s="231"/>
      <c r="C637" s="231"/>
      <c r="D637" s="231"/>
      <c r="E637" s="121" t="s">
        <v>4510</v>
      </c>
      <c r="F637" s="120">
        <v>12000000</v>
      </c>
      <c r="G637" s="91" t="s">
        <v>3929</v>
      </c>
    </row>
    <row r="638" spans="1:7" s="73" customFormat="1" ht="13.2">
      <c r="A638" s="231">
        <v>360</v>
      </c>
      <c r="B638" s="231"/>
      <c r="C638" s="231"/>
      <c r="D638" s="231"/>
      <c r="E638" s="121" t="s">
        <v>4377</v>
      </c>
      <c r="F638" s="120">
        <v>12000000</v>
      </c>
      <c r="G638" s="91" t="s">
        <v>3929</v>
      </c>
    </row>
    <row r="639" spans="1:7" s="73" customFormat="1" ht="13.2">
      <c r="A639" s="231">
        <v>361</v>
      </c>
      <c r="B639" s="231"/>
      <c r="C639" s="231"/>
      <c r="D639" s="231"/>
      <c r="E639" s="121" t="s">
        <v>4511</v>
      </c>
      <c r="F639" s="120">
        <v>12000000</v>
      </c>
      <c r="G639" s="91" t="s">
        <v>3929</v>
      </c>
    </row>
    <row r="640" spans="1:7" s="73" customFormat="1" ht="13.2">
      <c r="A640" s="231">
        <v>362</v>
      </c>
      <c r="B640" s="231"/>
      <c r="C640" s="231"/>
      <c r="D640" s="231"/>
      <c r="E640" s="121" t="s">
        <v>4512</v>
      </c>
      <c r="F640" s="120">
        <v>12000000</v>
      </c>
      <c r="G640" s="91" t="s">
        <v>3929</v>
      </c>
    </row>
    <row r="641" spans="1:7" s="73" customFormat="1" ht="13.2">
      <c r="A641" s="231">
        <v>363</v>
      </c>
      <c r="B641" s="231"/>
      <c r="C641" s="231"/>
      <c r="D641" s="231"/>
      <c r="E641" s="121" t="s">
        <v>4328</v>
      </c>
      <c r="F641" s="120">
        <v>12000000</v>
      </c>
      <c r="G641" s="91" t="s">
        <v>3929</v>
      </c>
    </row>
    <row r="642" spans="1:7" s="73" customFormat="1" ht="13.2">
      <c r="A642" s="231">
        <v>364</v>
      </c>
      <c r="B642" s="231"/>
      <c r="C642" s="231"/>
      <c r="D642" s="231"/>
      <c r="E642" s="121" t="s">
        <v>4329</v>
      </c>
      <c r="F642" s="120">
        <v>12000000</v>
      </c>
      <c r="G642" s="91" t="s">
        <v>3929</v>
      </c>
    </row>
    <row r="643" spans="1:7" s="73" customFormat="1" ht="13.2">
      <c r="A643" s="231">
        <v>365</v>
      </c>
      <c r="B643" s="231"/>
      <c r="C643" s="231"/>
      <c r="D643" s="231"/>
      <c r="E643" s="121" t="s">
        <v>4513</v>
      </c>
      <c r="F643" s="120">
        <v>12000000</v>
      </c>
      <c r="G643" s="91" t="s">
        <v>3929</v>
      </c>
    </row>
    <row r="644" spans="1:7" s="73" customFormat="1" ht="13.2">
      <c r="A644" s="231">
        <v>366</v>
      </c>
      <c r="B644" s="231"/>
      <c r="C644" s="231"/>
      <c r="D644" s="231"/>
      <c r="E644" s="121" t="s">
        <v>4275</v>
      </c>
      <c r="F644" s="120">
        <v>12000000</v>
      </c>
      <c r="G644" s="91" t="s">
        <v>3929</v>
      </c>
    </row>
    <row r="645" spans="1:7" s="73" customFormat="1" ht="13.2">
      <c r="A645" s="231">
        <v>367</v>
      </c>
      <c r="B645" s="231"/>
      <c r="C645" s="231"/>
      <c r="D645" s="231"/>
      <c r="E645" s="121" t="s">
        <v>4514</v>
      </c>
      <c r="F645" s="120">
        <v>12000000</v>
      </c>
      <c r="G645" s="91" t="s">
        <v>3929</v>
      </c>
    </row>
    <row r="646" spans="1:7" s="73" customFormat="1" ht="13.2">
      <c r="A646" s="231">
        <v>368</v>
      </c>
      <c r="B646" s="231"/>
      <c r="C646" s="231"/>
      <c r="D646" s="231"/>
      <c r="E646" s="121" t="s">
        <v>4515</v>
      </c>
      <c r="F646" s="120">
        <v>12000000</v>
      </c>
      <c r="G646" s="91" t="s">
        <v>3929</v>
      </c>
    </row>
    <row r="647" spans="1:7" s="73" customFormat="1" ht="13.2">
      <c r="A647" s="231">
        <v>369</v>
      </c>
      <c r="B647" s="231"/>
      <c r="C647" s="231"/>
      <c r="D647" s="231"/>
      <c r="E647" s="121" t="s">
        <v>4516</v>
      </c>
      <c r="F647" s="120">
        <v>12000000</v>
      </c>
      <c r="G647" s="91" t="s">
        <v>3929</v>
      </c>
    </row>
    <row r="648" spans="1:7" s="73" customFormat="1" ht="13.2">
      <c r="A648" s="231">
        <v>370</v>
      </c>
      <c r="B648" s="231"/>
      <c r="C648" s="231"/>
      <c r="D648" s="231"/>
      <c r="E648" s="121" t="s">
        <v>4517</v>
      </c>
      <c r="F648" s="120">
        <v>12000000</v>
      </c>
      <c r="G648" s="91" t="s">
        <v>3929</v>
      </c>
    </row>
    <row r="649" spans="1:7" s="73" customFormat="1" ht="13.2">
      <c r="A649" s="231">
        <v>371</v>
      </c>
      <c r="B649" s="231"/>
      <c r="C649" s="231"/>
      <c r="D649" s="231"/>
      <c r="E649" s="121" t="s">
        <v>4518</v>
      </c>
      <c r="F649" s="120">
        <v>12000000</v>
      </c>
      <c r="G649" s="91" t="s">
        <v>3929</v>
      </c>
    </row>
    <row r="650" spans="1:7" s="73" customFormat="1" ht="13.2">
      <c r="A650" s="231">
        <v>372</v>
      </c>
      <c r="B650" s="231"/>
      <c r="C650" s="231"/>
      <c r="D650" s="231"/>
      <c r="E650" s="121" t="s">
        <v>4519</v>
      </c>
      <c r="F650" s="120">
        <v>12000000</v>
      </c>
      <c r="G650" s="91" t="s">
        <v>3929</v>
      </c>
    </row>
    <row r="651" spans="1:7" s="73" customFormat="1" ht="13.2">
      <c r="A651" s="231">
        <v>373</v>
      </c>
      <c r="B651" s="231"/>
      <c r="C651" s="231"/>
      <c r="D651" s="231"/>
      <c r="E651" s="121" t="s">
        <v>4520</v>
      </c>
      <c r="F651" s="120">
        <v>12000000</v>
      </c>
      <c r="G651" s="91" t="s">
        <v>3929</v>
      </c>
    </row>
    <row r="652" spans="1:7" s="73" customFormat="1" ht="13.2">
      <c r="A652" s="231">
        <v>374</v>
      </c>
      <c r="B652" s="231"/>
      <c r="C652" s="231"/>
      <c r="D652" s="231"/>
      <c r="E652" s="121" t="s">
        <v>4521</v>
      </c>
      <c r="F652" s="120">
        <v>12000000</v>
      </c>
      <c r="G652" s="91" t="s">
        <v>3929</v>
      </c>
    </row>
    <row r="653" spans="1:7" s="73" customFormat="1" ht="13.2">
      <c r="A653" s="231">
        <v>375</v>
      </c>
      <c r="B653" s="231"/>
      <c r="C653" s="231"/>
      <c r="D653" s="231"/>
      <c r="E653" s="121" t="s">
        <v>4522</v>
      </c>
      <c r="F653" s="120">
        <v>12000000</v>
      </c>
      <c r="G653" s="91" t="s">
        <v>3929</v>
      </c>
    </row>
    <row r="654" spans="1:7" s="73" customFormat="1" ht="13.2">
      <c r="A654" s="231">
        <v>376</v>
      </c>
      <c r="B654" s="231"/>
      <c r="C654" s="231"/>
      <c r="D654" s="231"/>
      <c r="E654" s="121" t="s">
        <v>4375</v>
      </c>
      <c r="F654" s="120">
        <v>12000000</v>
      </c>
      <c r="G654" s="91" t="s">
        <v>3929</v>
      </c>
    </row>
    <row r="655" spans="1:7" s="73" customFormat="1" ht="13.2">
      <c r="A655" s="231">
        <v>377</v>
      </c>
      <c r="B655" s="231"/>
      <c r="C655" s="231"/>
      <c r="D655" s="231"/>
      <c r="E655" s="121" t="s">
        <v>4523</v>
      </c>
      <c r="F655" s="120">
        <v>12000000</v>
      </c>
      <c r="G655" s="91" t="s">
        <v>3929</v>
      </c>
    </row>
    <row r="656" spans="1:7" s="73" customFormat="1" ht="13.2">
      <c r="A656" s="231">
        <v>378</v>
      </c>
      <c r="B656" s="231"/>
      <c r="C656" s="231"/>
      <c r="D656" s="231"/>
      <c r="E656" s="121" t="s">
        <v>4524</v>
      </c>
      <c r="F656" s="120">
        <v>12000000</v>
      </c>
      <c r="G656" s="91" t="s">
        <v>3929</v>
      </c>
    </row>
    <row r="657" spans="1:7" s="73" customFormat="1" ht="13.2">
      <c r="A657" s="231">
        <v>379</v>
      </c>
      <c r="B657" s="231"/>
      <c r="C657" s="231"/>
      <c r="D657" s="231"/>
      <c r="E657" s="121" t="s">
        <v>4525</v>
      </c>
      <c r="F657" s="120">
        <v>12000000</v>
      </c>
      <c r="G657" s="91" t="s">
        <v>3929</v>
      </c>
    </row>
    <row r="658" spans="1:7" s="73" customFormat="1" ht="13.2">
      <c r="A658" s="231">
        <v>380</v>
      </c>
      <c r="B658" s="231"/>
      <c r="C658" s="231"/>
      <c r="D658" s="231"/>
      <c r="E658" s="121" t="s">
        <v>4526</v>
      </c>
      <c r="F658" s="120">
        <v>12000000</v>
      </c>
      <c r="G658" s="91" t="s">
        <v>3929</v>
      </c>
    </row>
    <row r="659" spans="1:7" s="73" customFormat="1" ht="13.2">
      <c r="A659" s="231">
        <v>381</v>
      </c>
      <c r="B659" s="231"/>
      <c r="C659" s="231"/>
      <c r="D659" s="231"/>
      <c r="E659" s="121" t="s">
        <v>4527</v>
      </c>
      <c r="F659" s="120">
        <v>12000000</v>
      </c>
      <c r="G659" s="91" t="s">
        <v>3929</v>
      </c>
    </row>
    <row r="660" spans="1:7" s="73" customFormat="1" ht="13.2">
      <c r="A660" s="231">
        <v>382</v>
      </c>
      <c r="B660" s="231"/>
      <c r="C660" s="231"/>
      <c r="D660" s="231"/>
      <c r="E660" s="121" t="s">
        <v>4528</v>
      </c>
      <c r="F660" s="120">
        <v>12000000</v>
      </c>
      <c r="G660" s="91" t="s">
        <v>3929</v>
      </c>
    </row>
    <row r="661" spans="1:7" s="73" customFormat="1" ht="13.2">
      <c r="A661" s="231">
        <v>383</v>
      </c>
      <c r="B661" s="231"/>
      <c r="C661" s="231"/>
      <c r="D661" s="231"/>
      <c r="E661" s="121" t="s">
        <v>4529</v>
      </c>
      <c r="F661" s="120">
        <v>12000000</v>
      </c>
      <c r="G661" s="91" t="s">
        <v>3929</v>
      </c>
    </row>
    <row r="662" spans="1:7" s="73" customFormat="1" ht="13.2">
      <c r="A662" s="231">
        <v>384</v>
      </c>
      <c r="B662" s="231"/>
      <c r="C662" s="231"/>
      <c r="D662" s="231"/>
      <c r="E662" s="121" t="s">
        <v>4530</v>
      </c>
      <c r="F662" s="120">
        <v>12000000</v>
      </c>
      <c r="G662" s="91" t="s">
        <v>3929</v>
      </c>
    </row>
    <row r="663" spans="1:7" s="73" customFormat="1" ht="13.2">
      <c r="A663" s="231">
        <v>385</v>
      </c>
      <c r="B663" s="231"/>
      <c r="C663" s="231"/>
      <c r="D663" s="231"/>
      <c r="E663" s="121" t="s">
        <v>4531</v>
      </c>
      <c r="F663" s="120">
        <v>12000000</v>
      </c>
      <c r="G663" s="91" t="s">
        <v>3929</v>
      </c>
    </row>
    <row r="664" spans="1:7" s="73" customFormat="1" ht="13.2">
      <c r="A664" s="231">
        <v>386</v>
      </c>
      <c r="B664" s="231"/>
      <c r="C664" s="231"/>
      <c r="D664" s="231"/>
      <c r="E664" s="121" t="s">
        <v>4532</v>
      </c>
      <c r="F664" s="120">
        <v>12000000</v>
      </c>
      <c r="G664" s="91" t="s">
        <v>3929</v>
      </c>
    </row>
    <row r="665" spans="1:7" s="73" customFormat="1" ht="13.2">
      <c r="A665" s="231">
        <v>387</v>
      </c>
      <c r="B665" s="231"/>
      <c r="C665" s="231"/>
      <c r="D665" s="231"/>
      <c r="E665" s="121" t="s">
        <v>4533</v>
      </c>
      <c r="F665" s="120">
        <v>12000000</v>
      </c>
      <c r="G665" s="91" t="s">
        <v>3929</v>
      </c>
    </row>
    <row r="666" spans="1:7" s="73" customFormat="1" ht="13.2">
      <c r="A666" s="231">
        <v>388</v>
      </c>
      <c r="B666" s="231"/>
      <c r="C666" s="231"/>
      <c r="D666" s="231"/>
      <c r="E666" s="121" t="s">
        <v>4534</v>
      </c>
      <c r="F666" s="120">
        <v>12000000</v>
      </c>
      <c r="G666" s="91" t="s">
        <v>3929</v>
      </c>
    </row>
    <row r="667" spans="1:7" s="73" customFormat="1" ht="13.2">
      <c r="A667" s="231">
        <v>389</v>
      </c>
      <c r="B667" s="231"/>
      <c r="C667" s="231"/>
      <c r="D667" s="231"/>
      <c r="E667" s="121" t="s">
        <v>4535</v>
      </c>
      <c r="F667" s="120">
        <v>12000000</v>
      </c>
      <c r="G667" s="91" t="s">
        <v>3929</v>
      </c>
    </row>
    <row r="668" spans="1:7" s="73" customFormat="1" ht="13.2">
      <c r="A668" s="231">
        <v>390</v>
      </c>
      <c r="B668" s="231"/>
      <c r="C668" s="231"/>
      <c r="D668" s="231"/>
      <c r="E668" s="121" t="s">
        <v>4536</v>
      </c>
      <c r="F668" s="120">
        <v>12000000</v>
      </c>
      <c r="G668" s="91" t="s">
        <v>3929</v>
      </c>
    </row>
    <row r="669" spans="1:7" s="73" customFormat="1" ht="13.2">
      <c r="A669" s="231">
        <v>391</v>
      </c>
      <c r="B669" s="231"/>
      <c r="C669" s="231"/>
      <c r="D669" s="231"/>
      <c r="E669" s="121" t="s">
        <v>4537</v>
      </c>
      <c r="F669" s="120">
        <v>12000000</v>
      </c>
      <c r="G669" s="91" t="s">
        <v>3929</v>
      </c>
    </row>
    <row r="670" spans="1:7" s="73" customFormat="1" ht="13.2">
      <c r="A670" s="231">
        <v>392</v>
      </c>
      <c r="B670" s="231"/>
      <c r="C670" s="231"/>
      <c r="D670" s="231"/>
      <c r="E670" s="121" t="s">
        <v>4538</v>
      </c>
      <c r="F670" s="120">
        <v>12000000</v>
      </c>
      <c r="G670" s="91" t="s">
        <v>3929</v>
      </c>
    </row>
    <row r="671" spans="1:7" s="73" customFormat="1" ht="13.2">
      <c r="A671" s="231">
        <v>393</v>
      </c>
      <c r="B671" s="231"/>
      <c r="C671" s="231"/>
      <c r="D671" s="231"/>
      <c r="E671" s="121" t="s">
        <v>4539</v>
      </c>
      <c r="F671" s="120">
        <v>12000000</v>
      </c>
      <c r="G671" s="91" t="s">
        <v>3929</v>
      </c>
    </row>
    <row r="672" spans="1:7" s="73" customFormat="1" ht="13.2">
      <c r="A672" s="231">
        <v>394</v>
      </c>
      <c r="B672" s="231"/>
      <c r="C672" s="231"/>
      <c r="D672" s="231"/>
      <c r="E672" s="121" t="s">
        <v>4540</v>
      </c>
      <c r="F672" s="120">
        <v>12000000</v>
      </c>
      <c r="G672" s="91" t="s">
        <v>3929</v>
      </c>
    </row>
    <row r="673" spans="1:7" s="73" customFormat="1" ht="13.2">
      <c r="A673" s="231">
        <v>395</v>
      </c>
      <c r="B673" s="231"/>
      <c r="C673" s="231"/>
      <c r="D673" s="231"/>
      <c r="E673" s="121" t="s">
        <v>4541</v>
      </c>
      <c r="F673" s="120">
        <v>12000000</v>
      </c>
      <c r="G673" s="91" t="s">
        <v>3929</v>
      </c>
    </row>
    <row r="674" spans="1:7" s="73" customFormat="1" ht="13.2">
      <c r="A674" s="231">
        <v>396</v>
      </c>
      <c r="B674" s="231"/>
      <c r="C674" s="231"/>
      <c r="D674" s="231"/>
      <c r="E674" s="121" t="s">
        <v>4542</v>
      </c>
      <c r="F674" s="120">
        <v>12000000</v>
      </c>
      <c r="G674" s="91" t="s">
        <v>3929</v>
      </c>
    </row>
    <row r="675" spans="1:7" s="73" customFormat="1" ht="13.2">
      <c r="A675" s="231">
        <v>397</v>
      </c>
      <c r="B675" s="231"/>
      <c r="C675" s="231"/>
      <c r="D675" s="231"/>
      <c r="E675" s="121" t="s">
        <v>4543</v>
      </c>
      <c r="F675" s="120">
        <v>12000000</v>
      </c>
      <c r="G675" s="91" t="s">
        <v>3929</v>
      </c>
    </row>
    <row r="676" spans="1:7" s="73" customFormat="1" ht="13.2">
      <c r="A676" s="231">
        <v>398</v>
      </c>
      <c r="B676" s="231"/>
      <c r="C676" s="231"/>
      <c r="D676" s="231"/>
      <c r="E676" s="121" t="s">
        <v>4544</v>
      </c>
      <c r="F676" s="120">
        <v>12000000</v>
      </c>
      <c r="G676" s="91" t="s">
        <v>3929</v>
      </c>
    </row>
    <row r="677" spans="1:7" s="73" customFormat="1" ht="13.2">
      <c r="A677" s="231">
        <v>399</v>
      </c>
      <c r="B677" s="231"/>
      <c r="C677" s="231"/>
      <c r="D677" s="231"/>
      <c r="E677" s="121" t="s">
        <v>4545</v>
      </c>
      <c r="F677" s="120">
        <v>12000000</v>
      </c>
      <c r="G677" s="91" t="s">
        <v>3929</v>
      </c>
    </row>
    <row r="678" spans="1:7" s="73" customFormat="1" ht="13.2">
      <c r="A678" s="231">
        <v>400</v>
      </c>
      <c r="B678" s="231"/>
      <c r="C678" s="231"/>
      <c r="D678" s="231"/>
      <c r="E678" s="121" t="s">
        <v>4546</v>
      </c>
      <c r="F678" s="120">
        <v>12000000</v>
      </c>
      <c r="G678" s="91" t="s">
        <v>3929</v>
      </c>
    </row>
    <row r="679" spans="1:7" s="73" customFormat="1" ht="13.2">
      <c r="A679" s="231">
        <v>401</v>
      </c>
      <c r="B679" s="231"/>
      <c r="C679" s="231"/>
      <c r="D679" s="231"/>
      <c r="E679" s="121" t="s">
        <v>4547</v>
      </c>
      <c r="F679" s="120">
        <v>12000000</v>
      </c>
      <c r="G679" s="91" t="s">
        <v>3929</v>
      </c>
    </row>
    <row r="680" spans="1:7" s="73" customFormat="1" ht="13.2">
      <c r="A680" s="231">
        <v>402</v>
      </c>
      <c r="B680" s="231"/>
      <c r="C680" s="231"/>
      <c r="D680" s="231"/>
      <c r="E680" s="121" t="s">
        <v>4548</v>
      </c>
      <c r="F680" s="120">
        <v>12000000</v>
      </c>
      <c r="G680" s="91" t="s">
        <v>3929</v>
      </c>
    </row>
    <row r="681" spans="1:7" s="73" customFormat="1" ht="13.2">
      <c r="A681" s="231">
        <v>403</v>
      </c>
      <c r="B681" s="231"/>
      <c r="C681" s="231"/>
      <c r="D681" s="231"/>
      <c r="E681" s="121" t="s">
        <v>4549</v>
      </c>
      <c r="F681" s="120">
        <v>12000000</v>
      </c>
      <c r="G681" s="91" t="s">
        <v>3929</v>
      </c>
    </row>
    <row r="682" spans="1:7" s="73" customFormat="1" ht="13.2">
      <c r="A682" s="231">
        <v>404</v>
      </c>
      <c r="B682" s="231"/>
      <c r="C682" s="231"/>
      <c r="D682" s="231"/>
      <c r="E682" s="121" t="s">
        <v>4550</v>
      </c>
      <c r="F682" s="120">
        <v>12000000</v>
      </c>
      <c r="G682" s="91" t="s">
        <v>3929</v>
      </c>
    </row>
    <row r="683" spans="1:7" s="73" customFormat="1" ht="13.2">
      <c r="A683" s="231">
        <v>405</v>
      </c>
      <c r="B683" s="231"/>
      <c r="C683" s="231"/>
      <c r="D683" s="231"/>
      <c r="E683" s="121" t="s">
        <v>4551</v>
      </c>
      <c r="F683" s="120">
        <v>12000000</v>
      </c>
      <c r="G683" s="91" t="s">
        <v>3929</v>
      </c>
    </row>
    <row r="684" spans="1:7" s="73" customFormat="1" ht="13.2">
      <c r="A684" s="231">
        <v>406</v>
      </c>
      <c r="B684" s="231"/>
      <c r="C684" s="231"/>
      <c r="D684" s="231"/>
      <c r="E684" s="121" t="s">
        <v>4552</v>
      </c>
      <c r="F684" s="120">
        <v>12000000</v>
      </c>
      <c r="G684" s="91" t="s">
        <v>3929</v>
      </c>
    </row>
    <row r="685" spans="1:7" s="73" customFormat="1" ht="13.2">
      <c r="A685" s="231">
        <v>407</v>
      </c>
      <c r="B685" s="231"/>
      <c r="C685" s="231"/>
      <c r="D685" s="231"/>
      <c r="E685" s="121" t="s">
        <v>4553</v>
      </c>
      <c r="F685" s="120">
        <v>12000000</v>
      </c>
      <c r="G685" s="91" t="s">
        <v>3929</v>
      </c>
    </row>
    <row r="686" spans="1:7" s="73" customFormat="1" ht="13.2">
      <c r="A686" s="231">
        <v>408</v>
      </c>
      <c r="B686" s="231"/>
      <c r="C686" s="231"/>
      <c r="D686" s="231"/>
      <c r="E686" s="121" t="s">
        <v>4554</v>
      </c>
      <c r="F686" s="120">
        <v>12000000</v>
      </c>
      <c r="G686" s="91" t="s">
        <v>3929</v>
      </c>
    </row>
    <row r="687" spans="1:7" s="73" customFormat="1" ht="13.2">
      <c r="A687" s="231">
        <v>409</v>
      </c>
      <c r="B687" s="231"/>
      <c r="C687" s="231"/>
      <c r="D687" s="231"/>
      <c r="E687" s="121" t="s">
        <v>4555</v>
      </c>
      <c r="F687" s="120">
        <v>12000000</v>
      </c>
      <c r="G687" s="91" t="s">
        <v>3929</v>
      </c>
    </row>
    <row r="688" spans="1:7" s="73" customFormat="1" ht="13.2">
      <c r="A688" s="231">
        <v>410</v>
      </c>
      <c r="B688" s="231"/>
      <c r="C688" s="231"/>
      <c r="D688" s="231"/>
      <c r="E688" s="121" t="s">
        <v>4556</v>
      </c>
      <c r="F688" s="120">
        <v>12000000</v>
      </c>
      <c r="G688" s="91" t="s">
        <v>3929</v>
      </c>
    </row>
    <row r="689" spans="1:7" s="73" customFormat="1" ht="13.2">
      <c r="A689" s="231">
        <v>411</v>
      </c>
      <c r="B689" s="231"/>
      <c r="C689" s="231"/>
      <c r="D689" s="231"/>
      <c r="E689" s="121" t="s">
        <v>4557</v>
      </c>
      <c r="F689" s="120">
        <v>12000000</v>
      </c>
      <c r="G689" s="91" t="s">
        <v>3929</v>
      </c>
    </row>
    <row r="690" spans="1:7" s="73" customFormat="1" ht="13.2">
      <c r="A690" s="231">
        <v>412</v>
      </c>
      <c r="B690" s="231"/>
      <c r="C690" s="231"/>
      <c r="D690" s="231"/>
      <c r="E690" s="121" t="s">
        <v>4558</v>
      </c>
      <c r="F690" s="120">
        <v>12000000</v>
      </c>
      <c r="G690" s="91" t="s">
        <v>3929</v>
      </c>
    </row>
    <row r="691" spans="1:7" s="73" customFormat="1" ht="13.2">
      <c r="A691" s="231">
        <v>413</v>
      </c>
      <c r="B691" s="231"/>
      <c r="C691" s="231"/>
      <c r="D691" s="231"/>
      <c r="E691" s="121" t="s">
        <v>4559</v>
      </c>
      <c r="F691" s="120">
        <v>12000000</v>
      </c>
      <c r="G691" s="91" t="s">
        <v>3929</v>
      </c>
    </row>
    <row r="692" spans="1:7" s="73" customFormat="1" ht="13.2">
      <c r="A692" s="231">
        <v>414</v>
      </c>
      <c r="B692" s="231"/>
      <c r="C692" s="231"/>
      <c r="D692" s="231"/>
      <c r="E692" s="121" t="s">
        <v>4560</v>
      </c>
      <c r="F692" s="120">
        <v>12000000</v>
      </c>
      <c r="G692" s="91" t="s">
        <v>3929</v>
      </c>
    </row>
    <row r="693" spans="1:7" s="73" customFormat="1" ht="13.2">
      <c r="A693" s="231">
        <v>415</v>
      </c>
      <c r="B693" s="231"/>
      <c r="C693" s="231"/>
      <c r="D693" s="231"/>
      <c r="E693" s="121" t="s">
        <v>4561</v>
      </c>
      <c r="F693" s="120">
        <v>12000000</v>
      </c>
      <c r="G693" s="91" t="s">
        <v>3929</v>
      </c>
    </row>
    <row r="694" spans="1:7" s="73" customFormat="1" ht="13.2">
      <c r="A694" s="231">
        <v>416</v>
      </c>
      <c r="B694" s="231"/>
      <c r="C694" s="231"/>
      <c r="D694" s="231"/>
      <c r="E694" s="121" t="s">
        <v>4562</v>
      </c>
      <c r="F694" s="120">
        <v>12000000</v>
      </c>
      <c r="G694" s="91" t="s">
        <v>3929</v>
      </c>
    </row>
    <row r="695" spans="1:7" s="73" customFormat="1" ht="13.2">
      <c r="A695" s="231">
        <v>417</v>
      </c>
      <c r="B695" s="231"/>
      <c r="C695" s="231"/>
      <c r="D695" s="231"/>
      <c r="E695" s="121" t="s">
        <v>4563</v>
      </c>
      <c r="F695" s="120">
        <v>12000000</v>
      </c>
      <c r="G695" s="91" t="s">
        <v>3929</v>
      </c>
    </row>
    <row r="696" spans="1:7" s="73" customFormat="1" ht="13.2">
      <c r="A696" s="231">
        <v>418</v>
      </c>
      <c r="B696" s="231"/>
      <c r="C696" s="231"/>
      <c r="D696" s="231"/>
      <c r="E696" s="121" t="s">
        <v>4564</v>
      </c>
      <c r="F696" s="120">
        <v>12000000</v>
      </c>
      <c r="G696" s="91" t="s">
        <v>3929</v>
      </c>
    </row>
    <row r="697" spans="1:7" s="73" customFormat="1" ht="13.2">
      <c r="A697" s="231">
        <v>419</v>
      </c>
      <c r="B697" s="231"/>
      <c r="C697" s="231"/>
      <c r="D697" s="231"/>
      <c r="E697" s="121" t="s">
        <v>4565</v>
      </c>
      <c r="F697" s="120">
        <v>12000000</v>
      </c>
      <c r="G697" s="91" t="s">
        <v>3929</v>
      </c>
    </row>
    <row r="698" spans="1:7" s="73" customFormat="1" ht="13.2">
      <c r="A698" s="231">
        <v>420</v>
      </c>
      <c r="B698" s="231"/>
      <c r="C698" s="231"/>
      <c r="D698" s="231"/>
      <c r="E698" s="121" t="s">
        <v>4566</v>
      </c>
      <c r="F698" s="120">
        <v>12000000</v>
      </c>
      <c r="G698" s="91" t="s">
        <v>3929</v>
      </c>
    </row>
    <row r="699" spans="1:7" s="73" customFormat="1" ht="13.2">
      <c r="A699" s="231">
        <v>421</v>
      </c>
      <c r="B699" s="231"/>
      <c r="C699" s="231"/>
      <c r="D699" s="231"/>
      <c r="E699" s="121" t="s">
        <v>4567</v>
      </c>
      <c r="F699" s="120">
        <v>12000000</v>
      </c>
      <c r="G699" s="91" t="s">
        <v>3929</v>
      </c>
    </row>
    <row r="700" spans="1:7" s="73" customFormat="1" ht="13.2">
      <c r="A700" s="231">
        <v>422</v>
      </c>
      <c r="B700" s="231"/>
      <c r="C700" s="231"/>
      <c r="D700" s="231"/>
      <c r="E700" s="121" t="s">
        <v>4375</v>
      </c>
      <c r="F700" s="120">
        <v>12000000</v>
      </c>
      <c r="G700" s="91" t="s">
        <v>3929</v>
      </c>
    </row>
    <row r="701" spans="1:7" s="73" customFormat="1" ht="13.2">
      <c r="A701" s="231">
        <v>423</v>
      </c>
      <c r="B701" s="231"/>
      <c r="C701" s="231"/>
      <c r="D701" s="231"/>
      <c r="E701" s="121" t="s">
        <v>4568</v>
      </c>
      <c r="F701" s="120">
        <v>12000000</v>
      </c>
      <c r="G701" s="91" t="s">
        <v>3929</v>
      </c>
    </row>
    <row r="702" spans="1:7" s="73" customFormat="1" ht="13.2">
      <c r="A702" s="231">
        <v>424</v>
      </c>
      <c r="B702" s="231"/>
      <c r="C702" s="231"/>
      <c r="D702" s="231"/>
      <c r="E702" s="121" t="s">
        <v>4569</v>
      </c>
      <c r="F702" s="120">
        <v>12000000</v>
      </c>
      <c r="G702" s="91" t="s">
        <v>3929</v>
      </c>
    </row>
    <row r="703" spans="1:7" s="73" customFormat="1" ht="13.2">
      <c r="A703" s="231">
        <v>425</v>
      </c>
      <c r="B703" s="231"/>
      <c r="C703" s="231"/>
      <c r="D703" s="231"/>
      <c r="E703" s="121" t="s">
        <v>4570</v>
      </c>
      <c r="F703" s="120">
        <v>12000000</v>
      </c>
      <c r="G703" s="91" t="s">
        <v>3929</v>
      </c>
    </row>
    <row r="704" spans="1:7" s="73" customFormat="1" ht="13.2">
      <c r="A704" s="231">
        <v>426</v>
      </c>
      <c r="B704" s="231"/>
      <c r="C704" s="231"/>
      <c r="D704" s="231"/>
      <c r="E704" s="121" t="s">
        <v>4571</v>
      </c>
      <c r="F704" s="120">
        <v>12000000</v>
      </c>
      <c r="G704" s="91" t="s">
        <v>3929</v>
      </c>
    </row>
    <row r="705" spans="1:7" s="73" customFormat="1" ht="13.2">
      <c r="A705" s="231">
        <v>427</v>
      </c>
      <c r="B705" s="231"/>
      <c r="C705" s="231"/>
      <c r="D705" s="231"/>
      <c r="E705" s="121" t="s">
        <v>4572</v>
      </c>
      <c r="F705" s="120">
        <v>12000000</v>
      </c>
      <c r="G705" s="91" t="s">
        <v>3929</v>
      </c>
    </row>
    <row r="706" spans="1:7" s="73" customFormat="1" ht="13.2">
      <c r="A706" s="231">
        <v>428</v>
      </c>
      <c r="B706" s="231"/>
      <c r="C706" s="231"/>
      <c r="D706" s="231"/>
      <c r="E706" s="121" t="s">
        <v>4573</v>
      </c>
      <c r="F706" s="120">
        <v>12000000</v>
      </c>
      <c r="G706" s="91" t="s">
        <v>3929</v>
      </c>
    </row>
    <row r="707" spans="1:7" s="73" customFormat="1" ht="13.2">
      <c r="A707" s="231">
        <v>429</v>
      </c>
      <c r="B707" s="231"/>
      <c r="C707" s="231"/>
      <c r="D707" s="231"/>
      <c r="E707" s="121" t="s">
        <v>4574</v>
      </c>
      <c r="F707" s="120">
        <v>12000000</v>
      </c>
      <c r="G707" s="91" t="s">
        <v>3929</v>
      </c>
    </row>
    <row r="708" spans="1:7" s="73" customFormat="1" ht="13.2">
      <c r="A708" s="231">
        <v>430</v>
      </c>
      <c r="B708" s="231"/>
      <c r="C708" s="231"/>
      <c r="D708" s="231"/>
      <c r="E708" s="121" t="s">
        <v>4575</v>
      </c>
      <c r="F708" s="120">
        <v>12000000</v>
      </c>
      <c r="G708" s="91" t="s">
        <v>3929</v>
      </c>
    </row>
    <row r="709" spans="1:7" s="73" customFormat="1" ht="13.2">
      <c r="A709" s="231">
        <v>431</v>
      </c>
      <c r="B709" s="231"/>
      <c r="C709" s="231"/>
      <c r="D709" s="231"/>
      <c r="E709" s="121" t="s">
        <v>4576</v>
      </c>
      <c r="F709" s="120">
        <v>12000000</v>
      </c>
      <c r="G709" s="91" t="s">
        <v>3929</v>
      </c>
    </row>
    <row r="710" spans="1:7" s="73" customFormat="1" ht="13.2">
      <c r="A710" s="231">
        <v>432</v>
      </c>
      <c r="B710" s="231"/>
      <c r="C710" s="231"/>
      <c r="D710" s="231"/>
      <c r="E710" s="121" t="s">
        <v>4390</v>
      </c>
      <c r="F710" s="120">
        <v>12000000</v>
      </c>
      <c r="G710" s="91" t="s">
        <v>3929</v>
      </c>
    </row>
    <row r="711" spans="1:7" s="73" customFormat="1" ht="13.2">
      <c r="A711" s="231">
        <v>433</v>
      </c>
      <c r="B711" s="231"/>
      <c r="C711" s="231"/>
      <c r="D711" s="231"/>
      <c r="E711" s="121" t="s">
        <v>4577</v>
      </c>
      <c r="F711" s="120">
        <v>12000000</v>
      </c>
      <c r="G711" s="91" t="s">
        <v>3929</v>
      </c>
    </row>
    <row r="712" spans="1:7" s="73" customFormat="1" ht="13.2">
      <c r="A712" s="231">
        <v>434</v>
      </c>
      <c r="B712" s="231"/>
      <c r="C712" s="231"/>
      <c r="D712" s="231"/>
      <c r="E712" s="121" t="s">
        <v>4578</v>
      </c>
      <c r="F712" s="120">
        <v>12000000</v>
      </c>
      <c r="G712" s="91" t="s">
        <v>3929</v>
      </c>
    </row>
    <row r="713" spans="1:7" s="73" customFormat="1" ht="13.2">
      <c r="A713" s="231">
        <v>435</v>
      </c>
      <c r="B713" s="231"/>
      <c r="C713" s="231"/>
      <c r="D713" s="231"/>
      <c r="E713" s="121" t="s">
        <v>4579</v>
      </c>
      <c r="F713" s="120">
        <v>12000000</v>
      </c>
      <c r="G713" s="91" t="s">
        <v>3929</v>
      </c>
    </row>
    <row r="714" spans="1:7" s="73" customFormat="1" ht="13.2">
      <c r="A714" s="231">
        <v>436</v>
      </c>
      <c r="B714" s="231"/>
      <c r="C714" s="231"/>
      <c r="D714" s="231"/>
      <c r="E714" s="121" t="s">
        <v>4580</v>
      </c>
      <c r="F714" s="120">
        <v>12000000</v>
      </c>
      <c r="G714" s="91" t="s">
        <v>3929</v>
      </c>
    </row>
    <row r="715" spans="1:7" s="73" customFormat="1" ht="13.2">
      <c r="A715" s="231">
        <v>437</v>
      </c>
      <c r="B715" s="231"/>
      <c r="C715" s="231"/>
      <c r="D715" s="231"/>
      <c r="E715" s="121" t="s">
        <v>4581</v>
      </c>
      <c r="F715" s="120">
        <v>12000000</v>
      </c>
      <c r="G715" s="91" t="s">
        <v>3929</v>
      </c>
    </row>
    <row r="716" spans="1:7" s="73" customFormat="1" ht="13.2">
      <c r="A716" s="231">
        <v>438</v>
      </c>
      <c r="B716" s="231"/>
      <c r="C716" s="231"/>
      <c r="D716" s="231"/>
      <c r="E716" s="121" t="s">
        <v>4582</v>
      </c>
      <c r="F716" s="120">
        <v>12000000</v>
      </c>
      <c r="G716" s="91" t="s">
        <v>3929</v>
      </c>
    </row>
    <row r="717" spans="1:7" s="73" customFormat="1" ht="13.2">
      <c r="A717" s="231">
        <v>439</v>
      </c>
      <c r="B717" s="231"/>
      <c r="C717" s="231"/>
      <c r="D717" s="231"/>
      <c r="E717" s="121" t="s">
        <v>4583</v>
      </c>
      <c r="F717" s="120">
        <v>12000000</v>
      </c>
      <c r="G717" s="91" t="s">
        <v>3929</v>
      </c>
    </row>
    <row r="718" spans="1:7" s="73" customFormat="1" ht="13.2">
      <c r="A718" s="231">
        <v>440</v>
      </c>
      <c r="B718" s="231"/>
      <c r="C718" s="231"/>
      <c r="D718" s="231"/>
      <c r="E718" s="121" t="s">
        <v>4584</v>
      </c>
      <c r="F718" s="120">
        <v>12000000</v>
      </c>
      <c r="G718" s="91" t="s">
        <v>3929</v>
      </c>
    </row>
    <row r="719" spans="1:7" s="73" customFormat="1" ht="13.2">
      <c r="A719" s="231">
        <v>441</v>
      </c>
      <c r="B719" s="231"/>
      <c r="C719" s="231"/>
      <c r="D719" s="231"/>
      <c r="E719" s="121" t="s">
        <v>4585</v>
      </c>
      <c r="F719" s="120">
        <v>12000000</v>
      </c>
      <c r="G719" s="91" t="s">
        <v>3929</v>
      </c>
    </row>
    <row r="720" spans="1:7" s="73" customFormat="1" ht="13.2">
      <c r="A720" s="231">
        <v>442</v>
      </c>
      <c r="B720" s="231"/>
      <c r="C720" s="231"/>
      <c r="D720" s="231"/>
      <c r="E720" s="121" t="s">
        <v>4586</v>
      </c>
      <c r="F720" s="120">
        <v>12000000</v>
      </c>
      <c r="G720" s="91" t="s">
        <v>3929</v>
      </c>
    </row>
    <row r="721" spans="1:7" s="73" customFormat="1" ht="13.2">
      <c r="A721" s="231">
        <v>443</v>
      </c>
      <c r="B721" s="231"/>
      <c r="C721" s="231"/>
      <c r="D721" s="231"/>
      <c r="E721" s="121" t="s">
        <v>4587</v>
      </c>
      <c r="F721" s="120">
        <v>12000000</v>
      </c>
      <c r="G721" s="91" t="s">
        <v>3929</v>
      </c>
    </row>
    <row r="722" spans="1:7" s="73" customFormat="1" ht="13.2">
      <c r="A722" s="231">
        <v>444</v>
      </c>
      <c r="B722" s="231"/>
      <c r="C722" s="231"/>
      <c r="D722" s="231"/>
      <c r="E722" s="121" t="s">
        <v>4588</v>
      </c>
      <c r="F722" s="120">
        <v>12000000</v>
      </c>
      <c r="G722" s="91" t="s">
        <v>3929</v>
      </c>
    </row>
    <row r="723" spans="1:7" s="73" customFormat="1" ht="13.2">
      <c r="A723" s="231">
        <v>445</v>
      </c>
      <c r="B723" s="231"/>
      <c r="C723" s="231"/>
      <c r="D723" s="231"/>
      <c r="E723" s="121" t="s">
        <v>4589</v>
      </c>
      <c r="F723" s="120">
        <v>12000000</v>
      </c>
      <c r="G723" s="91" t="s">
        <v>3929</v>
      </c>
    </row>
    <row r="724" spans="1:7" s="73" customFormat="1" ht="13.2">
      <c r="A724" s="231">
        <v>446</v>
      </c>
      <c r="B724" s="231"/>
      <c r="C724" s="231"/>
      <c r="D724" s="231"/>
      <c r="E724" s="121" t="s">
        <v>4590</v>
      </c>
      <c r="F724" s="120">
        <v>12000000</v>
      </c>
      <c r="G724" s="91" t="s">
        <v>3929</v>
      </c>
    </row>
    <row r="725" spans="1:7" s="73" customFormat="1" ht="13.2">
      <c r="A725" s="231">
        <v>447</v>
      </c>
      <c r="B725" s="231"/>
      <c r="C725" s="231"/>
      <c r="D725" s="231"/>
      <c r="E725" s="121" t="s">
        <v>4591</v>
      </c>
      <c r="F725" s="120">
        <v>12000000</v>
      </c>
      <c r="G725" s="91" t="s">
        <v>3929</v>
      </c>
    </row>
    <row r="726" spans="1:7" s="73" customFormat="1" ht="13.2">
      <c r="A726" s="231">
        <v>448</v>
      </c>
      <c r="B726" s="231"/>
      <c r="C726" s="231"/>
      <c r="D726" s="231"/>
      <c r="E726" s="121" t="s">
        <v>4592</v>
      </c>
      <c r="F726" s="120">
        <v>12000000</v>
      </c>
      <c r="G726" s="91" t="s">
        <v>3929</v>
      </c>
    </row>
    <row r="727" spans="1:7" s="73" customFormat="1" ht="13.2">
      <c r="A727" s="231">
        <v>449</v>
      </c>
      <c r="B727" s="231"/>
      <c r="C727" s="231"/>
      <c r="D727" s="231"/>
      <c r="E727" s="121" t="s">
        <v>4593</v>
      </c>
      <c r="F727" s="120">
        <v>12000000</v>
      </c>
      <c r="G727" s="91" t="s">
        <v>3929</v>
      </c>
    </row>
    <row r="728" spans="1:7" s="73" customFormat="1" ht="13.2">
      <c r="A728" s="231">
        <v>450</v>
      </c>
      <c r="B728" s="231"/>
      <c r="C728" s="231"/>
      <c r="D728" s="231"/>
      <c r="E728" s="121" t="s">
        <v>4594</v>
      </c>
      <c r="F728" s="120">
        <v>12000000</v>
      </c>
      <c r="G728" s="91" t="s">
        <v>3929</v>
      </c>
    </row>
    <row r="729" spans="1:7" s="73" customFormat="1" ht="13.2">
      <c r="A729" s="231">
        <v>451</v>
      </c>
      <c r="B729" s="231"/>
      <c r="C729" s="231"/>
      <c r="D729" s="231"/>
      <c r="E729" s="121" t="s">
        <v>4595</v>
      </c>
      <c r="F729" s="120">
        <v>12000000</v>
      </c>
      <c r="G729" s="91" t="s">
        <v>3929</v>
      </c>
    </row>
    <row r="730" spans="1:7" s="73" customFormat="1" ht="13.2">
      <c r="A730" s="231">
        <v>452</v>
      </c>
      <c r="B730" s="231"/>
      <c r="C730" s="231"/>
      <c r="D730" s="231"/>
      <c r="E730" s="121" t="s">
        <v>4596</v>
      </c>
      <c r="F730" s="120">
        <v>12000000</v>
      </c>
      <c r="G730" s="91" t="s">
        <v>3929</v>
      </c>
    </row>
    <row r="731" spans="1:7" s="73" customFormat="1" ht="13.2">
      <c r="A731" s="231">
        <v>453</v>
      </c>
      <c r="B731" s="231"/>
      <c r="C731" s="231"/>
      <c r="D731" s="231"/>
      <c r="E731" s="121" t="s">
        <v>4597</v>
      </c>
      <c r="F731" s="120">
        <v>12000000</v>
      </c>
      <c r="G731" s="91" t="s">
        <v>3929</v>
      </c>
    </row>
    <row r="732" spans="1:7" s="73" customFormat="1" ht="13.2">
      <c r="A732" s="231">
        <v>454</v>
      </c>
      <c r="B732" s="231"/>
      <c r="C732" s="231"/>
      <c r="D732" s="231"/>
      <c r="E732" s="121" t="s">
        <v>4598</v>
      </c>
      <c r="F732" s="120">
        <v>12000000</v>
      </c>
      <c r="G732" s="91" t="s">
        <v>3929</v>
      </c>
    </row>
    <row r="733" spans="1:7" s="73" customFormat="1" ht="13.2">
      <c r="A733" s="231">
        <v>455</v>
      </c>
      <c r="B733" s="231"/>
      <c r="C733" s="231"/>
      <c r="D733" s="231"/>
      <c r="E733" s="121" t="s">
        <v>4599</v>
      </c>
      <c r="F733" s="120">
        <v>12000000</v>
      </c>
      <c r="G733" s="91" t="s">
        <v>3929</v>
      </c>
    </row>
    <row r="734" spans="1:7" s="73" customFormat="1" ht="13.2">
      <c r="A734" s="231">
        <v>456</v>
      </c>
      <c r="B734" s="231"/>
      <c r="C734" s="231"/>
      <c r="D734" s="231"/>
      <c r="E734" s="121" t="s">
        <v>4600</v>
      </c>
      <c r="F734" s="120">
        <v>12000000</v>
      </c>
      <c r="G734" s="91" t="s">
        <v>3929</v>
      </c>
    </row>
    <row r="735" spans="1:7" s="73" customFormat="1" ht="13.2">
      <c r="A735" s="231">
        <v>457</v>
      </c>
      <c r="B735" s="231"/>
      <c r="C735" s="231"/>
      <c r="D735" s="231"/>
      <c r="E735" s="121" t="s">
        <v>4601</v>
      </c>
      <c r="F735" s="120">
        <v>12000000</v>
      </c>
      <c r="G735" s="91" t="s">
        <v>3929</v>
      </c>
    </row>
    <row r="736" spans="1:7" s="73" customFormat="1" ht="13.2">
      <c r="A736" s="231">
        <v>458</v>
      </c>
      <c r="B736" s="231"/>
      <c r="C736" s="231"/>
      <c r="D736" s="231"/>
      <c r="E736" s="121" t="s">
        <v>4602</v>
      </c>
      <c r="F736" s="120">
        <v>12000000</v>
      </c>
      <c r="G736" s="91" t="s">
        <v>3929</v>
      </c>
    </row>
    <row r="737" spans="1:7" s="73" customFormat="1" ht="13.2">
      <c r="A737" s="231">
        <v>459</v>
      </c>
      <c r="B737" s="231"/>
      <c r="C737" s="231"/>
      <c r="D737" s="231"/>
      <c r="E737" s="121" t="s">
        <v>4603</v>
      </c>
      <c r="F737" s="120">
        <v>12000000</v>
      </c>
      <c r="G737" s="91" t="s">
        <v>3929</v>
      </c>
    </row>
    <row r="738" spans="1:7" s="73" customFormat="1" ht="13.2">
      <c r="A738" s="231">
        <v>460</v>
      </c>
      <c r="B738" s="231"/>
      <c r="C738" s="231"/>
      <c r="D738" s="231"/>
      <c r="E738" s="121" t="s">
        <v>4604</v>
      </c>
      <c r="F738" s="120">
        <v>12000000</v>
      </c>
      <c r="G738" s="91" t="s">
        <v>3929</v>
      </c>
    </row>
    <row r="739" spans="1:7" s="73" customFormat="1" ht="13.2">
      <c r="A739" s="231">
        <v>461</v>
      </c>
      <c r="B739" s="231"/>
      <c r="C739" s="231"/>
      <c r="D739" s="231"/>
      <c r="E739" s="121" t="s">
        <v>4605</v>
      </c>
      <c r="F739" s="120">
        <v>12000000</v>
      </c>
      <c r="G739" s="91" t="s">
        <v>3929</v>
      </c>
    </row>
    <row r="740" spans="1:7" s="73" customFormat="1" ht="13.2">
      <c r="A740" s="231">
        <v>462</v>
      </c>
      <c r="B740" s="231"/>
      <c r="C740" s="231"/>
      <c r="D740" s="231"/>
      <c r="E740" s="121" t="s">
        <v>4606</v>
      </c>
      <c r="F740" s="120">
        <v>12000000</v>
      </c>
      <c r="G740" s="91" t="s">
        <v>3929</v>
      </c>
    </row>
    <row r="741" spans="1:7" s="73" customFormat="1" ht="13.2">
      <c r="A741" s="231">
        <v>463</v>
      </c>
      <c r="B741" s="231"/>
      <c r="C741" s="231"/>
      <c r="D741" s="231"/>
      <c r="E741" s="121" t="s">
        <v>4607</v>
      </c>
      <c r="F741" s="120">
        <v>12000000</v>
      </c>
      <c r="G741" s="91" t="s">
        <v>3929</v>
      </c>
    </row>
    <row r="742" spans="1:7" s="73" customFormat="1" ht="13.2">
      <c r="A742" s="231">
        <v>464</v>
      </c>
      <c r="B742" s="231"/>
      <c r="C742" s="231"/>
      <c r="D742" s="231"/>
      <c r="E742" s="121" t="s">
        <v>4608</v>
      </c>
      <c r="F742" s="120">
        <v>12000000</v>
      </c>
      <c r="G742" s="91" t="s">
        <v>3929</v>
      </c>
    </row>
    <row r="743" spans="1:7" s="73" customFormat="1" ht="13.2">
      <c r="A743" s="231">
        <v>465</v>
      </c>
      <c r="B743" s="231"/>
      <c r="C743" s="231"/>
      <c r="D743" s="231"/>
      <c r="E743" s="121" t="s">
        <v>4609</v>
      </c>
      <c r="F743" s="120">
        <v>12000000</v>
      </c>
      <c r="G743" s="91" t="s">
        <v>3929</v>
      </c>
    </row>
    <row r="744" spans="1:7" s="73" customFormat="1" ht="13.2">
      <c r="A744" s="231">
        <v>466</v>
      </c>
      <c r="B744" s="231"/>
      <c r="C744" s="231"/>
      <c r="D744" s="231"/>
      <c r="E744" s="121" t="s">
        <v>4610</v>
      </c>
      <c r="F744" s="120">
        <v>12000000</v>
      </c>
      <c r="G744" s="91" t="s">
        <v>3929</v>
      </c>
    </row>
    <row r="745" spans="1:7" s="73" customFormat="1" ht="13.2">
      <c r="A745" s="231">
        <v>467</v>
      </c>
      <c r="B745" s="231"/>
      <c r="C745" s="231"/>
      <c r="D745" s="231"/>
      <c r="E745" s="121" t="s">
        <v>4611</v>
      </c>
      <c r="F745" s="120">
        <v>12000000</v>
      </c>
      <c r="G745" s="91" t="s">
        <v>3929</v>
      </c>
    </row>
    <row r="746" spans="1:7" s="73" customFormat="1" ht="13.2">
      <c r="A746" s="231">
        <v>468</v>
      </c>
      <c r="B746" s="231"/>
      <c r="C746" s="231"/>
      <c r="D746" s="231"/>
      <c r="E746" s="121" t="s">
        <v>4612</v>
      </c>
      <c r="F746" s="120">
        <v>12000000</v>
      </c>
      <c r="G746" s="91" t="s">
        <v>3929</v>
      </c>
    </row>
    <row r="747" spans="1:7" s="73" customFormat="1" ht="13.2">
      <c r="A747" s="231">
        <v>469</v>
      </c>
      <c r="B747" s="231"/>
      <c r="C747" s="231"/>
      <c r="D747" s="231"/>
      <c r="E747" s="121" t="s">
        <v>4613</v>
      </c>
      <c r="F747" s="120">
        <v>12000000</v>
      </c>
      <c r="G747" s="91" t="s">
        <v>3929</v>
      </c>
    </row>
    <row r="748" spans="1:7" s="73" customFormat="1" ht="13.2">
      <c r="A748" s="231">
        <v>470</v>
      </c>
      <c r="B748" s="231"/>
      <c r="C748" s="231"/>
      <c r="D748" s="231"/>
      <c r="E748" s="121" t="s">
        <v>4614</v>
      </c>
      <c r="F748" s="120">
        <v>12000000</v>
      </c>
      <c r="G748" s="91" t="s">
        <v>3929</v>
      </c>
    </row>
    <row r="749" spans="1:7" s="73" customFormat="1" ht="13.2">
      <c r="A749" s="231">
        <v>471</v>
      </c>
      <c r="B749" s="231"/>
      <c r="C749" s="231"/>
      <c r="D749" s="231"/>
      <c r="E749" s="121" t="s">
        <v>4615</v>
      </c>
      <c r="F749" s="120">
        <v>12000000</v>
      </c>
      <c r="G749" s="91" t="s">
        <v>3929</v>
      </c>
    </row>
    <row r="750" spans="1:7" s="73" customFormat="1" ht="13.2">
      <c r="A750" s="231">
        <v>472</v>
      </c>
      <c r="B750" s="231"/>
      <c r="C750" s="231"/>
      <c r="D750" s="231"/>
      <c r="E750" s="121" t="s">
        <v>4616</v>
      </c>
      <c r="F750" s="120">
        <v>12000000</v>
      </c>
      <c r="G750" s="91" t="s">
        <v>3929</v>
      </c>
    </row>
    <row r="751" spans="1:7" s="73" customFormat="1" ht="13.2">
      <c r="A751" s="231">
        <v>473</v>
      </c>
      <c r="B751" s="231"/>
      <c r="C751" s="231"/>
      <c r="D751" s="231"/>
      <c r="E751" s="121" t="s">
        <v>4617</v>
      </c>
      <c r="F751" s="120">
        <v>12000000</v>
      </c>
      <c r="G751" s="91" t="s">
        <v>3929</v>
      </c>
    </row>
    <row r="752" spans="1:7" s="73" customFormat="1" ht="13.2">
      <c r="A752" s="231">
        <v>474</v>
      </c>
      <c r="B752" s="231"/>
      <c r="C752" s="231"/>
      <c r="D752" s="231"/>
      <c r="E752" s="121" t="s">
        <v>4618</v>
      </c>
      <c r="F752" s="120">
        <v>12000000</v>
      </c>
      <c r="G752" s="91" t="s">
        <v>3929</v>
      </c>
    </row>
    <row r="753" spans="1:7" s="73" customFormat="1" ht="13.2">
      <c r="A753" s="231">
        <v>475</v>
      </c>
      <c r="B753" s="231"/>
      <c r="C753" s="231"/>
      <c r="D753" s="231"/>
      <c r="E753" s="121" t="s">
        <v>4619</v>
      </c>
      <c r="F753" s="120">
        <v>12000000</v>
      </c>
      <c r="G753" s="91" t="s">
        <v>3929</v>
      </c>
    </row>
    <row r="754" spans="1:7" s="73" customFormat="1" ht="13.2">
      <c r="A754" s="231">
        <v>476</v>
      </c>
      <c r="B754" s="231"/>
      <c r="C754" s="231"/>
      <c r="D754" s="231"/>
      <c r="E754" s="121" t="s">
        <v>4620</v>
      </c>
      <c r="F754" s="120">
        <v>12000000</v>
      </c>
      <c r="G754" s="91" t="s">
        <v>3929</v>
      </c>
    </row>
    <row r="755" spans="1:7" s="73" customFormat="1" ht="13.2">
      <c r="A755" s="231">
        <v>477</v>
      </c>
      <c r="B755" s="231"/>
      <c r="C755" s="231"/>
      <c r="D755" s="231"/>
      <c r="E755" s="121" t="s">
        <v>4621</v>
      </c>
      <c r="F755" s="120">
        <v>12000000</v>
      </c>
      <c r="G755" s="91" t="s">
        <v>3929</v>
      </c>
    </row>
    <row r="756" spans="1:7" s="73" customFormat="1" ht="13.2">
      <c r="A756" s="231">
        <v>478</v>
      </c>
      <c r="B756" s="231"/>
      <c r="C756" s="231"/>
      <c r="D756" s="231"/>
      <c r="E756" s="121" t="s">
        <v>4622</v>
      </c>
      <c r="F756" s="120">
        <v>12000000</v>
      </c>
      <c r="G756" s="91" t="s">
        <v>3929</v>
      </c>
    </row>
    <row r="757" spans="1:7" s="73" customFormat="1" ht="13.2">
      <c r="A757" s="231">
        <v>479</v>
      </c>
      <c r="B757" s="231"/>
      <c r="C757" s="231"/>
      <c r="D757" s="231"/>
      <c r="E757" s="121" t="s">
        <v>4623</v>
      </c>
      <c r="F757" s="120">
        <v>12000000</v>
      </c>
      <c r="G757" s="91" t="s">
        <v>3929</v>
      </c>
    </row>
    <row r="758" spans="1:7" s="73" customFormat="1" ht="13.2">
      <c r="A758" s="231">
        <v>480</v>
      </c>
      <c r="B758" s="231"/>
      <c r="C758" s="231"/>
      <c r="D758" s="231"/>
      <c r="E758" s="121" t="s">
        <v>4624</v>
      </c>
      <c r="F758" s="120">
        <v>12000000</v>
      </c>
      <c r="G758" s="91" t="s">
        <v>3929</v>
      </c>
    </row>
    <row r="759" spans="1:7" s="73" customFormat="1" ht="13.2">
      <c r="A759" s="231">
        <v>481</v>
      </c>
      <c r="B759" s="231"/>
      <c r="C759" s="231"/>
      <c r="D759" s="231"/>
      <c r="E759" s="121" t="s">
        <v>4625</v>
      </c>
      <c r="F759" s="120">
        <v>12000000</v>
      </c>
      <c r="G759" s="91" t="s">
        <v>3929</v>
      </c>
    </row>
    <row r="760" spans="1:7" s="73" customFormat="1" ht="13.2">
      <c r="A760" s="231">
        <v>482</v>
      </c>
      <c r="B760" s="231"/>
      <c r="C760" s="231"/>
      <c r="D760" s="231"/>
      <c r="E760" s="121" t="s">
        <v>4626</v>
      </c>
      <c r="F760" s="120">
        <v>12000000</v>
      </c>
      <c r="G760" s="91" t="s">
        <v>3929</v>
      </c>
    </row>
    <row r="761" spans="1:7" s="73" customFormat="1" ht="13.2">
      <c r="A761" s="231">
        <v>483</v>
      </c>
      <c r="B761" s="231"/>
      <c r="C761" s="231"/>
      <c r="D761" s="231"/>
      <c r="E761" s="121" t="s">
        <v>4627</v>
      </c>
      <c r="F761" s="120">
        <v>12000000</v>
      </c>
      <c r="G761" s="91" t="s">
        <v>3929</v>
      </c>
    </row>
    <row r="762" spans="1:7" s="73" customFormat="1" ht="13.2">
      <c r="A762" s="231">
        <v>484</v>
      </c>
      <c r="B762" s="231"/>
      <c r="C762" s="231"/>
      <c r="D762" s="231"/>
      <c r="E762" s="121" t="s">
        <v>4628</v>
      </c>
      <c r="F762" s="120">
        <v>12000000</v>
      </c>
      <c r="G762" s="91" t="s">
        <v>3929</v>
      </c>
    </row>
    <row r="763" spans="1:7" s="73" customFormat="1" ht="13.2">
      <c r="A763" s="231">
        <v>485</v>
      </c>
      <c r="B763" s="231"/>
      <c r="C763" s="231"/>
      <c r="D763" s="231"/>
      <c r="E763" s="121" t="s">
        <v>4629</v>
      </c>
      <c r="F763" s="120">
        <v>12000000</v>
      </c>
      <c r="G763" s="91" t="s">
        <v>3929</v>
      </c>
    </row>
    <row r="764" spans="1:7" s="73" customFormat="1" ht="13.2">
      <c r="A764" s="231">
        <v>486</v>
      </c>
      <c r="B764" s="231"/>
      <c r="C764" s="231"/>
      <c r="D764" s="231"/>
      <c r="E764" s="121" t="s">
        <v>4630</v>
      </c>
      <c r="F764" s="120">
        <v>12000000</v>
      </c>
      <c r="G764" s="91" t="s">
        <v>3929</v>
      </c>
    </row>
    <row r="765" spans="1:7" s="73" customFormat="1" ht="13.2">
      <c r="A765" s="231">
        <v>487</v>
      </c>
      <c r="B765" s="231"/>
      <c r="C765" s="231"/>
      <c r="D765" s="231"/>
      <c r="E765" s="121" t="s">
        <v>4226</v>
      </c>
      <c r="F765" s="120">
        <v>12000000</v>
      </c>
      <c r="G765" s="91" t="s">
        <v>3929</v>
      </c>
    </row>
    <row r="766" spans="1:7" s="73" customFormat="1" ht="13.2">
      <c r="A766" s="231">
        <v>488</v>
      </c>
      <c r="B766" s="231"/>
      <c r="C766" s="231"/>
      <c r="D766" s="231"/>
      <c r="E766" s="121" t="s">
        <v>4631</v>
      </c>
      <c r="F766" s="120">
        <v>12000000</v>
      </c>
      <c r="G766" s="91" t="s">
        <v>3929</v>
      </c>
    </row>
    <row r="767" spans="1:7" s="73" customFormat="1" ht="13.2">
      <c r="A767" s="231">
        <v>489</v>
      </c>
      <c r="B767" s="231"/>
      <c r="C767" s="231"/>
      <c r="D767" s="231"/>
      <c r="E767" s="121" t="s">
        <v>4632</v>
      </c>
      <c r="F767" s="120">
        <v>12000000</v>
      </c>
      <c r="G767" s="91" t="s">
        <v>3929</v>
      </c>
    </row>
    <row r="768" spans="1:7" s="73" customFormat="1" ht="13.2">
      <c r="A768" s="231">
        <v>490</v>
      </c>
      <c r="B768" s="231"/>
      <c r="C768" s="231"/>
      <c r="D768" s="231"/>
      <c r="E768" s="121" t="s">
        <v>4633</v>
      </c>
      <c r="F768" s="120">
        <v>12000000</v>
      </c>
      <c r="G768" s="91" t="s">
        <v>3929</v>
      </c>
    </row>
    <row r="769" spans="1:7" s="73" customFormat="1" ht="13.2">
      <c r="A769" s="231">
        <v>491</v>
      </c>
      <c r="B769" s="231"/>
      <c r="C769" s="231"/>
      <c r="D769" s="231"/>
      <c r="E769" s="121" t="s">
        <v>4634</v>
      </c>
      <c r="F769" s="120">
        <v>12000000</v>
      </c>
      <c r="G769" s="91" t="s">
        <v>3929</v>
      </c>
    </row>
    <row r="770" spans="1:7" s="73" customFormat="1" ht="13.2">
      <c r="A770" s="231">
        <v>492</v>
      </c>
      <c r="B770" s="231"/>
      <c r="C770" s="231"/>
      <c r="D770" s="231"/>
      <c r="E770" s="121" t="s">
        <v>4635</v>
      </c>
      <c r="F770" s="120">
        <v>12000000</v>
      </c>
      <c r="G770" s="91" t="s">
        <v>3929</v>
      </c>
    </row>
    <row r="771" spans="1:7" s="73" customFormat="1" ht="13.2">
      <c r="A771" s="231">
        <v>493</v>
      </c>
      <c r="B771" s="231"/>
      <c r="C771" s="231"/>
      <c r="D771" s="231"/>
      <c r="E771" s="121" t="s">
        <v>4636</v>
      </c>
      <c r="F771" s="120">
        <v>12000000</v>
      </c>
      <c r="G771" s="91" t="s">
        <v>3929</v>
      </c>
    </row>
    <row r="772" spans="1:7" s="73" customFormat="1" ht="13.2">
      <c r="A772" s="231">
        <v>494</v>
      </c>
      <c r="B772" s="231"/>
      <c r="C772" s="231"/>
      <c r="D772" s="231"/>
      <c r="E772" s="121" t="s">
        <v>4390</v>
      </c>
      <c r="F772" s="120">
        <v>12000000</v>
      </c>
      <c r="G772" s="91" t="s">
        <v>3929</v>
      </c>
    </row>
    <row r="773" spans="1:7" s="73" customFormat="1" ht="13.2">
      <c r="A773" s="231">
        <v>495</v>
      </c>
      <c r="B773" s="231"/>
      <c r="C773" s="231"/>
      <c r="D773" s="231"/>
      <c r="E773" s="121" t="s">
        <v>4637</v>
      </c>
      <c r="F773" s="120">
        <v>12000000</v>
      </c>
      <c r="G773" s="91" t="s">
        <v>3929</v>
      </c>
    </row>
    <row r="774" spans="1:7" s="73" customFormat="1" ht="13.2">
      <c r="A774" s="231">
        <v>496</v>
      </c>
      <c r="B774" s="231"/>
      <c r="C774" s="231"/>
      <c r="D774" s="231"/>
      <c r="E774" s="121" t="s">
        <v>4638</v>
      </c>
      <c r="F774" s="120">
        <v>12000000</v>
      </c>
      <c r="G774" s="91" t="s">
        <v>3929</v>
      </c>
    </row>
    <row r="775" spans="1:7" s="73" customFormat="1" ht="13.2">
      <c r="A775" s="231">
        <v>497</v>
      </c>
      <c r="B775" s="231"/>
      <c r="C775" s="231"/>
      <c r="D775" s="231"/>
      <c r="E775" s="121" t="s">
        <v>4639</v>
      </c>
      <c r="F775" s="120">
        <v>12000000</v>
      </c>
      <c r="G775" s="91" t="s">
        <v>3929</v>
      </c>
    </row>
    <row r="776" spans="1:7" s="73" customFormat="1" ht="13.2">
      <c r="A776" s="231">
        <v>498</v>
      </c>
      <c r="B776" s="231"/>
      <c r="C776" s="231"/>
      <c r="D776" s="231"/>
      <c r="E776" s="121" t="s">
        <v>4640</v>
      </c>
      <c r="F776" s="120">
        <v>12000000</v>
      </c>
      <c r="G776" s="91" t="s">
        <v>3929</v>
      </c>
    </row>
    <row r="777" spans="1:7" s="73" customFormat="1" ht="13.2">
      <c r="A777" s="231">
        <v>499</v>
      </c>
      <c r="B777" s="231"/>
      <c r="C777" s="231"/>
      <c r="D777" s="231"/>
      <c r="E777" s="121" t="s">
        <v>4641</v>
      </c>
      <c r="F777" s="120">
        <v>12000000</v>
      </c>
      <c r="G777" s="91" t="s">
        <v>3929</v>
      </c>
    </row>
    <row r="778" spans="1:7" s="73" customFormat="1" ht="13.2">
      <c r="A778" s="231">
        <v>500</v>
      </c>
      <c r="B778" s="231"/>
      <c r="C778" s="231"/>
      <c r="D778" s="231"/>
      <c r="E778" s="121" t="s">
        <v>4642</v>
      </c>
      <c r="F778" s="120">
        <v>12000000</v>
      </c>
      <c r="G778" s="91" t="s">
        <v>3929</v>
      </c>
    </row>
    <row r="779" spans="1:7" s="73" customFormat="1" ht="13.2">
      <c r="A779" s="231">
        <v>501</v>
      </c>
      <c r="B779" s="231"/>
      <c r="C779" s="231"/>
      <c r="D779" s="231"/>
      <c r="E779" s="121" t="s">
        <v>4643</v>
      </c>
      <c r="F779" s="120">
        <v>12000000</v>
      </c>
      <c r="G779" s="91" t="s">
        <v>3929</v>
      </c>
    </row>
    <row r="780" spans="1:7" s="73" customFormat="1" ht="13.2">
      <c r="A780" s="231">
        <v>502</v>
      </c>
      <c r="B780" s="231"/>
      <c r="C780" s="231"/>
      <c r="D780" s="231"/>
      <c r="E780" s="121" t="s">
        <v>4644</v>
      </c>
      <c r="F780" s="120">
        <v>12000000</v>
      </c>
      <c r="G780" s="91" t="s">
        <v>3929</v>
      </c>
    </row>
    <row r="781" spans="1:7" s="73" customFormat="1" ht="13.2">
      <c r="A781" s="231">
        <v>503</v>
      </c>
      <c r="B781" s="231"/>
      <c r="C781" s="231"/>
      <c r="D781" s="231"/>
      <c r="E781" s="121" t="s">
        <v>4645</v>
      </c>
      <c r="F781" s="120">
        <v>12000000</v>
      </c>
      <c r="G781" s="91" t="s">
        <v>3929</v>
      </c>
    </row>
    <row r="782" spans="1:7" s="73" customFormat="1" ht="13.2">
      <c r="A782" s="231">
        <v>504</v>
      </c>
      <c r="B782" s="231"/>
      <c r="C782" s="231"/>
      <c r="D782" s="231"/>
      <c r="E782" s="121" t="s">
        <v>4646</v>
      </c>
      <c r="F782" s="120">
        <v>12000000</v>
      </c>
      <c r="G782" s="91" t="s">
        <v>3929</v>
      </c>
    </row>
    <row r="783" spans="1:7" s="73" customFormat="1" ht="13.2">
      <c r="A783" s="231">
        <v>505</v>
      </c>
      <c r="B783" s="231"/>
      <c r="C783" s="231"/>
      <c r="D783" s="231"/>
      <c r="E783" s="121" t="s">
        <v>4647</v>
      </c>
      <c r="F783" s="120">
        <v>12000000</v>
      </c>
      <c r="G783" s="91" t="s">
        <v>3929</v>
      </c>
    </row>
    <row r="784" spans="1:7" s="73" customFormat="1" ht="13.2">
      <c r="A784" s="231">
        <v>506</v>
      </c>
      <c r="B784" s="231"/>
      <c r="C784" s="231"/>
      <c r="D784" s="231"/>
      <c r="E784" s="121" t="s">
        <v>4648</v>
      </c>
      <c r="F784" s="120">
        <v>12000000</v>
      </c>
      <c r="G784" s="91" t="s">
        <v>3929</v>
      </c>
    </row>
    <row r="785" spans="1:7" s="73" customFormat="1" ht="13.2">
      <c r="A785" s="231">
        <v>507</v>
      </c>
      <c r="B785" s="231"/>
      <c r="C785" s="231"/>
      <c r="D785" s="231"/>
      <c r="E785" s="121" t="s">
        <v>4649</v>
      </c>
      <c r="F785" s="120">
        <v>12000000</v>
      </c>
      <c r="G785" s="91" t="s">
        <v>3929</v>
      </c>
    </row>
    <row r="786" spans="1:7" s="73" customFormat="1" ht="13.2">
      <c r="A786" s="231">
        <v>508</v>
      </c>
      <c r="B786" s="231"/>
      <c r="C786" s="231"/>
      <c r="D786" s="231"/>
      <c r="E786" s="121" t="s">
        <v>4650</v>
      </c>
      <c r="F786" s="120">
        <v>12000000</v>
      </c>
      <c r="G786" s="91" t="s">
        <v>3929</v>
      </c>
    </row>
    <row r="787" spans="1:7" s="73" customFormat="1" ht="13.2">
      <c r="A787" s="231">
        <v>509</v>
      </c>
      <c r="B787" s="231"/>
      <c r="C787" s="231"/>
      <c r="D787" s="231"/>
      <c r="E787" s="121" t="s">
        <v>4651</v>
      </c>
      <c r="F787" s="120">
        <v>12000000</v>
      </c>
      <c r="G787" s="91" t="s">
        <v>3929</v>
      </c>
    </row>
    <row r="788" spans="1:7" s="73" customFormat="1" ht="13.2">
      <c r="A788" s="231">
        <v>510</v>
      </c>
      <c r="B788" s="231"/>
      <c r="C788" s="231"/>
      <c r="D788" s="231"/>
      <c r="E788" s="121" t="s">
        <v>4652</v>
      </c>
      <c r="F788" s="120">
        <v>12000000</v>
      </c>
      <c r="G788" s="91" t="s">
        <v>3929</v>
      </c>
    </row>
    <row r="789" spans="1:7" s="73" customFormat="1" ht="13.2">
      <c r="A789" s="231">
        <v>511</v>
      </c>
      <c r="B789" s="231"/>
      <c r="C789" s="231"/>
      <c r="D789" s="231"/>
      <c r="E789" s="121" t="s">
        <v>4653</v>
      </c>
      <c r="F789" s="120">
        <v>12000000</v>
      </c>
      <c r="G789" s="91" t="s">
        <v>3929</v>
      </c>
    </row>
    <row r="790" spans="1:7" s="73" customFormat="1" ht="13.2">
      <c r="A790" s="231">
        <v>512</v>
      </c>
      <c r="B790" s="231"/>
      <c r="C790" s="231"/>
      <c r="D790" s="231"/>
      <c r="E790" s="121" t="s">
        <v>4654</v>
      </c>
      <c r="F790" s="120">
        <v>12000000</v>
      </c>
      <c r="G790" s="91" t="s">
        <v>3929</v>
      </c>
    </row>
    <row r="791" spans="1:7" s="73" customFormat="1" ht="13.2">
      <c r="A791" s="231">
        <v>513</v>
      </c>
      <c r="B791" s="231"/>
      <c r="C791" s="231"/>
      <c r="D791" s="231"/>
      <c r="E791" s="121" t="s">
        <v>4655</v>
      </c>
      <c r="F791" s="120">
        <v>12000000</v>
      </c>
      <c r="G791" s="91" t="s">
        <v>3929</v>
      </c>
    </row>
    <row r="792" spans="1:7" s="73" customFormat="1" ht="13.2">
      <c r="A792" s="231">
        <v>514</v>
      </c>
      <c r="B792" s="231"/>
      <c r="C792" s="231"/>
      <c r="D792" s="231"/>
      <c r="E792" s="121" t="s">
        <v>4656</v>
      </c>
      <c r="F792" s="120">
        <v>12000000</v>
      </c>
      <c r="G792" s="91" t="s">
        <v>3929</v>
      </c>
    </row>
    <row r="793" spans="1:7" s="73" customFormat="1" ht="13.2">
      <c r="A793" s="231">
        <v>515</v>
      </c>
      <c r="B793" s="231"/>
      <c r="C793" s="231"/>
      <c r="D793" s="231"/>
      <c r="E793" s="121" t="s">
        <v>4657</v>
      </c>
      <c r="F793" s="120">
        <v>12000000</v>
      </c>
      <c r="G793" s="91" t="s">
        <v>3929</v>
      </c>
    </row>
    <row r="794" spans="1:7" s="73" customFormat="1" ht="13.2">
      <c r="A794" s="231">
        <v>516</v>
      </c>
      <c r="B794" s="231"/>
      <c r="C794" s="231"/>
      <c r="D794" s="231"/>
      <c r="E794" s="121" t="s">
        <v>4658</v>
      </c>
      <c r="F794" s="120">
        <v>12000000</v>
      </c>
      <c r="G794" s="91" t="s">
        <v>3929</v>
      </c>
    </row>
    <row r="795" spans="1:7" s="73" customFormat="1" ht="13.2">
      <c r="A795" s="231">
        <v>517</v>
      </c>
      <c r="B795" s="231"/>
      <c r="C795" s="231"/>
      <c r="D795" s="231"/>
      <c r="E795" s="121" t="s">
        <v>4659</v>
      </c>
      <c r="F795" s="120">
        <v>12000000</v>
      </c>
      <c r="G795" s="91" t="s">
        <v>3929</v>
      </c>
    </row>
    <row r="796" spans="1:7" s="73" customFormat="1" ht="13.2">
      <c r="A796" s="231">
        <v>518</v>
      </c>
      <c r="B796" s="231"/>
      <c r="C796" s="231"/>
      <c r="D796" s="231"/>
      <c r="E796" s="121" t="s">
        <v>4660</v>
      </c>
      <c r="F796" s="120">
        <v>12000000</v>
      </c>
      <c r="G796" s="91" t="s">
        <v>3929</v>
      </c>
    </row>
    <row r="797" spans="1:7" s="73" customFormat="1" ht="13.2">
      <c r="A797" s="231">
        <v>519</v>
      </c>
      <c r="B797" s="231"/>
      <c r="C797" s="231"/>
      <c r="D797" s="231"/>
      <c r="E797" s="121" t="s">
        <v>4661</v>
      </c>
      <c r="F797" s="120">
        <v>12000000</v>
      </c>
      <c r="G797" s="91" t="s">
        <v>3929</v>
      </c>
    </row>
    <row r="798" spans="1:7" s="73" customFormat="1" ht="13.2">
      <c r="A798" s="231">
        <v>520</v>
      </c>
      <c r="B798" s="231"/>
      <c r="C798" s="231"/>
      <c r="D798" s="231"/>
      <c r="E798" s="121" t="s">
        <v>4662</v>
      </c>
      <c r="F798" s="120">
        <v>12000000</v>
      </c>
      <c r="G798" s="91" t="s">
        <v>3929</v>
      </c>
    </row>
    <row r="799" spans="1:7" s="73" customFormat="1" ht="13.2">
      <c r="A799" s="231">
        <v>521</v>
      </c>
      <c r="B799" s="231"/>
      <c r="C799" s="231"/>
      <c r="D799" s="231"/>
      <c r="E799" s="121" t="s">
        <v>4663</v>
      </c>
      <c r="F799" s="120">
        <v>12000000</v>
      </c>
      <c r="G799" s="91" t="s">
        <v>3929</v>
      </c>
    </row>
    <row r="800" spans="1:7" s="73" customFormat="1" ht="13.2">
      <c r="A800" s="231">
        <v>522</v>
      </c>
      <c r="B800" s="231"/>
      <c r="C800" s="231"/>
      <c r="D800" s="231"/>
      <c r="E800" s="121" t="s">
        <v>4664</v>
      </c>
      <c r="F800" s="120">
        <v>12000000</v>
      </c>
      <c r="G800" s="91" t="s">
        <v>3929</v>
      </c>
    </row>
    <row r="801" spans="1:7" s="73" customFormat="1" ht="13.2">
      <c r="A801" s="231">
        <v>523</v>
      </c>
      <c r="B801" s="231"/>
      <c r="C801" s="231"/>
      <c r="D801" s="231"/>
      <c r="E801" s="121" t="s">
        <v>4665</v>
      </c>
      <c r="F801" s="120">
        <v>12000000</v>
      </c>
      <c r="G801" s="91" t="s">
        <v>3929</v>
      </c>
    </row>
    <row r="802" spans="1:7" s="73" customFormat="1" ht="13.2">
      <c r="A802" s="231">
        <v>524</v>
      </c>
      <c r="B802" s="231"/>
      <c r="C802" s="231"/>
      <c r="D802" s="231"/>
      <c r="E802" s="121" t="s">
        <v>4666</v>
      </c>
      <c r="F802" s="120">
        <v>12000000</v>
      </c>
      <c r="G802" s="91" t="s">
        <v>3929</v>
      </c>
    </row>
    <row r="803" spans="1:7" s="73" customFormat="1" ht="13.2">
      <c r="A803" s="231">
        <v>525</v>
      </c>
      <c r="B803" s="231"/>
      <c r="C803" s="231"/>
      <c r="D803" s="231"/>
      <c r="E803" s="121" t="s">
        <v>4667</v>
      </c>
      <c r="F803" s="120">
        <v>12000000</v>
      </c>
      <c r="G803" s="91" t="s">
        <v>3929</v>
      </c>
    </row>
    <row r="804" spans="1:7" s="73" customFormat="1" ht="13.2">
      <c r="A804" s="231">
        <v>526</v>
      </c>
      <c r="B804" s="231"/>
      <c r="C804" s="231"/>
      <c r="D804" s="231"/>
      <c r="E804" s="121" t="s">
        <v>4668</v>
      </c>
      <c r="F804" s="120">
        <v>12000000</v>
      </c>
      <c r="G804" s="91" t="s">
        <v>3929</v>
      </c>
    </row>
    <row r="805" spans="1:7" s="73" customFormat="1" ht="13.2">
      <c r="A805" s="231">
        <v>527</v>
      </c>
      <c r="B805" s="231"/>
      <c r="C805" s="231"/>
      <c r="D805" s="231"/>
      <c r="E805" s="121" t="s">
        <v>4279</v>
      </c>
      <c r="F805" s="120">
        <v>12000000</v>
      </c>
      <c r="G805" s="91" t="s">
        <v>3929</v>
      </c>
    </row>
    <row r="806" spans="1:7" s="73" customFormat="1" ht="13.2">
      <c r="A806" s="231">
        <v>528</v>
      </c>
      <c r="B806" s="231"/>
      <c r="C806" s="231"/>
      <c r="D806" s="231"/>
      <c r="E806" s="121" t="s">
        <v>4669</v>
      </c>
      <c r="F806" s="120">
        <v>12000000</v>
      </c>
      <c r="G806" s="91" t="s">
        <v>3929</v>
      </c>
    </row>
    <row r="807" spans="1:7" s="73" customFormat="1" ht="13.2">
      <c r="A807" s="231">
        <v>529</v>
      </c>
      <c r="B807" s="231"/>
      <c r="C807" s="231"/>
      <c r="D807" s="231"/>
      <c r="E807" s="121" t="s">
        <v>4370</v>
      </c>
      <c r="F807" s="120">
        <v>12000000</v>
      </c>
      <c r="G807" s="91" t="s">
        <v>3929</v>
      </c>
    </row>
    <row r="808" spans="1:7" s="73" customFormat="1" ht="13.2">
      <c r="A808" s="231">
        <v>530</v>
      </c>
      <c r="B808" s="231"/>
      <c r="C808" s="231"/>
      <c r="D808" s="231"/>
      <c r="E808" s="121" t="s">
        <v>4670</v>
      </c>
      <c r="F808" s="120">
        <v>12000000</v>
      </c>
      <c r="G808" s="91" t="s">
        <v>3929</v>
      </c>
    </row>
    <row r="809" spans="1:7" s="73" customFormat="1" ht="13.2">
      <c r="A809" s="231">
        <v>531</v>
      </c>
      <c r="B809" s="231"/>
      <c r="C809" s="231"/>
      <c r="D809" s="231"/>
      <c r="E809" s="121" t="s">
        <v>4671</v>
      </c>
      <c r="F809" s="120">
        <v>12000000</v>
      </c>
      <c r="G809" s="91" t="s">
        <v>3929</v>
      </c>
    </row>
    <row r="810" spans="1:7" s="73" customFormat="1" ht="13.2">
      <c r="A810" s="231">
        <v>532</v>
      </c>
      <c r="B810" s="231"/>
      <c r="C810" s="231"/>
      <c r="D810" s="231"/>
      <c r="E810" s="121" t="s">
        <v>4672</v>
      </c>
      <c r="F810" s="120">
        <v>12000000</v>
      </c>
      <c r="G810" s="91" t="s">
        <v>3929</v>
      </c>
    </row>
    <row r="811" spans="1:7" s="73" customFormat="1" ht="13.2">
      <c r="A811" s="231">
        <v>533</v>
      </c>
      <c r="B811" s="231"/>
      <c r="C811" s="231"/>
      <c r="D811" s="231"/>
      <c r="E811" s="121" t="s">
        <v>4673</v>
      </c>
      <c r="F811" s="120">
        <v>12000000</v>
      </c>
      <c r="G811" s="91" t="s">
        <v>3929</v>
      </c>
    </row>
    <row r="812" spans="1:7" s="73" customFormat="1" ht="13.2">
      <c r="A812" s="231">
        <v>534</v>
      </c>
      <c r="B812" s="231"/>
      <c r="C812" s="231"/>
      <c r="D812" s="231"/>
      <c r="E812" s="121" t="s">
        <v>4674</v>
      </c>
      <c r="F812" s="120">
        <v>12000000</v>
      </c>
      <c r="G812" s="91" t="s">
        <v>3929</v>
      </c>
    </row>
    <row r="813" spans="1:7" s="73" customFormat="1" ht="13.2">
      <c r="A813" s="231">
        <v>535</v>
      </c>
      <c r="B813" s="231"/>
      <c r="C813" s="231"/>
      <c r="D813" s="231"/>
      <c r="E813" s="121" t="s">
        <v>4675</v>
      </c>
      <c r="F813" s="120">
        <v>12000000</v>
      </c>
      <c r="G813" s="91" t="s">
        <v>3929</v>
      </c>
    </row>
    <row r="814" spans="1:7" s="73" customFormat="1" ht="13.2">
      <c r="A814" s="231">
        <v>536</v>
      </c>
      <c r="B814" s="231"/>
      <c r="C814" s="231"/>
      <c r="D814" s="231"/>
      <c r="E814" s="121" t="s">
        <v>4676</v>
      </c>
      <c r="F814" s="120">
        <v>12000000</v>
      </c>
      <c r="G814" s="91" t="s">
        <v>3929</v>
      </c>
    </row>
    <row r="815" spans="1:7" s="73" customFormat="1" ht="13.2">
      <c r="A815" s="231">
        <v>537</v>
      </c>
      <c r="B815" s="231"/>
      <c r="C815" s="231"/>
      <c r="D815" s="231"/>
      <c r="E815" s="121" t="s">
        <v>4677</v>
      </c>
      <c r="F815" s="120">
        <v>12000000</v>
      </c>
      <c r="G815" s="91" t="s">
        <v>3929</v>
      </c>
    </row>
    <row r="816" spans="1:7" s="73" customFormat="1" ht="13.2">
      <c r="A816" s="231">
        <v>538</v>
      </c>
      <c r="B816" s="231"/>
      <c r="C816" s="231"/>
      <c r="D816" s="231"/>
      <c r="E816" s="121" t="s">
        <v>4678</v>
      </c>
      <c r="F816" s="120">
        <v>12000000</v>
      </c>
      <c r="G816" s="91" t="s">
        <v>3929</v>
      </c>
    </row>
    <row r="817" spans="1:7" s="73" customFormat="1" ht="13.2">
      <c r="A817" s="231">
        <v>539</v>
      </c>
      <c r="B817" s="231"/>
      <c r="C817" s="231"/>
      <c r="D817" s="231"/>
      <c r="E817" s="121" t="s">
        <v>4679</v>
      </c>
      <c r="F817" s="120">
        <v>12000000</v>
      </c>
      <c r="G817" s="91" t="s">
        <v>3929</v>
      </c>
    </row>
    <row r="818" spans="1:7" s="73" customFormat="1" ht="13.2">
      <c r="A818" s="231">
        <v>540</v>
      </c>
      <c r="B818" s="231"/>
      <c r="C818" s="231"/>
      <c r="D818" s="231"/>
      <c r="E818" s="121" t="s">
        <v>4680</v>
      </c>
      <c r="F818" s="120">
        <v>12000000</v>
      </c>
      <c r="G818" s="91" t="s">
        <v>3929</v>
      </c>
    </row>
    <row r="819" spans="1:7" s="73" customFormat="1" ht="13.2">
      <c r="A819" s="231">
        <v>541</v>
      </c>
      <c r="B819" s="231"/>
      <c r="C819" s="231"/>
      <c r="D819" s="231"/>
      <c r="E819" s="121" t="s">
        <v>4178</v>
      </c>
      <c r="F819" s="120">
        <v>12000000</v>
      </c>
      <c r="G819" s="91" t="s">
        <v>3929</v>
      </c>
    </row>
    <row r="820" spans="1:7" s="73" customFormat="1" ht="13.2">
      <c r="A820" s="231">
        <v>542</v>
      </c>
      <c r="B820" s="231"/>
      <c r="C820" s="231"/>
      <c r="D820" s="231"/>
      <c r="E820" s="121" t="s">
        <v>4681</v>
      </c>
      <c r="F820" s="120">
        <v>12000000</v>
      </c>
      <c r="G820" s="91" t="s">
        <v>3929</v>
      </c>
    </row>
    <row r="821" spans="1:7" s="73" customFormat="1" ht="13.2">
      <c r="A821" s="231">
        <v>543</v>
      </c>
      <c r="B821" s="231"/>
      <c r="C821" s="231"/>
      <c r="D821" s="231"/>
      <c r="E821" s="121" t="s">
        <v>4682</v>
      </c>
      <c r="F821" s="120">
        <v>12000000</v>
      </c>
      <c r="G821" s="91" t="s">
        <v>3929</v>
      </c>
    </row>
    <row r="822" spans="1:7" s="73" customFormat="1" ht="13.2">
      <c r="A822" s="231">
        <v>544</v>
      </c>
      <c r="B822" s="231"/>
      <c r="C822" s="231"/>
      <c r="D822" s="231"/>
      <c r="E822" s="121" t="s">
        <v>4683</v>
      </c>
      <c r="F822" s="120">
        <v>12000000</v>
      </c>
      <c r="G822" s="91" t="s">
        <v>3929</v>
      </c>
    </row>
    <row r="823" spans="1:7" s="73" customFormat="1" ht="13.2">
      <c r="A823" s="231">
        <v>545</v>
      </c>
      <c r="B823" s="231"/>
      <c r="C823" s="231"/>
      <c r="D823" s="231"/>
      <c r="E823" s="121" t="s">
        <v>4684</v>
      </c>
      <c r="F823" s="120">
        <v>12000000</v>
      </c>
      <c r="G823" s="91" t="s">
        <v>3929</v>
      </c>
    </row>
    <row r="824" spans="1:7" s="73" customFormat="1" ht="13.2">
      <c r="A824" s="231">
        <v>546</v>
      </c>
      <c r="B824" s="231"/>
      <c r="C824" s="231"/>
      <c r="D824" s="231"/>
      <c r="E824" s="121" t="s">
        <v>4685</v>
      </c>
      <c r="F824" s="120">
        <v>12000000</v>
      </c>
      <c r="G824" s="91" t="s">
        <v>3929</v>
      </c>
    </row>
    <row r="825" spans="1:7" s="73" customFormat="1" ht="13.2">
      <c r="A825" s="231">
        <v>547</v>
      </c>
      <c r="B825" s="231"/>
      <c r="C825" s="231"/>
      <c r="D825" s="231"/>
      <c r="E825" s="121" t="s">
        <v>4686</v>
      </c>
      <c r="F825" s="120">
        <v>12000000</v>
      </c>
      <c r="G825" s="91" t="s">
        <v>3929</v>
      </c>
    </row>
    <row r="826" spans="1:7" s="73" customFormat="1" ht="13.2">
      <c r="A826" s="231">
        <v>548</v>
      </c>
      <c r="B826" s="231"/>
      <c r="C826" s="231"/>
      <c r="D826" s="231"/>
      <c r="E826" s="121" t="s">
        <v>4329</v>
      </c>
      <c r="F826" s="120">
        <v>12000000</v>
      </c>
      <c r="G826" s="91" t="s">
        <v>3929</v>
      </c>
    </row>
    <row r="827" spans="1:7" s="73" customFormat="1" ht="13.2">
      <c r="A827" s="231">
        <v>549</v>
      </c>
      <c r="B827" s="231"/>
      <c r="C827" s="231"/>
      <c r="D827" s="231"/>
      <c r="E827" s="121" t="s">
        <v>4513</v>
      </c>
      <c r="F827" s="120">
        <v>12000000</v>
      </c>
      <c r="G827" s="91" t="s">
        <v>3929</v>
      </c>
    </row>
    <row r="828" spans="1:7" s="73" customFormat="1" ht="13.2">
      <c r="A828" s="231">
        <v>550</v>
      </c>
      <c r="B828" s="231"/>
      <c r="C828" s="231"/>
      <c r="D828" s="231"/>
      <c r="E828" s="121" t="s">
        <v>4687</v>
      </c>
      <c r="F828" s="120">
        <v>12000000</v>
      </c>
      <c r="G828" s="91" t="s">
        <v>3929</v>
      </c>
    </row>
    <row r="829" spans="1:7" s="73" customFormat="1" ht="13.2">
      <c r="A829" s="231">
        <v>551</v>
      </c>
      <c r="B829" s="231"/>
      <c r="C829" s="231"/>
      <c r="D829" s="231"/>
      <c r="E829" s="121" t="s">
        <v>4688</v>
      </c>
      <c r="F829" s="120">
        <v>12000000</v>
      </c>
      <c r="G829" s="91" t="s">
        <v>3929</v>
      </c>
    </row>
    <row r="830" spans="1:7" s="73" customFormat="1" ht="13.2">
      <c r="A830" s="231">
        <v>552</v>
      </c>
      <c r="B830" s="231"/>
      <c r="C830" s="231"/>
      <c r="D830" s="231"/>
      <c r="E830" s="121" t="s">
        <v>4519</v>
      </c>
      <c r="F830" s="120">
        <v>12000000</v>
      </c>
      <c r="G830" s="91" t="s">
        <v>3929</v>
      </c>
    </row>
    <row r="831" spans="1:7" s="73" customFormat="1" ht="13.2">
      <c r="A831" s="231">
        <v>553</v>
      </c>
      <c r="B831" s="231"/>
      <c r="C831" s="231"/>
      <c r="D831" s="231"/>
      <c r="E831" s="121" t="s">
        <v>4689</v>
      </c>
      <c r="F831" s="120">
        <v>12000000</v>
      </c>
      <c r="G831" s="91" t="s">
        <v>3929</v>
      </c>
    </row>
    <row r="832" spans="1:7" s="73" customFormat="1" ht="13.2">
      <c r="A832" s="231">
        <v>554</v>
      </c>
      <c r="B832" s="231"/>
      <c r="C832" s="231"/>
      <c r="D832" s="231"/>
      <c r="E832" s="121" t="s">
        <v>4690</v>
      </c>
      <c r="F832" s="120">
        <v>12000000</v>
      </c>
      <c r="G832" s="91" t="s">
        <v>3929</v>
      </c>
    </row>
    <row r="833" spans="1:7" s="73" customFormat="1" ht="13.2">
      <c r="A833" s="231">
        <v>555</v>
      </c>
      <c r="B833" s="231"/>
      <c r="C833" s="231"/>
      <c r="D833" s="231"/>
      <c r="E833" s="121" t="s">
        <v>4691</v>
      </c>
      <c r="F833" s="120">
        <v>12000000</v>
      </c>
      <c r="G833" s="91" t="s">
        <v>3929</v>
      </c>
    </row>
    <row r="834" spans="1:7" s="73" customFormat="1" ht="13.2">
      <c r="A834" s="231">
        <v>556</v>
      </c>
      <c r="B834" s="231"/>
      <c r="C834" s="231"/>
      <c r="D834" s="231"/>
      <c r="E834" s="121" t="s">
        <v>4692</v>
      </c>
      <c r="F834" s="120">
        <v>12000000</v>
      </c>
      <c r="G834" s="91" t="s">
        <v>3929</v>
      </c>
    </row>
    <row r="835" spans="1:7" s="73" customFormat="1" ht="13.2">
      <c r="A835" s="231">
        <v>557</v>
      </c>
      <c r="B835" s="231"/>
      <c r="C835" s="231"/>
      <c r="D835" s="231"/>
      <c r="E835" s="121" t="s">
        <v>4693</v>
      </c>
      <c r="F835" s="120">
        <v>12000000</v>
      </c>
      <c r="G835" s="91" t="s">
        <v>3929</v>
      </c>
    </row>
    <row r="836" spans="1:7" s="73" customFormat="1" ht="13.2">
      <c r="A836" s="231">
        <v>558</v>
      </c>
      <c r="B836" s="231"/>
      <c r="C836" s="231"/>
      <c r="D836" s="231"/>
      <c r="E836" s="121" t="s">
        <v>4694</v>
      </c>
      <c r="F836" s="120">
        <v>12000000</v>
      </c>
      <c r="G836" s="91" t="s">
        <v>3929</v>
      </c>
    </row>
    <row r="837" spans="1:7" s="73" customFormat="1" ht="13.2">
      <c r="A837" s="231">
        <v>559</v>
      </c>
      <c r="B837" s="231"/>
      <c r="C837" s="231"/>
      <c r="D837" s="231"/>
      <c r="E837" s="121" t="s">
        <v>4695</v>
      </c>
      <c r="F837" s="120">
        <v>12000000</v>
      </c>
      <c r="G837" s="91" t="s">
        <v>3929</v>
      </c>
    </row>
    <row r="838" spans="1:7" s="73" customFormat="1" ht="13.2">
      <c r="A838" s="231">
        <v>560</v>
      </c>
      <c r="B838" s="231"/>
      <c r="C838" s="231"/>
      <c r="D838" s="231"/>
      <c r="E838" s="121" t="s">
        <v>4696</v>
      </c>
      <c r="F838" s="120">
        <v>12000000</v>
      </c>
      <c r="G838" s="91" t="s">
        <v>3929</v>
      </c>
    </row>
    <row r="839" spans="1:7" s="73" customFormat="1" ht="13.2">
      <c r="A839" s="231">
        <v>561</v>
      </c>
      <c r="B839" s="231"/>
      <c r="C839" s="231"/>
      <c r="D839" s="231"/>
      <c r="E839" s="121" t="s">
        <v>4697</v>
      </c>
      <c r="F839" s="120">
        <v>12000000</v>
      </c>
      <c r="G839" s="91" t="s">
        <v>3929</v>
      </c>
    </row>
    <row r="840" spans="1:7" s="73" customFormat="1" ht="13.2">
      <c r="A840" s="231">
        <v>562</v>
      </c>
      <c r="B840" s="231"/>
      <c r="C840" s="231"/>
      <c r="D840" s="231"/>
      <c r="E840" s="121" t="s">
        <v>4698</v>
      </c>
      <c r="F840" s="120">
        <v>12000000</v>
      </c>
      <c r="G840" s="91" t="s">
        <v>3929</v>
      </c>
    </row>
    <row r="841" spans="1:7" s="73" customFormat="1" ht="13.2">
      <c r="A841" s="231">
        <v>563</v>
      </c>
      <c r="B841" s="231"/>
      <c r="C841" s="231"/>
      <c r="D841" s="231"/>
      <c r="E841" s="121" t="s">
        <v>4699</v>
      </c>
      <c r="F841" s="120">
        <v>12000000</v>
      </c>
      <c r="G841" s="91" t="s">
        <v>3929</v>
      </c>
    </row>
    <row r="842" spans="1:7" s="73" customFormat="1" ht="13.2">
      <c r="A842" s="231">
        <v>564</v>
      </c>
      <c r="B842" s="231"/>
      <c r="C842" s="231"/>
      <c r="D842" s="231"/>
      <c r="E842" s="121" t="s">
        <v>4700</v>
      </c>
      <c r="F842" s="120">
        <v>12000000</v>
      </c>
      <c r="G842" s="91" t="s">
        <v>3929</v>
      </c>
    </row>
    <row r="843" spans="1:7" s="73" customFormat="1" ht="13.2">
      <c r="A843" s="231">
        <v>565</v>
      </c>
      <c r="B843" s="231"/>
      <c r="C843" s="231"/>
      <c r="D843" s="231"/>
      <c r="E843" s="121" t="s">
        <v>4701</v>
      </c>
      <c r="F843" s="120">
        <v>12000000</v>
      </c>
      <c r="G843" s="91" t="s">
        <v>3929</v>
      </c>
    </row>
    <row r="844" spans="1:7" s="73" customFormat="1" ht="13.2">
      <c r="A844" s="231">
        <v>566</v>
      </c>
      <c r="B844" s="231"/>
      <c r="C844" s="231"/>
      <c r="D844" s="231"/>
      <c r="E844" s="121" t="s">
        <v>4702</v>
      </c>
      <c r="F844" s="120">
        <v>12000000</v>
      </c>
      <c r="G844" s="91" t="s">
        <v>3929</v>
      </c>
    </row>
    <row r="845" spans="1:7" s="73" customFormat="1" ht="13.2">
      <c r="A845" s="231">
        <v>567</v>
      </c>
      <c r="B845" s="231"/>
      <c r="C845" s="231"/>
      <c r="D845" s="231"/>
      <c r="E845" s="121" t="s">
        <v>4703</v>
      </c>
      <c r="F845" s="120">
        <v>12000000</v>
      </c>
      <c r="G845" s="91" t="s">
        <v>3929</v>
      </c>
    </row>
    <row r="846" spans="1:7" s="73" customFormat="1" ht="13.2">
      <c r="A846" s="231">
        <v>568</v>
      </c>
      <c r="B846" s="231"/>
      <c r="C846" s="231"/>
      <c r="D846" s="231"/>
      <c r="E846" s="121" t="s">
        <v>4704</v>
      </c>
      <c r="F846" s="120">
        <v>12000000</v>
      </c>
      <c r="G846" s="91" t="s">
        <v>3929</v>
      </c>
    </row>
    <row r="847" spans="1:7" s="73" customFormat="1" ht="13.2">
      <c r="A847" s="231">
        <v>569</v>
      </c>
      <c r="B847" s="231"/>
      <c r="C847" s="231"/>
      <c r="D847" s="231"/>
      <c r="E847" s="121" t="s">
        <v>4705</v>
      </c>
      <c r="F847" s="120">
        <v>12000000</v>
      </c>
      <c r="G847" s="91" t="s">
        <v>3929</v>
      </c>
    </row>
    <row r="848" spans="1:7" s="73" customFormat="1" ht="13.2">
      <c r="A848" s="231">
        <v>570</v>
      </c>
      <c r="B848" s="231"/>
      <c r="C848" s="231"/>
      <c r="D848" s="231"/>
      <c r="E848" s="121" t="s">
        <v>4706</v>
      </c>
      <c r="F848" s="120">
        <v>12000000</v>
      </c>
      <c r="G848" s="91" t="s">
        <v>3929</v>
      </c>
    </row>
    <row r="849" spans="1:7" s="73" customFormat="1" ht="13.2">
      <c r="A849" s="231">
        <v>571</v>
      </c>
      <c r="B849" s="231"/>
      <c r="C849" s="231"/>
      <c r="D849" s="231"/>
      <c r="E849" s="121" t="s">
        <v>4707</v>
      </c>
      <c r="F849" s="120">
        <v>12000000</v>
      </c>
      <c r="G849" s="91" t="s">
        <v>3929</v>
      </c>
    </row>
    <row r="850" spans="1:7" s="73" customFormat="1" ht="13.2">
      <c r="A850" s="231">
        <v>572</v>
      </c>
      <c r="B850" s="231"/>
      <c r="C850" s="231"/>
      <c r="D850" s="231"/>
      <c r="E850" s="121" t="s">
        <v>4708</v>
      </c>
      <c r="F850" s="120">
        <v>12000000</v>
      </c>
      <c r="G850" s="91" t="s">
        <v>3929</v>
      </c>
    </row>
    <row r="851" spans="1:7" s="73" customFormat="1" ht="13.2">
      <c r="A851" s="231">
        <v>573</v>
      </c>
      <c r="B851" s="231"/>
      <c r="C851" s="231"/>
      <c r="D851" s="231"/>
      <c r="E851" s="121" t="s">
        <v>4709</v>
      </c>
      <c r="F851" s="120">
        <v>12000000</v>
      </c>
      <c r="G851" s="91" t="s">
        <v>3929</v>
      </c>
    </row>
    <row r="852" spans="1:7" s="73" customFormat="1" ht="13.2">
      <c r="A852" s="231">
        <v>574</v>
      </c>
      <c r="B852" s="231"/>
      <c r="C852" s="231"/>
      <c r="D852" s="231"/>
      <c r="E852" s="121" t="s">
        <v>4710</v>
      </c>
      <c r="F852" s="120">
        <v>12000000</v>
      </c>
      <c r="G852" s="91" t="s">
        <v>3929</v>
      </c>
    </row>
    <row r="853" spans="1:7" s="73" customFormat="1" ht="13.2">
      <c r="A853" s="231">
        <v>575</v>
      </c>
      <c r="B853" s="231"/>
      <c r="C853" s="231"/>
      <c r="D853" s="231"/>
      <c r="E853" s="121" t="s">
        <v>4711</v>
      </c>
      <c r="F853" s="120">
        <v>12000000</v>
      </c>
      <c r="G853" s="91" t="s">
        <v>3929</v>
      </c>
    </row>
    <row r="854" spans="1:7" s="73" customFormat="1" ht="13.2">
      <c r="A854" s="231">
        <v>576</v>
      </c>
      <c r="B854" s="231"/>
      <c r="C854" s="231"/>
      <c r="D854" s="231"/>
      <c r="E854" s="121" t="s">
        <v>4712</v>
      </c>
      <c r="F854" s="120">
        <v>12000000</v>
      </c>
      <c r="G854" s="91" t="s">
        <v>3929</v>
      </c>
    </row>
    <row r="855" spans="1:7" s="73" customFormat="1" ht="13.2">
      <c r="A855" s="231">
        <v>577</v>
      </c>
      <c r="B855" s="231"/>
      <c r="C855" s="231"/>
      <c r="D855" s="231"/>
      <c r="E855" s="121" t="s">
        <v>4713</v>
      </c>
      <c r="F855" s="120">
        <v>12000000</v>
      </c>
      <c r="G855" s="91" t="s">
        <v>3929</v>
      </c>
    </row>
    <row r="856" spans="1:7" s="73" customFormat="1" ht="13.2">
      <c r="A856" s="231">
        <v>578</v>
      </c>
      <c r="B856" s="231"/>
      <c r="C856" s="231"/>
      <c r="D856" s="231"/>
      <c r="E856" s="121" t="s">
        <v>4714</v>
      </c>
      <c r="F856" s="120">
        <v>12000000</v>
      </c>
      <c r="G856" s="91" t="s">
        <v>3929</v>
      </c>
    </row>
    <row r="857" spans="1:7" s="73" customFormat="1" ht="13.2">
      <c r="A857" s="231">
        <v>579</v>
      </c>
      <c r="B857" s="231"/>
      <c r="C857" s="231"/>
      <c r="D857" s="231"/>
      <c r="E857" s="121" t="s">
        <v>4715</v>
      </c>
      <c r="F857" s="120">
        <v>12000000</v>
      </c>
      <c r="G857" s="91" t="s">
        <v>3929</v>
      </c>
    </row>
    <row r="858" spans="1:7" s="73" customFormat="1" ht="13.2">
      <c r="A858" s="231">
        <v>580</v>
      </c>
      <c r="B858" s="231"/>
      <c r="C858" s="231"/>
      <c r="D858" s="231"/>
      <c r="E858" s="121" t="s">
        <v>4716</v>
      </c>
      <c r="F858" s="120">
        <v>12000000</v>
      </c>
      <c r="G858" s="91" t="s">
        <v>3929</v>
      </c>
    </row>
    <row r="859" spans="1:7" s="73" customFormat="1" ht="13.2">
      <c r="A859" s="231">
        <v>581</v>
      </c>
      <c r="B859" s="231"/>
      <c r="C859" s="231"/>
      <c r="D859" s="231"/>
      <c r="E859" s="121" t="s">
        <v>4717</v>
      </c>
      <c r="F859" s="120">
        <v>12000000</v>
      </c>
      <c r="G859" s="91" t="s">
        <v>3929</v>
      </c>
    </row>
    <row r="860" spans="1:7" s="73" customFormat="1" ht="13.2">
      <c r="A860" s="231">
        <v>582</v>
      </c>
      <c r="B860" s="231"/>
      <c r="C860" s="231"/>
      <c r="D860" s="231"/>
      <c r="E860" s="121" t="s">
        <v>4718</v>
      </c>
      <c r="F860" s="120">
        <v>12000000</v>
      </c>
      <c r="G860" s="91" t="s">
        <v>3929</v>
      </c>
    </row>
    <row r="861" spans="1:7" s="73" customFormat="1" ht="13.2">
      <c r="A861" s="231">
        <v>583</v>
      </c>
      <c r="B861" s="231"/>
      <c r="C861" s="231"/>
      <c r="D861" s="231"/>
      <c r="E861" s="121" t="s">
        <v>4719</v>
      </c>
      <c r="F861" s="120">
        <v>12000000</v>
      </c>
      <c r="G861" s="91" t="s">
        <v>3929</v>
      </c>
    </row>
    <row r="862" spans="1:7" s="73" customFormat="1" ht="13.2">
      <c r="A862" s="231">
        <v>584</v>
      </c>
      <c r="B862" s="231"/>
      <c r="C862" s="231"/>
      <c r="D862" s="231"/>
      <c r="E862" s="121" t="s">
        <v>4720</v>
      </c>
      <c r="F862" s="120">
        <v>12000000</v>
      </c>
      <c r="G862" s="91" t="s">
        <v>3929</v>
      </c>
    </row>
    <row r="863" spans="1:7" s="73" customFormat="1" ht="13.2">
      <c r="A863" s="231">
        <v>585</v>
      </c>
      <c r="B863" s="231"/>
      <c r="C863" s="231"/>
      <c r="D863" s="231"/>
      <c r="E863" s="121" t="s">
        <v>4721</v>
      </c>
      <c r="F863" s="120">
        <v>12000000</v>
      </c>
      <c r="G863" s="91" t="s">
        <v>3929</v>
      </c>
    </row>
    <row r="864" spans="1:7" s="73" customFormat="1" ht="13.2">
      <c r="A864" s="231">
        <v>586</v>
      </c>
      <c r="B864" s="231"/>
      <c r="C864" s="231"/>
      <c r="D864" s="231"/>
      <c r="E864" s="121" t="s">
        <v>4722</v>
      </c>
      <c r="F864" s="120">
        <v>12000000</v>
      </c>
      <c r="G864" s="91" t="s">
        <v>3929</v>
      </c>
    </row>
    <row r="865" spans="1:7" s="73" customFormat="1" ht="13.2">
      <c r="A865" s="231">
        <v>587</v>
      </c>
      <c r="B865" s="231"/>
      <c r="C865" s="231"/>
      <c r="D865" s="231"/>
      <c r="E865" s="121" t="s">
        <v>4723</v>
      </c>
      <c r="F865" s="120">
        <v>12000000</v>
      </c>
      <c r="G865" s="91" t="s">
        <v>3929</v>
      </c>
    </row>
    <row r="866" spans="1:7" s="73" customFormat="1" ht="13.2">
      <c r="A866" s="231">
        <v>588</v>
      </c>
      <c r="B866" s="231"/>
      <c r="C866" s="231"/>
      <c r="D866" s="231"/>
      <c r="E866" s="121" t="s">
        <v>4724</v>
      </c>
      <c r="F866" s="120">
        <v>12000000</v>
      </c>
      <c r="G866" s="91" t="s">
        <v>3929</v>
      </c>
    </row>
    <row r="867" spans="1:7" s="73" customFormat="1" ht="13.2">
      <c r="A867" s="231">
        <v>589</v>
      </c>
      <c r="B867" s="231"/>
      <c r="C867" s="231"/>
      <c r="D867" s="231"/>
      <c r="E867" s="121" t="s">
        <v>4725</v>
      </c>
      <c r="F867" s="120">
        <v>12000000</v>
      </c>
      <c r="G867" s="91" t="s">
        <v>3929</v>
      </c>
    </row>
    <row r="868" spans="1:7" s="73" customFormat="1" ht="13.2">
      <c r="A868" s="231">
        <v>590</v>
      </c>
      <c r="B868" s="231"/>
      <c r="C868" s="231"/>
      <c r="D868" s="231"/>
      <c r="E868" s="121" t="s">
        <v>4726</v>
      </c>
      <c r="F868" s="120">
        <v>12000000</v>
      </c>
      <c r="G868" s="91" t="s">
        <v>3929</v>
      </c>
    </row>
    <row r="869" spans="1:7" s="73" customFormat="1" ht="13.2">
      <c r="A869" s="231">
        <v>591</v>
      </c>
      <c r="B869" s="231"/>
      <c r="C869" s="231"/>
      <c r="D869" s="231"/>
      <c r="E869" s="121" t="s">
        <v>4727</v>
      </c>
      <c r="F869" s="120">
        <v>12000000</v>
      </c>
      <c r="G869" s="91" t="s">
        <v>3929</v>
      </c>
    </row>
    <row r="870" spans="1:7" s="73" customFormat="1" ht="13.2">
      <c r="A870" s="231">
        <v>592</v>
      </c>
      <c r="B870" s="231"/>
      <c r="C870" s="231"/>
      <c r="D870" s="231"/>
      <c r="E870" s="121" t="s">
        <v>4728</v>
      </c>
      <c r="F870" s="120">
        <v>12000000</v>
      </c>
      <c r="G870" s="91" t="s">
        <v>3929</v>
      </c>
    </row>
    <row r="871" spans="1:7" s="73" customFormat="1" ht="13.2">
      <c r="A871" s="231">
        <v>593</v>
      </c>
      <c r="B871" s="231"/>
      <c r="C871" s="231"/>
      <c r="D871" s="231"/>
      <c r="E871" s="121" t="s">
        <v>4729</v>
      </c>
      <c r="F871" s="120">
        <v>12000000</v>
      </c>
      <c r="G871" s="91" t="s">
        <v>3929</v>
      </c>
    </row>
    <row r="872" spans="1:7" s="73" customFormat="1" ht="13.2">
      <c r="A872" s="231">
        <v>594</v>
      </c>
      <c r="B872" s="231"/>
      <c r="C872" s="231"/>
      <c r="D872" s="231"/>
      <c r="E872" s="121" t="s">
        <v>4730</v>
      </c>
      <c r="F872" s="120">
        <v>12000000</v>
      </c>
      <c r="G872" s="91" t="s">
        <v>3929</v>
      </c>
    </row>
    <row r="873" spans="1:7" s="73" customFormat="1" ht="13.2">
      <c r="A873" s="231">
        <v>595</v>
      </c>
      <c r="B873" s="231"/>
      <c r="C873" s="231"/>
      <c r="D873" s="231"/>
      <c r="E873" s="121" t="s">
        <v>4731</v>
      </c>
      <c r="F873" s="120">
        <v>12000000</v>
      </c>
      <c r="G873" s="91" t="s">
        <v>3929</v>
      </c>
    </row>
    <row r="874" spans="1:7" s="73" customFormat="1" ht="13.2">
      <c r="A874" s="231">
        <v>596</v>
      </c>
      <c r="B874" s="231"/>
      <c r="C874" s="231"/>
      <c r="D874" s="231"/>
      <c r="E874" s="121" t="s">
        <v>4732</v>
      </c>
      <c r="F874" s="120">
        <v>12000000</v>
      </c>
      <c r="G874" s="91" t="s">
        <v>3929</v>
      </c>
    </row>
    <row r="875" spans="1:7" s="73" customFormat="1" ht="13.2">
      <c r="A875" s="231">
        <v>597</v>
      </c>
      <c r="B875" s="231"/>
      <c r="C875" s="231"/>
      <c r="D875" s="231"/>
      <c r="E875" s="121" t="s">
        <v>4733</v>
      </c>
      <c r="F875" s="120">
        <v>12000000</v>
      </c>
      <c r="G875" s="91" t="s">
        <v>3929</v>
      </c>
    </row>
    <row r="876" spans="1:7" s="73" customFormat="1" ht="13.2">
      <c r="A876" s="231">
        <v>598</v>
      </c>
      <c r="B876" s="231"/>
      <c r="C876" s="231"/>
      <c r="D876" s="231"/>
      <c r="E876" s="121" t="s">
        <v>4734</v>
      </c>
      <c r="F876" s="120">
        <v>12000000</v>
      </c>
      <c r="G876" s="91" t="s">
        <v>3929</v>
      </c>
    </row>
    <row r="877" spans="1:7" s="73" customFormat="1" ht="13.2">
      <c r="A877" s="231">
        <v>599</v>
      </c>
      <c r="B877" s="231"/>
      <c r="C877" s="231"/>
      <c r="D877" s="231"/>
      <c r="E877" s="121" t="s">
        <v>4735</v>
      </c>
      <c r="F877" s="120">
        <v>12000000</v>
      </c>
      <c r="G877" s="91" t="s">
        <v>3929</v>
      </c>
    </row>
    <row r="878" spans="1:7" s="73" customFormat="1" ht="13.2">
      <c r="A878" s="231">
        <v>600</v>
      </c>
      <c r="B878" s="231"/>
      <c r="C878" s="231"/>
      <c r="D878" s="231"/>
      <c r="E878" s="121" t="s">
        <v>4736</v>
      </c>
      <c r="F878" s="120">
        <v>12000000</v>
      </c>
      <c r="G878" s="91" t="s">
        <v>3929</v>
      </c>
    </row>
    <row r="879" spans="1:7" s="73" customFormat="1" ht="13.2">
      <c r="A879" s="231">
        <v>601</v>
      </c>
      <c r="B879" s="231"/>
      <c r="C879" s="231"/>
      <c r="D879" s="231"/>
      <c r="E879" s="121" t="s">
        <v>4737</v>
      </c>
      <c r="F879" s="120">
        <v>12000000</v>
      </c>
      <c r="G879" s="91" t="s">
        <v>3929</v>
      </c>
    </row>
    <row r="880" spans="1:7" s="73" customFormat="1" ht="13.2">
      <c r="A880" s="231">
        <v>602</v>
      </c>
      <c r="B880" s="231"/>
      <c r="C880" s="231"/>
      <c r="D880" s="231"/>
      <c r="E880" s="121" t="s">
        <v>4738</v>
      </c>
      <c r="F880" s="120">
        <v>12000000</v>
      </c>
      <c r="G880" s="91" t="s">
        <v>3929</v>
      </c>
    </row>
    <row r="881" spans="1:7" s="73" customFormat="1" ht="13.2">
      <c r="A881" s="231">
        <v>603</v>
      </c>
      <c r="B881" s="231"/>
      <c r="C881" s="231"/>
      <c r="D881" s="231"/>
      <c r="E881" s="121" t="s">
        <v>4739</v>
      </c>
      <c r="F881" s="120">
        <v>12000000</v>
      </c>
      <c r="G881" s="91" t="s">
        <v>3929</v>
      </c>
    </row>
    <row r="882" spans="1:7" s="73" customFormat="1" ht="13.2">
      <c r="A882" s="231">
        <v>604</v>
      </c>
      <c r="B882" s="231"/>
      <c r="C882" s="231"/>
      <c r="D882" s="231"/>
      <c r="E882" s="121" t="s">
        <v>4740</v>
      </c>
      <c r="F882" s="120">
        <v>12000000</v>
      </c>
      <c r="G882" s="91" t="s">
        <v>3929</v>
      </c>
    </row>
    <row r="883" spans="1:7" s="73" customFormat="1" ht="13.2">
      <c r="A883" s="231">
        <v>605</v>
      </c>
      <c r="B883" s="231"/>
      <c r="C883" s="231"/>
      <c r="D883" s="231"/>
      <c r="E883" s="121" t="s">
        <v>4741</v>
      </c>
      <c r="F883" s="120">
        <v>12000000</v>
      </c>
      <c r="G883" s="91" t="s">
        <v>3929</v>
      </c>
    </row>
    <row r="884" spans="1:7" s="73" customFormat="1" ht="13.2">
      <c r="A884" s="231">
        <v>606</v>
      </c>
      <c r="B884" s="231"/>
      <c r="C884" s="231"/>
      <c r="D884" s="231"/>
      <c r="E884" s="121" t="s">
        <v>4742</v>
      </c>
      <c r="F884" s="120">
        <v>12000000</v>
      </c>
      <c r="G884" s="91" t="s">
        <v>3929</v>
      </c>
    </row>
    <row r="885" spans="1:7" s="73" customFormat="1" ht="13.2">
      <c r="A885" s="231">
        <v>607</v>
      </c>
      <c r="B885" s="231"/>
      <c r="C885" s="231"/>
      <c r="D885" s="231"/>
      <c r="E885" s="121" t="s">
        <v>4743</v>
      </c>
      <c r="F885" s="120">
        <v>12000000</v>
      </c>
      <c r="G885" s="91" t="s">
        <v>3929</v>
      </c>
    </row>
    <row r="886" spans="1:7" s="73" customFormat="1" ht="13.2">
      <c r="A886" s="231">
        <v>608</v>
      </c>
      <c r="B886" s="231"/>
      <c r="C886" s="231"/>
      <c r="D886" s="231"/>
      <c r="E886" s="121" t="s">
        <v>4744</v>
      </c>
      <c r="F886" s="120">
        <v>12000000</v>
      </c>
      <c r="G886" s="91" t="s">
        <v>3929</v>
      </c>
    </row>
    <row r="887" spans="1:7" s="73" customFormat="1" ht="13.2">
      <c r="A887" s="231">
        <v>609</v>
      </c>
      <c r="B887" s="231"/>
      <c r="C887" s="231"/>
      <c r="D887" s="231"/>
      <c r="E887" s="121" t="s">
        <v>4467</v>
      </c>
      <c r="F887" s="120">
        <v>12000000</v>
      </c>
      <c r="G887" s="91" t="s">
        <v>3929</v>
      </c>
    </row>
    <row r="888" spans="1:7" s="73" customFormat="1" ht="13.2">
      <c r="A888" s="231">
        <v>610</v>
      </c>
      <c r="B888" s="231"/>
      <c r="C888" s="231"/>
      <c r="D888" s="231"/>
      <c r="E888" s="121" t="s">
        <v>4745</v>
      </c>
      <c r="F888" s="120">
        <v>12000000</v>
      </c>
      <c r="G888" s="91" t="s">
        <v>3929</v>
      </c>
    </row>
    <row r="889" spans="1:7" s="73" customFormat="1" ht="13.2">
      <c r="A889" s="231">
        <v>611</v>
      </c>
      <c r="B889" s="231"/>
      <c r="C889" s="231"/>
      <c r="D889" s="231"/>
      <c r="E889" s="121" t="s">
        <v>4746</v>
      </c>
      <c r="F889" s="120">
        <v>12000000</v>
      </c>
      <c r="G889" s="91" t="s">
        <v>3929</v>
      </c>
    </row>
    <row r="890" spans="1:7" s="73" customFormat="1" ht="13.2">
      <c r="A890" s="231">
        <v>612</v>
      </c>
      <c r="B890" s="231"/>
      <c r="C890" s="231"/>
      <c r="D890" s="231"/>
      <c r="E890" s="121" t="s">
        <v>4747</v>
      </c>
      <c r="F890" s="120">
        <v>12000000</v>
      </c>
      <c r="G890" s="91" t="s">
        <v>3929</v>
      </c>
    </row>
    <row r="891" spans="1:7" s="73" customFormat="1" ht="13.2">
      <c r="A891" s="231">
        <v>613</v>
      </c>
      <c r="B891" s="231"/>
      <c r="C891" s="231"/>
      <c r="D891" s="231"/>
      <c r="E891" s="121" t="s">
        <v>4748</v>
      </c>
      <c r="F891" s="120">
        <v>12000000</v>
      </c>
      <c r="G891" s="91" t="s">
        <v>3929</v>
      </c>
    </row>
    <row r="892" spans="1:7" s="73" customFormat="1" ht="13.2">
      <c r="A892" s="231">
        <v>614</v>
      </c>
      <c r="B892" s="231"/>
      <c r="C892" s="231"/>
      <c r="D892" s="231"/>
      <c r="E892" s="121" t="s">
        <v>4749</v>
      </c>
      <c r="F892" s="120">
        <v>12000000</v>
      </c>
      <c r="G892" s="91" t="s">
        <v>3929</v>
      </c>
    </row>
    <row r="893" spans="1:7" s="73" customFormat="1" ht="13.2">
      <c r="A893" s="231">
        <v>615</v>
      </c>
      <c r="B893" s="231"/>
      <c r="C893" s="231"/>
      <c r="D893" s="231"/>
      <c r="E893" s="121" t="s">
        <v>4750</v>
      </c>
      <c r="F893" s="120">
        <v>12000000</v>
      </c>
      <c r="G893" s="91" t="s">
        <v>3929</v>
      </c>
    </row>
    <row r="894" spans="1:7" s="73" customFormat="1" ht="13.2">
      <c r="A894" s="231">
        <v>616</v>
      </c>
      <c r="B894" s="231"/>
      <c r="C894" s="231"/>
      <c r="D894" s="231"/>
      <c r="E894" s="121" t="s">
        <v>4183</v>
      </c>
      <c r="F894" s="120">
        <v>12000000</v>
      </c>
      <c r="G894" s="91" t="s">
        <v>3929</v>
      </c>
    </row>
    <row r="895" spans="1:7" s="73" customFormat="1" ht="13.2">
      <c r="A895" s="231">
        <v>617</v>
      </c>
      <c r="B895" s="231"/>
      <c r="C895" s="231"/>
      <c r="D895" s="231"/>
      <c r="E895" s="121" t="s">
        <v>4751</v>
      </c>
      <c r="F895" s="120">
        <v>12000000</v>
      </c>
      <c r="G895" s="91" t="s">
        <v>3929</v>
      </c>
    </row>
    <row r="896" spans="1:7" s="73" customFormat="1" ht="13.2">
      <c r="A896" s="231">
        <v>618</v>
      </c>
      <c r="B896" s="231"/>
      <c r="C896" s="231"/>
      <c r="D896" s="231"/>
      <c r="E896" s="121" t="s">
        <v>4752</v>
      </c>
      <c r="F896" s="120">
        <v>12000000</v>
      </c>
      <c r="G896" s="91" t="s">
        <v>3929</v>
      </c>
    </row>
    <row r="897" spans="1:7" s="73" customFormat="1" ht="13.2">
      <c r="A897" s="231">
        <v>619</v>
      </c>
      <c r="B897" s="231"/>
      <c r="C897" s="231"/>
      <c r="D897" s="231"/>
      <c r="E897" s="121" t="s">
        <v>4329</v>
      </c>
      <c r="F897" s="120">
        <v>12000000</v>
      </c>
      <c r="G897" s="91" t="s">
        <v>3929</v>
      </c>
    </row>
    <row r="898" spans="1:7" s="73" customFormat="1" ht="13.2">
      <c r="A898" s="231">
        <v>620</v>
      </c>
      <c r="B898" s="231"/>
      <c r="C898" s="231"/>
      <c r="D898" s="231"/>
      <c r="E898" s="121" t="s">
        <v>4753</v>
      </c>
      <c r="F898" s="120">
        <v>12000000</v>
      </c>
      <c r="G898" s="91" t="s">
        <v>3929</v>
      </c>
    </row>
    <row r="899" spans="1:7" s="73" customFormat="1" ht="13.2">
      <c r="A899" s="231">
        <v>621</v>
      </c>
      <c r="B899" s="231"/>
      <c r="C899" s="231"/>
      <c r="D899" s="231"/>
      <c r="E899" s="121" t="s">
        <v>4754</v>
      </c>
      <c r="F899" s="120">
        <v>12000000</v>
      </c>
      <c r="G899" s="91" t="s">
        <v>3929</v>
      </c>
    </row>
    <row r="900" spans="1:7" s="73" customFormat="1" ht="13.2">
      <c r="A900" s="231">
        <v>622</v>
      </c>
      <c r="B900" s="231"/>
      <c r="C900" s="231"/>
      <c r="D900" s="231"/>
      <c r="E900" s="121" t="s">
        <v>4755</v>
      </c>
      <c r="F900" s="120">
        <v>12000000</v>
      </c>
      <c r="G900" s="91" t="s">
        <v>3929</v>
      </c>
    </row>
    <row r="901" spans="1:7" s="73" customFormat="1" ht="13.2">
      <c r="A901" s="231">
        <v>623</v>
      </c>
      <c r="B901" s="231"/>
      <c r="C901" s="231"/>
      <c r="D901" s="231"/>
      <c r="E901" s="121" t="s">
        <v>4756</v>
      </c>
      <c r="F901" s="120">
        <v>12000000</v>
      </c>
      <c r="G901" s="91" t="s">
        <v>3929</v>
      </c>
    </row>
    <row r="902" spans="1:7" s="73" customFormat="1" ht="13.2">
      <c r="A902" s="231">
        <v>624</v>
      </c>
      <c r="B902" s="231"/>
      <c r="C902" s="231"/>
      <c r="D902" s="231"/>
      <c r="E902" s="121" t="s">
        <v>4757</v>
      </c>
      <c r="F902" s="120">
        <v>12000000</v>
      </c>
      <c r="G902" s="91" t="s">
        <v>3929</v>
      </c>
    </row>
    <row r="903" spans="1:7" s="73" customFormat="1" ht="13.2">
      <c r="A903" s="231">
        <v>625</v>
      </c>
      <c r="B903" s="231"/>
      <c r="C903" s="231"/>
      <c r="D903" s="231"/>
      <c r="E903" s="121" t="s">
        <v>4758</v>
      </c>
      <c r="F903" s="120">
        <v>12000000</v>
      </c>
      <c r="G903" s="91" t="s">
        <v>3929</v>
      </c>
    </row>
    <row r="904" spans="1:7" s="73" customFormat="1" ht="13.2">
      <c r="A904" s="231">
        <v>626</v>
      </c>
      <c r="B904" s="231"/>
      <c r="C904" s="231"/>
      <c r="D904" s="231"/>
      <c r="E904" s="121" t="s">
        <v>4759</v>
      </c>
      <c r="F904" s="120">
        <v>12000000</v>
      </c>
      <c r="G904" s="91" t="s">
        <v>3929</v>
      </c>
    </row>
    <row r="905" spans="1:7" s="73" customFormat="1" ht="13.2">
      <c r="A905" s="231">
        <v>627</v>
      </c>
      <c r="B905" s="231"/>
      <c r="C905" s="231"/>
      <c r="D905" s="231"/>
      <c r="E905" s="121" t="s">
        <v>4760</v>
      </c>
      <c r="F905" s="120">
        <v>12000000</v>
      </c>
      <c r="G905" s="91" t="s">
        <v>3929</v>
      </c>
    </row>
    <row r="906" spans="1:7" s="73" customFormat="1" ht="13.2">
      <c r="A906" s="231">
        <v>628</v>
      </c>
      <c r="B906" s="231"/>
      <c r="C906" s="231"/>
      <c r="D906" s="231"/>
      <c r="E906" s="121" t="s">
        <v>4761</v>
      </c>
      <c r="F906" s="120">
        <v>12000000</v>
      </c>
      <c r="G906" s="91" t="s">
        <v>3929</v>
      </c>
    </row>
    <row r="907" spans="1:7" s="73" customFormat="1" ht="13.2">
      <c r="A907" s="231">
        <v>629</v>
      </c>
      <c r="B907" s="231"/>
      <c r="C907" s="231"/>
      <c r="D907" s="231"/>
      <c r="E907" s="121" t="s">
        <v>4279</v>
      </c>
      <c r="F907" s="120">
        <v>12000000</v>
      </c>
      <c r="G907" s="91" t="s">
        <v>3929</v>
      </c>
    </row>
    <row r="908" spans="1:7" s="73" customFormat="1" ht="13.2">
      <c r="A908" s="231">
        <v>630</v>
      </c>
      <c r="B908" s="231"/>
      <c r="C908" s="231"/>
      <c r="D908" s="231"/>
      <c r="E908" s="121" t="s">
        <v>4762</v>
      </c>
      <c r="F908" s="120">
        <v>12000000</v>
      </c>
      <c r="G908" s="91" t="s">
        <v>3929</v>
      </c>
    </row>
    <row r="909" spans="1:7" s="73" customFormat="1" ht="13.2">
      <c r="A909" s="231">
        <v>631</v>
      </c>
      <c r="B909" s="231"/>
      <c r="C909" s="231"/>
      <c r="D909" s="231"/>
      <c r="E909" s="121" t="s">
        <v>4763</v>
      </c>
      <c r="F909" s="120">
        <v>12000000</v>
      </c>
      <c r="G909" s="91" t="s">
        <v>3929</v>
      </c>
    </row>
    <row r="910" spans="1:7" s="73" customFormat="1" ht="13.2">
      <c r="A910" s="231">
        <v>632</v>
      </c>
      <c r="B910" s="231"/>
      <c r="C910" s="231"/>
      <c r="D910" s="231"/>
      <c r="E910" s="121" t="s">
        <v>4764</v>
      </c>
      <c r="F910" s="120">
        <v>12000000</v>
      </c>
      <c r="G910" s="91" t="s">
        <v>3929</v>
      </c>
    </row>
    <row r="911" spans="1:7" s="73" customFormat="1" ht="13.2">
      <c r="A911" s="231">
        <v>633</v>
      </c>
      <c r="B911" s="231"/>
      <c r="C911" s="231"/>
      <c r="D911" s="231"/>
      <c r="E911" s="121" t="s">
        <v>4765</v>
      </c>
      <c r="F911" s="120">
        <v>12000000</v>
      </c>
      <c r="G911" s="91" t="s">
        <v>3929</v>
      </c>
    </row>
    <row r="912" spans="1:7" s="73" customFormat="1" ht="13.2">
      <c r="A912" s="231">
        <v>634</v>
      </c>
      <c r="B912" s="231"/>
      <c r="C912" s="231"/>
      <c r="D912" s="231"/>
      <c r="E912" s="121" t="s">
        <v>4766</v>
      </c>
      <c r="F912" s="120">
        <v>12000000</v>
      </c>
      <c r="G912" s="91" t="s">
        <v>3929</v>
      </c>
    </row>
    <row r="913" spans="1:7" s="73" customFormat="1" ht="13.2">
      <c r="A913" s="231">
        <v>635</v>
      </c>
      <c r="B913" s="231"/>
      <c r="C913" s="231"/>
      <c r="D913" s="231"/>
      <c r="E913" s="121" t="s">
        <v>4767</v>
      </c>
      <c r="F913" s="120">
        <v>12000000</v>
      </c>
      <c r="G913" s="91" t="s">
        <v>3929</v>
      </c>
    </row>
    <row r="914" spans="1:7" s="73" customFormat="1" ht="13.2">
      <c r="A914" s="231">
        <v>636</v>
      </c>
      <c r="B914" s="231"/>
      <c r="C914" s="231"/>
      <c r="D914" s="231"/>
      <c r="E914" s="121" t="s">
        <v>4768</v>
      </c>
      <c r="F914" s="120">
        <v>12000000</v>
      </c>
      <c r="G914" s="91" t="s">
        <v>3929</v>
      </c>
    </row>
    <row r="915" spans="1:7" s="73" customFormat="1" ht="13.2">
      <c r="A915" s="231">
        <v>637</v>
      </c>
      <c r="B915" s="231"/>
      <c r="C915" s="231"/>
      <c r="D915" s="231"/>
      <c r="E915" s="121" t="s">
        <v>4769</v>
      </c>
      <c r="F915" s="120">
        <v>12000000</v>
      </c>
      <c r="G915" s="91" t="s">
        <v>3929</v>
      </c>
    </row>
    <row r="916" spans="1:7" s="73" customFormat="1" ht="13.2">
      <c r="A916" s="231">
        <v>638</v>
      </c>
      <c r="B916" s="231"/>
      <c r="C916" s="231"/>
      <c r="D916" s="231"/>
      <c r="E916" s="121" t="s">
        <v>4770</v>
      </c>
      <c r="F916" s="120">
        <v>12000000</v>
      </c>
      <c r="G916" s="91" t="s">
        <v>3929</v>
      </c>
    </row>
    <row r="917" spans="1:7" s="73" customFormat="1" ht="13.2">
      <c r="A917" s="231">
        <v>639</v>
      </c>
      <c r="B917" s="231"/>
      <c r="C917" s="231"/>
      <c r="D917" s="231"/>
      <c r="E917" s="121" t="s">
        <v>4771</v>
      </c>
      <c r="F917" s="120">
        <v>12000000</v>
      </c>
      <c r="G917" s="91" t="s">
        <v>3929</v>
      </c>
    </row>
    <row r="918" spans="1:7" s="73" customFormat="1" ht="13.2">
      <c r="A918" s="231">
        <v>640</v>
      </c>
      <c r="B918" s="231"/>
      <c r="C918" s="231"/>
      <c r="D918" s="231"/>
      <c r="E918" s="121" t="s">
        <v>4772</v>
      </c>
      <c r="F918" s="120">
        <v>12000000</v>
      </c>
      <c r="G918" s="91" t="s">
        <v>3929</v>
      </c>
    </row>
    <row r="919" spans="1:7" s="73" customFormat="1" ht="13.2">
      <c r="A919" s="231">
        <v>641</v>
      </c>
      <c r="B919" s="231"/>
      <c r="C919" s="231"/>
      <c r="D919" s="231"/>
      <c r="E919" s="121" t="s">
        <v>4773</v>
      </c>
      <c r="F919" s="120">
        <v>12000000</v>
      </c>
      <c r="G919" s="91" t="s">
        <v>3929</v>
      </c>
    </row>
    <row r="920" spans="1:7" s="73" customFormat="1" ht="13.2">
      <c r="A920" s="231">
        <v>642</v>
      </c>
      <c r="B920" s="231"/>
      <c r="C920" s="231"/>
      <c r="D920" s="231"/>
      <c r="E920" s="121" t="s">
        <v>4774</v>
      </c>
      <c r="F920" s="120">
        <v>12000000</v>
      </c>
      <c r="G920" s="91" t="s">
        <v>3929</v>
      </c>
    </row>
    <row r="921" spans="1:7" s="73" customFormat="1" ht="13.2">
      <c r="A921" s="231">
        <v>643</v>
      </c>
      <c r="B921" s="231"/>
      <c r="C921" s="231"/>
      <c r="D921" s="231"/>
      <c r="E921" s="121" t="s">
        <v>4775</v>
      </c>
      <c r="F921" s="120">
        <v>12000000</v>
      </c>
      <c r="G921" s="91" t="s">
        <v>3929</v>
      </c>
    </row>
    <row r="922" spans="1:7" s="73" customFormat="1" ht="13.2">
      <c r="A922" s="231">
        <v>644</v>
      </c>
      <c r="B922" s="231"/>
      <c r="C922" s="231"/>
      <c r="D922" s="231"/>
      <c r="E922" s="121" t="s">
        <v>4776</v>
      </c>
      <c r="F922" s="120">
        <v>12000000</v>
      </c>
      <c r="G922" s="91" t="s">
        <v>3929</v>
      </c>
    </row>
    <row r="923" spans="1:7" s="73" customFormat="1" ht="13.2">
      <c r="A923" s="231">
        <v>645</v>
      </c>
      <c r="B923" s="231"/>
      <c r="C923" s="231"/>
      <c r="D923" s="231"/>
      <c r="E923" s="121" t="s">
        <v>4777</v>
      </c>
      <c r="F923" s="120">
        <v>12000000</v>
      </c>
      <c r="G923" s="91" t="s">
        <v>3929</v>
      </c>
    </row>
    <row r="924" spans="1:7" s="73" customFormat="1" ht="13.2">
      <c r="A924" s="231">
        <v>646</v>
      </c>
      <c r="B924" s="231"/>
      <c r="C924" s="231"/>
      <c r="D924" s="231"/>
      <c r="E924" s="121" t="s">
        <v>4778</v>
      </c>
      <c r="F924" s="120">
        <v>12000000</v>
      </c>
      <c r="G924" s="91" t="s">
        <v>3929</v>
      </c>
    </row>
    <row r="925" spans="1:7" s="73" customFormat="1" ht="13.2">
      <c r="A925" s="231">
        <v>647</v>
      </c>
      <c r="B925" s="231"/>
      <c r="C925" s="231"/>
      <c r="D925" s="231"/>
      <c r="E925" s="121" t="s">
        <v>4779</v>
      </c>
      <c r="F925" s="120">
        <v>12000000</v>
      </c>
      <c r="G925" s="91" t="s">
        <v>3929</v>
      </c>
    </row>
    <row r="926" spans="1:7" s="73" customFormat="1" ht="13.2">
      <c r="A926" s="231">
        <v>648</v>
      </c>
      <c r="B926" s="231"/>
      <c r="C926" s="231"/>
      <c r="D926" s="231"/>
      <c r="E926" s="121" t="s">
        <v>4780</v>
      </c>
      <c r="F926" s="120">
        <v>12000000</v>
      </c>
      <c r="G926" s="91" t="s">
        <v>3929</v>
      </c>
    </row>
    <row r="927" spans="1:7" s="73" customFormat="1" ht="13.2">
      <c r="A927" s="231">
        <v>649</v>
      </c>
      <c r="B927" s="231"/>
      <c r="C927" s="231"/>
      <c r="D927" s="231"/>
      <c r="E927" s="121" t="s">
        <v>4781</v>
      </c>
      <c r="F927" s="120">
        <v>12000000</v>
      </c>
      <c r="G927" s="91" t="s">
        <v>3929</v>
      </c>
    </row>
    <row r="928" spans="1:7" s="73" customFormat="1" ht="13.2">
      <c r="A928" s="231">
        <v>650</v>
      </c>
      <c r="B928" s="231"/>
      <c r="C928" s="231"/>
      <c r="D928" s="231"/>
      <c r="E928" s="121" t="s">
        <v>4782</v>
      </c>
      <c r="F928" s="120">
        <v>12000000</v>
      </c>
      <c r="G928" s="91" t="s">
        <v>3929</v>
      </c>
    </row>
    <row r="929" spans="1:7" s="73" customFormat="1" ht="13.2">
      <c r="A929" s="231">
        <v>651</v>
      </c>
      <c r="B929" s="231"/>
      <c r="C929" s="231"/>
      <c r="D929" s="231"/>
      <c r="E929" s="121" t="s">
        <v>4783</v>
      </c>
      <c r="F929" s="120">
        <v>12000000</v>
      </c>
      <c r="G929" s="91" t="s">
        <v>3929</v>
      </c>
    </row>
    <row r="930" spans="1:7" s="73" customFormat="1" ht="13.2">
      <c r="A930" s="231">
        <v>652</v>
      </c>
      <c r="B930" s="231"/>
      <c r="C930" s="231"/>
      <c r="D930" s="231"/>
      <c r="E930" s="121" t="s">
        <v>4784</v>
      </c>
      <c r="F930" s="120">
        <v>12000000</v>
      </c>
      <c r="G930" s="91" t="s">
        <v>3929</v>
      </c>
    </row>
    <row r="931" spans="1:7" s="73" customFormat="1" ht="13.2">
      <c r="A931" s="231">
        <v>653</v>
      </c>
      <c r="B931" s="231"/>
      <c r="C931" s="231"/>
      <c r="D931" s="231"/>
      <c r="E931" s="121" t="s">
        <v>4785</v>
      </c>
      <c r="F931" s="120">
        <v>12000000</v>
      </c>
      <c r="G931" s="91" t="s">
        <v>3929</v>
      </c>
    </row>
    <row r="932" spans="1:7" s="73" customFormat="1" ht="13.2">
      <c r="A932" s="231">
        <v>654</v>
      </c>
      <c r="B932" s="231"/>
      <c r="C932" s="231"/>
      <c r="D932" s="231"/>
      <c r="E932" s="121" t="s">
        <v>4786</v>
      </c>
      <c r="F932" s="120">
        <v>12000000</v>
      </c>
      <c r="G932" s="91" t="s">
        <v>3929</v>
      </c>
    </row>
    <row r="933" spans="1:7" s="73" customFormat="1" ht="13.2">
      <c r="A933" s="231">
        <v>655</v>
      </c>
      <c r="B933" s="231"/>
      <c r="C933" s="231"/>
      <c r="D933" s="231"/>
      <c r="E933" s="121" t="s">
        <v>4787</v>
      </c>
      <c r="F933" s="120">
        <v>12000000</v>
      </c>
      <c r="G933" s="91" t="s">
        <v>3929</v>
      </c>
    </row>
    <row r="934" spans="1:7" s="73" customFormat="1" ht="13.2">
      <c r="A934" s="231">
        <v>656</v>
      </c>
      <c r="B934" s="231"/>
      <c r="C934" s="231"/>
      <c r="D934" s="231"/>
      <c r="E934" s="121" t="s">
        <v>4788</v>
      </c>
      <c r="F934" s="120">
        <v>12000000</v>
      </c>
      <c r="G934" s="91" t="s">
        <v>3929</v>
      </c>
    </row>
    <row r="935" spans="1:7" s="73" customFormat="1" ht="13.2">
      <c r="A935" s="231">
        <v>657</v>
      </c>
      <c r="B935" s="231"/>
      <c r="C935" s="231"/>
      <c r="D935" s="231"/>
      <c r="E935" s="121" t="s">
        <v>4789</v>
      </c>
      <c r="F935" s="120">
        <v>12000000</v>
      </c>
      <c r="G935" s="91" t="s">
        <v>3929</v>
      </c>
    </row>
    <row r="936" spans="1:7" s="73" customFormat="1" ht="13.2">
      <c r="A936" s="231">
        <v>658</v>
      </c>
      <c r="B936" s="231"/>
      <c r="C936" s="231"/>
      <c r="D936" s="231"/>
      <c r="E936" s="121" t="s">
        <v>4790</v>
      </c>
      <c r="F936" s="120">
        <v>12000000</v>
      </c>
      <c r="G936" s="91" t="s">
        <v>3929</v>
      </c>
    </row>
    <row r="937" spans="1:7" s="73" customFormat="1" ht="13.2">
      <c r="A937" s="231">
        <v>659</v>
      </c>
      <c r="B937" s="231"/>
      <c r="C937" s="231"/>
      <c r="D937" s="231"/>
      <c r="E937" s="121" t="s">
        <v>4791</v>
      </c>
      <c r="F937" s="120">
        <v>12000000</v>
      </c>
      <c r="G937" s="91" t="s">
        <v>3929</v>
      </c>
    </row>
    <row r="938" spans="1:7" s="73" customFormat="1" ht="13.2">
      <c r="A938" s="231">
        <v>660</v>
      </c>
      <c r="B938" s="231"/>
      <c r="C938" s="231"/>
      <c r="D938" s="231"/>
      <c r="E938" s="121" t="s">
        <v>4792</v>
      </c>
      <c r="F938" s="120">
        <v>12000000</v>
      </c>
      <c r="G938" s="91" t="s">
        <v>3929</v>
      </c>
    </row>
    <row r="939" spans="1:7" s="73" customFormat="1" ht="13.2">
      <c r="A939" s="231">
        <v>661</v>
      </c>
      <c r="B939" s="231"/>
      <c r="C939" s="231"/>
      <c r="D939" s="231"/>
      <c r="E939" s="121" t="s">
        <v>4793</v>
      </c>
      <c r="F939" s="120">
        <v>12000000</v>
      </c>
      <c r="G939" s="91" t="s">
        <v>3929</v>
      </c>
    </row>
    <row r="940" spans="1:7" s="73" customFormat="1" ht="13.2">
      <c r="A940" s="231">
        <v>662</v>
      </c>
      <c r="B940" s="231"/>
      <c r="C940" s="231"/>
      <c r="D940" s="231"/>
      <c r="E940" s="121" t="s">
        <v>4794</v>
      </c>
      <c r="F940" s="120">
        <v>12000000</v>
      </c>
      <c r="G940" s="91" t="s">
        <v>3929</v>
      </c>
    </row>
    <row r="941" spans="1:7" s="73" customFormat="1" ht="13.2">
      <c r="A941" s="231">
        <v>663</v>
      </c>
      <c r="B941" s="231"/>
      <c r="C941" s="231"/>
      <c r="D941" s="231"/>
      <c r="E941" s="121" t="s">
        <v>4795</v>
      </c>
      <c r="F941" s="120">
        <v>12000000</v>
      </c>
      <c r="G941" s="91" t="s">
        <v>3929</v>
      </c>
    </row>
    <row r="942" spans="1:7" s="73" customFormat="1" ht="13.2">
      <c r="A942" s="231">
        <v>664</v>
      </c>
      <c r="B942" s="231"/>
      <c r="C942" s="231"/>
      <c r="D942" s="231"/>
      <c r="E942" s="121" t="s">
        <v>4796</v>
      </c>
      <c r="F942" s="120">
        <v>12000000</v>
      </c>
      <c r="G942" s="91" t="s">
        <v>3929</v>
      </c>
    </row>
    <row r="943" spans="1:7" s="73" customFormat="1" ht="13.2">
      <c r="A943" s="231">
        <v>665</v>
      </c>
      <c r="B943" s="231"/>
      <c r="C943" s="231"/>
      <c r="D943" s="231"/>
      <c r="E943" s="121" t="s">
        <v>4797</v>
      </c>
      <c r="F943" s="120">
        <v>12000000</v>
      </c>
      <c r="G943" s="91" t="s">
        <v>3929</v>
      </c>
    </row>
    <row r="944" spans="1:7" s="73" customFormat="1" ht="13.2">
      <c r="A944" s="231">
        <v>666</v>
      </c>
      <c r="B944" s="231"/>
      <c r="C944" s="231"/>
      <c r="D944" s="231"/>
      <c r="E944" s="121" t="s">
        <v>4798</v>
      </c>
      <c r="F944" s="120">
        <v>12000000</v>
      </c>
      <c r="G944" s="91" t="s">
        <v>3929</v>
      </c>
    </row>
    <row r="945" spans="1:7" s="73" customFormat="1" ht="13.2">
      <c r="A945" s="231">
        <v>667</v>
      </c>
      <c r="B945" s="231"/>
      <c r="C945" s="231"/>
      <c r="D945" s="231"/>
      <c r="E945" s="121" t="s">
        <v>4799</v>
      </c>
      <c r="F945" s="120">
        <v>12000000</v>
      </c>
      <c r="G945" s="91" t="s">
        <v>3929</v>
      </c>
    </row>
    <row r="946" spans="1:7" s="73" customFormat="1" ht="13.2">
      <c r="A946" s="231">
        <v>668</v>
      </c>
      <c r="B946" s="231"/>
      <c r="C946" s="231"/>
      <c r="D946" s="231"/>
      <c r="E946" s="121" t="s">
        <v>4800</v>
      </c>
      <c r="F946" s="120">
        <v>12000000</v>
      </c>
      <c r="G946" s="91" t="s">
        <v>3929</v>
      </c>
    </row>
    <row r="947" spans="1:7" s="73" customFormat="1" ht="13.2">
      <c r="A947" s="231">
        <v>669</v>
      </c>
      <c r="B947" s="231"/>
      <c r="C947" s="231"/>
      <c r="D947" s="231"/>
      <c r="E947" s="121" t="s">
        <v>4801</v>
      </c>
      <c r="F947" s="120">
        <v>12000000</v>
      </c>
      <c r="G947" s="91" t="s">
        <v>3929</v>
      </c>
    </row>
    <row r="948" spans="1:7" s="73" customFormat="1" ht="13.2">
      <c r="A948" s="231">
        <v>670</v>
      </c>
      <c r="B948" s="231"/>
      <c r="C948" s="231"/>
      <c r="D948" s="231"/>
      <c r="E948" s="121" t="s">
        <v>4802</v>
      </c>
      <c r="F948" s="120">
        <v>12000000</v>
      </c>
      <c r="G948" s="91" t="s">
        <v>3929</v>
      </c>
    </row>
    <row r="949" spans="1:7" s="73" customFormat="1" ht="13.2">
      <c r="A949" s="231">
        <v>671</v>
      </c>
      <c r="B949" s="231"/>
      <c r="C949" s="231"/>
      <c r="D949" s="231"/>
      <c r="E949" s="121" t="s">
        <v>4178</v>
      </c>
      <c r="F949" s="120">
        <v>12000000</v>
      </c>
      <c r="G949" s="91" t="s">
        <v>3929</v>
      </c>
    </row>
    <row r="950" spans="1:7" s="73" customFormat="1" ht="13.2">
      <c r="A950" s="231">
        <v>672</v>
      </c>
      <c r="B950" s="231"/>
      <c r="C950" s="231"/>
      <c r="D950" s="231"/>
      <c r="E950" s="121" t="s">
        <v>4803</v>
      </c>
      <c r="F950" s="120">
        <v>12000000</v>
      </c>
      <c r="G950" s="91" t="s">
        <v>3929</v>
      </c>
    </row>
    <row r="951" spans="1:7" s="73" customFormat="1" ht="13.2">
      <c r="A951" s="231">
        <v>673</v>
      </c>
      <c r="B951" s="231"/>
      <c r="C951" s="231"/>
      <c r="D951" s="231"/>
      <c r="E951" s="121" t="s">
        <v>4804</v>
      </c>
      <c r="F951" s="120">
        <v>12000000</v>
      </c>
      <c r="G951" s="91" t="s">
        <v>3929</v>
      </c>
    </row>
    <row r="952" spans="1:7" s="73" customFormat="1" ht="13.2">
      <c r="A952" s="231">
        <v>674</v>
      </c>
      <c r="B952" s="231"/>
      <c r="C952" s="231"/>
      <c r="D952" s="231"/>
      <c r="E952" s="121" t="s">
        <v>4805</v>
      </c>
      <c r="F952" s="120">
        <v>12000000</v>
      </c>
      <c r="G952" s="91" t="s">
        <v>3929</v>
      </c>
    </row>
    <row r="953" spans="1:7" s="73" customFormat="1" ht="13.2">
      <c r="A953" s="231">
        <v>675</v>
      </c>
      <c r="B953" s="231"/>
      <c r="C953" s="231"/>
      <c r="D953" s="231"/>
      <c r="E953" s="121" t="s">
        <v>4760</v>
      </c>
      <c r="F953" s="120">
        <v>12000000</v>
      </c>
      <c r="G953" s="91" t="s">
        <v>3929</v>
      </c>
    </row>
    <row r="954" spans="1:7" s="73" customFormat="1" ht="13.2">
      <c r="A954" s="231">
        <v>676</v>
      </c>
      <c r="B954" s="231"/>
      <c r="C954" s="231"/>
      <c r="D954" s="231"/>
      <c r="E954" s="121" t="s">
        <v>4806</v>
      </c>
      <c r="F954" s="120">
        <v>12000000</v>
      </c>
      <c r="G954" s="91" t="s">
        <v>3929</v>
      </c>
    </row>
    <row r="955" spans="1:7" s="73" customFormat="1" ht="13.2">
      <c r="A955" s="231">
        <v>677</v>
      </c>
      <c r="B955" s="231"/>
      <c r="C955" s="231"/>
      <c r="D955" s="231"/>
      <c r="E955" s="121" t="s">
        <v>4807</v>
      </c>
      <c r="F955" s="120">
        <v>12000000</v>
      </c>
      <c r="G955" s="91" t="s">
        <v>3929</v>
      </c>
    </row>
    <row r="956" spans="1:7" s="73" customFormat="1" ht="13.2">
      <c r="A956" s="231">
        <v>678</v>
      </c>
      <c r="B956" s="231"/>
      <c r="C956" s="231"/>
      <c r="D956" s="231"/>
      <c r="E956" s="121" t="s">
        <v>4808</v>
      </c>
      <c r="F956" s="120">
        <v>12000000</v>
      </c>
      <c r="G956" s="91" t="s">
        <v>3929</v>
      </c>
    </row>
    <row r="957" spans="1:7" s="73" customFormat="1" ht="13.2">
      <c r="A957" s="231">
        <v>679</v>
      </c>
      <c r="B957" s="231"/>
      <c r="C957" s="231"/>
      <c r="D957" s="231"/>
      <c r="E957" s="121" t="s">
        <v>4809</v>
      </c>
      <c r="F957" s="120">
        <v>12000000</v>
      </c>
      <c r="G957" s="91" t="s">
        <v>3929</v>
      </c>
    </row>
    <row r="958" spans="1:7" s="73" customFormat="1" ht="13.2">
      <c r="A958" s="231">
        <v>680</v>
      </c>
      <c r="B958" s="231"/>
      <c r="C958" s="231"/>
      <c r="D958" s="231"/>
      <c r="E958" s="121" t="s">
        <v>4810</v>
      </c>
      <c r="F958" s="120">
        <v>12000000</v>
      </c>
      <c r="G958" s="91" t="s">
        <v>3929</v>
      </c>
    </row>
    <row r="959" spans="1:7" s="73" customFormat="1" ht="13.2">
      <c r="A959" s="231">
        <v>681</v>
      </c>
      <c r="B959" s="231"/>
      <c r="C959" s="231"/>
      <c r="D959" s="231"/>
      <c r="E959" s="121" t="s">
        <v>4811</v>
      </c>
      <c r="F959" s="120">
        <v>12000000</v>
      </c>
      <c r="G959" s="91" t="s">
        <v>3929</v>
      </c>
    </row>
    <row r="960" spans="1:7" s="73" customFormat="1" ht="13.2">
      <c r="A960" s="231">
        <v>682</v>
      </c>
      <c r="B960" s="231"/>
      <c r="C960" s="231"/>
      <c r="D960" s="231"/>
      <c r="E960" s="121" t="s">
        <v>4266</v>
      </c>
      <c r="F960" s="120">
        <v>12000000</v>
      </c>
      <c r="G960" s="91" t="s">
        <v>3929</v>
      </c>
    </row>
    <row r="961" spans="1:7" s="73" customFormat="1" ht="13.2">
      <c r="A961" s="231">
        <v>683</v>
      </c>
      <c r="B961" s="231"/>
      <c r="C961" s="231"/>
      <c r="D961" s="231"/>
      <c r="E961" s="121" t="s">
        <v>4812</v>
      </c>
      <c r="F961" s="120">
        <v>12000000</v>
      </c>
      <c r="G961" s="91" t="s">
        <v>3929</v>
      </c>
    </row>
    <row r="962" spans="1:7" s="73" customFormat="1" ht="13.2">
      <c r="A962" s="231">
        <v>684</v>
      </c>
      <c r="B962" s="231"/>
      <c r="C962" s="231"/>
      <c r="D962" s="231"/>
      <c r="E962" s="121" t="s">
        <v>4183</v>
      </c>
      <c r="F962" s="120">
        <v>12000000</v>
      </c>
      <c r="G962" s="91" t="s">
        <v>3929</v>
      </c>
    </row>
    <row r="963" spans="1:7" s="73" customFormat="1" ht="13.2">
      <c r="A963" s="231">
        <v>685</v>
      </c>
      <c r="B963" s="231"/>
      <c r="C963" s="231"/>
      <c r="D963" s="231"/>
      <c r="E963" s="121" t="s">
        <v>4466</v>
      </c>
      <c r="F963" s="120">
        <v>12000000</v>
      </c>
      <c r="G963" s="91" t="s">
        <v>3929</v>
      </c>
    </row>
    <row r="964" spans="1:7" s="73" customFormat="1" ht="13.2">
      <c r="A964" s="231">
        <v>686</v>
      </c>
      <c r="B964" s="231"/>
      <c r="C964" s="231"/>
      <c r="D964" s="231"/>
      <c r="E964" s="121" t="s">
        <v>4813</v>
      </c>
      <c r="F964" s="120">
        <v>12000000</v>
      </c>
      <c r="G964" s="91" t="s">
        <v>3929</v>
      </c>
    </row>
    <row r="965" spans="1:7" s="73" customFormat="1" ht="13.2">
      <c r="A965" s="231">
        <v>687</v>
      </c>
      <c r="B965" s="231"/>
      <c r="C965" s="231"/>
      <c r="D965" s="231"/>
      <c r="E965" s="121" t="s">
        <v>4814</v>
      </c>
      <c r="F965" s="120">
        <v>12000000</v>
      </c>
      <c r="G965" s="91" t="s">
        <v>3929</v>
      </c>
    </row>
    <row r="966" spans="1:7" s="73" customFormat="1" ht="13.2">
      <c r="A966" s="231">
        <v>688</v>
      </c>
      <c r="B966" s="231"/>
      <c r="C966" s="231"/>
      <c r="D966" s="231"/>
      <c r="E966" s="121" t="s">
        <v>4815</v>
      </c>
      <c r="F966" s="120">
        <v>12000000</v>
      </c>
      <c r="G966" s="91" t="s">
        <v>3929</v>
      </c>
    </row>
    <row r="967" spans="1:7" s="73" customFormat="1" ht="13.2">
      <c r="A967" s="231">
        <v>689</v>
      </c>
      <c r="B967" s="231"/>
      <c r="C967" s="231"/>
      <c r="D967" s="231"/>
      <c r="E967" s="121" t="s">
        <v>4816</v>
      </c>
      <c r="F967" s="120">
        <v>12000000</v>
      </c>
      <c r="G967" s="91" t="s">
        <v>3929</v>
      </c>
    </row>
    <row r="968" spans="1:7" s="73" customFormat="1" ht="13.2">
      <c r="A968" s="231">
        <v>690</v>
      </c>
      <c r="B968" s="231"/>
      <c r="C968" s="231"/>
      <c r="D968" s="231"/>
      <c r="E968" s="121" t="s">
        <v>4817</v>
      </c>
      <c r="F968" s="120">
        <v>12000000</v>
      </c>
      <c r="G968" s="91" t="s">
        <v>3929</v>
      </c>
    </row>
    <row r="969" spans="1:7" s="73" customFormat="1" ht="13.2">
      <c r="A969" s="231">
        <v>691</v>
      </c>
      <c r="B969" s="231"/>
      <c r="C969" s="231"/>
      <c r="D969" s="231"/>
      <c r="E969" s="121" t="s">
        <v>4818</v>
      </c>
      <c r="F969" s="120">
        <v>12000000</v>
      </c>
      <c r="G969" s="91" t="s">
        <v>3929</v>
      </c>
    </row>
    <row r="970" spans="1:7" s="73" customFormat="1" ht="13.2">
      <c r="A970" s="231">
        <v>692</v>
      </c>
      <c r="B970" s="231"/>
      <c r="C970" s="231"/>
      <c r="D970" s="231"/>
      <c r="E970" s="121" t="s">
        <v>4819</v>
      </c>
      <c r="F970" s="120">
        <v>12000000</v>
      </c>
      <c r="G970" s="91" t="s">
        <v>3929</v>
      </c>
    </row>
    <row r="971" spans="1:7" s="73" customFormat="1" ht="13.2">
      <c r="A971" s="231">
        <v>693</v>
      </c>
      <c r="B971" s="231"/>
      <c r="C971" s="231"/>
      <c r="D971" s="231"/>
      <c r="E971" s="121" t="s">
        <v>4820</v>
      </c>
      <c r="F971" s="120">
        <v>12000000</v>
      </c>
      <c r="G971" s="91" t="s">
        <v>3929</v>
      </c>
    </row>
    <row r="972" spans="1:7" s="73" customFormat="1" ht="13.2">
      <c r="A972" s="231">
        <v>694</v>
      </c>
      <c r="B972" s="231"/>
      <c r="C972" s="231"/>
      <c r="D972" s="231"/>
      <c r="E972" s="121" t="s">
        <v>4821</v>
      </c>
      <c r="F972" s="120">
        <v>12000000</v>
      </c>
      <c r="G972" s="91" t="s">
        <v>3929</v>
      </c>
    </row>
    <row r="973" spans="1:7" s="73" customFormat="1" ht="13.2">
      <c r="A973" s="231">
        <v>695</v>
      </c>
      <c r="B973" s="231"/>
      <c r="C973" s="231"/>
      <c r="D973" s="231"/>
      <c r="E973" s="121" t="s">
        <v>4822</v>
      </c>
      <c r="F973" s="120">
        <v>12000000</v>
      </c>
      <c r="G973" s="91" t="s">
        <v>3929</v>
      </c>
    </row>
    <row r="974" spans="1:7" s="73" customFormat="1" ht="13.2">
      <c r="A974" s="231">
        <v>696</v>
      </c>
      <c r="B974" s="231"/>
      <c r="C974" s="231"/>
      <c r="D974" s="231"/>
      <c r="E974" s="121" t="s">
        <v>4823</v>
      </c>
      <c r="F974" s="120">
        <v>12000000</v>
      </c>
      <c r="G974" s="91" t="s">
        <v>3929</v>
      </c>
    </row>
    <row r="975" spans="1:7" s="73" customFormat="1" ht="13.2">
      <c r="A975" s="231">
        <v>697</v>
      </c>
      <c r="B975" s="231"/>
      <c r="C975" s="231"/>
      <c r="D975" s="231"/>
      <c r="E975" s="121" t="s">
        <v>4824</v>
      </c>
      <c r="F975" s="120">
        <v>12000000</v>
      </c>
      <c r="G975" s="91" t="s">
        <v>3929</v>
      </c>
    </row>
    <row r="976" spans="1:7" s="73" customFormat="1" ht="13.2">
      <c r="A976" s="231">
        <v>698</v>
      </c>
      <c r="B976" s="231"/>
      <c r="C976" s="231"/>
      <c r="D976" s="231"/>
      <c r="E976" s="121" t="s">
        <v>4825</v>
      </c>
      <c r="F976" s="120">
        <v>12000000</v>
      </c>
      <c r="G976" s="91" t="s">
        <v>3929</v>
      </c>
    </row>
    <row r="977" spans="1:7" s="73" customFormat="1" ht="13.2">
      <c r="A977" s="231">
        <v>699</v>
      </c>
      <c r="B977" s="231"/>
      <c r="C977" s="231"/>
      <c r="D977" s="231"/>
      <c r="E977" s="121" t="s">
        <v>4826</v>
      </c>
      <c r="F977" s="120">
        <v>12000000</v>
      </c>
      <c r="G977" s="91" t="s">
        <v>3929</v>
      </c>
    </row>
    <row r="978" spans="1:7" s="73" customFormat="1" ht="13.2">
      <c r="A978" s="231">
        <v>700</v>
      </c>
      <c r="B978" s="231"/>
      <c r="C978" s="231"/>
      <c r="D978" s="231"/>
      <c r="E978" s="121" t="s">
        <v>4827</v>
      </c>
      <c r="F978" s="120">
        <v>12000000</v>
      </c>
      <c r="G978" s="91" t="s">
        <v>3929</v>
      </c>
    </row>
    <row r="979" spans="1:7" s="73" customFormat="1" ht="13.2">
      <c r="A979" s="231">
        <v>701</v>
      </c>
      <c r="B979" s="231"/>
      <c r="C979" s="231"/>
      <c r="D979" s="231"/>
      <c r="E979" s="121" t="s">
        <v>4828</v>
      </c>
      <c r="F979" s="120">
        <v>12000000</v>
      </c>
      <c r="G979" s="91" t="s">
        <v>3929</v>
      </c>
    </row>
    <row r="980" spans="1:7" s="73" customFormat="1" ht="13.2">
      <c r="A980" s="231">
        <v>702</v>
      </c>
      <c r="B980" s="231"/>
      <c r="C980" s="231"/>
      <c r="D980" s="231"/>
      <c r="E980" s="121" t="s">
        <v>4393</v>
      </c>
      <c r="F980" s="120">
        <v>12000000</v>
      </c>
      <c r="G980" s="91" t="s">
        <v>3929</v>
      </c>
    </row>
    <row r="981" spans="1:7" s="73" customFormat="1" ht="13.2">
      <c r="A981" s="231">
        <v>703</v>
      </c>
      <c r="B981" s="231"/>
      <c r="C981" s="231"/>
      <c r="D981" s="231"/>
      <c r="E981" s="121" t="s">
        <v>4829</v>
      </c>
      <c r="F981" s="120">
        <v>12000000</v>
      </c>
      <c r="G981" s="91" t="s">
        <v>3929</v>
      </c>
    </row>
    <row r="982" spans="1:7" s="73" customFormat="1" ht="13.2">
      <c r="A982" s="231">
        <v>704</v>
      </c>
      <c r="B982" s="231"/>
      <c r="C982" s="231"/>
      <c r="D982" s="231"/>
      <c r="E982" s="121" t="s">
        <v>4830</v>
      </c>
      <c r="F982" s="120">
        <v>12000000</v>
      </c>
      <c r="G982" s="91" t="s">
        <v>3929</v>
      </c>
    </row>
    <row r="983" spans="1:7" s="73" customFormat="1" ht="13.2">
      <c r="A983" s="231">
        <v>705</v>
      </c>
      <c r="B983" s="231"/>
      <c r="C983" s="231"/>
      <c r="D983" s="231"/>
      <c r="E983" s="121" t="s">
        <v>4831</v>
      </c>
      <c r="F983" s="120">
        <v>12000000</v>
      </c>
      <c r="G983" s="91" t="s">
        <v>3929</v>
      </c>
    </row>
    <row r="984" spans="1:7" s="73" customFormat="1" ht="13.2">
      <c r="A984" s="231">
        <v>706</v>
      </c>
      <c r="B984" s="231"/>
      <c r="C984" s="231"/>
      <c r="D984" s="231"/>
      <c r="E984" s="121" t="s">
        <v>4832</v>
      </c>
      <c r="F984" s="120">
        <v>12000000</v>
      </c>
      <c r="G984" s="91" t="s">
        <v>3929</v>
      </c>
    </row>
    <row r="985" spans="1:7" s="73" customFormat="1" ht="13.2">
      <c r="A985" s="231">
        <v>707</v>
      </c>
      <c r="B985" s="231"/>
      <c r="C985" s="231"/>
      <c r="D985" s="231"/>
      <c r="E985" s="121" t="s">
        <v>4833</v>
      </c>
      <c r="F985" s="120">
        <v>12000000</v>
      </c>
      <c r="G985" s="91" t="s">
        <v>3929</v>
      </c>
    </row>
    <row r="986" spans="1:7" s="73" customFormat="1" ht="13.2">
      <c r="A986" s="231">
        <v>708</v>
      </c>
      <c r="B986" s="231"/>
      <c r="C986" s="231"/>
      <c r="D986" s="231"/>
      <c r="E986" s="121" t="s">
        <v>4834</v>
      </c>
      <c r="F986" s="120">
        <v>12000000</v>
      </c>
      <c r="G986" s="91" t="s">
        <v>3929</v>
      </c>
    </row>
    <row r="987" spans="1:7" s="73" customFormat="1" ht="13.2">
      <c r="A987" s="231">
        <v>709</v>
      </c>
      <c r="B987" s="231"/>
      <c r="C987" s="231"/>
      <c r="D987" s="231"/>
      <c r="E987" s="121" t="s">
        <v>4835</v>
      </c>
      <c r="F987" s="120">
        <v>12000000</v>
      </c>
      <c r="G987" s="91" t="s">
        <v>3929</v>
      </c>
    </row>
    <row r="988" spans="1:7" s="73" customFormat="1" ht="13.2">
      <c r="A988" s="231">
        <v>710</v>
      </c>
      <c r="B988" s="231"/>
      <c r="C988" s="231"/>
      <c r="D988" s="231"/>
      <c r="E988" s="121" t="s">
        <v>4836</v>
      </c>
      <c r="F988" s="120">
        <v>12000000</v>
      </c>
      <c r="G988" s="91" t="s">
        <v>3929</v>
      </c>
    </row>
    <row r="989" spans="1:7" s="73" customFormat="1" ht="13.2">
      <c r="A989" s="231">
        <v>711</v>
      </c>
      <c r="B989" s="231"/>
      <c r="C989" s="231"/>
      <c r="D989" s="231"/>
      <c r="E989" s="121" t="s">
        <v>4837</v>
      </c>
      <c r="F989" s="120">
        <v>12000000</v>
      </c>
      <c r="G989" s="91" t="s">
        <v>3929</v>
      </c>
    </row>
    <row r="990" spans="1:7" s="73" customFormat="1" ht="13.2">
      <c r="A990" s="231">
        <v>712</v>
      </c>
      <c r="B990" s="231"/>
      <c r="C990" s="231"/>
      <c r="D990" s="231"/>
      <c r="E990" s="121" t="s">
        <v>4838</v>
      </c>
      <c r="F990" s="120">
        <v>12000000</v>
      </c>
      <c r="G990" s="91" t="s">
        <v>3929</v>
      </c>
    </row>
    <row r="991" spans="1:7" s="73" customFormat="1" ht="13.2">
      <c r="A991" s="231">
        <v>713</v>
      </c>
      <c r="B991" s="231"/>
      <c r="C991" s="231"/>
      <c r="D991" s="231"/>
      <c r="E991" s="121" t="s">
        <v>4839</v>
      </c>
      <c r="F991" s="120">
        <v>12000000</v>
      </c>
      <c r="G991" s="91" t="s">
        <v>3929</v>
      </c>
    </row>
    <row r="992" spans="1:7" s="73" customFormat="1" ht="13.2">
      <c r="A992" s="231">
        <v>714</v>
      </c>
      <c r="B992" s="231"/>
      <c r="C992" s="231"/>
      <c r="D992" s="231"/>
      <c r="E992" s="121" t="s">
        <v>4840</v>
      </c>
      <c r="F992" s="120">
        <v>12000000</v>
      </c>
      <c r="G992" s="91" t="s">
        <v>3929</v>
      </c>
    </row>
    <row r="993" spans="1:7" s="73" customFormat="1" ht="13.2">
      <c r="A993" s="231">
        <v>715</v>
      </c>
      <c r="B993" s="231"/>
      <c r="C993" s="231"/>
      <c r="D993" s="231"/>
      <c r="E993" s="121" t="s">
        <v>4841</v>
      </c>
      <c r="F993" s="120">
        <v>12000000</v>
      </c>
      <c r="G993" s="91" t="s">
        <v>3929</v>
      </c>
    </row>
    <row r="994" spans="1:7" s="73" customFormat="1" ht="13.2">
      <c r="A994" s="231">
        <v>716</v>
      </c>
      <c r="B994" s="231"/>
      <c r="C994" s="231"/>
      <c r="D994" s="231"/>
      <c r="E994" s="121" t="s">
        <v>4842</v>
      </c>
      <c r="F994" s="120">
        <v>12000000</v>
      </c>
      <c r="G994" s="91" t="s">
        <v>3929</v>
      </c>
    </row>
    <row r="995" spans="1:7" s="73" customFormat="1" ht="13.2">
      <c r="A995" s="231">
        <v>717</v>
      </c>
      <c r="B995" s="231"/>
      <c r="C995" s="231"/>
      <c r="D995" s="231"/>
      <c r="E995" s="121" t="s">
        <v>4843</v>
      </c>
      <c r="F995" s="120">
        <v>12000000</v>
      </c>
      <c r="G995" s="91" t="s">
        <v>3929</v>
      </c>
    </row>
    <row r="996" spans="1:7" s="73" customFormat="1" ht="13.2">
      <c r="A996" s="231">
        <v>718</v>
      </c>
      <c r="B996" s="231"/>
      <c r="C996" s="231"/>
      <c r="D996" s="231"/>
      <c r="E996" s="121" t="s">
        <v>4844</v>
      </c>
      <c r="F996" s="120">
        <v>12000000</v>
      </c>
      <c r="G996" s="91" t="s">
        <v>3929</v>
      </c>
    </row>
    <row r="997" spans="1:7" s="73" customFormat="1" ht="13.2">
      <c r="A997" s="231">
        <v>719</v>
      </c>
      <c r="B997" s="231"/>
      <c r="C997" s="231"/>
      <c r="D997" s="231"/>
      <c r="E997" s="121" t="s">
        <v>4845</v>
      </c>
      <c r="F997" s="120">
        <v>12000000</v>
      </c>
      <c r="G997" s="91" t="s">
        <v>3929</v>
      </c>
    </row>
    <row r="998" spans="1:7" s="73" customFormat="1" ht="13.2">
      <c r="A998" s="231">
        <v>720</v>
      </c>
      <c r="B998" s="231"/>
      <c r="C998" s="231"/>
      <c r="D998" s="231"/>
      <c r="E998" s="121" t="s">
        <v>4846</v>
      </c>
      <c r="F998" s="120">
        <v>12000000</v>
      </c>
      <c r="G998" s="91" t="s">
        <v>3929</v>
      </c>
    </row>
    <row r="999" spans="1:7" s="73" customFormat="1" ht="13.2">
      <c r="A999" s="231">
        <v>721</v>
      </c>
      <c r="B999" s="231"/>
      <c r="C999" s="231"/>
      <c r="D999" s="231"/>
      <c r="E999" s="121" t="s">
        <v>4847</v>
      </c>
      <c r="F999" s="120">
        <v>12000000</v>
      </c>
      <c r="G999" s="91" t="s">
        <v>3929</v>
      </c>
    </row>
    <row r="1000" spans="1:7" s="73" customFormat="1" ht="13.2">
      <c r="A1000" s="231">
        <v>722</v>
      </c>
      <c r="B1000" s="231"/>
      <c r="C1000" s="231"/>
      <c r="D1000" s="231"/>
      <c r="E1000" s="121" t="s">
        <v>4848</v>
      </c>
      <c r="F1000" s="120">
        <v>12000000</v>
      </c>
      <c r="G1000" s="91" t="s">
        <v>3929</v>
      </c>
    </row>
    <row r="1001" spans="1:7" s="73" customFormat="1" ht="13.2">
      <c r="A1001" s="231">
        <v>723</v>
      </c>
      <c r="B1001" s="231"/>
      <c r="C1001" s="231"/>
      <c r="D1001" s="231"/>
      <c r="E1001" s="121" t="s">
        <v>4849</v>
      </c>
      <c r="F1001" s="120">
        <v>12000000</v>
      </c>
      <c r="G1001" s="91" t="s">
        <v>3929</v>
      </c>
    </row>
    <row r="1002" spans="1:7" s="73" customFormat="1" ht="13.2">
      <c r="A1002" s="231">
        <v>724</v>
      </c>
      <c r="B1002" s="231"/>
      <c r="C1002" s="231"/>
      <c r="D1002" s="231"/>
      <c r="E1002" s="121" t="s">
        <v>4850</v>
      </c>
      <c r="F1002" s="120">
        <v>12000000</v>
      </c>
      <c r="G1002" s="91" t="s">
        <v>3929</v>
      </c>
    </row>
    <row r="1003" spans="1:7" s="73" customFormat="1" ht="13.2">
      <c r="A1003" s="231">
        <v>725</v>
      </c>
      <c r="B1003" s="231"/>
      <c r="C1003" s="231"/>
      <c r="D1003" s="231"/>
      <c r="E1003" s="121" t="s">
        <v>4851</v>
      </c>
      <c r="F1003" s="120">
        <v>12000000</v>
      </c>
      <c r="G1003" s="91" t="s">
        <v>3929</v>
      </c>
    </row>
    <row r="1004" spans="1:7" s="73" customFormat="1" ht="13.2">
      <c r="A1004" s="231">
        <v>726</v>
      </c>
      <c r="B1004" s="231"/>
      <c r="C1004" s="231"/>
      <c r="D1004" s="231"/>
      <c r="E1004" s="121" t="s">
        <v>4852</v>
      </c>
      <c r="F1004" s="120">
        <v>12000000</v>
      </c>
      <c r="G1004" s="91" t="s">
        <v>3929</v>
      </c>
    </row>
    <row r="1005" spans="1:7" s="73" customFormat="1" ht="13.2">
      <c r="A1005" s="231">
        <v>727</v>
      </c>
      <c r="B1005" s="231"/>
      <c r="C1005" s="231"/>
      <c r="D1005" s="231"/>
      <c r="E1005" s="121" t="s">
        <v>4853</v>
      </c>
      <c r="F1005" s="120">
        <v>12000000</v>
      </c>
      <c r="G1005" s="91" t="s">
        <v>3929</v>
      </c>
    </row>
    <row r="1006" spans="1:7" s="73" customFormat="1" ht="13.2">
      <c r="A1006" s="231">
        <v>728</v>
      </c>
      <c r="B1006" s="231"/>
      <c r="C1006" s="231"/>
      <c r="D1006" s="231"/>
      <c r="E1006" s="121" t="s">
        <v>4854</v>
      </c>
      <c r="F1006" s="120">
        <v>12000000</v>
      </c>
      <c r="G1006" s="91" t="s">
        <v>3929</v>
      </c>
    </row>
    <row r="1007" spans="1:7" s="73" customFormat="1" ht="13.2">
      <c r="A1007" s="231">
        <v>729</v>
      </c>
      <c r="B1007" s="231"/>
      <c r="C1007" s="231"/>
      <c r="D1007" s="231"/>
      <c r="E1007" s="121" t="s">
        <v>4855</v>
      </c>
      <c r="F1007" s="120">
        <v>12000000</v>
      </c>
      <c r="G1007" s="91" t="s">
        <v>3929</v>
      </c>
    </row>
    <row r="1008" spans="1:7" s="73" customFormat="1" ht="13.2">
      <c r="A1008" s="231">
        <v>730</v>
      </c>
      <c r="B1008" s="231"/>
      <c r="C1008" s="231"/>
      <c r="D1008" s="231"/>
      <c r="E1008" s="121" t="s">
        <v>4856</v>
      </c>
      <c r="F1008" s="120">
        <v>12000000</v>
      </c>
      <c r="G1008" s="91" t="s">
        <v>3929</v>
      </c>
    </row>
    <row r="1009" spans="1:7" s="73" customFormat="1" ht="13.2">
      <c r="A1009" s="231">
        <v>731</v>
      </c>
      <c r="B1009" s="231"/>
      <c r="C1009" s="231"/>
      <c r="D1009" s="231"/>
      <c r="E1009" s="121" t="s">
        <v>4676</v>
      </c>
      <c r="F1009" s="120">
        <v>12000000</v>
      </c>
      <c r="G1009" s="91" t="s">
        <v>3929</v>
      </c>
    </row>
    <row r="1010" spans="1:7" s="73" customFormat="1" ht="13.2">
      <c r="A1010" s="231">
        <v>732</v>
      </c>
      <c r="B1010" s="231"/>
      <c r="C1010" s="231"/>
      <c r="D1010" s="231"/>
      <c r="E1010" s="121" t="s">
        <v>4857</v>
      </c>
      <c r="F1010" s="120">
        <v>12000000</v>
      </c>
      <c r="G1010" s="91" t="s">
        <v>3929</v>
      </c>
    </row>
    <row r="1011" spans="1:7" s="73" customFormat="1" ht="13.2">
      <c r="A1011" s="231">
        <v>733</v>
      </c>
      <c r="B1011" s="231"/>
      <c r="C1011" s="231"/>
      <c r="D1011" s="231"/>
      <c r="E1011" s="121" t="s">
        <v>4858</v>
      </c>
      <c r="F1011" s="120">
        <v>12000000</v>
      </c>
      <c r="G1011" s="91" t="s">
        <v>3929</v>
      </c>
    </row>
    <row r="1012" spans="1:7" s="73" customFormat="1" ht="13.2">
      <c r="A1012" s="231">
        <v>734</v>
      </c>
      <c r="B1012" s="231"/>
      <c r="C1012" s="231"/>
      <c r="D1012" s="231"/>
      <c r="E1012" s="121" t="s">
        <v>4859</v>
      </c>
      <c r="F1012" s="120">
        <v>12000000</v>
      </c>
      <c r="G1012" s="91" t="s">
        <v>3929</v>
      </c>
    </row>
    <row r="1013" spans="1:7" s="73" customFormat="1" ht="13.2">
      <c r="A1013" s="231">
        <v>735</v>
      </c>
      <c r="B1013" s="231"/>
      <c r="C1013" s="231"/>
      <c r="D1013" s="231"/>
      <c r="E1013" s="121" t="s">
        <v>4860</v>
      </c>
      <c r="F1013" s="120">
        <v>12000000</v>
      </c>
      <c r="G1013" s="91" t="s">
        <v>3929</v>
      </c>
    </row>
    <row r="1014" spans="1:7" s="73" customFormat="1" ht="13.2">
      <c r="A1014" s="231">
        <v>736</v>
      </c>
      <c r="B1014" s="231"/>
      <c r="C1014" s="231"/>
      <c r="D1014" s="231"/>
      <c r="E1014" s="121" t="s">
        <v>4375</v>
      </c>
      <c r="F1014" s="120">
        <v>12000000</v>
      </c>
      <c r="G1014" s="91" t="s">
        <v>3929</v>
      </c>
    </row>
    <row r="1015" spans="1:7" s="73" customFormat="1" ht="13.2">
      <c r="A1015" s="231">
        <v>737</v>
      </c>
      <c r="B1015" s="231"/>
      <c r="C1015" s="231"/>
      <c r="D1015" s="231"/>
      <c r="E1015" s="121" t="s">
        <v>4271</v>
      </c>
      <c r="F1015" s="120">
        <v>12000000</v>
      </c>
      <c r="G1015" s="91" t="s">
        <v>3929</v>
      </c>
    </row>
    <row r="1016" spans="1:7" s="73" customFormat="1" ht="13.2">
      <c r="A1016" s="231">
        <v>738</v>
      </c>
      <c r="B1016" s="231"/>
      <c r="C1016" s="231"/>
      <c r="D1016" s="231"/>
      <c r="E1016" s="121" t="s">
        <v>4861</v>
      </c>
      <c r="F1016" s="120">
        <v>12000000</v>
      </c>
      <c r="G1016" s="91" t="s">
        <v>3929</v>
      </c>
    </row>
    <row r="1017" spans="1:7" s="73" customFormat="1" ht="13.2">
      <c r="A1017" s="231">
        <v>739</v>
      </c>
      <c r="B1017" s="231"/>
      <c r="C1017" s="231"/>
      <c r="D1017" s="231"/>
      <c r="E1017" s="121" t="s">
        <v>4862</v>
      </c>
      <c r="F1017" s="120">
        <v>12000000</v>
      </c>
      <c r="G1017" s="91" t="s">
        <v>3929</v>
      </c>
    </row>
    <row r="1018" spans="1:7" s="73" customFormat="1" ht="13.2">
      <c r="A1018" s="231">
        <v>740</v>
      </c>
      <c r="B1018" s="231"/>
      <c r="C1018" s="231"/>
      <c r="D1018" s="231"/>
      <c r="E1018" s="121" t="s">
        <v>4863</v>
      </c>
      <c r="F1018" s="120">
        <v>12000000</v>
      </c>
      <c r="G1018" s="91" t="s">
        <v>3929</v>
      </c>
    </row>
    <row r="1019" spans="1:7" s="73" customFormat="1" ht="13.2">
      <c r="A1019" s="231">
        <v>741</v>
      </c>
      <c r="B1019" s="231"/>
      <c r="C1019" s="231"/>
      <c r="D1019" s="231"/>
      <c r="E1019" s="121" t="s">
        <v>4864</v>
      </c>
      <c r="F1019" s="120">
        <v>12000000</v>
      </c>
      <c r="G1019" s="91" t="s">
        <v>3929</v>
      </c>
    </row>
    <row r="1020" spans="1:7" s="73" customFormat="1" ht="13.2">
      <c r="A1020" s="231">
        <v>742</v>
      </c>
      <c r="B1020" s="231"/>
      <c r="C1020" s="231"/>
      <c r="D1020" s="231"/>
      <c r="E1020" s="121" t="s">
        <v>4865</v>
      </c>
      <c r="F1020" s="120">
        <v>12000000</v>
      </c>
      <c r="G1020" s="91" t="s">
        <v>3929</v>
      </c>
    </row>
    <row r="1021" spans="1:7" s="73" customFormat="1" ht="13.2">
      <c r="A1021" s="231">
        <v>743</v>
      </c>
      <c r="B1021" s="231"/>
      <c r="C1021" s="231"/>
      <c r="D1021" s="231"/>
      <c r="E1021" s="121" t="s">
        <v>4866</v>
      </c>
      <c r="F1021" s="120">
        <v>12000000</v>
      </c>
      <c r="G1021" s="91" t="s">
        <v>3929</v>
      </c>
    </row>
    <row r="1022" spans="1:7" s="73" customFormat="1" ht="13.2">
      <c r="A1022" s="231">
        <v>744</v>
      </c>
      <c r="B1022" s="231"/>
      <c r="C1022" s="231"/>
      <c r="D1022" s="231"/>
      <c r="E1022" s="121" t="s">
        <v>4763</v>
      </c>
      <c r="F1022" s="120">
        <v>12000000</v>
      </c>
      <c r="G1022" s="91" t="s">
        <v>3929</v>
      </c>
    </row>
    <row r="1023" spans="1:7" s="73" customFormat="1" ht="13.2">
      <c r="A1023" s="231">
        <v>745</v>
      </c>
      <c r="B1023" s="231"/>
      <c r="C1023" s="231"/>
      <c r="D1023" s="231"/>
      <c r="E1023" s="121" t="s">
        <v>4867</v>
      </c>
      <c r="F1023" s="120">
        <v>12000000</v>
      </c>
      <c r="G1023" s="91" t="s">
        <v>3929</v>
      </c>
    </row>
    <row r="1024" spans="1:7" s="73" customFormat="1" ht="13.2">
      <c r="A1024" s="231">
        <v>746</v>
      </c>
      <c r="B1024" s="231"/>
      <c r="C1024" s="231"/>
      <c r="D1024" s="231"/>
      <c r="E1024" s="121" t="s">
        <v>4868</v>
      </c>
      <c r="F1024" s="120">
        <v>12000000</v>
      </c>
      <c r="G1024" s="91" t="s">
        <v>3929</v>
      </c>
    </row>
    <row r="1025" spans="1:7" s="73" customFormat="1" ht="13.2">
      <c r="A1025" s="231">
        <v>747</v>
      </c>
      <c r="B1025" s="231"/>
      <c r="C1025" s="231"/>
      <c r="D1025" s="231"/>
      <c r="E1025" s="121" t="s">
        <v>4869</v>
      </c>
      <c r="F1025" s="120">
        <v>12000000</v>
      </c>
      <c r="G1025" s="91" t="s">
        <v>3929</v>
      </c>
    </row>
    <row r="1026" spans="1:7" s="73" customFormat="1" ht="13.2">
      <c r="A1026" s="231">
        <v>748</v>
      </c>
      <c r="B1026" s="231"/>
      <c r="C1026" s="231"/>
      <c r="D1026" s="231"/>
      <c r="E1026" s="121" t="s">
        <v>4870</v>
      </c>
      <c r="F1026" s="120">
        <v>12000000</v>
      </c>
      <c r="G1026" s="91" t="s">
        <v>3929</v>
      </c>
    </row>
    <row r="1027" spans="1:7" s="73" customFormat="1" ht="13.2">
      <c r="A1027" s="231">
        <v>749</v>
      </c>
      <c r="B1027" s="231"/>
      <c r="C1027" s="231"/>
      <c r="D1027" s="231"/>
      <c r="E1027" s="121" t="s">
        <v>4871</v>
      </c>
      <c r="F1027" s="120">
        <v>12000000</v>
      </c>
      <c r="G1027" s="91" t="s">
        <v>3929</v>
      </c>
    </row>
    <row r="1028" spans="1:7" s="73" customFormat="1" ht="13.2">
      <c r="A1028" s="231">
        <v>750</v>
      </c>
      <c r="B1028" s="231"/>
      <c r="C1028" s="231"/>
      <c r="D1028" s="231"/>
      <c r="E1028" s="121" t="s">
        <v>4872</v>
      </c>
      <c r="F1028" s="120">
        <v>12000000</v>
      </c>
      <c r="G1028" s="91" t="s">
        <v>3929</v>
      </c>
    </row>
    <row r="1029" spans="1:7" s="73" customFormat="1" ht="13.2">
      <c r="A1029" s="231">
        <v>751</v>
      </c>
      <c r="B1029" s="231"/>
      <c r="C1029" s="231"/>
      <c r="D1029" s="231"/>
      <c r="E1029" s="121" t="s">
        <v>4873</v>
      </c>
      <c r="F1029" s="120">
        <v>12000000</v>
      </c>
      <c r="G1029" s="91" t="s">
        <v>3929</v>
      </c>
    </row>
    <row r="1030" spans="1:7" s="73" customFormat="1" ht="13.2">
      <c r="A1030" s="231">
        <v>752</v>
      </c>
      <c r="B1030" s="231"/>
      <c r="C1030" s="231"/>
      <c r="D1030" s="231"/>
      <c r="E1030" s="121" t="s">
        <v>4874</v>
      </c>
      <c r="F1030" s="120">
        <v>12000000</v>
      </c>
      <c r="G1030" s="91" t="s">
        <v>3929</v>
      </c>
    </row>
    <row r="1031" spans="1:7" s="73" customFormat="1" ht="13.2">
      <c r="A1031" s="231">
        <v>753</v>
      </c>
      <c r="B1031" s="231"/>
      <c r="C1031" s="231"/>
      <c r="D1031" s="231"/>
      <c r="E1031" s="121" t="s">
        <v>4875</v>
      </c>
      <c r="F1031" s="120">
        <v>12000000</v>
      </c>
      <c r="G1031" s="91" t="s">
        <v>3929</v>
      </c>
    </row>
    <row r="1032" spans="1:7" s="73" customFormat="1" ht="13.2">
      <c r="A1032" s="231">
        <v>754</v>
      </c>
      <c r="B1032" s="231"/>
      <c r="C1032" s="231"/>
      <c r="D1032" s="231"/>
      <c r="E1032" s="121" t="s">
        <v>4876</v>
      </c>
      <c r="F1032" s="120">
        <v>12000000</v>
      </c>
      <c r="G1032" s="91" t="s">
        <v>3929</v>
      </c>
    </row>
    <row r="1033" spans="1:7" s="73" customFormat="1" ht="13.2">
      <c r="A1033" s="231">
        <v>755</v>
      </c>
      <c r="B1033" s="231"/>
      <c r="C1033" s="231"/>
      <c r="D1033" s="231"/>
      <c r="E1033" s="121" t="s">
        <v>4877</v>
      </c>
      <c r="F1033" s="120">
        <v>12000000</v>
      </c>
      <c r="G1033" s="91" t="s">
        <v>3929</v>
      </c>
    </row>
    <row r="1034" spans="1:7" s="73" customFormat="1" ht="13.2">
      <c r="A1034" s="231">
        <v>756</v>
      </c>
      <c r="B1034" s="231"/>
      <c r="C1034" s="231"/>
      <c r="D1034" s="231"/>
      <c r="E1034" s="121" t="s">
        <v>4878</v>
      </c>
      <c r="F1034" s="120">
        <v>12000000</v>
      </c>
      <c r="G1034" s="91" t="s">
        <v>3929</v>
      </c>
    </row>
    <row r="1035" spans="1:7" s="73" customFormat="1" ht="13.2">
      <c r="A1035" s="231">
        <v>757</v>
      </c>
      <c r="B1035" s="231"/>
      <c r="C1035" s="231"/>
      <c r="D1035" s="231"/>
      <c r="E1035" s="121" t="s">
        <v>4879</v>
      </c>
      <c r="F1035" s="120">
        <v>12000000</v>
      </c>
      <c r="G1035" s="91" t="s">
        <v>3929</v>
      </c>
    </row>
    <row r="1036" spans="1:7" s="73" customFormat="1" ht="13.2">
      <c r="A1036" s="231">
        <v>758</v>
      </c>
      <c r="B1036" s="231"/>
      <c r="C1036" s="231"/>
      <c r="D1036" s="231"/>
      <c r="E1036" s="121" t="s">
        <v>4880</v>
      </c>
      <c r="F1036" s="120">
        <v>12000000</v>
      </c>
      <c r="G1036" s="91" t="s">
        <v>3929</v>
      </c>
    </row>
    <row r="1037" spans="1:7" s="73" customFormat="1" ht="13.2">
      <c r="A1037" s="231">
        <v>759</v>
      </c>
      <c r="B1037" s="231"/>
      <c r="C1037" s="231"/>
      <c r="D1037" s="231"/>
      <c r="E1037" s="121" t="s">
        <v>4881</v>
      </c>
      <c r="F1037" s="120">
        <v>12000000</v>
      </c>
      <c r="G1037" s="91" t="s">
        <v>3929</v>
      </c>
    </row>
    <row r="1038" spans="1:7" s="73" customFormat="1" ht="13.2">
      <c r="A1038" s="231">
        <v>760</v>
      </c>
      <c r="B1038" s="231"/>
      <c r="C1038" s="231"/>
      <c r="D1038" s="231"/>
      <c r="E1038" s="121" t="s">
        <v>4882</v>
      </c>
      <c r="F1038" s="120">
        <v>12000000</v>
      </c>
      <c r="G1038" s="91" t="s">
        <v>3929</v>
      </c>
    </row>
    <row r="1039" spans="1:7" s="73" customFormat="1" ht="13.2">
      <c r="A1039" s="231">
        <v>761</v>
      </c>
      <c r="B1039" s="231"/>
      <c r="C1039" s="231"/>
      <c r="D1039" s="231"/>
      <c r="E1039" s="121" t="s">
        <v>4883</v>
      </c>
      <c r="F1039" s="120">
        <v>12000000</v>
      </c>
      <c r="G1039" s="91" t="s">
        <v>3929</v>
      </c>
    </row>
    <row r="1040" spans="1:7" s="73" customFormat="1" ht="13.2">
      <c r="A1040" s="231">
        <v>762</v>
      </c>
      <c r="B1040" s="231"/>
      <c r="C1040" s="231"/>
      <c r="D1040" s="231"/>
      <c r="E1040" s="121" t="s">
        <v>4884</v>
      </c>
      <c r="F1040" s="120">
        <v>12000000</v>
      </c>
      <c r="G1040" s="91" t="s">
        <v>3929</v>
      </c>
    </row>
    <row r="1041" spans="1:7" s="73" customFormat="1" ht="13.2">
      <c r="A1041" s="231">
        <v>763</v>
      </c>
      <c r="B1041" s="231"/>
      <c r="C1041" s="231"/>
      <c r="D1041" s="231"/>
      <c r="E1041" s="121" t="s">
        <v>4885</v>
      </c>
      <c r="F1041" s="120">
        <v>12000000</v>
      </c>
      <c r="G1041" s="91" t="s">
        <v>3929</v>
      </c>
    </row>
    <row r="1042" spans="1:7" s="73" customFormat="1" ht="13.2">
      <c r="A1042" s="231">
        <v>764</v>
      </c>
      <c r="B1042" s="231"/>
      <c r="C1042" s="231"/>
      <c r="D1042" s="231"/>
      <c r="E1042" s="121" t="s">
        <v>4886</v>
      </c>
      <c r="F1042" s="120">
        <v>12000000</v>
      </c>
      <c r="G1042" s="91" t="s">
        <v>3929</v>
      </c>
    </row>
    <row r="1043" spans="1:7" s="73" customFormat="1" ht="13.2">
      <c r="A1043" s="231">
        <v>765</v>
      </c>
      <c r="B1043" s="231"/>
      <c r="C1043" s="231"/>
      <c r="D1043" s="231"/>
      <c r="E1043" s="121" t="s">
        <v>4887</v>
      </c>
      <c r="F1043" s="120">
        <v>12000000</v>
      </c>
      <c r="G1043" s="91" t="s">
        <v>3929</v>
      </c>
    </row>
    <row r="1044" spans="1:7" s="73" customFormat="1" ht="13.2">
      <c r="A1044" s="231">
        <v>766</v>
      </c>
      <c r="B1044" s="231"/>
      <c r="C1044" s="231"/>
      <c r="D1044" s="231"/>
      <c r="E1044" s="121" t="s">
        <v>4888</v>
      </c>
      <c r="F1044" s="120">
        <v>12000000</v>
      </c>
      <c r="G1044" s="91" t="s">
        <v>3929</v>
      </c>
    </row>
    <row r="1045" spans="1:7" s="73" customFormat="1" ht="13.2">
      <c r="A1045" s="231">
        <v>767</v>
      </c>
      <c r="B1045" s="231"/>
      <c r="C1045" s="231"/>
      <c r="D1045" s="231"/>
      <c r="E1045" s="121" t="s">
        <v>4889</v>
      </c>
      <c r="F1045" s="120">
        <v>12000000</v>
      </c>
      <c r="G1045" s="91" t="s">
        <v>3929</v>
      </c>
    </row>
    <row r="1046" spans="1:7" s="73" customFormat="1" ht="13.2">
      <c r="A1046" s="231">
        <v>768</v>
      </c>
      <c r="B1046" s="231"/>
      <c r="C1046" s="231"/>
      <c r="D1046" s="231"/>
      <c r="E1046" s="121" t="s">
        <v>4890</v>
      </c>
      <c r="F1046" s="120">
        <v>12000000</v>
      </c>
      <c r="G1046" s="91" t="s">
        <v>3929</v>
      </c>
    </row>
    <row r="1047" spans="1:7" s="73" customFormat="1" ht="13.2">
      <c r="A1047" s="231">
        <v>769</v>
      </c>
      <c r="B1047" s="231"/>
      <c r="C1047" s="231"/>
      <c r="D1047" s="231"/>
      <c r="E1047" s="121" t="s">
        <v>4891</v>
      </c>
      <c r="F1047" s="120">
        <v>12000000</v>
      </c>
      <c r="G1047" s="91" t="s">
        <v>3929</v>
      </c>
    </row>
    <row r="1048" spans="1:7" s="73" customFormat="1" ht="13.2">
      <c r="A1048" s="231">
        <v>770</v>
      </c>
      <c r="B1048" s="231"/>
      <c r="C1048" s="231"/>
      <c r="D1048" s="231"/>
      <c r="E1048" s="121" t="s">
        <v>4892</v>
      </c>
      <c r="F1048" s="120">
        <v>12000000</v>
      </c>
      <c r="G1048" s="91" t="s">
        <v>3929</v>
      </c>
    </row>
    <row r="1049" spans="1:7" s="73" customFormat="1" ht="13.2">
      <c r="A1049" s="231">
        <v>771</v>
      </c>
      <c r="B1049" s="231"/>
      <c r="C1049" s="231"/>
      <c r="D1049" s="231"/>
      <c r="E1049" s="121" t="s">
        <v>4893</v>
      </c>
      <c r="F1049" s="120">
        <v>12000000</v>
      </c>
      <c r="G1049" s="91" t="s">
        <v>3929</v>
      </c>
    </row>
    <row r="1050" spans="1:7" s="73" customFormat="1" ht="13.2">
      <c r="A1050" s="231">
        <v>772</v>
      </c>
      <c r="B1050" s="231"/>
      <c r="C1050" s="231"/>
      <c r="D1050" s="231"/>
      <c r="E1050" s="121" t="s">
        <v>4894</v>
      </c>
      <c r="F1050" s="120">
        <v>12000000</v>
      </c>
      <c r="G1050" s="91" t="s">
        <v>3929</v>
      </c>
    </row>
    <row r="1051" spans="1:7" s="73" customFormat="1" ht="13.2">
      <c r="A1051" s="231">
        <v>773</v>
      </c>
      <c r="B1051" s="231"/>
      <c r="C1051" s="231"/>
      <c r="D1051" s="231"/>
      <c r="E1051" s="121" t="s">
        <v>4895</v>
      </c>
      <c r="F1051" s="120">
        <v>12000000</v>
      </c>
      <c r="G1051" s="91" t="s">
        <v>3929</v>
      </c>
    </row>
    <row r="1052" spans="1:7" s="73" customFormat="1" ht="13.2">
      <c r="A1052" s="231">
        <v>774</v>
      </c>
      <c r="B1052" s="231"/>
      <c r="C1052" s="231"/>
      <c r="D1052" s="231"/>
      <c r="E1052" s="121" t="s">
        <v>4896</v>
      </c>
      <c r="F1052" s="120">
        <v>12000000</v>
      </c>
      <c r="G1052" s="91" t="s">
        <v>3929</v>
      </c>
    </row>
    <row r="1053" spans="1:7" s="73" customFormat="1" ht="13.2">
      <c r="A1053" s="231">
        <v>775</v>
      </c>
      <c r="B1053" s="231"/>
      <c r="C1053" s="231"/>
      <c r="D1053" s="231"/>
      <c r="E1053" s="121" t="s">
        <v>4897</v>
      </c>
      <c r="F1053" s="120">
        <v>12000000</v>
      </c>
      <c r="G1053" s="91" t="s">
        <v>3929</v>
      </c>
    </row>
    <row r="1054" spans="1:7" s="73" customFormat="1" ht="13.2">
      <c r="A1054" s="231">
        <v>776</v>
      </c>
      <c r="B1054" s="231"/>
      <c r="C1054" s="231"/>
      <c r="D1054" s="231"/>
      <c r="E1054" s="121" t="s">
        <v>4898</v>
      </c>
      <c r="F1054" s="120">
        <v>12000000</v>
      </c>
      <c r="G1054" s="91" t="s">
        <v>3929</v>
      </c>
    </row>
    <row r="1055" spans="1:7" s="73" customFormat="1" ht="13.2">
      <c r="A1055" s="231">
        <v>777</v>
      </c>
      <c r="B1055" s="231"/>
      <c r="C1055" s="231"/>
      <c r="D1055" s="231"/>
      <c r="E1055" s="121" t="s">
        <v>4899</v>
      </c>
      <c r="F1055" s="120">
        <v>12000000</v>
      </c>
      <c r="G1055" s="91" t="s">
        <v>3929</v>
      </c>
    </row>
    <row r="1056" spans="1:7" s="73" customFormat="1" ht="13.2">
      <c r="A1056" s="231">
        <v>778</v>
      </c>
      <c r="B1056" s="231"/>
      <c r="C1056" s="231"/>
      <c r="D1056" s="231"/>
      <c r="E1056" s="121" t="s">
        <v>4900</v>
      </c>
      <c r="F1056" s="120">
        <v>12000000</v>
      </c>
      <c r="G1056" s="91" t="s">
        <v>3929</v>
      </c>
    </row>
    <row r="1057" spans="1:7" s="73" customFormat="1" ht="13.2">
      <c r="A1057" s="231">
        <v>779</v>
      </c>
      <c r="B1057" s="231"/>
      <c r="C1057" s="231"/>
      <c r="D1057" s="231"/>
      <c r="E1057" s="121" t="s">
        <v>4901</v>
      </c>
      <c r="F1057" s="120">
        <v>12000000</v>
      </c>
      <c r="G1057" s="91" t="s">
        <v>3929</v>
      </c>
    </row>
    <row r="1058" spans="1:7" s="73" customFormat="1" ht="13.2">
      <c r="A1058" s="231">
        <v>780</v>
      </c>
      <c r="B1058" s="231"/>
      <c r="C1058" s="231"/>
      <c r="D1058" s="231"/>
      <c r="E1058" s="121" t="s">
        <v>4902</v>
      </c>
      <c r="F1058" s="120">
        <v>12000000</v>
      </c>
      <c r="G1058" s="91" t="s">
        <v>3929</v>
      </c>
    </row>
    <row r="1059" spans="1:7" s="73" customFormat="1" ht="13.2">
      <c r="A1059" s="231">
        <v>781</v>
      </c>
      <c r="B1059" s="231"/>
      <c r="C1059" s="231"/>
      <c r="D1059" s="231"/>
      <c r="E1059" s="121" t="s">
        <v>4903</v>
      </c>
      <c r="F1059" s="120">
        <v>12000000</v>
      </c>
      <c r="G1059" s="91" t="s">
        <v>3929</v>
      </c>
    </row>
    <row r="1060" spans="1:7" s="73" customFormat="1" ht="13.2">
      <c r="A1060" s="231">
        <v>782</v>
      </c>
      <c r="B1060" s="231"/>
      <c r="C1060" s="231"/>
      <c r="D1060" s="231"/>
      <c r="E1060" s="121" t="s">
        <v>4904</v>
      </c>
      <c r="F1060" s="120">
        <v>12000000</v>
      </c>
      <c r="G1060" s="91" t="s">
        <v>3929</v>
      </c>
    </row>
    <row r="1061" spans="1:7" s="73" customFormat="1" ht="13.2">
      <c r="A1061" s="231">
        <v>783</v>
      </c>
      <c r="B1061" s="231"/>
      <c r="C1061" s="231"/>
      <c r="D1061" s="231"/>
      <c r="E1061" s="121" t="s">
        <v>4905</v>
      </c>
      <c r="F1061" s="120">
        <v>12000000</v>
      </c>
      <c r="G1061" s="91" t="s">
        <v>3929</v>
      </c>
    </row>
    <row r="1062" spans="1:7" s="73" customFormat="1" ht="13.2">
      <c r="A1062" s="231">
        <v>784</v>
      </c>
      <c r="B1062" s="231"/>
      <c r="C1062" s="231"/>
      <c r="D1062" s="231"/>
      <c r="E1062" s="121" t="s">
        <v>4906</v>
      </c>
      <c r="F1062" s="120">
        <v>12000000</v>
      </c>
      <c r="G1062" s="91" t="s">
        <v>3929</v>
      </c>
    </row>
    <row r="1063" spans="1:7" s="73" customFormat="1" ht="13.2">
      <c r="A1063" s="231">
        <v>785</v>
      </c>
      <c r="B1063" s="231"/>
      <c r="C1063" s="231"/>
      <c r="D1063" s="231"/>
      <c r="E1063" s="121" t="s">
        <v>4907</v>
      </c>
      <c r="F1063" s="120">
        <v>12000000</v>
      </c>
      <c r="G1063" s="91" t="s">
        <v>3929</v>
      </c>
    </row>
    <row r="1064" spans="1:7" s="73" customFormat="1" ht="13.2">
      <c r="A1064" s="231">
        <v>786</v>
      </c>
      <c r="B1064" s="231"/>
      <c r="C1064" s="231"/>
      <c r="D1064" s="231"/>
      <c r="E1064" s="121" t="s">
        <v>4908</v>
      </c>
      <c r="F1064" s="120">
        <v>12000000</v>
      </c>
      <c r="G1064" s="91" t="s">
        <v>3929</v>
      </c>
    </row>
    <row r="1065" spans="1:7" s="73" customFormat="1" ht="13.2">
      <c r="A1065" s="231">
        <v>787</v>
      </c>
      <c r="B1065" s="231"/>
      <c r="C1065" s="231"/>
      <c r="D1065" s="231"/>
      <c r="E1065" s="121" t="s">
        <v>4909</v>
      </c>
      <c r="F1065" s="120">
        <v>12000000</v>
      </c>
      <c r="G1065" s="91" t="s">
        <v>3929</v>
      </c>
    </row>
    <row r="1066" spans="1:7" s="73" customFormat="1" ht="13.2">
      <c r="A1066" s="231">
        <v>788</v>
      </c>
      <c r="B1066" s="231"/>
      <c r="C1066" s="231"/>
      <c r="D1066" s="231"/>
      <c r="E1066" s="121" t="s">
        <v>4910</v>
      </c>
      <c r="F1066" s="120">
        <v>12000000</v>
      </c>
      <c r="G1066" s="91" t="s">
        <v>3929</v>
      </c>
    </row>
    <row r="1067" spans="1:7" s="73" customFormat="1" ht="13.2">
      <c r="A1067" s="231">
        <v>789</v>
      </c>
      <c r="B1067" s="231"/>
      <c r="C1067" s="231"/>
      <c r="D1067" s="231"/>
      <c r="E1067" s="121" t="s">
        <v>4911</v>
      </c>
      <c r="F1067" s="120">
        <v>12000000</v>
      </c>
      <c r="G1067" s="91" t="s">
        <v>3929</v>
      </c>
    </row>
    <row r="1068" spans="1:7" s="73" customFormat="1" ht="13.2">
      <c r="A1068" s="231">
        <v>790</v>
      </c>
      <c r="B1068" s="231"/>
      <c r="C1068" s="231"/>
      <c r="D1068" s="231"/>
      <c r="E1068" s="121" t="s">
        <v>4912</v>
      </c>
      <c r="F1068" s="120">
        <v>12000000</v>
      </c>
      <c r="G1068" s="91" t="s">
        <v>3929</v>
      </c>
    </row>
    <row r="1069" spans="1:7" s="73" customFormat="1" ht="13.2">
      <c r="A1069" s="231">
        <v>791</v>
      </c>
      <c r="B1069" s="231"/>
      <c r="C1069" s="231"/>
      <c r="D1069" s="231"/>
      <c r="E1069" s="121" t="s">
        <v>4913</v>
      </c>
      <c r="F1069" s="120">
        <v>12000000</v>
      </c>
      <c r="G1069" s="91" t="s">
        <v>3929</v>
      </c>
    </row>
    <row r="1070" spans="1:7" s="73" customFormat="1" ht="13.2">
      <c r="A1070" s="231">
        <v>792</v>
      </c>
      <c r="B1070" s="231"/>
      <c r="C1070" s="231"/>
      <c r="D1070" s="231"/>
      <c r="E1070" s="121" t="s">
        <v>4914</v>
      </c>
      <c r="F1070" s="120">
        <v>12000000</v>
      </c>
      <c r="G1070" s="91" t="s">
        <v>3929</v>
      </c>
    </row>
    <row r="1071" spans="1:7" s="73" customFormat="1" ht="13.2">
      <c r="A1071" s="231">
        <v>793</v>
      </c>
      <c r="B1071" s="231"/>
      <c r="C1071" s="231"/>
      <c r="D1071" s="231"/>
      <c r="E1071" s="121" t="s">
        <v>4915</v>
      </c>
      <c r="F1071" s="120">
        <v>12000000</v>
      </c>
      <c r="G1071" s="91" t="s">
        <v>3929</v>
      </c>
    </row>
    <row r="1072" spans="1:7" s="73" customFormat="1" ht="13.2">
      <c r="A1072" s="231">
        <v>794</v>
      </c>
      <c r="B1072" s="231"/>
      <c r="C1072" s="231"/>
      <c r="D1072" s="231"/>
      <c r="E1072" s="121" t="s">
        <v>4904</v>
      </c>
      <c r="F1072" s="120">
        <v>12000000</v>
      </c>
      <c r="G1072" s="91" t="s">
        <v>3929</v>
      </c>
    </row>
    <row r="1073" spans="1:7" s="73" customFormat="1" ht="13.2">
      <c r="A1073" s="231">
        <v>795</v>
      </c>
      <c r="B1073" s="231"/>
      <c r="C1073" s="231"/>
      <c r="D1073" s="231"/>
      <c r="E1073" s="121" t="s">
        <v>4916</v>
      </c>
      <c r="F1073" s="120">
        <v>12000000</v>
      </c>
      <c r="G1073" s="91" t="s">
        <v>3929</v>
      </c>
    </row>
    <row r="1074" spans="1:7" s="73" customFormat="1" ht="13.2">
      <c r="A1074" s="231">
        <v>796</v>
      </c>
      <c r="B1074" s="231"/>
      <c r="C1074" s="231"/>
      <c r="D1074" s="231"/>
      <c r="E1074" s="121" t="s">
        <v>4917</v>
      </c>
      <c r="F1074" s="120">
        <v>12000000</v>
      </c>
      <c r="G1074" s="91" t="s">
        <v>3929</v>
      </c>
    </row>
    <row r="1075" spans="1:7" s="73" customFormat="1" ht="13.2">
      <c r="A1075" s="231">
        <v>797</v>
      </c>
      <c r="B1075" s="231"/>
      <c r="C1075" s="231"/>
      <c r="D1075" s="231"/>
      <c r="E1075" s="121" t="s">
        <v>4918</v>
      </c>
      <c r="F1075" s="120">
        <v>12000000</v>
      </c>
      <c r="G1075" s="91" t="s">
        <v>3929</v>
      </c>
    </row>
    <row r="1076" spans="1:7" s="73" customFormat="1" ht="13.2">
      <c r="A1076" s="231">
        <v>798</v>
      </c>
      <c r="B1076" s="231"/>
      <c r="C1076" s="231"/>
      <c r="D1076" s="231"/>
      <c r="E1076" s="121" t="s">
        <v>4919</v>
      </c>
      <c r="F1076" s="120">
        <v>12000000</v>
      </c>
      <c r="G1076" s="91" t="s">
        <v>3929</v>
      </c>
    </row>
    <row r="1077" spans="1:7" s="73" customFormat="1" ht="13.2">
      <c r="A1077" s="231">
        <v>799</v>
      </c>
      <c r="B1077" s="231"/>
      <c r="C1077" s="231"/>
      <c r="D1077" s="231"/>
      <c r="E1077" s="121" t="s">
        <v>4920</v>
      </c>
      <c r="F1077" s="120">
        <v>12000000</v>
      </c>
      <c r="G1077" s="91" t="s">
        <v>3929</v>
      </c>
    </row>
    <row r="1078" spans="1:7" s="73" customFormat="1" ht="13.2">
      <c r="A1078" s="231">
        <v>800</v>
      </c>
      <c r="B1078" s="231"/>
      <c r="C1078" s="231"/>
      <c r="D1078" s="231"/>
      <c r="E1078" s="121" t="s">
        <v>4921</v>
      </c>
      <c r="F1078" s="120">
        <v>12000000</v>
      </c>
      <c r="G1078" s="91" t="s">
        <v>3929</v>
      </c>
    </row>
    <row r="1079" spans="1:7" s="73" customFormat="1" ht="13.2">
      <c r="A1079" s="231">
        <v>801</v>
      </c>
      <c r="B1079" s="231"/>
      <c r="C1079" s="231"/>
      <c r="D1079" s="231"/>
      <c r="E1079" s="121" t="s">
        <v>4922</v>
      </c>
      <c r="F1079" s="120">
        <v>12000000</v>
      </c>
      <c r="G1079" s="91" t="s">
        <v>3929</v>
      </c>
    </row>
    <row r="1080" spans="1:7" s="73" customFormat="1" ht="13.2">
      <c r="A1080" s="231">
        <v>802</v>
      </c>
      <c r="B1080" s="231"/>
      <c r="C1080" s="231"/>
      <c r="D1080" s="231"/>
      <c r="E1080" s="121" t="s">
        <v>4923</v>
      </c>
      <c r="F1080" s="120">
        <v>12000000</v>
      </c>
      <c r="G1080" s="91" t="s">
        <v>3929</v>
      </c>
    </row>
    <row r="1081" spans="1:7" s="73" customFormat="1" ht="13.2">
      <c r="A1081" s="231">
        <v>803</v>
      </c>
      <c r="B1081" s="231"/>
      <c r="C1081" s="231"/>
      <c r="D1081" s="231"/>
      <c r="E1081" s="121" t="s">
        <v>4924</v>
      </c>
      <c r="F1081" s="120">
        <v>12000000</v>
      </c>
      <c r="G1081" s="91" t="s">
        <v>3929</v>
      </c>
    </row>
    <row r="1082" spans="1:7" s="73" customFormat="1" ht="13.2">
      <c r="A1082" s="231">
        <v>804</v>
      </c>
      <c r="B1082" s="231"/>
      <c r="C1082" s="231"/>
      <c r="D1082" s="231"/>
      <c r="E1082" s="121" t="s">
        <v>4925</v>
      </c>
      <c r="F1082" s="120">
        <v>12000000</v>
      </c>
      <c r="G1082" s="91" t="s">
        <v>3929</v>
      </c>
    </row>
    <row r="1083" spans="1:7" s="73" customFormat="1" ht="13.2">
      <c r="A1083" s="231">
        <v>805</v>
      </c>
      <c r="B1083" s="231"/>
      <c r="C1083" s="231"/>
      <c r="D1083" s="231"/>
      <c r="E1083" s="121" t="s">
        <v>4926</v>
      </c>
      <c r="F1083" s="120">
        <v>12000000</v>
      </c>
      <c r="G1083" s="91" t="s">
        <v>3929</v>
      </c>
    </row>
    <row r="1084" spans="1:7" s="73" customFormat="1" ht="13.2">
      <c r="A1084" s="231">
        <v>806</v>
      </c>
      <c r="B1084" s="231"/>
      <c r="C1084" s="231"/>
      <c r="D1084" s="231"/>
      <c r="E1084" s="121" t="s">
        <v>4927</v>
      </c>
      <c r="F1084" s="120">
        <v>12000000</v>
      </c>
      <c r="G1084" s="91" t="s">
        <v>3929</v>
      </c>
    </row>
    <row r="1085" spans="1:7" s="73" customFormat="1" ht="13.2">
      <c r="A1085" s="231">
        <v>807</v>
      </c>
      <c r="B1085" s="231"/>
      <c r="C1085" s="231"/>
      <c r="D1085" s="231"/>
      <c r="E1085" s="121" t="s">
        <v>4928</v>
      </c>
      <c r="F1085" s="120">
        <v>12000000</v>
      </c>
      <c r="G1085" s="91" t="s">
        <v>3929</v>
      </c>
    </row>
    <row r="1086" spans="1:7" s="73" customFormat="1" ht="13.2">
      <c r="A1086" s="231">
        <v>808</v>
      </c>
      <c r="B1086" s="231"/>
      <c r="C1086" s="231"/>
      <c r="D1086" s="231"/>
      <c r="E1086" s="121" t="s">
        <v>4929</v>
      </c>
      <c r="F1086" s="120">
        <v>12000000</v>
      </c>
      <c r="G1086" s="91" t="s">
        <v>3929</v>
      </c>
    </row>
    <row r="1087" spans="1:7" s="73" customFormat="1" ht="13.2">
      <c r="A1087" s="231">
        <v>809</v>
      </c>
      <c r="B1087" s="231"/>
      <c r="C1087" s="231"/>
      <c r="D1087" s="231"/>
      <c r="E1087" s="121" t="s">
        <v>4930</v>
      </c>
      <c r="F1087" s="120">
        <v>12000000</v>
      </c>
      <c r="G1087" s="91" t="s">
        <v>3929</v>
      </c>
    </row>
    <row r="1088" spans="1:7" s="73" customFormat="1" ht="13.2">
      <c r="A1088" s="231">
        <v>810</v>
      </c>
      <c r="B1088" s="231"/>
      <c r="C1088" s="231"/>
      <c r="D1088" s="231"/>
      <c r="E1088" s="121" t="s">
        <v>4931</v>
      </c>
      <c r="F1088" s="120">
        <v>12000000</v>
      </c>
      <c r="G1088" s="91" t="s">
        <v>3929</v>
      </c>
    </row>
    <row r="1089" spans="1:7" s="73" customFormat="1" ht="13.2">
      <c r="A1089" s="231">
        <v>811</v>
      </c>
      <c r="B1089" s="231"/>
      <c r="C1089" s="231"/>
      <c r="D1089" s="231"/>
      <c r="E1089" s="121" t="s">
        <v>4932</v>
      </c>
      <c r="F1089" s="120">
        <v>12000000</v>
      </c>
      <c r="G1089" s="91" t="s">
        <v>3929</v>
      </c>
    </row>
    <row r="1090" spans="1:7" s="73" customFormat="1" ht="13.2">
      <c r="A1090" s="231">
        <v>812</v>
      </c>
      <c r="B1090" s="231"/>
      <c r="C1090" s="231"/>
      <c r="D1090" s="231"/>
      <c r="E1090" s="121" t="s">
        <v>4933</v>
      </c>
      <c r="F1090" s="120">
        <v>12000000</v>
      </c>
      <c r="G1090" s="91" t="s">
        <v>3929</v>
      </c>
    </row>
    <row r="1091" spans="1:7" s="73" customFormat="1" ht="13.2">
      <c r="A1091" s="231">
        <v>813</v>
      </c>
      <c r="B1091" s="231"/>
      <c r="C1091" s="231"/>
      <c r="D1091" s="231"/>
      <c r="E1091" s="121" t="s">
        <v>4934</v>
      </c>
      <c r="F1091" s="120">
        <v>12000000</v>
      </c>
      <c r="G1091" s="91" t="s">
        <v>3929</v>
      </c>
    </row>
    <row r="1092" spans="1:7" s="73" customFormat="1" ht="13.2">
      <c r="A1092" s="231">
        <v>814</v>
      </c>
      <c r="B1092" s="231"/>
      <c r="C1092" s="231"/>
      <c r="D1092" s="231"/>
      <c r="E1092" s="121" t="s">
        <v>4935</v>
      </c>
      <c r="F1092" s="120">
        <v>12000000</v>
      </c>
      <c r="G1092" s="91" t="s">
        <v>3929</v>
      </c>
    </row>
    <row r="1093" spans="1:7" s="73" customFormat="1" ht="13.2">
      <c r="A1093" s="231">
        <v>815</v>
      </c>
      <c r="B1093" s="231"/>
      <c r="C1093" s="231"/>
      <c r="D1093" s="231"/>
      <c r="E1093" s="121" t="s">
        <v>4936</v>
      </c>
      <c r="F1093" s="120">
        <v>12000000</v>
      </c>
      <c r="G1093" s="91" t="s">
        <v>3929</v>
      </c>
    </row>
    <row r="1094" spans="1:7" s="73" customFormat="1" ht="13.2">
      <c r="A1094" s="231">
        <v>816</v>
      </c>
      <c r="B1094" s="231"/>
      <c r="C1094" s="231"/>
      <c r="D1094" s="231"/>
      <c r="E1094" s="121" t="s">
        <v>4937</v>
      </c>
      <c r="F1094" s="120">
        <v>12000000</v>
      </c>
      <c r="G1094" s="91" t="s">
        <v>3929</v>
      </c>
    </row>
    <row r="1095" spans="1:7" s="73" customFormat="1" ht="13.2">
      <c r="A1095" s="231">
        <v>817</v>
      </c>
      <c r="B1095" s="231"/>
      <c r="C1095" s="231"/>
      <c r="D1095" s="231"/>
      <c r="E1095" s="121" t="s">
        <v>4938</v>
      </c>
      <c r="F1095" s="120">
        <v>12000000</v>
      </c>
      <c r="G1095" s="91" t="s">
        <v>3929</v>
      </c>
    </row>
    <row r="1096" spans="1:7" s="73" customFormat="1" ht="13.2">
      <c r="A1096" s="231">
        <v>818</v>
      </c>
      <c r="B1096" s="231"/>
      <c r="C1096" s="231"/>
      <c r="D1096" s="231"/>
      <c r="E1096" s="121" t="s">
        <v>4939</v>
      </c>
      <c r="F1096" s="120">
        <v>12000000</v>
      </c>
      <c r="G1096" s="91" t="s">
        <v>3929</v>
      </c>
    </row>
    <row r="1097" spans="1:7" s="73" customFormat="1" ht="13.2">
      <c r="A1097" s="231">
        <v>819</v>
      </c>
      <c r="B1097" s="231"/>
      <c r="C1097" s="231"/>
      <c r="D1097" s="231"/>
      <c r="E1097" s="121" t="s">
        <v>4940</v>
      </c>
      <c r="F1097" s="120">
        <v>12000000</v>
      </c>
      <c r="G1097" s="91" t="s">
        <v>3929</v>
      </c>
    </row>
    <row r="1098" spans="1:7" s="73" customFormat="1" ht="13.2">
      <c r="A1098" s="231">
        <v>820</v>
      </c>
      <c r="B1098" s="231"/>
      <c r="C1098" s="231"/>
      <c r="D1098" s="231"/>
      <c r="E1098" s="121" t="s">
        <v>4941</v>
      </c>
      <c r="F1098" s="120">
        <v>12000000</v>
      </c>
      <c r="G1098" s="91" t="s">
        <v>3929</v>
      </c>
    </row>
    <row r="1099" spans="1:7" s="73" customFormat="1" ht="13.2">
      <c r="A1099" s="231">
        <v>821</v>
      </c>
      <c r="B1099" s="231"/>
      <c r="C1099" s="231"/>
      <c r="D1099" s="231"/>
      <c r="E1099" s="121" t="s">
        <v>4942</v>
      </c>
      <c r="F1099" s="120">
        <v>12000000</v>
      </c>
      <c r="G1099" s="91" t="s">
        <v>3929</v>
      </c>
    </row>
    <row r="1100" spans="1:7" s="73" customFormat="1" ht="13.2">
      <c r="A1100" s="231">
        <v>822</v>
      </c>
      <c r="B1100" s="231"/>
      <c r="C1100" s="231"/>
      <c r="D1100" s="231"/>
      <c r="E1100" s="121" t="s">
        <v>4943</v>
      </c>
      <c r="F1100" s="120">
        <v>12000000</v>
      </c>
      <c r="G1100" s="91" t="s">
        <v>3929</v>
      </c>
    </row>
    <row r="1101" spans="1:7" s="73" customFormat="1" ht="13.2">
      <c r="A1101" s="231">
        <v>823</v>
      </c>
      <c r="B1101" s="231"/>
      <c r="C1101" s="231"/>
      <c r="D1101" s="231"/>
      <c r="E1101" s="121" t="s">
        <v>4944</v>
      </c>
      <c r="F1101" s="120">
        <v>12000000</v>
      </c>
      <c r="G1101" s="91" t="s">
        <v>3929</v>
      </c>
    </row>
    <row r="1102" spans="1:7" s="73" customFormat="1" ht="13.2">
      <c r="A1102" s="231">
        <v>824</v>
      </c>
      <c r="B1102" s="231"/>
      <c r="C1102" s="231"/>
      <c r="D1102" s="231"/>
      <c r="E1102" s="121" t="s">
        <v>4945</v>
      </c>
      <c r="F1102" s="120">
        <v>12000000</v>
      </c>
      <c r="G1102" s="91" t="s">
        <v>3929</v>
      </c>
    </row>
    <row r="1103" spans="1:7" s="73" customFormat="1" ht="13.2">
      <c r="A1103" s="231">
        <v>825</v>
      </c>
      <c r="B1103" s="231"/>
      <c r="C1103" s="231"/>
      <c r="D1103" s="231"/>
      <c r="E1103" s="121" t="s">
        <v>4946</v>
      </c>
      <c r="F1103" s="120">
        <v>12000000</v>
      </c>
      <c r="G1103" s="91" t="s">
        <v>3929</v>
      </c>
    </row>
    <row r="1104" spans="1:7" s="73" customFormat="1" ht="13.2">
      <c r="A1104" s="231">
        <v>826</v>
      </c>
      <c r="B1104" s="231"/>
      <c r="C1104" s="231"/>
      <c r="D1104" s="231"/>
      <c r="E1104" s="121" t="s">
        <v>4947</v>
      </c>
      <c r="F1104" s="120">
        <v>12000000</v>
      </c>
      <c r="G1104" s="91" t="s">
        <v>3929</v>
      </c>
    </row>
    <row r="1105" spans="1:7" s="73" customFormat="1" ht="13.2">
      <c r="A1105" s="231">
        <v>827</v>
      </c>
      <c r="B1105" s="231"/>
      <c r="C1105" s="231"/>
      <c r="D1105" s="231"/>
      <c r="E1105" s="121" t="s">
        <v>4948</v>
      </c>
      <c r="F1105" s="120">
        <v>12000000</v>
      </c>
      <c r="G1105" s="91" t="s">
        <v>3929</v>
      </c>
    </row>
    <row r="1106" spans="1:7" s="73" customFormat="1" ht="13.2">
      <c r="A1106" s="231">
        <v>828</v>
      </c>
      <c r="B1106" s="231"/>
      <c r="C1106" s="231"/>
      <c r="D1106" s="231"/>
      <c r="E1106" s="121" t="s">
        <v>4949</v>
      </c>
      <c r="F1106" s="120">
        <v>12000000</v>
      </c>
      <c r="G1106" s="91" t="s">
        <v>3929</v>
      </c>
    </row>
    <row r="1107" spans="1:7" s="73" customFormat="1" ht="13.2">
      <c r="A1107" s="231">
        <v>829</v>
      </c>
      <c r="B1107" s="231"/>
      <c r="C1107" s="231"/>
      <c r="D1107" s="231"/>
      <c r="E1107" s="121" t="s">
        <v>4950</v>
      </c>
      <c r="F1107" s="120">
        <v>12000000</v>
      </c>
      <c r="G1107" s="91" t="s">
        <v>3929</v>
      </c>
    </row>
    <row r="1108" spans="1:7" s="73" customFormat="1" ht="13.2">
      <c r="A1108" s="231">
        <v>830</v>
      </c>
      <c r="B1108" s="231"/>
      <c r="C1108" s="231"/>
      <c r="D1108" s="231"/>
      <c r="E1108" s="121" t="s">
        <v>4951</v>
      </c>
      <c r="F1108" s="120">
        <v>12000000</v>
      </c>
      <c r="G1108" s="91" t="s">
        <v>3929</v>
      </c>
    </row>
    <row r="1109" spans="1:7" s="73" customFormat="1" ht="13.2">
      <c r="A1109" s="231">
        <v>831</v>
      </c>
      <c r="B1109" s="231"/>
      <c r="C1109" s="231"/>
      <c r="D1109" s="231"/>
      <c r="E1109" s="121" t="s">
        <v>4952</v>
      </c>
      <c r="F1109" s="120">
        <v>12000000</v>
      </c>
      <c r="G1109" s="91" t="s">
        <v>3929</v>
      </c>
    </row>
    <row r="1110" spans="1:7" s="73" customFormat="1" ht="13.2">
      <c r="A1110" s="231">
        <v>832</v>
      </c>
      <c r="B1110" s="231"/>
      <c r="C1110" s="231"/>
      <c r="D1110" s="231"/>
      <c r="E1110" s="121" t="s">
        <v>4953</v>
      </c>
      <c r="F1110" s="120">
        <v>12000000</v>
      </c>
      <c r="G1110" s="91" t="s">
        <v>3929</v>
      </c>
    </row>
    <row r="1111" spans="1:7" s="73" customFormat="1" ht="13.2">
      <c r="A1111" s="231">
        <v>833</v>
      </c>
      <c r="B1111" s="231"/>
      <c r="C1111" s="231"/>
      <c r="D1111" s="231"/>
      <c r="E1111" s="121" t="s">
        <v>4954</v>
      </c>
      <c r="F1111" s="120">
        <v>12000000</v>
      </c>
      <c r="G1111" s="91" t="s">
        <v>3929</v>
      </c>
    </row>
    <row r="1112" spans="1:7" s="73" customFormat="1" ht="13.2">
      <c r="A1112" s="231">
        <v>834</v>
      </c>
      <c r="B1112" s="231"/>
      <c r="C1112" s="231"/>
      <c r="D1112" s="231"/>
      <c r="E1112" s="121" t="s">
        <v>4955</v>
      </c>
      <c r="F1112" s="120">
        <v>12000000</v>
      </c>
      <c r="G1112" s="91" t="s">
        <v>3929</v>
      </c>
    </row>
    <row r="1113" spans="1:7" s="73" customFormat="1" ht="13.2">
      <c r="A1113" s="231">
        <v>835</v>
      </c>
      <c r="B1113" s="231"/>
      <c r="C1113" s="231"/>
      <c r="D1113" s="231"/>
      <c r="E1113" s="121" t="s">
        <v>4956</v>
      </c>
      <c r="F1113" s="120">
        <v>12000000</v>
      </c>
      <c r="G1113" s="91" t="s">
        <v>3929</v>
      </c>
    </row>
    <row r="1114" spans="1:7" s="73" customFormat="1" ht="13.2">
      <c r="A1114" s="231">
        <v>836</v>
      </c>
      <c r="B1114" s="231"/>
      <c r="C1114" s="231"/>
      <c r="D1114" s="231"/>
      <c r="E1114" s="121" t="s">
        <v>4957</v>
      </c>
      <c r="F1114" s="120">
        <v>12000000</v>
      </c>
      <c r="G1114" s="91" t="s">
        <v>3929</v>
      </c>
    </row>
    <row r="1115" spans="1:7" s="73" customFormat="1" ht="13.2">
      <c r="A1115" s="231">
        <v>837</v>
      </c>
      <c r="B1115" s="231"/>
      <c r="C1115" s="231"/>
      <c r="D1115" s="231"/>
      <c r="E1115" s="121" t="s">
        <v>4958</v>
      </c>
      <c r="F1115" s="120">
        <v>12000000</v>
      </c>
      <c r="G1115" s="91" t="s">
        <v>3929</v>
      </c>
    </row>
    <row r="1116" spans="1:7" s="73" customFormat="1" ht="13.2">
      <c r="A1116" s="231">
        <v>838</v>
      </c>
      <c r="B1116" s="231"/>
      <c r="C1116" s="231"/>
      <c r="D1116" s="231"/>
      <c r="E1116" s="121" t="s">
        <v>4959</v>
      </c>
      <c r="F1116" s="120">
        <v>12000000</v>
      </c>
      <c r="G1116" s="91" t="s">
        <v>3929</v>
      </c>
    </row>
    <row r="1117" spans="1:7" s="73" customFormat="1" ht="13.2">
      <c r="A1117" s="231">
        <v>839</v>
      </c>
      <c r="B1117" s="231"/>
      <c r="C1117" s="231"/>
      <c r="D1117" s="231"/>
      <c r="E1117" s="121" t="s">
        <v>4960</v>
      </c>
      <c r="F1117" s="120">
        <v>12000000</v>
      </c>
      <c r="G1117" s="91" t="s">
        <v>3929</v>
      </c>
    </row>
    <row r="1118" spans="1:7" s="73" customFormat="1" ht="13.2">
      <c r="A1118" s="231">
        <v>840</v>
      </c>
      <c r="B1118" s="231"/>
      <c r="C1118" s="231"/>
      <c r="D1118" s="231"/>
      <c r="E1118" s="121" t="s">
        <v>4961</v>
      </c>
      <c r="F1118" s="120">
        <v>12000000</v>
      </c>
      <c r="G1118" s="91" t="s">
        <v>3929</v>
      </c>
    </row>
    <row r="1119" spans="1:7" s="73" customFormat="1" ht="13.2">
      <c r="A1119" s="231">
        <v>841</v>
      </c>
      <c r="B1119" s="231"/>
      <c r="C1119" s="231"/>
      <c r="D1119" s="231"/>
      <c r="E1119" s="121" t="s">
        <v>4810</v>
      </c>
      <c r="F1119" s="120">
        <v>12000000</v>
      </c>
      <c r="G1119" s="91" t="s">
        <v>3929</v>
      </c>
    </row>
    <row r="1120" spans="1:7" s="73" customFormat="1" ht="13.2">
      <c r="A1120" s="231">
        <v>842</v>
      </c>
      <c r="B1120" s="231"/>
      <c r="C1120" s="231"/>
      <c r="D1120" s="231"/>
      <c r="E1120" s="121" t="s">
        <v>4962</v>
      </c>
      <c r="F1120" s="120">
        <v>12000000</v>
      </c>
      <c r="G1120" s="91" t="s">
        <v>3929</v>
      </c>
    </row>
    <row r="1121" spans="1:7" s="73" customFormat="1" ht="13.2">
      <c r="A1121" s="231">
        <v>843</v>
      </c>
      <c r="B1121" s="231"/>
      <c r="C1121" s="231"/>
      <c r="D1121" s="231"/>
      <c r="E1121" s="121" t="s">
        <v>4963</v>
      </c>
      <c r="F1121" s="120">
        <v>12000000</v>
      </c>
      <c r="G1121" s="91" t="s">
        <v>3929</v>
      </c>
    </row>
    <row r="1122" spans="1:7" s="73" customFormat="1" ht="13.2">
      <c r="A1122" s="231">
        <v>844</v>
      </c>
      <c r="B1122" s="231"/>
      <c r="C1122" s="231"/>
      <c r="D1122" s="231"/>
      <c r="E1122" s="121" t="s">
        <v>4964</v>
      </c>
      <c r="F1122" s="120">
        <v>12000000</v>
      </c>
      <c r="G1122" s="91" t="s">
        <v>3929</v>
      </c>
    </row>
    <row r="1123" spans="1:7" s="73" customFormat="1" ht="13.2">
      <c r="A1123" s="231">
        <v>845</v>
      </c>
      <c r="B1123" s="231"/>
      <c r="C1123" s="231"/>
      <c r="D1123" s="231"/>
      <c r="E1123" s="121" t="s">
        <v>4965</v>
      </c>
      <c r="F1123" s="120">
        <v>12000000</v>
      </c>
      <c r="G1123" s="91" t="s">
        <v>3929</v>
      </c>
    </row>
    <row r="1124" spans="1:7" s="73" customFormat="1" ht="13.2">
      <c r="A1124" s="231">
        <v>846</v>
      </c>
      <c r="B1124" s="231"/>
      <c r="C1124" s="231"/>
      <c r="D1124" s="231"/>
      <c r="E1124" s="121" t="s">
        <v>4966</v>
      </c>
      <c r="F1124" s="120">
        <v>12000000</v>
      </c>
      <c r="G1124" s="91" t="s">
        <v>3929</v>
      </c>
    </row>
    <row r="1125" spans="1:7" s="73" customFormat="1" ht="13.2">
      <c r="A1125" s="231">
        <v>847</v>
      </c>
      <c r="B1125" s="231"/>
      <c r="C1125" s="231"/>
      <c r="D1125" s="231"/>
      <c r="E1125" s="121" t="s">
        <v>4375</v>
      </c>
      <c r="F1125" s="120">
        <v>12000000</v>
      </c>
      <c r="G1125" s="91" t="s">
        <v>3929</v>
      </c>
    </row>
    <row r="1126" spans="1:7" s="73" customFormat="1" ht="13.2">
      <c r="A1126" s="231">
        <v>848</v>
      </c>
      <c r="B1126" s="231"/>
      <c r="C1126" s="231"/>
      <c r="D1126" s="231"/>
      <c r="E1126" s="121" t="s">
        <v>4967</v>
      </c>
      <c r="F1126" s="120">
        <v>12000000</v>
      </c>
      <c r="G1126" s="91" t="s">
        <v>3929</v>
      </c>
    </row>
    <row r="1127" spans="1:7" s="73" customFormat="1" ht="13.2">
      <c r="A1127" s="231">
        <v>849</v>
      </c>
      <c r="B1127" s="231"/>
      <c r="C1127" s="231"/>
      <c r="D1127" s="231"/>
      <c r="E1127" s="121" t="s">
        <v>4968</v>
      </c>
      <c r="F1127" s="120">
        <v>12000000</v>
      </c>
      <c r="G1127" s="91" t="s">
        <v>3929</v>
      </c>
    </row>
    <row r="1128" spans="1:7" s="73" customFormat="1" ht="13.2">
      <c r="A1128" s="231">
        <v>850</v>
      </c>
      <c r="B1128" s="231"/>
      <c r="C1128" s="231"/>
      <c r="D1128" s="231"/>
      <c r="E1128" s="121" t="s">
        <v>4969</v>
      </c>
      <c r="F1128" s="120">
        <v>12000000</v>
      </c>
      <c r="G1128" s="91" t="s">
        <v>3929</v>
      </c>
    </row>
    <row r="1129" spans="1:7" s="73" customFormat="1" ht="13.2">
      <c r="A1129" s="231">
        <v>851</v>
      </c>
      <c r="B1129" s="231"/>
      <c r="C1129" s="231"/>
      <c r="D1129" s="231"/>
      <c r="E1129" s="121" t="s">
        <v>4970</v>
      </c>
      <c r="F1129" s="120">
        <v>12000000</v>
      </c>
      <c r="G1129" s="91" t="s">
        <v>3929</v>
      </c>
    </row>
    <row r="1130" spans="1:7" s="73" customFormat="1" ht="13.2">
      <c r="A1130" s="231">
        <v>852</v>
      </c>
      <c r="B1130" s="231"/>
      <c r="C1130" s="231"/>
      <c r="D1130" s="231"/>
      <c r="E1130" s="121" t="s">
        <v>4971</v>
      </c>
      <c r="F1130" s="120">
        <v>12000000</v>
      </c>
      <c r="G1130" s="91" t="s">
        <v>3929</v>
      </c>
    </row>
    <row r="1131" spans="1:7" s="73" customFormat="1" ht="13.2">
      <c r="A1131" s="231">
        <v>853</v>
      </c>
      <c r="B1131" s="231"/>
      <c r="C1131" s="231"/>
      <c r="D1131" s="231"/>
      <c r="E1131" s="121" t="s">
        <v>4972</v>
      </c>
      <c r="F1131" s="120">
        <v>12000000</v>
      </c>
      <c r="G1131" s="91" t="s">
        <v>3929</v>
      </c>
    </row>
    <row r="1132" spans="1:7" s="73" customFormat="1" ht="13.2">
      <c r="A1132" s="231">
        <v>854</v>
      </c>
      <c r="B1132" s="231"/>
      <c r="C1132" s="231"/>
      <c r="D1132" s="231"/>
      <c r="E1132" s="121" t="s">
        <v>4973</v>
      </c>
      <c r="F1132" s="120">
        <v>12000000</v>
      </c>
      <c r="G1132" s="91" t="s">
        <v>3929</v>
      </c>
    </row>
    <row r="1133" spans="1:7" s="73" customFormat="1" ht="13.2">
      <c r="A1133" s="231">
        <v>855</v>
      </c>
      <c r="B1133" s="231"/>
      <c r="C1133" s="231"/>
      <c r="D1133" s="231"/>
      <c r="E1133" s="121" t="s">
        <v>4974</v>
      </c>
      <c r="F1133" s="120">
        <v>12000000</v>
      </c>
      <c r="G1133" s="91" t="s">
        <v>3929</v>
      </c>
    </row>
    <row r="1134" spans="1:7" s="73" customFormat="1" ht="13.2">
      <c r="A1134" s="231">
        <v>856</v>
      </c>
      <c r="B1134" s="231"/>
      <c r="C1134" s="231"/>
      <c r="D1134" s="231"/>
      <c r="E1134" s="121" t="s">
        <v>4975</v>
      </c>
      <c r="F1134" s="120">
        <v>12000000</v>
      </c>
      <c r="G1134" s="91" t="s">
        <v>3929</v>
      </c>
    </row>
    <row r="1135" spans="1:7" s="73" customFormat="1" ht="13.2">
      <c r="A1135" s="231">
        <v>857</v>
      </c>
      <c r="B1135" s="231"/>
      <c r="C1135" s="231"/>
      <c r="D1135" s="231"/>
      <c r="E1135" s="121" t="s">
        <v>4976</v>
      </c>
      <c r="F1135" s="120">
        <v>12000000</v>
      </c>
      <c r="G1135" s="91" t="s">
        <v>3929</v>
      </c>
    </row>
    <row r="1136" spans="1:7" s="73" customFormat="1" ht="13.2">
      <c r="A1136" s="231">
        <v>858</v>
      </c>
      <c r="B1136" s="231"/>
      <c r="C1136" s="231"/>
      <c r="D1136" s="231"/>
      <c r="E1136" s="121" t="s">
        <v>4977</v>
      </c>
      <c r="F1136" s="120">
        <v>12000000</v>
      </c>
      <c r="G1136" s="91" t="s">
        <v>3929</v>
      </c>
    </row>
    <row r="1137" spans="1:7" s="73" customFormat="1" ht="13.2">
      <c r="A1137" s="231">
        <v>859</v>
      </c>
      <c r="B1137" s="231"/>
      <c r="C1137" s="231"/>
      <c r="D1137" s="231"/>
      <c r="E1137" s="121" t="s">
        <v>4390</v>
      </c>
      <c r="F1137" s="120">
        <v>12000000</v>
      </c>
      <c r="G1137" s="91" t="s">
        <v>3929</v>
      </c>
    </row>
    <row r="1138" spans="1:7" s="73" customFormat="1" ht="13.2">
      <c r="A1138" s="231">
        <v>860</v>
      </c>
      <c r="B1138" s="231"/>
      <c r="C1138" s="231"/>
      <c r="D1138" s="231"/>
      <c r="E1138" s="121" t="s">
        <v>4978</v>
      </c>
      <c r="F1138" s="120">
        <v>12000000</v>
      </c>
      <c r="G1138" s="91" t="s">
        <v>3929</v>
      </c>
    </row>
    <row r="1139" spans="1:7" s="73" customFormat="1" ht="13.2">
      <c r="A1139" s="231">
        <v>861</v>
      </c>
      <c r="B1139" s="231"/>
      <c r="C1139" s="231"/>
      <c r="D1139" s="231"/>
      <c r="E1139" s="121" t="s">
        <v>4979</v>
      </c>
      <c r="F1139" s="120">
        <v>12000000</v>
      </c>
      <c r="G1139" s="91" t="s">
        <v>3929</v>
      </c>
    </row>
    <row r="1140" spans="1:7" s="73" customFormat="1" ht="13.2">
      <c r="A1140" s="231">
        <v>862</v>
      </c>
      <c r="B1140" s="231"/>
      <c r="C1140" s="231"/>
      <c r="D1140" s="231"/>
      <c r="E1140" s="121" t="s">
        <v>4980</v>
      </c>
      <c r="F1140" s="120">
        <v>12000000</v>
      </c>
      <c r="G1140" s="91" t="s">
        <v>3929</v>
      </c>
    </row>
    <row r="1141" spans="1:7" s="73" customFormat="1" ht="13.2">
      <c r="A1141" s="231">
        <v>863</v>
      </c>
      <c r="B1141" s="231"/>
      <c r="C1141" s="231"/>
      <c r="D1141" s="231"/>
      <c r="E1141" s="121" t="s">
        <v>4981</v>
      </c>
      <c r="F1141" s="120">
        <v>12000000</v>
      </c>
      <c r="G1141" s="91" t="s">
        <v>3929</v>
      </c>
    </row>
    <row r="1142" spans="1:7" s="73" customFormat="1" ht="13.2">
      <c r="A1142" s="231">
        <v>864</v>
      </c>
      <c r="B1142" s="231"/>
      <c r="C1142" s="231"/>
      <c r="D1142" s="231"/>
      <c r="E1142" s="121" t="s">
        <v>4982</v>
      </c>
      <c r="F1142" s="120">
        <v>12000000</v>
      </c>
      <c r="G1142" s="91" t="s">
        <v>3929</v>
      </c>
    </row>
    <row r="1143" spans="1:7" s="73" customFormat="1" ht="13.2">
      <c r="A1143" s="231">
        <v>865</v>
      </c>
      <c r="B1143" s="231"/>
      <c r="C1143" s="231"/>
      <c r="D1143" s="231"/>
      <c r="E1143" s="121" t="s">
        <v>4983</v>
      </c>
      <c r="F1143" s="120">
        <v>12000000</v>
      </c>
      <c r="G1143" s="91" t="s">
        <v>3929</v>
      </c>
    </row>
    <row r="1144" spans="1:7" s="73" customFormat="1" ht="13.2">
      <c r="A1144" s="231">
        <v>866</v>
      </c>
      <c r="B1144" s="231"/>
      <c r="C1144" s="231"/>
      <c r="D1144" s="231"/>
      <c r="E1144" s="121" t="s">
        <v>4984</v>
      </c>
      <c r="F1144" s="120">
        <v>12000000</v>
      </c>
      <c r="G1144" s="91" t="s">
        <v>3929</v>
      </c>
    </row>
    <row r="1145" spans="1:7" s="73" customFormat="1" ht="13.2">
      <c r="A1145" s="231">
        <v>867</v>
      </c>
      <c r="B1145" s="231"/>
      <c r="C1145" s="231"/>
      <c r="D1145" s="231"/>
      <c r="E1145" s="121" t="s">
        <v>4985</v>
      </c>
      <c r="F1145" s="120">
        <v>12000000</v>
      </c>
      <c r="G1145" s="91" t="s">
        <v>3929</v>
      </c>
    </row>
    <row r="1146" spans="1:7" s="73" customFormat="1" ht="13.2">
      <c r="A1146" s="231">
        <v>868</v>
      </c>
      <c r="B1146" s="231"/>
      <c r="C1146" s="231"/>
      <c r="D1146" s="231"/>
      <c r="E1146" s="121" t="s">
        <v>4986</v>
      </c>
      <c r="F1146" s="120">
        <v>12000000</v>
      </c>
      <c r="G1146" s="91" t="s">
        <v>3929</v>
      </c>
    </row>
    <row r="1147" spans="1:7" s="73" customFormat="1" ht="13.2">
      <c r="A1147" s="231">
        <v>869</v>
      </c>
      <c r="B1147" s="231"/>
      <c r="C1147" s="231"/>
      <c r="D1147" s="231"/>
      <c r="E1147" s="121" t="s">
        <v>4987</v>
      </c>
      <c r="F1147" s="120">
        <v>12000000</v>
      </c>
      <c r="G1147" s="91" t="s">
        <v>3929</v>
      </c>
    </row>
    <row r="1148" spans="1:7" s="73" customFormat="1" ht="13.2">
      <c r="A1148" s="231">
        <v>870</v>
      </c>
      <c r="B1148" s="231"/>
      <c r="C1148" s="231"/>
      <c r="D1148" s="231"/>
      <c r="E1148" s="121" t="s">
        <v>4988</v>
      </c>
      <c r="F1148" s="120">
        <v>12000000</v>
      </c>
      <c r="G1148" s="91" t="s">
        <v>3929</v>
      </c>
    </row>
    <row r="1149" spans="1:7" s="73" customFormat="1" ht="13.2">
      <c r="A1149" s="231">
        <v>871</v>
      </c>
      <c r="B1149" s="231"/>
      <c r="C1149" s="231"/>
      <c r="D1149" s="231"/>
      <c r="E1149" s="121" t="s">
        <v>4989</v>
      </c>
      <c r="F1149" s="120">
        <v>12000000</v>
      </c>
      <c r="G1149" s="91" t="s">
        <v>3929</v>
      </c>
    </row>
    <row r="1150" spans="1:7" s="73" customFormat="1" ht="13.2">
      <c r="A1150" s="231">
        <v>872</v>
      </c>
      <c r="B1150" s="231"/>
      <c r="C1150" s="231"/>
      <c r="D1150" s="231"/>
      <c r="E1150" s="121" t="s">
        <v>4990</v>
      </c>
      <c r="F1150" s="120">
        <v>12000000</v>
      </c>
      <c r="G1150" s="91" t="s">
        <v>3929</v>
      </c>
    </row>
    <row r="1151" spans="1:7" s="73" customFormat="1" ht="13.2">
      <c r="A1151" s="231">
        <v>873</v>
      </c>
      <c r="B1151" s="231"/>
      <c r="C1151" s="231"/>
      <c r="D1151" s="231"/>
      <c r="E1151" s="121" t="s">
        <v>4991</v>
      </c>
      <c r="F1151" s="120">
        <v>12000000</v>
      </c>
      <c r="G1151" s="91" t="s">
        <v>3929</v>
      </c>
    </row>
    <row r="1152" spans="1:7" s="73" customFormat="1" ht="13.2">
      <c r="A1152" s="231">
        <v>874</v>
      </c>
      <c r="B1152" s="231"/>
      <c r="C1152" s="231"/>
      <c r="D1152" s="231"/>
      <c r="E1152" s="121" t="s">
        <v>4992</v>
      </c>
      <c r="F1152" s="120">
        <v>12000000</v>
      </c>
      <c r="G1152" s="91" t="s">
        <v>3929</v>
      </c>
    </row>
    <row r="1153" spans="1:7" s="73" customFormat="1" ht="13.2">
      <c r="A1153" s="231">
        <v>875</v>
      </c>
      <c r="B1153" s="231"/>
      <c r="C1153" s="231"/>
      <c r="D1153" s="231"/>
      <c r="E1153" s="121" t="s">
        <v>4993</v>
      </c>
      <c r="F1153" s="120">
        <v>12000000</v>
      </c>
      <c r="G1153" s="91" t="s">
        <v>3929</v>
      </c>
    </row>
    <row r="1154" spans="1:7" s="73" customFormat="1" ht="13.2">
      <c r="A1154" s="231">
        <v>876</v>
      </c>
      <c r="B1154" s="231"/>
      <c r="C1154" s="231"/>
      <c r="D1154" s="231"/>
      <c r="E1154" s="121" t="s">
        <v>4994</v>
      </c>
      <c r="F1154" s="120">
        <v>12000000</v>
      </c>
      <c r="G1154" s="91" t="s">
        <v>3929</v>
      </c>
    </row>
    <row r="1155" spans="1:7" s="73" customFormat="1" ht="13.2">
      <c r="A1155" s="231">
        <v>877</v>
      </c>
      <c r="B1155" s="231"/>
      <c r="C1155" s="231"/>
      <c r="D1155" s="231"/>
      <c r="E1155" s="121" t="s">
        <v>4995</v>
      </c>
      <c r="F1155" s="120">
        <v>12000000</v>
      </c>
      <c r="G1155" s="91" t="s">
        <v>3929</v>
      </c>
    </row>
    <row r="1156" spans="1:7" s="73" customFormat="1" ht="13.2">
      <c r="A1156" s="231">
        <v>878</v>
      </c>
      <c r="B1156" s="231"/>
      <c r="C1156" s="231"/>
      <c r="D1156" s="231"/>
      <c r="E1156" s="121" t="s">
        <v>4996</v>
      </c>
      <c r="F1156" s="120">
        <v>12000000</v>
      </c>
      <c r="G1156" s="91" t="s">
        <v>3929</v>
      </c>
    </row>
    <row r="1157" spans="1:7" s="73" customFormat="1" ht="13.2">
      <c r="A1157" s="231">
        <v>879</v>
      </c>
      <c r="B1157" s="231"/>
      <c r="C1157" s="231"/>
      <c r="D1157" s="231"/>
      <c r="E1157" s="121" t="s">
        <v>4997</v>
      </c>
      <c r="F1157" s="120">
        <v>12000000</v>
      </c>
      <c r="G1157" s="91" t="s">
        <v>3929</v>
      </c>
    </row>
    <row r="1158" spans="1:7" s="73" customFormat="1" ht="13.2">
      <c r="A1158" s="231">
        <v>880</v>
      </c>
      <c r="B1158" s="231"/>
      <c r="C1158" s="231"/>
      <c r="D1158" s="231"/>
      <c r="E1158" s="121" t="s">
        <v>4998</v>
      </c>
      <c r="F1158" s="120">
        <v>12000000</v>
      </c>
      <c r="G1158" s="91" t="s">
        <v>3929</v>
      </c>
    </row>
    <row r="1159" spans="1:7" s="73" customFormat="1" ht="13.2">
      <c r="A1159" s="231">
        <v>881</v>
      </c>
      <c r="B1159" s="231"/>
      <c r="C1159" s="231"/>
      <c r="D1159" s="231"/>
      <c r="E1159" s="121" t="s">
        <v>4999</v>
      </c>
      <c r="F1159" s="120">
        <v>12000000</v>
      </c>
      <c r="G1159" s="91" t="s">
        <v>3929</v>
      </c>
    </row>
    <row r="1160" spans="1:7" s="73" customFormat="1" ht="13.2">
      <c r="A1160" s="231">
        <v>882</v>
      </c>
      <c r="B1160" s="231"/>
      <c r="C1160" s="231"/>
      <c r="D1160" s="231"/>
      <c r="E1160" s="121" t="s">
        <v>5000</v>
      </c>
      <c r="F1160" s="120">
        <v>12000000</v>
      </c>
      <c r="G1160" s="91" t="s">
        <v>3929</v>
      </c>
    </row>
    <row r="1161" spans="1:7" s="73" customFormat="1" ht="13.2">
      <c r="A1161" s="231">
        <v>883</v>
      </c>
      <c r="B1161" s="231"/>
      <c r="C1161" s="231"/>
      <c r="D1161" s="231"/>
      <c r="E1161" s="121" t="s">
        <v>4759</v>
      </c>
      <c r="F1161" s="120">
        <v>12000000</v>
      </c>
      <c r="G1161" s="91" t="s">
        <v>3929</v>
      </c>
    </row>
    <row r="1162" spans="1:7" s="73" customFormat="1" ht="13.2">
      <c r="A1162" s="231">
        <v>884</v>
      </c>
      <c r="B1162" s="231"/>
      <c r="C1162" s="231"/>
      <c r="D1162" s="231"/>
      <c r="E1162" s="121" t="s">
        <v>5001</v>
      </c>
      <c r="F1162" s="120">
        <v>12000000</v>
      </c>
      <c r="G1162" s="91" t="s">
        <v>3929</v>
      </c>
    </row>
    <row r="1163" spans="1:7" s="73" customFormat="1" ht="13.2">
      <c r="A1163" s="231">
        <v>885</v>
      </c>
      <c r="B1163" s="231"/>
      <c r="C1163" s="231"/>
      <c r="D1163" s="231"/>
      <c r="E1163" s="121" t="s">
        <v>5002</v>
      </c>
      <c r="F1163" s="120">
        <v>12000000</v>
      </c>
      <c r="G1163" s="91" t="s">
        <v>3929</v>
      </c>
    </row>
    <row r="1164" spans="1:7" s="73" customFormat="1" ht="13.2">
      <c r="A1164" s="231">
        <v>886</v>
      </c>
      <c r="B1164" s="231"/>
      <c r="C1164" s="231"/>
      <c r="D1164" s="231"/>
      <c r="E1164" s="121" t="s">
        <v>4677</v>
      </c>
      <c r="F1164" s="120">
        <v>12000000</v>
      </c>
      <c r="G1164" s="91" t="s">
        <v>3929</v>
      </c>
    </row>
    <row r="1165" spans="1:7" s="73" customFormat="1" ht="13.2">
      <c r="A1165" s="231">
        <v>887</v>
      </c>
      <c r="B1165" s="231"/>
      <c r="C1165" s="231"/>
      <c r="D1165" s="231"/>
      <c r="E1165" s="121" t="s">
        <v>5003</v>
      </c>
      <c r="F1165" s="120">
        <v>12000000</v>
      </c>
      <c r="G1165" s="91" t="s">
        <v>3929</v>
      </c>
    </row>
    <row r="1166" spans="1:7" s="73" customFormat="1" ht="13.2">
      <c r="A1166" s="231">
        <v>888</v>
      </c>
      <c r="B1166" s="231"/>
      <c r="C1166" s="231"/>
      <c r="D1166" s="231"/>
      <c r="E1166" s="121" t="s">
        <v>4281</v>
      </c>
      <c r="F1166" s="120">
        <v>12000000</v>
      </c>
      <c r="G1166" s="91" t="s">
        <v>3929</v>
      </c>
    </row>
    <row r="1167" spans="1:7" s="73" customFormat="1" ht="13.2">
      <c r="A1167" s="231">
        <v>889</v>
      </c>
      <c r="B1167" s="231"/>
      <c r="C1167" s="231"/>
      <c r="D1167" s="231"/>
      <c r="E1167" s="121" t="s">
        <v>5004</v>
      </c>
      <c r="F1167" s="120">
        <v>12000000</v>
      </c>
      <c r="G1167" s="91" t="s">
        <v>3929</v>
      </c>
    </row>
    <row r="1168" spans="1:7" s="73" customFormat="1" ht="13.2">
      <c r="A1168" s="231">
        <v>890</v>
      </c>
      <c r="B1168" s="231"/>
      <c r="C1168" s="231"/>
      <c r="D1168" s="231"/>
      <c r="E1168" s="121" t="s">
        <v>5005</v>
      </c>
      <c r="F1168" s="120">
        <v>12000000</v>
      </c>
      <c r="G1168" s="91" t="s">
        <v>3929</v>
      </c>
    </row>
    <row r="1169" spans="1:7" s="73" customFormat="1" ht="13.2">
      <c r="A1169" s="231">
        <v>891</v>
      </c>
      <c r="B1169" s="231"/>
      <c r="C1169" s="231"/>
      <c r="D1169" s="231"/>
      <c r="E1169" s="121" t="s">
        <v>5006</v>
      </c>
      <c r="F1169" s="120">
        <v>12000000</v>
      </c>
      <c r="G1169" s="91" t="s">
        <v>3929</v>
      </c>
    </row>
    <row r="1170" spans="1:7" s="73" customFormat="1" ht="13.2">
      <c r="A1170" s="231">
        <v>892</v>
      </c>
      <c r="B1170" s="231"/>
      <c r="C1170" s="231"/>
      <c r="D1170" s="231"/>
      <c r="E1170" s="121" t="s">
        <v>5007</v>
      </c>
      <c r="F1170" s="120">
        <v>12000000</v>
      </c>
      <c r="G1170" s="91" t="s">
        <v>3929</v>
      </c>
    </row>
    <row r="1171" spans="1:7" s="73" customFormat="1" ht="13.2">
      <c r="A1171" s="231">
        <v>893</v>
      </c>
      <c r="B1171" s="231"/>
      <c r="C1171" s="231"/>
      <c r="D1171" s="231"/>
      <c r="E1171" s="121" t="s">
        <v>5008</v>
      </c>
      <c r="F1171" s="120">
        <v>12000000</v>
      </c>
      <c r="G1171" s="91" t="s">
        <v>3929</v>
      </c>
    </row>
    <row r="1172" spans="1:7" s="73" customFormat="1" ht="13.2">
      <c r="A1172" s="231">
        <v>894</v>
      </c>
      <c r="B1172" s="231"/>
      <c r="C1172" s="231"/>
      <c r="D1172" s="231"/>
      <c r="E1172" s="121" t="s">
        <v>5009</v>
      </c>
      <c r="F1172" s="120">
        <v>12000000</v>
      </c>
      <c r="G1172" s="91" t="s">
        <v>3929</v>
      </c>
    </row>
    <row r="1173" spans="1:7" s="73" customFormat="1" ht="13.2">
      <c r="A1173" s="231">
        <v>895</v>
      </c>
      <c r="B1173" s="231"/>
      <c r="C1173" s="231"/>
      <c r="D1173" s="231"/>
      <c r="E1173" s="121" t="s">
        <v>5010</v>
      </c>
      <c r="F1173" s="120">
        <v>12000000</v>
      </c>
      <c r="G1173" s="91" t="s">
        <v>3929</v>
      </c>
    </row>
    <row r="1174" spans="1:7" s="73" customFormat="1" ht="13.2">
      <c r="A1174" s="231">
        <v>896</v>
      </c>
      <c r="B1174" s="231"/>
      <c r="C1174" s="231"/>
      <c r="D1174" s="231"/>
      <c r="E1174" s="121" t="s">
        <v>5011</v>
      </c>
      <c r="F1174" s="120">
        <v>12000000</v>
      </c>
      <c r="G1174" s="91" t="s">
        <v>3929</v>
      </c>
    </row>
    <row r="1175" spans="1:7" s="73" customFormat="1" ht="13.2">
      <c r="A1175" s="231">
        <v>897</v>
      </c>
      <c r="B1175" s="231"/>
      <c r="C1175" s="231"/>
      <c r="D1175" s="231"/>
      <c r="E1175" s="121" t="s">
        <v>5012</v>
      </c>
      <c r="F1175" s="120">
        <v>12000000</v>
      </c>
      <c r="G1175" s="91" t="s">
        <v>3929</v>
      </c>
    </row>
    <row r="1176" spans="1:7" s="73" customFormat="1" ht="13.2">
      <c r="A1176" s="231">
        <v>898</v>
      </c>
      <c r="B1176" s="231"/>
      <c r="C1176" s="231"/>
      <c r="D1176" s="231"/>
      <c r="E1176" s="121" t="s">
        <v>5013</v>
      </c>
      <c r="F1176" s="120">
        <v>12000000</v>
      </c>
      <c r="G1176" s="91" t="s">
        <v>3929</v>
      </c>
    </row>
    <row r="1177" spans="1:7" s="73" customFormat="1" ht="13.2">
      <c r="A1177" s="231">
        <v>899</v>
      </c>
      <c r="B1177" s="231"/>
      <c r="C1177" s="231"/>
      <c r="D1177" s="231"/>
      <c r="E1177" s="121" t="s">
        <v>5014</v>
      </c>
      <c r="F1177" s="120">
        <v>12000000</v>
      </c>
      <c r="G1177" s="91" t="s">
        <v>3929</v>
      </c>
    </row>
    <row r="1178" spans="1:7" s="73" customFormat="1" ht="13.2">
      <c r="A1178" s="231">
        <v>900</v>
      </c>
      <c r="B1178" s="231"/>
      <c r="C1178" s="231"/>
      <c r="D1178" s="231"/>
      <c r="E1178" s="121" t="s">
        <v>5015</v>
      </c>
      <c r="F1178" s="120">
        <v>12000000</v>
      </c>
      <c r="G1178" s="91" t="s">
        <v>3929</v>
      </c>
    </row>
    <row r="1179" spans="1:7" s="73" customFormat="1" ht="13.2">
      <c r="A1179" s="231">
        <v>901</v>
      </c>
      <c r="B1179" s="231"/>
      <c r="C1179" s="231"/>
      <c r="D1179" s="231"/>
      <c r="E1179" s="121" t="s">
        <v>5016</v>
      </c>
      <c r="F1179" s="120">
        <v>12000000</v>
      </c>
      <c r="G1179" s="91" t="s">
        <v>3929</v>
      </c>
    </row>
    <row r="1180" spans="1:7" s="73" customFormat="1" ht="13.2">
      <c r="A1180" s="231">
        <v>902</v>
      </c>
      <c r="B1180" s="231"/>
      <c r="C1180" s="231"/>
      <c r="D1180" s="231"/>
      <c r="E1180" s="121" t="s">
        <v>5017</v>
      </c>
      <c r="F1180" s="120">
        <v>12000000</v>
      </c>
      <c r="G1180" s="91" t="s">
        <v>3929</v>
      </c>
    </row>
    <row r="1181" spans="1:7" s="73" customFormat="1" ht="13.2">
      <c r="A1181" s="231">
        <v>903</v>
      </c>
      <c r="B1181" s="231"/>
      <c r="C1181" s="231"/>
      <c r="D1181" s="231"/>
      <c r="E1181" s="121" t="s">
        <v>5018</v>
      </c>
      <c r="F1181" s="120">
        <v>12000000</v>
      </c>
      <c r="G1181" s="91" t="s">
        <v>3929</v>
      </c>
    </row>
    <row r="1182" spans="1:7" s="73" customFormat="1" ht="13.2">
      <c r="A1182" s="231">
        <v>904</v>
      </c>
      <c r="B1182" s="231"/>
      <c r="C1182" s="231"/>
      <c r="D1182" s="231"/>
      <c r="E1182" s="121" t="s">
        <v>5019</v>
      </c>
      <c r="F1182" s="120">
        <v>12000000</v>
      </c>
      <c r="G1182" s="91" t="s">
        <v>3929</v>
      </c>
    </row>
    <row r="1183" spans="1:7" s="73" customFormat="1" ht="13.2">
      <c r="A1183" s="231">
        <v>905</v>
      </c>
      <c r="B1183" s="231"/>
      <c r="C1183" s="231"/>
      <c r="D1183" s="231"/>
      <c r="E1183" s="121" t="s">
        <v>5020</v>
      </c>
      <c r="F1183" s="120">
        <v>12000000</v>
      </c>
      <c r="G1183" s="91" t="s">
        <v>3929</v>
      </c>
    </row>
    <row r="1184" spans="1:7" s="73" customFormat="1" ht="13.2">
      <c r="A1184" s="231">
        <v>906</v>
      </c>
      <c r="B1184" s="231"/>
      <c r="C1184" s="231"/>
      <c r="D1184" s="231"/>
      <c r="E1184" s="121" t="s">
        <v>5021</v>
      </c>
      <c r="F1184" s="120">
        <v>12000000</v>
      </c>
      <c r="G1184" s="91" t="s">
        <v>3929</v>
      </c>
    </row>
    <row r="1185" spans="1:7" s="73" customFormat="1" ht="13.2">
      <c r="A1185" s="231">
        <v>907</v>
      </c>
      <c r="B1185" s="231"/>
      <c r="C1185" s="231"/>
      <c r="D1185" s="231"/>
      <c r="E1185" s="121" t="s">
        <v>5022</v>
      </c>
      <c r="F1185" s="120">
        <v>12000000</v>
      </c>
      <c r="G1185" s="91" t="s">
        <v>3929</v>
      </c>
    </row>
    <row r="1186" spans="1:7" s="73" customFormat="1" ht="13.2">
      <c r="A1186" s="231">
        <v>908</v>
      </c>
      <c r="B1186" s="231"/>
      <c r="C1186" s="231"/>
      <c r="D1186" s="231"/>
      <c r="E1186" s="121" t="s">
        <v>5023</v>
      </c>
      <c r="F1186" s="120">
        <v>12000000</v>
      </c>
      <c r="G1186" s="91" t="s">
        <v>3929</v>
      </c>
    </row>
    <row r="1187" spans="1:7" s="73" customFormat="1" ht="13.2">
      <c r="A1187" s="231">
        <v>909</v>
      </c>
      <c r="B1187" s="231"/>
      <c r="C1187" s="231"/>
      <c r="D1187" s="231"/>
      <c r="E1187" s="121" t="s">
        <v>5024</v>
      </c>
      <c r="F1187" s="120">
        <v>12000000</v>
      </c>
      <c r="G1187" s="91" t="s">
        <v>3929</v>
      </c>
    </row>
    <row r="1188" spans="1:7" s="73" customFormat="1" ht="13.2">
      <c r="A1188" s="231">
        <v>910</v>
      </c>
      <c r="B1188" s="231"/>
      <c r="C1188" s="231"/>
      <c r="D1188" s="231"/>
      <c r="E1188" s="121" t="s">
        <v>5025</v>
      </c>
      <c r="F1188" s="120">
        <v>12000000</v>
      </c>
      <c r="G1188" s="91" t="s">
        <v>3929</v>
      </c>
    </row>
    <row r="1189" spans="1:7" s="73" customFormat="1" ht="13.2">
      <c r="A1189" s="231">
        <v>911</v>
      </c>
      <c r="B1189" s="231"/>
      <c r="C1189" s="231"/>
      <c r="D1189" s="231"/>
      <c r="E1189" s="121" t="s">
        <v>5026</v>
      </c>
      <c r="F1189" s="120">
        <v>12000000</v>
      </c>
      <c r="G1189" s="91" t="s">
        <v>3929</v>
      </c>
    </row>
    <row r="1190" spans="1:7" s="73" customFormat="1" ht="13.2">
      <c r="A1190" s="231">
        <v>912</v>
      </c>
      <c r="B1190" s="231"/>
      <c r="C1190" s="231"/>
      <c r="D1190" s="231"/>
      <c r="E1190" s="121" t="s">
        <v>5027</v>
      </c>
      <c r="F1190" s="120">
        <v>12000000</v>
      </c>
      <c r="G1190" s="91" t="s">
        <v>3929</v>
      </c>
    </row>
    <row r="1191" spans="1:7" s="73" customFormat="1" ht="13.2">
      <c r="A1191" s="231">
        <v>913</v>
      </c>
      <c r="B1191" s="231"/>
      <c r="C1191" s="231"/>
      <c r="D1191" s="231"/>
      <c r="E1191" s="121" t="s">
        <v>5028</v>
      </c>
      <c r="F1191" s="120">
        <v>12000000</v>
      </c>
      <c r="G1191" s="91" t="s">
        <v>3929</v>
      </c>
    </row>
    <row r="1192" spans="1:7" s="73" customFormat="1" ht="13.2">
      <c r="A1192" s="231">
        <v>914</v>
      </c>
      <c r="B1192" s="231"/>
      <c r="C1192" s="231"/>
      <c r="D1192" s="231"/>
      <c r="E1192" s="121" t="s">
        <v>5028</v>
      </c>
      <c r="F1192" s="120">
        <v>12000000</v>
      </c>
      <c r="G1192" s="91" t="s">
        <v>3929</v>
      </c>
    </row>
    <row r="1193" spans="1:7" s="73" customFormat="1" ht="13.2">
      <c r="A1193" s="231">
        <v>915</v>
      </c>
      <c r="B1193" s="231"/>
      <c r="C1193" s="231"/>
      <c r="D1193" s="231"/>
      <c r="E1193" s="121" t="s">
        <v>5029</v>
      </c>
      <c r="F1193" s="120">
        <v>12000000</v>
      </c>
      <c r="G1193" s="91" t="s">
        <v>3929</v>
      </c>
    </row>
    <row r="1194" spans="1:7" s="73" customFormat="1" ht="13.2">
      <c r="A1194" s="231">
        <v>916</v>
      </c>
      <c r="B1194" s="231"/>
      <c r="C1194" s="231"/>
      <c r="D1194" s="231"/>
      <c r="E1194" s="121" t="s">
        <v>5030</v>
      </c>
      <c r="F1194" s="120">
        <v>12000000</v>
      </c>
      <c r="G1194" s="91" t="s">
        <v>3929</v>
      </c>
    </row>
    <row r="1195" spans="1:7" s="73" customFormat="1" ht="13.2">
      <c r="A1195" s="231">
        <v>917</v>
      </c>
      <c r="B1195" s="231"/>
      <c r="C1195" s="231"/>
      <c r="D1195" s="231"/>
      <c r="E1195" s="121" t="s">
        <v>5031</v>
      </c>
      <c r="F1195" s="120">
        <v>12000000</v>
      </c>
      <c r="G1195" s="91" t="s">
        <v>3929</v>
      </c>
    </row>
    <row r="1196" spans="1:7" s="73" customFormat="1" ht="13.2">
      <c r="A1196" s="231">
        <v>918</v>
      </c>
      <c r="B1196" s="231"/>
      <c r="C1196" s="231"/>
      <c r="D1196" s="231"/>
      <c r="E1196" s="121" t="s">
        <v>5032</v>
      </c>
      <c r="F1196" s="120">
        <v>12000000</v>
      </c>
      <c r="G1196" s="91" t="s">
        <v>3929</v>
      </c>
    </row>
    <row r="1197" spans="1:7" s="73" customFormat="1" ht="13.2">
      <c r="A1197" s="231">
        <v>919</v>
      </c>
      <c r="B1197" s="231"/>
      <c r="C1197" s="231"/>
      <c r="D1197" s="231"/>
      <c r="E1197" s="121" t="s">
        <v>5033</v>
      </c>
      <c r="F1197" s="120">
        <v>12000000</v>
      </c>
      <c r="G1197" s="91" t="s">
        <v>3929</v>
      </c>
    </row>
    <row r="1198" spans="1:7" s="73" customFormat="1" ht="13.2">
      <c r="A1198" s="231">
        <v>920</v>
      </c>
      <c r="B1198" s="231"/>
      <c r="C1198" s="231"/>
      <c r="D1198" s="231"/>
      <c r="E1198" s="121" t="s">
        <v>5034</v>
      </c>
      <c r="F1198" s="120">
        <v>12000000</v>
      </c>
      <c r="G1198" s="91" t="s">
        <v>3929</v>
      </c>
    </row>
    <row r="1199" spans="1:7" s="73" customFormat="1" ht="13.2">
      <c r="A1199" s="231">
        <v>921</v>
      </c>
      <c r="B1199" s="231"/>
      <c r="C1199" s="231"/>
      <c r="D1199" s="231"/>
      <c r="E1199" s="121" t="s">
        <v>5035</v>
      </c>
      <c r="F1199" s="120">
        <v>12000000</v>
      </c>
      <c r="G1199" s="91" t="s">
        <v>3929</v>
      </c>
    </row>
    <row r="1200" spans="1:7" s="73" customFormat="1" ht="13.2">
      <c r="A1200" s="231">
        <v>922</v>
      </c>
      <c r="B1200" s="231"/>
      <c r="C1200" s="231"/>
      <c r="D1200" s="231"/>
      <c r="E1200" s="121" t="s">
        <v>5036</v>
      </c>
      <c r="F1200" s="120">
        <v>12000000</v>
      </c>
      <c r="G1200" s="91" t="s">
        <v>3929</v>
      </c>
    </row>
    <row r="1201" spans="1:7" s="73" customFormat="1" ht="13.2">
      <c r="A1201" s="231">
        <v>923</v>
      </c>
      <c r="B1201" s="231"/>
      <c r="C1201" s="231"/>
      <c r="D1201" s="231"/>
      <c r="E1201" s="121" t="s">
        <v>5037</v>
      </c>
      <c r="F1201" s="120">
        <v>12000000</v>
      </c>
      <c r="G1201" s="91" t="s">
        <v>3929</v>
      </c>
    </row>
    <row r="1202" spans="1:7" s="73" customFormat="1" ht="13.2">
      <c r="A1202" s="231"/>
      <c r="B1202" s="231"/>
      <c r="C1202" s="231"/>
      <c r="D1202" s="231"/>
      <c r="E1202" s="121"/>
      <c r="F1202" s="120"/>
      <c r="G1202" s="91"/>
    </row>
    <row r="1203" spans="1:7" s="73" customFormat="1" ht="26.4">
      <c r="A1203" s="231"/>
      <c r="B1203" s="231"/>
      <c r="C1203" s="231"/>
      <c r="D1203" s="231"/>
      <c r="E1203" s="122" t="s">
        <v>5038</v>
      </c>
      <c r="F1203" s="123">
        <f>SUM(F1204:F1215)</f>
        <v>1800000000</v>
      </c>
      <c r="G1203" s="104"/>
    </row>
    <row r="1204" spans="1:7" s="73" customFormat="1" ht="13.2">
      <c r="A1204" s="231">
        <v>1</v>
      </c>
      <c r="B1204" s="231"/>
      <c r="C1204" s="231"/>
      <c r="D1204" s="231"/>
      <c r="E1204" s="101" t="s">
        <v>5039</v>
      </c>
      <c r="F1204" s="124">
        <v>200000000</v>
      </c>
      <c r="G1204" s="91" t="s">
        <v>3929</v>
      </c>
    </row>
    <row r="1205" spans="1:7" s="73" customFormat="1" ht="13.2">
      <c r="A1205" s="231">
        <v>2</v>
      </c>
      <c r="B1205" s="231"/>
      <c r="C1205" s="231"/>
      <c r="D1205" s="231"/>
      <c r="E1205" s="104" t="s">
        <v>5040</v>
      </c>
      <c r="F1205" s="124">
        <v>50000000</v>
      </c>
      <c r="G1205" s="91" t="s">
        <v>3929</v>
      </c>
    </row>
    <row r="1206" spans="1:7" s="73" customFormat="1" ht="13.2">
      <c r="A1206" s="231">
        <v>3</v>
      </c>
      <c r="B1206" s="231"/>
      <c r="C1206" s="231"/>
      <c r="D1206" s="231"/>
      <c r="E1206" s="101" t="s">
        <v>5041</v>
      </c>
      <c r="F1206" s="124">
        <v>150000000</v>
      </c>
      <c r="G1206" s="91" t="s">
        <v>3929</v>
      </c>
    </row>
    <row r="1207" spans="1:7" s="76" customFormat="1" ht="13.2">
      <c r="A1207" s="226">
        <v>4</v>
      </c>
      <c r="B1207" s="226"/>
      <c r="C1207" s="226"/>
      <c r="D1207" s="226"/>
      <c r="E1207" s="107" t="s">
        <v>5042</v>
      </c>
      <c r="F1207" s="125">
        <v>150000000</v>
      </c>
      <c r="G1207" s="91" t="s">
        <v>3929</v>
      </c>
    </row>
    <row r="1208" spans="1:7" s="76" customFormat="1" ht="13.2">
      <c r="A1208" s="226">
        <v>5</v>
      </c>
      <c r="B1208" s="226"/>
      <c r="C1208" s="226"/>
      <c r="D1208" s="226"/>
      <c r="E1208" s="107" t="s">
        <v>5043</v>
      </c>
      <c r="F1208" s="125">
        <v>160000000</v>
      </c>
      <c r="G1208" s="91" t="s">
        <v>3929</v>
      </c>
    </row>
    <row r="1209" spans="1:7" s="77" customFormat="1" ht="13.2">
      <c r="A1209" s="226">
        <v>6</v>
      </c>
      <c r="B1209" s="226"/>
      <c r="C1209" s="226"/>
      <c r="D1209" s="226"/>
      <c r="E1209" s="126" t="s">
        <v>5044</v>
      </c>
      <c r="F1209" s="127">
        <v>250000000</v>
      </c>
      <c r="G1209" s="91" t="s">
        <v>3929</v>
      </c>
    </row>
    <row r="1210" spans="1:7" s="77" customFormat="1" ht="13.2">
      <c r="A1210" s="226">
        <v>7</v>
      </c>
      <c r="B1210" s="226"/>
      <c r="C1210" s="226"/>
      <c r="D1210" s="226"/>
      <c r="E1210" s="126" t="s">
        <v>5045</v>
      </c>
      <c r="F1210" s="127">
        <v>100000000</v>
      </c>
      <c r="G1210" s="91" t="s">
        <v>3929</v>
      </c>
    </row>
    <row r="1211" spans="1:7" s="77" customFormat="1" ht="13.2">
      <c r="A1211" s="226">
        <v>8</v>
      </c>
      <c r="B1211" s="226"/>
      <c r="C1211" s="226"/>
      <c r="D1211" s="226"/>
      <c r="E1211" s="126" t="s">
        <v>5046</v>
      </c>
      <c r="F1211" s="127">
        <v>195000000</v>
      </c>
      <c r="G1211" s="91" t="s">
        <v>3929</v>
      </c>
    </row>
    <row r="1212" spans="1:7" s="77" customFormat="1" ht="13.2">
      <c r="A1212" s="226">
        <v>9</v>
      </c>
      <c r="B1212" s="226"/>
      <c r="C1212" s="226"/>
      <c r="D1212" s="226"/>
      <c r="E1212" s="126" t="s">
        <v>5047</v>
      </c>
      <c r="F1212" s="127">
        <v>195000000</v>
      </c>
      <c r="G1212" s="91" t="s">
        <v>3929</v>
      </c>
    </row>
    <row r="1213" spans="1:7" s="77" customFormat="1" ht="13.2">
      <c r="A1213" s="226">
        <v>10</v>
      </c>
      <c r="B1213" s="226"/>
      <c r="C1213" s="226"/>
      <c r="D1213" s="226"/>
      <c r="E1213" s="126" t="s">
        <v>5048</v>
      </c>
      <c r="F1213" s="127">
        <v>200000000</v>
      </c>
      <c r="G1213" s="91" t="s">
        <v>3929</v>
      </c>
    </row>
    <row r="1214" spans="1:7" s="77" customFormat="1" ht="13.2">
      <c r="A1214" s="226">
        <v>11</v>
      </c>
      <c r="B1214" s="226"/>
      <c r="C1214" s="226"/>
      <c r="D1214" s="226"/>
      <c r="E1214" s="126" t="s">
        <v>5049</v>
      </c>
      <c r="F1214" s="127">
        <v>50000000</v>
      </c>
      <c r="G1214" s="91" t="s">
        <v>3929</v>
      </c>
    </row>
    <row r="1215" spans="1:7" s="77" customFormat="1" ht="13.2">
      <c r="A1215" s="226">
        <v>12</v>
      </c>
      <c r="B1215" s="226"/>
      <c r="C1215" s="226"/>
      <c r="D1215" s="226"/>
      <c r="E1215" s="126" t="s">
        <v>5050</v>
      </c>
      <c r="F1215" s="128">
        <v>100000000</v>
      </c>
      <c r="G1215" s="91" t="s">
        <v>3929</v>
      </c>
    </row>
    <row r="1216" spans="1:7" s="77" customFormat="1" ht="13.2">
      <c r="A1216" s="226"/>
      <c r="B1216" s="226"/>
      <c r="C1216" s="226"/>
      <c r="D1216" s="226"/>
      <c r="E1216" s="126"/>
      <c r="F1216" s="128"/>
      <c r="G1216" s="91"/>
    </row>
    <row r="1217" spans="1:7" s="78" customFormat="1" ht="13.2">
      <c r="A1217" s="230"/>
      <c r="B1217" s="230"/>
      <c r="C1217" s="230"/>
      <c r="D1217" s="230"/>
      <c r="E1217" s="129" t="s">
        <v>5051</v>
      </c>
      <c r="F1217" s="130">
        <f>SUM(F1218:F1232)</f>
        <v>1258500000</v>
      </c>
      <c r="G1217" s="131"/>
    </row>
    <row r="1218" spans="1:7" s="79" customFormat="1" ht="13.2">
      <c r="A1218" s="226">
        <v>1</v>
      </c>
      <c r="B1218" s="226"/>
      <c r="C1218" s="226"/>
      <c r="D1218" s="226"/>
      <c r="E1218" s="126" t="s">
        <v>5052</v>
      </c>
      <c r="F1218" s="127">
        <v>10000000</v>
      </c>
      <c r="G1218" s="91" t="s">
        <v>3929</v>
      </c>
    </row>
    <row r="1219" spans="1:7" s="79" customFormat="1" ht="13.2">
      <c r="A1219" s="226">
        <v>2</v>
      </c>
      <c r="B1219" s="226"/>
      <c r="C1219" s="226"/>
      <c r="D1219" s="226"/>
      <c r="E1219" s="101" t="s">
        <v>5053</v>
      </c>
      <c r="F1219" s="127">
        <v>50000000</v>
      </c>
      <c r="G1219" s="91" t="s">
        <v>3929</v>
      </c>
    </row>
    <row r="1220" spans="1:7" s="79" customFormat="1" ht="13.2">
      <c r="A1220" s="226">
        <v>3</v>
      </c>
      <c r="B1220" s="226"/>
      <c r="C1220" s="226"/>
      <c r="D1220" s="226"/>
      <c r="E1220" s="101" t="s">
        <v>5054</v>
      </c>
      <c r="F1220" s="127">
        <v>50000000</v>
      </c>
      <c r="G1220" s="91" t="s">
        <v>3929</v>
      </c>
    </row>
    <row r="1221" spans="1:7" s="79" customFormat="1" ht="26.4">
      <c r="A1221" s="226">
        <v>4</v>
      </c>
      <c r="B1221" s="226"/>
      <c r="C1221" s="226"/>
      <c r="D1221" s="226"/>
      <c r="E1221" s="126" t="s">
        <v>5055</v>
      </c>
      <c r="F1221" s="124">
        <v>50000000</v>
      </c>
      <c r="G1221" s="91" t="s">
        <v>3929</v>
      </c>
    </row>
    <row r="1222" spans="1:7" s="79" customFormat="1" ht="13.2">
      <c r="A1222" s="226">
        <v>5</v>
      </c>
      <c r="B1222" s="226"/>
      <c r="C1222" s="226"/>
      <c r="D1222" s="226"/>
      <c r="E1222" s="126" t="s">
        <v>5056</v>
      </c>
      <c r="F1222" s="127">
        <v>45000000</v>
      </c>
      <c r="G1222" s="91" t="s">
        <v>3929</v>
      </c>
    </row>
    <row r="1223" spans="1:7" s="79" customFormat="1" ht="13.2">
      <c r="A1223" s="226">
        <v>6</v>
      </c>
      <c r="B1223" s="226"/>
      <c r="C1223" s="226"/>
      <c r="D1223" s="226"/>
      <c r="E1223" s="126" t="s">
        <v>5057</v>
      </c>
      <c r="F1223" s="127">
        <v>75000000</v>
      </c>
      <c r="G1223" s="91" t="s">
        <v>3929</v>
      </c>
    </row>
    <row r="1224" spans="1:7" s="79" customFormat="1" ht="13.2">
      <c r="A1224" s="226">
        <v>7</v>
      </c>
      <c r="B1224" s="226"/>
      <c r="C1224" s="226"/>
      <c r="D1224" s="226"/>
      <c r="E1224" s="126" t="s">
        <v>5058</v>
      </c>
      <c r="F1224" s="127">
        <v>100000000</v>
      </c>
      <c r="G1224" s="91" t="s">
        <v>3929</v>
      </c>
    </row>
    <row r="1225" spans="1:7" s="79" customFormat="1" ht="13.2">
      <c r="A1225" s="226">
        <v>8</v>
      </c>
      <c r="B1225" s="226"/>
      <c r="C1225" s="226"/>
      <c r="D1225" s="226"/>
      <c r="E1225" s="126" t="s">
        <v>5059</v>
      </c>
      <c r="F1225" s="127">
        <v>100000000</v>
      </c>
      <c r="G1225" s="91" t="s">
        <v>3929</v>
      </c>
    </row>
    <row r="1226" spans="1:7" s="79" customFormat="1" ht="13.2">
      <c r="A1226" s="226">
        <v>9</v>
      </c>
      <c r="B1226" s="226"/>
      <c r="C1226" s="226"/>
      <c r="D1226" s="226"/>
      <c r="E1226" s="126" t="s">
        <v>5060</v>
      </c>
      <c r="F1226" s="127">
        <v>100000000</v>
      </c>
      <c r="G1226" s="91" t="s">
        <v>3929</v>
      </c>
    </row>
    <row r="1227" spans="1:7" s="79" customFormat="1" ht="13.2">
      <c r="A1227" s="226">
        <v>10</v>
      </c>
      <c r="B1227" s="226"/>
      <c r="C1227" s="226"/>
      <c r="D1227" s="226"/>
      <c r="E1227" s="126" t="s">
        <v>5061</v>
      </c>
      <c r="F1227" s="127">
        <v>100000000</v>
      </c>
      <c r="G1227" s="91" t="s">
        <v>3929</v>
      </c>
    </row>
    <row r="1228" spans="1:7" s="79" customFormat="1" ht="13.2">
      <c r="A1228" s="226">
        <v>11</v>
      </c>
      <c r="B1228" s="226"/>
      <c r="C1228" s="226"/>
      <c r="D1228" s="226"/>
      <c r="E1228" s="126" t="s">
        <v>5062</v>
      </c>
      <c r="F1228" s="127">
        <v>28500000</v>
      </c>
      <c r="G1228" s="91" t="s">
        <v>3929</v>
      </c>
    </row>
    <row r="1229" spans="1:7" s="79" customFormat="1" ht="13.2">
      <c r="A1229" s="226">
        <v>12</v>
      </c>
      <c r="B1229" s="226"/>
      <c r="C1229" s="226"/>
      <c r="D1229" s="226"/>
      <c r="E1229" s="126" t="s">
        <v>4161</v>
      </c>
      <c r="F1229" s="127">
        <v>200000000</v>
      </c>
      <c r="G1229" s="91" t="s">
        <v>3929</v>
      </c>
    </row>
    <row r="1230" spans="1:7" s="79" customFormat="1" ht="13.2">
      <c r="A1230" s="226">
        <v>13</v>
      </c>
      <c r="B1230" s="226"/>
      <c r="C1230" s="226"/>
      <c r="D1230" s="226"/>
      <c r="E1230" s="126" t="s">
        <v>5063</v>
      </c>
      <c r="F1230" s="127">
        <v>250000000</v>
      </c>
      <c r="G1230" s="91" t="s">
        <v>3929</v>
      </c>
    </row>
    <row r="1231" spans="1:7" s="79" customFormat="1" ht="13.2">
      <c r="A1231" s="226">
        <v>14</v>
      </c>
      <c r="B1231" s="226"/>
      <c r="C1231" s="226"/>
      <c r="D1231" s="226"/>
      <c r="E1231" s="126" t="s">
        <v>5064</v>
      </c>
      <c r="F1231" s="132">
        <v>50000000</v>
      </c>
      <c r="G1231" s="91" t="s">
        <v>3929</v>
      </c>
    </row>
    <row r="1232" spans="1:7" s="79" customFormat="1" ht="13.2">
      <c r="A1232" s="226">
        <v>15</v>
      </c>
      <c r="B1232" s="226"/>
      <c r="C1232" s="226"/>
      <c r="D1232" s="226"/>
      <c r="E1232" s="126" t="s">
        <v>5065</v>
      </c>
      <c r="F1232" s="132">
        <v>50000000</v>
      </c>
      <c r="G1232" s="91" t="s">
        <v>3929</v>
      </c>
    </row>
    <row r="1233" spans="1:7" s="79" customFormat="1" ht="13.2">
      <c r="A1233" s="226"/>
      <c r="B1233" s="226"/>
      <c r="C1233" s="226"/>
      <c r="D1233" s="226"/>
      <c r="E1233" s="126"/>
      <c r="F1233" s="132"/>
      <c r="G1233" s="91"/>
    </row>
    <row r="1234" spans="1:7" s="80" customFormat="1" ht="13.2">
      <c r="A1234" s="227"/>
      <c r="B1234" s="227"/>
      <c r="C1234" s="227"/>
      <c r="D1234" s="227"/>
      <c r="E1234" s="133" t="s">
        <v>5066</v>
      </c>
      <c r="F1234" s="134">
        <f>SUM(F1235:F1237)</f>
        <v>130000000</v>
      </c>
      <c r="G1234" s="135"/>
    </row>
    <row r="1235" spans="1:7" s="70" customFormat="1" ht="13.2">
      <c r="A1235" s="228">
        <v>1</v>
      </c>
      <c r="B1235" s="228"/>
      <c r="C1235" s="228"/>
      <c r="D1235" s="228"/>
      <c r="E1235" s="100" t="s">
        <v>5067</v>
      </c>
      <c r="F1235" s="92">
        <v>15000000</v>
      </c>
      <c r="G1235" s="91" t="s">
        <v>3929</v>
      </c>
    </row>
    <row r="1236" spans="1:7" s="70" customFormat="1" ht="13.2">
      <c r="A1236" s="229">
        <v>2</v>
      </c>
      <c r="B1236" s="229"/>
      <c r="C1236" s="229"/>
      <c r="D1236" s="229"/>
      <c r="E1236" s="91" t="s">
        <v>5068</v>
      </c>
      <c r="F1236" s="92">
        <v>15000000</v>
      </c>
      <c r="G1236" s="91" t="s">
        <v>3929</v>
      </c>
    </row>
    <row r="1237" spans="1:7" s="77" customFormat="1" ht="13.2">
      <c r="A1237" s="226">
        <v>3</v>
      </c>
      <c r="B1237" s="226"/>
      <c r="C1237" s="226"/>
      <c r="D1237" s="226"/>
      <c r="E1237" s="126" t="s">
        <v>5069</v>
      </c>
      <c r="F1237" s="127">
        <v>100000000</v>
      </c>
      <c r="G1237" s="100" t="s">
        <v>3929</v>
      </c>
    </row>
    <row r="1238" spans="1:7" s="77" customFormat="1" ht="13.2">
      <c r="A1238" s="226"/>
      <c r="B1238" s="226"/>
      <c r="C1238" s="226"/>
      <c r="D1238" s="226"/>
      <c r="E1238" s="126"/>
      <c r="F1238" s="127"/>
      <c r="G1238" s="100"/>
    </row>
    <row r="1239" spans="1:7" s="7" customFormat="1" ht="13.2">
      <c r="A1239" s="223" t="s">
        <v>1828</v>
      </c>
      <c r="B1239" s="223"/>
      <c r="C1239" s="223"/>
      <c r="D1239" s="223"/>
      <c r="E1239" s="85" t="s">
        <v>1829</v>
      </c>
      <c r="F1239" s="108">
        <v>1865000000</v>
      </c>
      <c r="G1239" s="109"/>
    </row>
    <row r="1240" spans="1:7" s="7" customFormat="1" ht="13.2">
      <c r="A1240" s="223" t="s">
        <v>1830</v>
      </c>
      <c r="B1240" s="223"/>
      <c r="C1240" s="223"/>
      <c r="D1240" s="223"/>
      <c r="E1240" s="85" t="s">
        <v>1829</v>
      </c>
      <c r="F1240" s="108">
        <v>1865000000</v>
      </c>
      <c r="G1240" s="85" t="s">
        <v>1831</v>
      </c>
    </row>
    <row r="1241" spans="1:7" ht="13.2">
      <c r="A1241" s="222"/>
      <c r="B1241" s="222"/>
      <c r="C1241" s="222"/>
      <c r="D1241" s="222"/>
      <c r="E1241" s="90" t="s">
        <v>1832</v>
      </c>
      <c r="F1241" s="86">
        <v>150000000</v>
      </c>
      <c r="G1241" s="84"/>
    </row>
    <row r="1242" spans="1:7" ht="26.4">
      <c r="A1242" s="222"/>
      <c r="B1242" s="222"/>
      <c r="C1242" s="222"/>
      <c r="D1242" s="222"/>
      <c r="E1242" s="110" t="s">
        <v>1833</v>
      </c>
      <c r="F1242" s="86">
        <v>100000000</v>
      </c>
      <c r="G1242" s="84"/>
    </row>
    <row r="1243" spans="1:7" ht="26.4">
      <c r="A1243" s="222"/>
      <c r="B1243" s="222"/>
      <c r="C1243" s="222"/>
      <c r="D1243" s="222"/>
      <c r="E1243" s="110" t="s">
        <v>1834</v>
      </c>
      <c r="F1243" s="86">
        <v>100000000</v>
      </c>
      <c r="G1243" s="84"/>
    </row>
    <row r="1244" spans="1:7" ht="26.4">
      <c r="A1244" s="222"/>
      <c r="B1244" s="222"/>
      <c r="C1244" s="222"/>
      <c r="D1244" s="222"/>
      <c r="E1244" s="110" t="s">
        <v>1835</v>
      </c>
      <c r="F1244" s="86">
        <v>50000000</v>
      </c>
      <c r="G1244" s="84"/>
    </row>
    <row r="1245" spans="1:7" ht="26.4">
      <c r="A1245" s="222"/>
      <c r="B1245" s="222"/>
      <c r="C1245" s="222"/>
      <c r="D1245" s="222"/>
      <c r="E1245" s="110" t="s">
        <v>1836</v>
      </c>
      <c r="F1245" s="86">
        <v>75000000</v>
      </c>
      <c r="G1245" s="84"/>
    </row>
    <row r="1246" spans="1:7" ht="26.4">
      <c r="A1246" s="222"/>
      <c r="B1246" s="222"/>
      <c r="C1246" s="222"/>
      <c r="D1246" s="222"/>
      <c r="E1246" s="110" t="s">
        <v>1837</v>
      </c>
      <c r="F1246" s="86">
        <v>100000000</v>
      </c>
      <c r="G1246" s="84"/>
    </row>
    <row r="1247" spans="1:7" ht="26.4">
      <c r="A1247" s="222"/>
      <c r="B1247" s="222"/>
      <c r="C1247" s="222"/>
      <c r="D1247" s="222"/>
      <c r="E1247" s="110" t="s">
        <v>1838</v>
      </c>
      <c r="F1247" s="86">
        <v>70000000</v>
      </c>
      <c r="G1247" s="84"/>
    </row>
    <row r="1248" spans="1:7" ht="26.4">
      <c r="A1248" s="222"/>
      <c r="B1248" s="222"/>
      <c r="C1248" s="222"/>
      <c r="D1248" s="222"/>
      <c r="E1248" s="110" t="s">
        <v>1839</v>
      </c>
      <c r="F1248" s="86">
        <v>20000000</v>
      </c>
      <c r="G1248" s="84"/>
    </row>
    <row r="1249" spans="1:7" ht="26.4">
      <c r="A1249" s="222"/>
      <c r="B1249" s="222"/>
      <c r="C1249" s="222"/>
      <c r="D1249" s="222"/>
      <c r="E1249" s="110" t="s">
        <v>1840</v>
      </c>
      <c r="F1249" s="86">
        <v>150000000</v>
      </c>
      <c r="G1249" s="84"/>
    </row>
    <row r="1250" spans="1:7" ht="26.4">
      <c r="A1250" s="222"/>
      <c r="B1250" s="222"/>
      <c r="C1250" s="222"/>
      <c r="D1250" s="222"/>
      <c r="E1250" s="110" t="s">
        <v>1841</v>
      </c>
      <c r="F1250" s="86">
        <v>100000000</v>
      </c>
      <c r="G1250" s="84"/>
    </row>
    <row r="1251" spans="1:7" ht="26.4">
      <c r="A1251" s="222"/>
      <c r="B1251" s="222"/>
      <c r="C1251" s="222"/>
      <c r="D1251" s="222"/>
      <c r="E1251" s="110" t="s">
        <v>1842</v>
      </c>
      <c r="F1251" s="86">
        <v>150000000</v>
      </c>
      <c r="G1251" s="84"/>
    </row>
    <row r="1252" spans="1:7" ht="26.4">
      <c r="A1252" s="222"/>
      <c r="B1252" s="222"/>
      <c r="C1252" s="222"/>
      <c r="D1252" s="222"/>
      <c r="E1252" s="110" t="s">
        <v>1843</v>
      </c>
      <c r="F1252" s="86">
        <v>100000000</v>
      </c>
      <c r="G1252" s="84"/>
    </row>
    <row r="1253" spans="1:7" ht="26.4">
      <c r="A1253" s="222"/>
      <c r="B1253" s="222"/>
      <c r="C1253" s="222"/>
      <c r="D1253" s="222"/>
      <c r="E1253" s="110" t="s">
        <v>1844</v>
      </c>
      <c r="F1253" s="86">
        <v>150000000</v>
      </c>
      <c r="G1253" s="84"/>
    </row>
    <row r="1254" spans="1:7" ht="26.4">
      <c r="A1254" s="222"/>
      <c r="B1254" s="222"/>
      <c r="C1254" s="222"/>
      <c r="D1254" s="222"/>
      <c r="E1254" s="110" t="s">
        <v>1845</v>
      </c>
      <c r="F1254" s="86">
        <v>250000000</v>
      </c>
      <c r="G1254" s="84"/>
    </row>
    <row r="1255" spans="1:7" ht="26.4">
      <c r="A1255" s="222"/>
      <c r="B1255" s="222"/>
      <c r="C1255" s="222"/>
      <c r="D1255" s="222"/>
      <c r="E1255" s="110" t="s">
        <v>1846</v>
      </c>
      <c r="F1255" s="86">
        <v>250000000</v>
      </c>
      <c r="G1255" s="84"/>
    </row>
    <row r="1256" spans="1:7" ht="26.4">
      <c r="A1256" s="222"/>
      <c r="B1256" s="222"/>
      <c r="C1256" s="222"/>
      <c r="D1256" s="222"/>
      <c r="E1256" s="110" t="s">
        <v>1847</v>
      </c>
      <c r="F1256" s="86">
        <v>50000000</v>
      </c>
      <c r="G1256" s="84"/>
    </row>
    <row r="1257" spans="1:7" ht="13.2">
      <c r="A1257" s="222"/>
      <c r="B1257" s="222"/>
      <c r="C1257" s="222"/>
      <c r="D1257" s="222"/>
      <c r="E1257" s="110"/>
      <c r="F1257" s="86"/>
      <c r="G1257" s="84"/>
    </row>
    <row r="1258" spans="1:7" s="7" customFormat="1" ht="13.2">
      <c r="A1258" s="223" t="s">
        <v>1848</v>
      </c>
      <c r="B1258" s="223"/>
      <c r="C1258" s="223"/>
      <c r="D1258" s="223"/>
      <c r="E1258" s="85" t="s">
        <v>1849</v>
      </c>
      <c r="F1258" s="108">
        <v>615000000</v>
      </c>
      <c r="G1258" s="109"/>
    </row>
    <row r="1259" spans="1:7" s="7" customFormat="1" ht="13.2">
      <c r="A1259" s="223" t="s">
        <v>1850</v>
      </c>
      <c r="B1259" s="223"/>
      <c r="C1259" s="223"/>
      <c r="D1259" s="223"/>
      <c r="E1259" s="85" t="s">
        <v>1849</v>
      </c>
      <c r="F1259" s="108">
        <v>615000000</v>
      </c>
      <c r="G1259" s="85" t="s">
        <v>1851</v>
      </c>
    </row>
    <row r="1260" spans="1:7" ht="26.4">
      <c r="A1260" s="222"/>
      <c r="B1260" s="222"/>
      <c r="C1260" s="222"/>
      <c r="D1260" s="222"/>
      <c r="E1260" s="110" t="s">
        <v>1852</v>
      </c>
      <c r="F1260" s="86">
        <v>10000000</v>
      </c>
      <c r="G1260" s="84"/>
    </row>
    <row r="1261" spans="1:7" ht="13.2">
      <c r="A1261" s="222"/>
      <c r="B1261" s="222"/>
      <c r="C1261" s="222"/>
      <c r="D1261" s="222"/>
      <c r="E1261" s="90" t="s">
        <v>1853</v>
      </c>
      <c r="F1261" s="86">
        <v>75000000</v>
      </c>
      <c r="G1261" s="84"/>
    </row>
    <row r="1262" spans="1:7" ht="26.4">
      <c r="A1262" s="222"/>
      <c r="B1262" s="222"/>
      <c r="C1262" s="222"/>
      <c r="D1262" s="222"/>
      <c r="E1262" s="110" t="s">
        <v>1854</v>
      </c>
      <c r="F1262" s="86">
        <v>20000000</v>
      </c>
      <c r="G1262" s="84"/>
    </row>
    <row r="1263" spans="1:7" ht="13.2">
      <c r="A1263" s="222"/>
      <c r="B1263" s="222"/>
      <c r="C1263" s="222"/>
      <c r="D1263" s="222"/>
      <c r="E1263" s="90" t="s">
        <v>1855</v>
      </c>
      <c r="F1263" s="86">
        <v>20000000</v>
      </c>
      <c r="G1263" s="84"/>
    </row>
    <row r="1264" spans="1:7" ht="13.2">
      <c r="A1264" s="222"/>
      <c r="B1264" s="222"/>
      <c r="C1264" s="222"/>
      <c r="D1264" s="222"/>
      <c r="E1264" s="110" t="s">
        <v>1856</v>
      </c>
      <c r="F1264" s="86">
        <v>20000000</v>
      </c>
      <c r="G1264" s="84"/>
    </row>
    <row r="1265" spans="1:7" ht="26.4">
      <c r="A1265" s="222"/>
      <c r="B1265" s="222"/>
      <c r="C1265" s="222"/>
      <c r="D1265" s="222"/>
      <c r="E1265" s="110" t="s">
        <v>1857</v>
      </c>
      <c r="F1265" s="86">
        <v>160000000</v>
      </c>
      <c r="G1265" s="84"/>
    </row>
    <row r="1266" spans="1:7" ht="39.6">
      <c r="A1266" s="222"/>
      <c r="B1266" s="222"/>
      <c r="C1266" s="222"/>
      <c r="D1266" s="222"/>
      <c r="E1266" s="110" t="s">
        <v>1858</v>
      </c>
      <c r="F1266" s="86">
        <v>50000000</v>
      </c>
      <c r="G1266" s="84"/>
    </row>
    <row r="1267" spans="1:7" ht="26.4">
      <c r="A1267" s="222"/>
      <c r="B1267" s="222"/>
      <c r="C1267" s="222"/>
      <c r="D1267" s="222"/>
      <c r="E1267" s="110" t="s">
        <v>1859</v>
      </c>
      <c r="F1267" s="86">
        <v>60000000</v>
      </c>
      <c r="G1267" s="84"/>
    </row>
    <row r="1268" spans="1:7" ht="13.2">
      <c r="A1268" s="222"/>
      <c r="B1268" s="222"/>
      <c r="C1268" s="222"/>
      <c r="D1268" s="222"/>
      <c r="E1268" s="90" t="s">
        <v>1860</v>
      </c>
      <c r="F1268" s="86">
        <v>50000000</v>
      </c>
      <c r="G1268" s="84"/>
    </row>
    <row r="1269" spans="1:7" ht="26.4">
      <c r="A1269" s="222"/>
      <c r="B1269" s="222"/>
      <c r="C1269" s="222"/>
      <c r="D1269" s="222"/>
      <c r="E1269" s="110" t="s">
        <v>1861</v>
      </c>
      <c r="F1269" s="86">
        <v>50000000</v>
      </c>
      <c r="G1269" s="84"/>
    </row>
    <row r="1270" spans="1:7" ht="26.4">
      <c r="A1270" s="222"/>
      <c r="B1270" s="222"/>
      <c r="C1270" s="222"/>
      <c r="D1270" s="222"/>
      <c r="E1270" s="110" t="s">
        <v>1862</v>
      </c>
      <c r="F1270" s="86">
        <v>50000000</v>
      </c>
      <c r="G1270" s="84"/>
    </row>
    <row r="1271" spans="1:7" ht="13.2">
      <c r="A1271" s="222"/>
      <c r="B1271" s="222"/>
      <c r="C1271" s="222"/>
      <c r="D1271" s="222"/>
      <c r="E1271" s="90" t="s">
        <v>1863</v>
      </c>
      <c r="F1271" s="86">
        <v>50000000</v>
      </c>
      <c r="G1271" s="84"/>
    </row>
    <row r="1272" spans="1:7" ht="13.2">
      <c r="A1272" s="222"/>
      <c r="B1272" s="222"/>
      <c r="C1272" s="222"/>
      <c r="D1272" s="222"/>
      <c r="E1272" s="90"/>
      <c r="F1272" s="86"/>
      <c r="G1272" s="84"/>
    </row>
    <row r="1273" spans="1:7" s="7" customFormat="1" ht="13.2">
      <c r="A1273" s="223" t="s">
        <v>1864</v>
      </c>
      <c r="B1273" s="223"/>
      <c r="C1273" s="223"/>
      <c r="D1273" s="223"/>
      <c r="E1273" s="85" t="s">
        <v>1865</v>
      </c>
      <c r="F1273" s="108">
        <v>2455000000</v>
      </c>
      <c r="G1273" s="109"/>
    </row>
    <row r="1274" spans="1:7" s="7" customFormat="1" ht="13.2">
      <c r="A1274" s="223" t="s">
        <v>1866</v>
      </c>
      <c r="B1274" s="223"/>
      <c r="C1274" s="223"/>
      <c r="D1274" s="223"/>
      <c r="E1274" s="85" t="s">
        <v>1865</v>
      </c>
      <c r="F1274" s="108">
        <v>2455000000</v>
      </c>
      <c r="G1274" s="90" t="s">
        <v>1815</v>
      </c>
    </row>
    <row r="1275" spans="1:7" ht="13.2">
      <c r="A1275" s="222"/>
      <c r="B1275" s="222"/>
      <c r="C1275" s="222"/>
      <c r="D1275" s="222"/>
      <c r="E1275" s="90" t="s">
        <v>1867</v>
      </c>
      <c r="F1275" s="86">
        <v>50000000</v>
      </c>
      <c r="G1275" s="84"/>
    </row>
    <row r="1276" spans="1:7" ht="13.2">
      <c r="A1276" s="222"/>
      <c r="B1276" s="222"/>
      <c r="C1276" s="222"/>
      <c r="D1276" s="222"/>
      <c r="E1276" s="90" t="s">
        <v>1868</v>
      </c>
      <c r="F1276" s="86">
        <v>200000000</v>
      </c>
      <c r="G1276" s="84"/>
    </row>
    <row r="1277" spans="1:7" ht="26.4">
      <c r="A1277" s="222"/>
      <c r="B1277" s="222"/>
      <c r="C1277" s="222"/>
      <c r="D1277" s="222"/>
      <c r="E1277" s="110" t="s">
        <v>1869</v>
      </c>
      <c r="F1277" s="86">
        <v>150000000</v>
      </c>
      <c r="G1277" s="84"/>
    </row>
    <row r="1278" spans="1:7" ht="13.2">
      <c r="A1278" s="222"/>
      <c r="B1278" s="222"/>
      <c r="C1278" s="222"/>
      <c r="D1278" s="222"/>
      <c r="E1278" s="90" t="s">
        <v>1870</v>
      </c>
      <c r="F1278" s="86">
        <v>200000000</v>
      </c>
      <c r="G1278" s="84"/>
    </row>
    <row r="1279" spans="1:7" ht="26.4">
      <c r="A1279" s="222"/>
      <c r="B1279" s="222"/>
      <c r="C1279" s="222"/>
      <c r="D1279" s="222"/>
      <c r="E1279" s="110" t="s">
        <v>1871</v>
      </c>
      <c r="F1279" s="86">
        <v>100000000</v>
      </c>
      <c r="G1279" s="84"/>
    </row>
    <row r="1280" spans="1:7" ht="26.4">
      <c r="A1280" s="222"/>
      <c r="B1280" s="222"/>
      <c r="C1280" s="222"/>
      <c r="D1280" s="222"/>
      <c r="E1280" s="110" t="s">
        <v>1872</v>
      </c>
      <c r="F1280" s="86">
        <v>150000000</v>
      </c>
      <c r="G1280" s="84"/>
    </row>
    <row r="1281" spans="1:7" ht="26.4">
      <c r="A1281" s="222"/>
      <c r="B1281" s="222"/>
      <c r="C1281" s="222"/>
      <c r="D1281" s="222"/>
      <c r="E1281" s="110" t="s">
        <v>1873</v>
      </c>
      <c r="F1281" s="86">
        <v>150000000</v>
      </c>
      <c r="G1281" s="84"/>
    </row>
    <row r="1282" spans="1:7" ht="26.4">
      <c r="A1282" s="222"/>
      <c r="B1282" s="222"/>
      <c r="C1282" s="222"/>
      <c r="D1282" s="222"/>
      <c r="E1282" s="110" t="s">
        <v>1874</v>
      </c>
      <c r="F1282" s="86">
        <v>75000000</v>
      </c>
      <c r="G1282" s="84"/>
    </row>
    <row r="1283" spans="1:7" ht="26.4">
      <c r="A1283" s="222"/>
      <c r="B1283" s="222"/>
      <c r="C1283" s="222"/>
      <c r="D1283" s="222"/>
      <c r="E1283" s="110" t="s">
        <v>1875</v>
      </c>
      <c r="F1283" s="86">
        <v>150000000</v>
      </c>
      <c r="G1283" s="84"/>
    </row>
    <row r="1284" spans="1:7" ht="26.4">
      <c r="A1284" s="222"/>
      <c r="B1284" s="222"/>
      <c r="C1284" s="222"/>
      <c r="D1284" s="222"/>
      <c r="E1284" s="110" t="s">
        <v>1876</v>
      </c>
      <c r="F1284" s="86">
        <v>80000000</v>
      </c>
      <c r="G1284" s="84"/>
    </row>
    <row r="1285" spans="1:7" ht="26.4">
      <c r="A1285" s="222"/>
      <c r="B1285" s="222"/>
      <c r="C1285" s="222"/>
      <c r="D1285" s="222"/>
      <c r="E1285" s="110" t="s">
        <v>1877</v>
      </c>
      <c r="F1285" s="86">
        <v>100000000</v>
      </c>
      <c r="G1285" s="84"/>
    </row>
    <row r="1286" spans="1:7" ht="26.4">
      <c r="A1286" s="222"/>
      <c r="B1286" s="222"/>
      <c r="C1286" s="222"/>
      <c r="D1286" s="222"/>
      <c r="E1286" s="110" t="s">
        <v>1878</v>
      </c>
      <c r="F1286" s="86">
        <v>25000000</v>
      </c>
      <c r="G1286" s="84"/>
    </row>
    <row r="1287" spans="1:7" ht="26.4">
      <c r="A1287" s="222"/>
      <c r="B1287" s="222"/>
      <c r="C1287" s="222"/>
      <c r="D1287" s="222"/>
      <c r="E1287" s="110" t="s">
        <v>1879</v>
      </c>
      <c r="F1287" s="86">
        <v>50000000</v>
      </c>
      <c r="G1287" s="84"/>
    </row>
    <row r="1288" spans="1:7" ht="26.4">
      <c r="A1288" s="222"/>
      <c r="B1288" s="222"/>
      <c r="C1288" s="222"/>
      <c r="D1288" s="222"/>
      <c r="E1288" s="110" t="s">
        <v>1880</v>
      </c>
      <c r="F1288" s="86">
        <v>75000000</v>
      </c>
      <c r="G1288" s="84"/>
    </row>
    <row r="1289" spans="1:7" ht="13.2">
      <c r="A1289" s="222"/>
      <c r="B1289" s="222"/>
      <c r="C1289" s="222"/>
      <c r="D1289" s="222"/>
      <c r="E1289" s="90" t="s">
        <v>1881</v>
      </c>
      <c r="F1289" s="86">
        <v>200000000</v>
      </c>
      <c r="G1289" s="84"/>
    </row>
    <row r="1290" spans="1:7" ht="13.2">
      <c r="A1290" s="222"/>
      <c r="B1290" s="222"/>
      <c r="C1290" s="222"/>
      <c r="D1290" s="222"/>
      <c r="E1290" s="90" t="s">
        <v>1882</v>
      </c>
      <c r="F1290" s="86">
        <v>50000000</v>
      </c>
      <c r="G1290" s="84"/>
    </row>
    <row r="1291" spans="1:7" ht="26.4">
      <c r="A1291" s="222"/>
      <c r="B1291" s="222"/>
      <c r="C1291" s="222"/>
      <c r="D1291" s="222"/>
      <c r="E1291" s="110" t="s">
        <v>1883</v>
      </c>
      <c r="F1291" s="86">
        <v>100000000</v>
      </c>
      <c r="G1291" s="84"/>
    </row>
    <row r="1292" spans="1:7" ht="26.4">
      <c r="A1292" s="222"/>
      <c r="B1292" s="222"/>
      <c r="C1292" s="222"/>
      <c r="D1292" s="222"/>
      <c r="E1292" s="110" t="s">
        <v>1884</v>
      </c>
      <c r="F1292" s="86">
        <v>150000000</v>
      </c>
      <c r="G1292" s="84"/>
    </row>
    <row r="1293" spans="1:7" ht="13.2">
      <c r="A1293" s="222"/>
      <c r="B1293" s="222"/>
      <c r="C1293" s="222"/>
      <c r="D1293" s="222"/>
      <c r="E1293" s="110" t="s">
        <v>1885</v>
      </c>
      <c r="F1293" s="86">
        <v>250000000</v>
      </c>
      <c r="G1293" s="84"/>
    </row>
    <row r="1294" spans="1:7" ht="13.2">
      <c r="A1294" s="222"/>
      <c r="B1294" s="222"/>
      <c r="C1294" s="222"/>
      <c r="D1294" s="222"/>
      <c r="E1294" s="90" t="s">
        <v>1886</v>
      </c>
      <c r="F1294" s="86">
        <v>100000000</v>
      </c>
      <c r="G1294" s="84"/>
    </row>
    <row r="1295" spans="1:7" ht="26.4">
      <c r="A1295" s="222"/>
      <c r="B1295" s="222"/>
      <c r="C1295" s="222"/>
      <c r="D1295" s="222"/>
      <c r="E1295" s="110" t="s">
        <v>1887</v>
      </c>
      <c r="F1295" s="86">
        <v>50000000</v>
      </c>
      <c r="G1295" s="84"/>
    </row>
    <row r="1296" spans="1:7" ht="13.2">
      <c r="A1296" s="222"/>
      <c r="B1296" s="222"/>
      <c r="C1296" s="222"/>
      <c r="D1296" s="222"/>
      <c r="E1296" s="110"/>
      <c r="F1296" s="86"/>
      <c r="G1296" s="84"/>
    </row>
    <row r="1297" spans="1:7" s="7" customFormat="1" ht="13.2">
      <c r="A1297" s="223" t="s">
        <v>1888</v>
      </c>
      <c r="B1297" s="223"/>
      <c r="C1297" s="223"/>
      <c r="D1297" s="223"/>
      <c r="E1297" s="85" t="s">
        <v>1889</v>
      </c>
      <c r="F1297" s="108">
        <v>655000000</v>
      </c>
      <c r="G1297" s="109"/>
    </row>
    <row r="1298" spans="1:7" s="7" customFormat="1" ht="13.2">
      <c r="A1298" s="223" t="s">
        <v>1890</v>
      </c>
      <c r="B1298" s="223"/>
      <c r="C1298" s="223"/>
      <c r="D1298" s="223"/>
      <c r="E1298" s="85" t="s">
        <v>1889</v>
      </c>
      <c r="F1298" s="108">
        <v>655000000</v>
      </c>
      <c r="G1298" s="85" t="s">
        <v>1891</v>
      </c>
    </row>
    <row r="1299" spans="1:7" ht="26.4">
      <c r="A1299" s="222"/>
      <c r="B1299" s="222"/>
      <c r="C1299" s="222"/>
      <c r="D1299" s="222"/>
      <c r="E1299" s="110" t="s">
        <v>1892</v>
      </c>
      <c r="F1299" s="86">
        <v>300000000</v>
      </c>
      <c r="G1299" s="84"/>
    </row>
    <row r="1300" spans="1:7" ht="26.4">
      <c r="A1300" s="222"/>
      <c r="B1300" s="222"/>
      <c r="C1300" s="222"/>
      <c r="D1300" s="222"/>
      <c r="E1300" s="110" t="s">
        <v>1893</v>
      </c>
      <c r="F1300" s="86">
        <v>50000000</v>
      </c>
      <c r="G1300" s="84"/>
    </row>
    <row r="1301" spans="1:7" ht="26.4">
      <c r="A1301" s="222"/>
      <c r="B1301" s="222"/>
      <c r="C1301" s="222"/>
      <c r="D1301" s="222"/>
      <c r="E1301" s="110" t="s">
        <v>1894</v>
      </c>
      <c r="F1301" s="86">
        <v>30000000</v>
      </c>
      <c r="G1301" s="84"/>
    </row>
    <row r="1302" spans="1:7" ht="26.4">
      <c r="A1302" s="222"/>
      <c r="B1302" s="222"/>
      <c r="C1302" s="222"/>
      <c r="D1302" s="222"/>
      <c r="E1302" s="110" t="s">
        <v>1895</v>
      </c>
      <c r="F1302" s="86">
        <v>225000000</v>
      </c>
      <c r="G1302" s="84"/>
    </row>
    <row r="1303" spans="1:7" ht="26.4">
      <c r="A1303" s="222"/>
      <c r="B1303" s="222"/>
      <c r="C1303" s="222"/>
      <c r="D1303" s="222"/>
      <c r="E1303" s="110" t="s">
        <v>1896</v>
      </c>
      <c r="F1303" s="86">
        <v>50000000</v>
      </c>
      <c r="G1303" s="84"/>
    </row>
    <row r="1304" spans="1:7" ht="13.2">
      <c r="A1304" s="222"/>
      <c r="B1304" s="222"/>
      <c r="C1304" s="222"/>
      <c r="D1304" s="222"/>
      <c r="E1304" s="110"/>
      <c r="F1304" s="86"/>
      <c r="G1304" s="84"/>
    </row>
    <row r="1305" spans="1:7" s="7" customFormat="1" ht="13.2">
      <c r="A1305" s="223" t="s">
        <v>1897</v>
      </c>
      <c r="B1305" s="223"/>
      <c r="C1305" s="223"/>
      <c r="D1305" s="223"/>
      <c r="E1305" s="85" t="s">
        <v>1898</v>
      </c>
      <c r="F1305" s="108">
        <v>50000000</v>
      </c>
      <c r="G1305" s="109"/>
    </row>
    <row r="1306" spans="1:7" s="7" customFormat="1" ht="13.2">
      <c r="A1306" s="223" t="s">
        <v>1899</v>
      </c>
      <c r="B1306" s="223"/>
      <c r="C1306" s="223"/>
      <c r="D1306" s="223"/>
      <c r="E1306" s="85" t="s">
        <v>1898</v>
      </c>
      <c r="F1306" s="108">
        <v>50000000</v>
      </c>
      <c r="G1306" s="85" t="s">
        <v>1891</v>
      </c>
    </row>
    <row r="1307" spans="1:7" ht="26.4">
      <c r="A1307" s="222"/>
      <c r="B1307" s="222"/>
      <c r="C1307" s="222"/>
      <c r="D1307" s="222"/>
      <c r="E1307" s="110" t="s">
        <v>1900</v>
      </c>
      <c r="F1307" s="86">
        <v>50000000</v>
      </c>
      <c r="G1307" s="84"/>
    </row>
    <row r="1308" spans="1:7" ht="13.2">
      <c r="A1308" s="222"/>
      <c r="B1308" s="222"/>
      <c r="C1308" s="222"/>
      <c r="D1308" s="222"/>
      <c r="E1308" s="110"/>
      <c r="F1308" s="86"/>
      <c r="G1308" s="84"/>
    </row>
    <row r="1309" spans="1:7" s="7" customFormat="1" ht="13.2">
      <c r="A1309" s="223" t="s">
        <v>1901</v>
      </c>
      <c r="B1309" s="223"/>
      <c r="C1309" s="223"/>
      <c r="D1309" s="223"/>
      <c r="E1309" s="85" t="s">
        <v>41</v>
      </c>
      <c r="F1309" s="108">
        <v>4130000000</v>
      </c>
      <c r="G1309" s="109"/>
    </row>
    <row r="1310" spans="1:7" s="7" customFormat="1" ht="26.4">
      <c r="A1310" s="223" t="s">
        <v>1902</v>
      </c>
      <c r="B1310" s="223"/>
      <c r="C1310" s="223"/>
      <c r="D1310" s="223"/>
      <c r="E1310" s="136" t="s">
        <v>1903</v>
      </c>
      <c r="F1310" s="108">
        <v>70000000</v>
      </c>
      <c r="G1310" s="109"/>
    </row>
    <row r="1311" spans="1:7" s="7" customFormat="1" ht="26.4">
      <c r="A1311" s="223" t="s">
        <v>1904</v>
      </c>
      <c r="B1311" s="223"/>
      <c r="C1311" s="223"/>
      <c r="D1311" s="223"/>
      <c r="E1311" s="136" t="s">
        <v>1903</v>
      </c>
      <c r="F1311" s="108">
        <v>70000000</v>
      </c>
      <c r="G1311" s="109"/>
    </row>
    <row r="1312" spans="1:7" ht="26.4">
      <c r="A1312" s="222"/>
      <c r="B1312" s="222"/>
      <c r="C1312" s="222"/>
      <c r="D1312" s="222"/>
      <c r="E1312" s="110" t="s">
        <v>1905</v>
      </c>
      <c r="F1312" s="86">
        <v>70000000</v>
      </c>
      <c r="G1312" s="84"/>
    </row>
    <row r="1313" spans="1:7" s="81" customFormat="1" ht="15.6">
      <c r="A1313" s="224">
        <v>1</v>
      </c>
      <c r="B1313" s="224"/>
      <c r="C1313" s="224"/>
      <c r="D1313" s="224"/>
      <c r="E1313" s="137" t="s">
        <v>5074</v>
      </c>
      <c r="F1313" s="138">
        <v>20000000</v>
      </c>
      <c r="G1313" s="139" t="s">
        <v>3938</v>
      </c>
    </row>
    <row r="1314" spans="1:7" s="81" customFormat="1" ht="15.6">
      <c r="A1314" s="224">
        <v>2</v>
      </c>
      <c r="B1314" s="224"/>
      <c r="C1314" s="224"/>
      <c r="D1314" s="224"/>
      <c r="E1314" s="137" t="s">
        <v>5075</v>
      </c>
      <c r="F1314" s="138">
        <v>50000000</v>
      </c>
      <c r="G1314" s="139" t="s">
        <v>3938</v>
      </c>
    </row>
    <row r="1315" spans="1:7" s="81" customFormat="1" ht="15.6">
      <c r="A1315" s="224"/>
      <c r="B1315" s="224"/>
      <c r="C1315" s="224"/>
      <c r="D1315" s="224"/>
      <c r="E1315" s="137"/>
      <c r="F1315" s="138"/>
      <c r="G1315" s="139"/>
    </row>
    <row r="1316" spans="1:7" s="7" customFormat="1" ht="13.2">
      <c r="A1316" s="223" t="s">
        <v>1906</v>
      </c>
      <c r="B1316" s="223"/>
      <c r="C1316" s="223"/>
      <c r="D1316" s="223"/>
      <c r="E1316" s="85" t="s">
        <v>1907</v>
      </c>
      <c r="F1316" s="108">
        <v>4060000000</v>
      </c>
      <c r="G1316" s="109"/>
    </row>
    <row r="1317" spans="1:7" s="7" customFormat="1" ht="13.2">
      <c r="A1317" s="223" t="s">
        <v>1908</v>
      </c>
      <c r="B1317" s="223"/>
      <c r="C1317" s="223"/>
      <c r="D1317" s="223"/>
      <c r="E1317" s="85" t="s">
        <v>1907</v>
      </c>
      <c r="F1317" s="108">
        <v>4060000000</v>
      </c>
      <c r="G1317" s="109"/>
    </row>
    <row r="1318" spans="1:7" s="81" customFormat="1" ht="15.6">
      <c r="A1318" s="224">
        <v>1</v>
      </c>
      <c r="B1318" s="224"/>
      <c r="C1318" s="224"/>
      <c r="D1318" s="224"/>
      <c r="E1318" s="140" t="s">
        <v>5076</v>
      </c>
      <c r="F1318" s="138">
        <v>1600000000</v>
      </c>
      <c r="G1318" s="139" t="s">
        <v>3976</v>
      </c>
    </row>
    <row r="1319" spans="1:7" s="81" customFormat="1" ht="15.6">
      <c r="A1319" s="224">
        <v>3</v>
      </c>
      <c r="B1319" s="224"/>
      <c r="C1319" s="224"/>
      <c r="D1319" s="224"/>
      <c r="E1319" s="137" t="s">
        <v>5077</v>
      </c>
      <c r="F1319" s="138">
        <v>10000000</v>
      </c>
      <c r="G1319" s="139" t="s">
        <v>3938</v>
      </c>
    </row>
    <row r="1320" spans="1:7" s="81" customFormat="1" ht="15.6">
      <c r="A1320" s="224">
        <v>4</v>
      </c>
      <c r="B1320" s="224"/>
      <c r="C1320" s="224"/>
      <c r="D1320" s="224"/>
      <c r="E1320" s="137" t="s">
        <v>5078</v>
      </c>
      <c r="F1320" s="138">
        <v>50000000</v>
      </c>
      <c r="G1320" s="139" t="s">
        <v>3938</v>
      </c>
    </row>
    <row r="1321" spans="1:7" s="81" customFormat="1" ht="15.6">
      <c r="A1321" s="224">
        <v>5</v>
      </c>
      <c r="B1321" s="224"/>
      <c r="C1321" s="224"/>
      <c r="D1321" s="224"/>
      <c r="E1321" s="137" t="s">
        <v>5079</v>
      </c>
      <c r="F1321" s="138">
        <v>50000000</v>
      </c>
      <c r="G1321" s="139" t="s">
        <v>3938</v>
      </c>
    </row>
    <row r="1322" spans="1:7" s="81" customFormat="1" ht="31.2">
      <c r="A1322" s="224">
        <v>6</v>
      </c>
      <c r="B1322" s="224"/>
      <c r="C1322" s="224"/>
      <c r="D1322" s="224"/>
      <c r="E1322" s="140" t="s">
        <v>5080</v>
      </c>
      <c r="F1322" s="138">
        <v>2000000000</v>
      </c>
      <c r="G1322" s="139" t="s">
        <v>3938</v>
      </c>
    </row>
    <row r="1323" spans="1:7" s="82" customFormat="1" ht="15.6">
      <c r="A1323" s="225">
        <v>7</v>
      </c>
      <c r="B1323" s="225"/>
      <c r="C1323" s="225"/>
      <c r="D1323" s="225"/>
      <c r="E1323" s="141" t="s">
        <v>5081</v>
      </c>
      <c r="F1323" s="142">
        <v>300000000</v>
      </c>
      <c r="G1323" s="143" t="s">
        <v>5082</v>
      </c>
    </row>
    <row r="1324" spans="1:7" s="82" customFormat="1" ht="15.6">
      <c r="A1324" s="225">
        <v>8</v>
      </c>
      <c r="B1324" s="225"/>
      <c r="C1324" s="225"/>
      <c r="D1324" s="225"/>
      <c r="E1324" s="141" t="s">
        <v>5083</v>
      </c>
      <c r="F1324" s="142">
        <v>50000000</v>
      </c>
      <c r="G1324" s="139" t="s">
        <v>3938</v>
      </c>
    </row>
    <row r="1325" spans="1:7" s="82" customFormat="1" ht="15.6">
      <c r="A1325" s="225"/>
      <c r="B1325" s="225"/>
      <c r="C1325" s="225"/>
      <c r="D1325" s="225"/>
      <c r="E1325" s="141"/>
      <c r="F1325" s="142"/>
      <c r="G1325" s="139"/>
    </row>
    <row r="1326" spans="1:7" s="7" customFormat="1" ht="26.4">
      <c r="A1326" s="223" t="s">
        <v>1909</v>
      </c>
      <c r="B1326" s="223"/>
      <c r="C1326" s="223"/>
      <c r="D1326" s="223"/>
      <c r="E1326" s="136" t="s">
        <v>43</v>
      </c>
      <c r="F1326" s="108">
        <v>11186750000</v>
      </c>
      <c r="G1326" s="109"/>
    </row>
    <row r="1327" spans="1:7" s="7" customFormat="1" ht="26.4">
      <c r="A1327" s="223" t="s">
        <v>1910</v>
      </c>
      <c r="B1327" s="223"/>
      <c r="C1327" s="223"/>
      <c r="D1327" s="223"/>
      <c r="E1327" s="85" t="s">
        <v>1911</v>
      </c>
      <c r="F1327" s="108">
        <v>9194796500</v>
      </c>
      <c r="G1327" s="85" t="s">
        <v>1912</v>
      </c>
    </row>
    <row r="1328" spans="1:7" ht="26.4">
      <c r="A1328" s="222" t="s">
        <v>1913</v>
      </c>
      <c r="B1328" s="222"/>
      <c r="C1328" s="222"/>
      <c r="D1328" s="222"/>
      <c r="E1328" s="110" t="s">
        <v>1914</v>
      </c>
      <c r="F1328" s="86">
        <v>42708000</v>
      </c>
      <c r="G1328" s="84"/>
    </row>
    <row r="1329" spans="1:7" ht="26.4">
      <c r="A1329" s="222" t="s">
        <v>1915</v>
      </c>
      <c r="B1329" s="222"/>
      <c r="C1329" s="222"/>
      <c r="D1329" s="222"/>
      <c r="E1329" s="110" t="s">
        <v>1916</v>
      </c>
      <c r="F1329" s="86">
        <v>45195000</v>
      </c>
      <c r="G1329" s="84"/>
    </row>
    <row r="1330" spans="1:7" ht="26.4">
      <c r="A1330" s="222" t="s">
        <v>1917</v>
      </c>
      <c r="B1330" s="222"/>
      <c r="C1330" s="222"/>
      <c r="D1330" s="222"/>
      <c r="E1330" s="110" t="s">
        <v>1918</v>
      </c>
      <c r="F1330" s="86">
        <v>45628000</v>
      </c>
      <c r="G1330" s="84"/>
    </row>
    <row r="1331" spans="1:7" ht="26.4">
      <c r="A1331" s="222" t="s">
        <v>1919</v>
      </c>
      <c r="B1331" s="222"/>
      <c r="C1331" s="222"/>
      <c r="D1331" s="222"/>
      <c r="E1331" s="110" t="s">
        <v>1920</v>
      </c>
      <c r="F1331" s="86">
        <v>44523000</v>
      </c>
      <c r="G1331" s="84"/>
    </row>
    <row r="1332" spans="1:7" ht="26.4">
      <c r="A1332" s="222" t="s">
        <v>1921</v>
      </c>
      <c r="B1332" s="222"/>
      <c r="C1332" s="222"/>
      <c r="D1332" s="222"/>
      <c r="E1332" s="110" t="s">
        <v>1922</v>
      </c>
      <c r="F1332" s="86">
        <v>43422000</v>
      </c>
      <c r="G1332" s="84"/>
    </row>
    <row r="1333" spans="1:7" ht="26.4">
      <c r="A1333" s="222" t="s">
        <v>1923</v>
      </c>
      <c r="B1333" s="222"/>
      <c r="C1333" s="222"/>
      <c r="D1333" s="222"/>
      <c r="E1333" s="110" t="s">
        <v>1924</v>
      </c>
      <c r="F1333" s="86">
        <v>41853000</v>
      </c>
      <c r="G1333" s="84"/>
    </row>
    <row r="1334" spans="1:7" ht="26.4">
      <c r="A1334" s="222" t="s">
        <v>1925</v>
      </c>
      <c r="B1334" s="222"/>
      <c r="C1334" s="222"/>
      <c r="D1334" s="222"/>
      <c r="E1334" s="110" t="s">
        <v>1926</v>
      </c>
      <c r="F1334" s="86">
        <v>39485000</v>
      </c>
      <c r="G1334" s="84"/>
    </row>
    <row r="1335" spans="1:7" ht="26.4">
      <c r="A1335" s="222" t="s">
        <v>1927</v>
      </c>
      <c r="B1335" s="222"/>
      <c r="C1335" s="222"/>
      <c r="D1335" s="222"/>
      <c r="E1335" s="110" t="s">
        <v>1928</v>
      </c>
      <c r="F1335" s="86">
        <v>40787000</v>
      </c>
      <c r="G1335" s="84"/>
    </row>
    <row r="1336" spans="1:7" ht="26.4">
      <c r="A1336" s="222" t="s">
        <v>1929</v>
      </c>
      <c r="B1336" s="222"/>
      <c r="C1336" s="222"/>
      <c r="D1336" s="222"/>
      <c r="E1336" s="110" t="s">
        <v>1930</v>
      </c>
      <c r="F1336" s="86">
        <v>40952000</v>
      </c>
      <c r="G1336" s="84"/>
    </row>
    <row r="1337" spans="1:7" ht="26.4">
      <c r="A1337" s="222" t="s">
        <v>1931</v>
      </c>
      <c r="B1337" s="222"/>
      <c r="C1337" s="222"/>
      <c r="D1337" s="222"/>
      <c r="E1337" s="110" t="s">
        <v>1932</v>
      </c>
      <c r="F1337" s="86">
        <v>41555000</v>
      </c>
      <c r="G1337" s="84"/>
    </row>
    <row r="1338" spans="1:7" ht="26.4">
      <c r="A1338" s="222" t="s">
        <v>1933</v>
      </c>
      <c r="B1338" s="222"/>
      <c r="C1338" s="222"/>
      <c r="D1338" s="222"/>
      <c r="E1338" s="110" t="s">
        <v>1934</v>
      </c>
      <c r="F1338" s="86">
        <v>44784000</v>
      </c>
      <c r="G1338" s="84"/>
    </row>
    <row r="1339" spans="1:7" ht="26.4">
      <c r="A1339" s="222" t="s">
        <v>1935</v>
      </c>
      <c r="B1339" s="222"/>
      <c r="C1339" s="222"/>
      <c r="D1339" s="222"/>
      <c r="E1339" s="110" t="s">
        <v>1936</v>
      </c>
      <c r="F1339" s="86">
        <v>42503000</v>
      </c>
      <c r="G1339" s="84"/>
    </row>
    <row r="1340" spans="1:7" ht="26.4">
      <c r="A1340" s="222" t="s">
        <v>1937</v>
      </c>
      <c r="B1340" s="222"/>
      <c r="C1340" s="222"/>
      <c r="D1340" s="222"/>
      <c r="E1340" s="110" t="s">
        <v>1938</v>
      </c>
      <c r="F1340" s="86">
        <v>42973000</v>
      </c>
      <c r="G1340" s="84"/>
    </row>
    <row r="1341" spans="1:7" ht="26.4">
      <c r="A1341" s="222" t="s">
        <v>1939</v>
      </c>
      <c r="B1341" s="222"/>
      <c r="C1341" s="222"/>
      <c r="D1341" s="222"/>
      <c r="E1341" s="110" t="s">
        <v>1940</v>
      </c>
      <c r="F1341" s="86">
        <v>45974000</v>
      </c>
      <c r="G1341" s="84"/>
    </row>
    <row r="1342" spans="1:7" ht="26.4">
      <c r="A1342" s="222" t="s">
        <v>1941</v>
      </c>
      <c r="B1342" s="222"/>
      <c r="C1342" s="222"/>
      <c r="D1342" s="222"/>
      <c r="E1342" s="110" t="s">
        <v>1942</v>
      </c>
      <c r="F1342" s="86">
        <v>40964000</v>
      </c>
      <c r="G1342" s="84"/>
    </row>
    <row r="1343" spans="1:7" ht="26.4">
      <c r="A1343" s="222" t="s">
        <v>1943</v>
      </c>
      <c r="B1343" s="222"/>
      <c r="C1343" s="222"/>
      <c r="D1343" s="222"/>
      <c r="E1343" s="110" t="s">
        <v>1944</v>
      </c>
      <c r="F1343" s="86">
        <v>43727000</v>
      </c>
      <c r="G1343" s="84"/>
    </row>
    <row r="1344" spans="1:7" ht="26.4">
      <c r="A1344" s="222" t="s">
        <v>1945</v>
      </c>
      <c r="B1344" s="222"/>
      <c r="C1344" s="222"/>
      <c r="D1344" s="222"/>
      <c r="E1344" s="110" t="s">
        <v>1946</v>
      </c>
      <c r="F1344" s="86">
        <v>41277000</v>
      </c>
      <c r="G1344" s="84"/>
    </row>
    <row r="1345" spans="1:7" ht="26.4">
      <c r="A1345" s="222" t="s">
        <v>1947</v>
      </c>
      <c r="B1345" s="222"/>
      <c r="C1345" s="222"/>
      <c r="D1345" s="222"/>
      <c r="E1345" s="110" t="s">
        <v>1948</v>
      </c>
      <c r="F1345" s="86">
        <v>41624000</v>
      </c>
      <c r="G1345" s="84"/>
    </row>
    <row r="1346" spans="1:7" ht="26.4">
      <c r="A1346" s="222" t="s">
        <v>1949</v>
      </c>
      <c r="B1346" s="222"/>
      <c r="C1346" s="222"/>
      <c r="D1346" s="222"/>
      <c r="E1346" s="110" t="s">
        <v>1950</v>
      </c>
      <c r="F1346" s="86">
        <v>43830000</v>
      </c>
      <c r="G1346" s="84"/>
    </row>
    <row r="1347" spans="1:7" ht="26.4">
      <c r="A1347" s="222" t="s">
        <v>1951</v>
      </c>
      <c r="B1347" s="222"/>
      <c r="C1347" s="222"/>
      <c r="D1347" s="222"/>
      <c r="E1347" s="110" t="s">
        <v>1952</v>
      </c>
      <c r="F1347" s="86">
        <v>40258000</v>
      </c>
      <c r="G1347" s="84"/>
    </row>
    <row r="1348" spans="1:7" ht="26.4">
      <c r="A1348" s="222" t="s">
        <v>1953</v>
      </c>
      <c r="B1348" s="222"/>
      <c r="C1348" s="222"/>
      <c r="D1348" s="222"/>
      <c r="E1348" s="110" t="s">
        <v>1954</v>
      </c>
      <c r="F1348" s="86">
        <v>45424000</v>
      </c>
      <c r="G1348" s="84"/>
    </row>
    <row r="1349" spans="1:7" ht="26.4">
      <c r="A1349" s="222" t="s">
        <v>1955</v>
      </c>
      <c r="B1349" s="222"/>
      <c r="C1349" s="222"/>
      <c r="D1349" s="222"/>
      <c r="E1349" s="110" t="s">
        <v>1956</v>
      </c>
      <c r="F1349" s="86">
        <v>45601000</v>
      </c>
      <c r="G1349" s="84"/>
    </row>
    <row r="1350" spans="1:7" ht="26.4">
      <c r="A1350" s="222" t="s">
        <v>1957</v>
      </c>
      <c r="B1350" s="222"/>
      <c r="C1350" s="222"/>
      <c r="D1350" s="222"/>
      <c r="E1350" s="110" t="s">
        <v>1958</v>
      </c>
      <c r="F1350" s="86">
        <v>43884000</v>
      </c>
      <c r="G1350" s="84"/>
    </row>
    <row r="1351" spans="1:7" ht="26.4">
      <c r="A1351" s="222" t="s">
        <v>1959</v>
      </c>
      <c r="B1351" s="222"/>
      <c r="C1351" s="222"/>
      <c r="D1351" s="222"/>
      <c r="E1351" s="110" t="s">
        <v>1960</v>
      </c>
      <c r="F1351" s="86">
        <v>43581000</v>
      </c>
      <c r="G1351" s="84"/>
    </row>
    <row r="1352" spans="1:7" ht="26.4">
      <c r="A1352" s="222" t="s">
        <v>1961</v>
      </c>
      <c r="B1352" s="222"/>
      <c r="C1352" s="222"/>
      <c r="D1352" s="222"/>
      <c r="E1352" s="110" t="s">
        <v>1962</v>
      </c>
      <c r="F1352" s="86">
        <v>42321000</v>
      </c>
      <c r="G1352" s="84"/>
    </row>
    <row r="1353" spans="1:7" ht="26.4">
      <c r="A1353" s="222" t="s">
        <v>1963</v>
      </c>
      <c r="B1353" s="222"/>
      <c r="C1353" s="222"/>
      <c r="D1353" s="222"/>
      <c r="E1353" s="110" t="s">
        <v>1964</v>
      </c>
      <c r="F1353" s="86">
        <v>43595000</v>
      </c>
      <c r="G1353" s="84"/>
    </row>
    <row r="1354" spans="1:7" ht="26.4">
      <c r="A1354" s="222" t="s">
        <v>1965</v>
      </c>
      <c r="B1354" s="222"/>
      <c r="C1354" s="222"/>
      <c r="D1354" s="222"/>
      <c r="E1354" s="110" t="s">
        <v>1966</v>
      </c>
      <c r="F1354" s="86">
        <v>44893000</v>
      </c>
      <c r="G1354" s="84"/>
    </row>
    <row r="1355" spans="1:7" ht="26.4">
      <c r="A1355" s="222" t="s">
        <v>1967</v>
      </c>
      <c r="B1355" s="222"/>
      <c r="C1355" s="222"/>
      <c r="D1355" s="222"/>
      <c r="E1355" s="110" t="s">
        <v>1968</v>
      </c>
      <c r="F1355" s="86">
        <v>43349000</v>
      </c>
      <c r="G1355" s="84"/>
    </row>
    <row r="1356" spans="1:7" ht="26.4">
      <c r="A1356" s="222" t="s">
        <v>1969</v>
      </c>
      <c r="B1356" s="222"/>
      <c r="C1356" s="222"/>
      <c r="D1356" s="222"/>
      <c r="E1356" s="110" t="s">
        <v>1970</v>
      </c>
      <c r="F1356" s="86">
        <v>42731000</v>
      </c>
      <c r="G1356" s="84"/>
    </row>
    <row r="1357" spans="1:7" ht="26.4">
      <c r="A1357" s="222" t="s">
        <v>1971</v>
      </c>
      <c r="B1357" s="222"/>
      <c r="C1357" s="222"/>
      <c r="D1357" s="222"/>
      <c r="E1357" s="110" t="s">
        <v>1972</v>
      </c>
      <c r="F1357" s="86">
        <v>47118000</v>
      </c>
      <c r="G1357" s="84"/>
    </row>
    <row r="1358" spans="1:7" ht="26.4">
      <c r="A1358" s="222" t="s">
        <v>1973</v>
      </c>
      <c r="B1358" s="222"/>
      <c r="C1358" s="222"/>
      <c r="D1358" s="222"/>
      <c r="E1358" s="110" t="s">
        <v>1974</v>
      </c>
      <c r="F1358" s="86">
        <v>42271000</v>
      </c>
      <c r="G1358" s="84"/>
    </row>
    <row r="1359" spans="1:7" ht="26.4">
      <c r="A1359" s="222" t="s">
        <v>1975</v>
      </c>
      <c r="B1359" s="222"/>
      <c r="C1359" s="222"/>
      <c r="D1359" s="222"/>
      <c r="E1359" s="110" t="s">
        <v>1976</v>
      </c>
      <c r="F1359" s="86">
        <v>41897000</v>
      </c>
      <c r="G1359" s="84"/>
    </row>
    <row r="1360" spans="1:7" ht="26.4">
      <c r="A1360" s="222" t="s">
        <v>1977</v>
      </c>
      <c r="B1360" s="222"/>
      <c r="C1360" s="222"/>
      <c r="D1360" s="222"/>
      <c r="E1360" s="110" t="s">
        <v>1978</v>
      </c>
      <c r="F1360" s="86">
        <v>41030000</v>
      </c>
      <c r="G1360" s="84"/>
    </row>
    <row r="1361" spans="1:7" ht="26.4">
      <c r="A1361" s="222" t="s">
        <v>1979</v>
      </c>
      <c r="B1361" s="222"/>
      <c r="C1361" s="222"/>
      <c r="D1361" s="222"/>
      <c r="E1361" s="110" t="s">
        <v>1980</v>
      </c>
      <c r="F1361" s="86">
        <v>38519000</v>
      </c>
      <c r="G1361" s="84"/>
    </row>
    <row r="1362" spans="1:7" ht="26.4">
      <c r="A1362" s="222" t="s">
        <v>1981</v>
      </c>
      <c r="B1362" s="222"/>
      <c r="C1362" s="222"/>
      <c r="D1362" s="222"/>
      <c r="E1362" s="110" t="s">
        <v>1982</v>
      </c>
      <c r="F1362" s="86">
        <v>42105000</v>
      </c>
      <c r="G1362" s="84"/>
    </row>
    <row r="1363" spans="1:7" ht="26.4">
      <c r="A1363" s="222" t="s">
        <v>1983</v>
      </c>
      <c r="B1363" s="222"/>
      <c r="C1363" s="222"/>
      <c r="D1363" s="222"/>
      <c r="E1363" s="110" t="s">
        <v>1984</v>
      </c>
      <c r="F1363" s="86">
        <v>40574000</v>
      </c>
      <c r="G1363" s="84"/>
    </row>
    <row r="1364" spans="1:7" ht="26.4">
      <c r="A1364" s="222" t="s">
        <v>1985</v>
      </c>
      <c r="B1364" s="222"/>
      <c r="C1364" s="222"/>
      <c r="D1364" s="222"/>
      <c r="E1364" s="110" t="s">
        <v>1986</v>
      </c>
      <c r="F1364" s="86">
        <v>45574000</v>
      </c>
      <c r="G1364" s="84" t="s">
        <v>5073</v>
      </c>
    </row>
    <row r="1365" spans="1:7" ht="26.4">
      <c r="A1365" s="222" t="s">
        <v>1987</v>
      </c>
      <c r="B1365" s="222"/>
      <c r="C1365" s="222"/>
      <c r="D1365" s="222"/>
      <c r="E1365" s="110" t="s">
        <v>1988</v>
      </c>
      <c r="F1365" s="86">
        <v>39590000</v>
      </c>
      <c r="G1365" s="84"/>
    </row>
    <row r="1366" spans="1:7" ht="26.4">
      <c r="A1366" s="222" t="s">
        <v>1989</v>
      </c>
      <c r="B1366" s="222"/>
      <c r="C1366" s="222"/>
      <c r="D1366" s="222"/>
      <c r="E1366" s="110" t="s">
        <v>1990</v>
      </c>
      <c r="F1366" s="86">
        <v>39704000</v>
      </c>
      <c r="G1366" s="84"/>
    </row>
    <row r="1367" spans="1:7" ht="26.4">
      <c r="A1367" s="222" t="s">
        <v>1991</v>
      </c>
      <c r="B1367" s="222"/>
      <c r="C1367" s="222"/>
      <c r="D1367" s="222"/>
      <c r="E1367" s="110" t="s">
        <v>1992</v>
      </c>
      <c r="F1367" s="86">
        <v>41550000</v>
      </c>
      <c r="G1367" s="84"/>
    </row>
    <row r="1368" spans="1:7" ht="26.4">
      <c r="A1368" s="222" t="s">
        <v>1993</v>
      </c>
      <c r="B1368" s="222"/>
      <c r="C1368" s="222"/>
      <c r="D1368" s="222"/>
      <c r="E1368" s="110" t="s">
        <v>1994</v>
      </c>
      <c r="F1368" s="86">
        <v>40862000</v>
      </c>
      <c r="G1368" s="84"/>
    </row>
    <row r="1369" spans="1:7" ht="26.4">
      <c r="A1369" s="222" t="s">
        <v>1995</v>
      </c>
      <c r="B1369" s="222"/>
      <c r="C1369" s="222"/>
      <c r="D1369" s="222"/>
      <c r="E1369" s="110" t="s">
        <v>1996</v>
      </c>
      <c r="F1369" s="86">
        <v>40647000</v>
      </c>
      <c r="G1369" s="84"/>
    </row>
    <row r="1370" spans="1:7" ht="26.4">
      <c r="A1370" s="222" t="s">
        <v>1997</v>
      </c>
      <c r="B1370" s="222"/>
      <c r="C1370" s="222"/>
      <c r="D1370" s="222"/>
      <c r="E1370" s="110" t="s">
        <v>1998</v>
      </c>
      <c r="F1370" s="86">
        <v>44359000</v>
      </c>
      <c r="G1370" s="84"/>
    </row>
    <row r="1371" spans="1:7" ht="26.4">
      <c r="A1371" s="222" t="s">
        <v>1999</v>
      </c>
      <c r="B1371" s="222"/>
      <c r="C1371" s="222"/>
      <c r="D1371" s="222"/>
      <c r="E1371" s="110" t="s">
        <v>2000</v>
      </c>
      <c r="F1371" s="86">
        <v>45328000</v>
      </c>
      <c r="G1371" s="84"/>
    </row>
    <row r="1372" spans="1:7" ht="26.4">
      <c r="A1372" s="222" t="s">
        <v>2001</v>
      </c>
      <c r="B1372" s="222"/>
      <c r="C1372" s="222"/>
      <c r="D1372" s="222"/>
      <c r="E1372" s="110" t="s">
        <v>2002</v>
      </c>
      <c r="F1372" s="86">
        <v>51147000</v>
      </c>
      <c r="G1372" s="84"/>
    </row>
    <row r="1373" spans="1:7" ht="26.4">
      <c r="A1373" s="222" t="s">
        <v>2003</v>
      </c>
      <c r="B1373" s="222"/>
      <c r="C1373" s="222"/>
      <c r="D1373" s="222"/>
      <c r="E1373" s="110" t="s">
        <v>2004</v>
      </c>
      <c r="F1373" s="86">
        <v>46246000</v>
      </c>
      <c r="G1373" s="84"/>
    </row>
    <row r="1374" spans="1:7" ht="26.4">
      <c r="A1374" s="222" t="s">
        <v>2005</v>
      </c>
      <c r="B1374" s="222"/>
      <c r="C1374" s="222"/>
      <c r="D1374" s="222"/>
      <c r="E1374" s="110" t="s">
        <v>2006</v>
      </c>
      <c r="F1374" s="86">
        <v>41492000</v>
      </c>
      <c r="G1374" s="84"/>
    </row>
    <row r="1375" spans="1:7" ht="26.4">
      <c r="A1375" s="222" t="s">
        <v>2007</v>
      </c>
      <c r="B1375" s="222"/>
      <c r="C1375" s="222"/>
      <c r="D1375" s="222"/>
      <c r="E1375" s="110" t="s">
        <v>2008</v>
      </c>
      <c r="F1375" s="86">
        <v>42490000</v>
      </c>
      <c r="G1375" s="84"/>
    </row>
    <row r="1376" spans="1:7" ht="26.4">
      <c r="A1376" s="222" t="s">
        <v>2009</v>
      </c>
      <c r="B1376" s="222"/>
      <c r="C1376" s="222"/>
      <c r="D1376" s="222"/>
      <c r="E1376" s="110" t="s">
        <v>2010</v>
      </c>
      <c r="F1376" s="86">
        <v>43278000</v>
      </c>
      <c r="G1376" s="84"/>
    </row>
    <row r="1377" spans="1:7" ht="26.4">
      <c r="A1377" s="222" t="s">
        <v>2011</v>
      </c>
      <c r="B1377" s="222"/>
      <c r="C1377" s="222"/>
      <c r="D1377" s="222"/>
      <c r="E1377" s="110" t="s">
        <v>2012</v>
      </c>
      <c r="F1377" s="86">
        <v>41857000</v>
      </c>
      <c r="G1377" s="84"/>
    </row>
    <row r="1378" spans="1:7" ht="26.4">
      <c r="A1378" s="222" t="s">
        <v>2013</v>
      </c>
      <c r="B1378" s="222"/>
      <c r="C1378" s="222"/>
      <c r="D1378" s="222"/>
      <c r="E1378" s="110" t="s">
        <v>2014</v>
      </c>
      <c r="F1378" s="86">
        <v>47344000</v>
      </c>
      <c r="G1378" s="84"/>
    </row>
    <row r="1379" spans="1:7" ht="26.4">
      <c r="A1379" s="222" t="s">
        <v>2015</v>
      </c>
      <c r="B1379" s="222"/>
      <c r="C1379" s="222"/>
      <c r="D1379" s="222"/>
      <c r="E1379" s="110" t="s">
        <v>2016</v>
      </c>
      <c r="F1379" s="86">
        <v>39322000</v>
      </c>
      <c r="G1379" s="84"/>
    </row>
    <row r="1380" spans="1:7" ht="26.4">
      <c r="A1380" s="222" t="s">
        <v>2017</v>
      </c>
      <c r="B1380" s="222"/>
      <c r="C1380" s="222"/>
      <c r="D1380" s="222"/>
      <c r="E1380" s="110" t="s">
        <v>2018</v>
      </c>
      <c r="F1380" s="86">
        <v>44999000</v>
      </c>
      <c r="G1380" s="84"/>
    </row>
    <row r="1381" spans="1:7" ht="26.4">
      <c r="A1381" s="222" t="s">
        <v>2019</v>
      </c>
      <c r="B1381" s="222"/>
      <c r="C1381" s="222"/>
      <c r="D1381" s="222"/>
      <c r="E1381" s="110" t="s">
        <v>2020</v>
      </c>
      <c r="F1381" s="86">
        <v>45407000</v>
      </c>
      <c r="G1381" s="84"/>
    </row>
    <row r="1382" spans="1:7" ht="26.4">
      <c r="A1382" s="222" t="s">
        <v>2021</v>
      </c>
      <c r="B1382" s="222"/>
      <c r="C1382" s="222"/>
      <c r="D1382" s="222"/>
      <c r="E1382" s="110" t="s">
        <v>2022</v>
      </c>
      <c r="F1382" s="86">
        <v>44692000</v>
      </c>
      <c r="G1382" s="84"/>
    </row>
    <row r="1383" spans="1:7" ht="26.4">
      <c r="A1383" s="222" t="s">
        <v>2023</v>
      </c>
      <c r="B1383" s="222"/>
      <c r="C1383" s="222"/>
      <c r="D1383" s="222"/>
      <c r="E1383" s="110" t="s">
        <v>2024</v>
      </c>
      <c r="F1383" s="86">
        <v>46308000</v>
      </c>
      <c r="G1383" s="84"/>
    </row>
    <row r="1384" spans="1:7" ht="26.4">
      <c r="A1384" s="222" t="s">
        <v>2025</v>
      </c>
      <c r="B1384" s="222"/>
      <c r="C1384" s="222"/>
      <c r="D1384" s="222"/>
      <c r="E1384" s="110" t="s">
        <v>2026</v>
      </c>
      <c r="F1384" s="86">
        <v>44859000</v>
      </c>
      <c r="G1384" s="84"/>
    </row>
    <row r="1385" spans="1:7" ht="26.4">
      <c r="A1385" s="222" t="s">
        <v>2027</v>
      </c>
      <c r="B1385" s="222"/>
      <c r="C1385" s="222"/>
      <c r="D1385" s="222"/>
      <c r="E1385" s="110" t="s">
        <v>2028</v>
      </c>
      <c r="F1385" s="86">
        <v>40698000</v>
      </c>
      <c r="G1385" s="84"/>
    </row>
    <row r="1386" spans="1:7" ht="26.4">
      <c r="A1386" s="222" t="s">
        <v>2029</v>
      </c>
      <c r="B1386" s="222"/>
      <c r="C1386" s="222"/>
      <c r="D1386" s="222"/>
      <c r="E1386" s="110" t="s">
        <v>2030</v>
      </c>
      <c r="F1386" s="86">
        <v>40080000</v>
      </c>
      <c r="G1386" s="84"/>
    </row>
    <row r="1387" spans="1:7" ht="26.4">
      <c r="A1387" s="222" t="s">
        <v>2031</v>
      </c>
      <c r="B1387" s="222"/>
      <c r="C1387" s="222"/>
      <c r="D1387" s="222"/>
      <c r="E1387" s="110" t="s">
        <v>2032</v>
      </c>
      <c r="F1387" s="86">
        <v>43626000</v>
      </c>
      <c r="G1387" s="84"/>
    </row>
    <row r="1388" spans="1:7" ht="26.4">
      <c r="A1388" s="222" t="s">
        <v>2033</v>
      </c>
      <c r="B1388" s="222"/>
      <c r="C1388" s="222"/>
      <c r="D1388" s="222"/>
      <c r="E1388" s="110" t="s">
        <v>2034</v>
      </c>
      <c r="F1388" s="86">
        <v>41728000</v>
      </c>
      <c r="G1388" s="84"/>
    </row>
    <row r="1389" spans="1:7" ht="26.4">
      <c r="A1389" s="222" t="s">
        <v>2035</v>
      </c>
      <c r="B1389" s="222"/>
      <c r="C1389" s="222"/>
      <c r="D1389" s="222"/>
      <c r="E1389" s="110" t="s">
        <v>2036</v>
      </c>
      <c r="F1389" s="86">
        <v>36564000</v>
      </c>
      <c r="G1389" s="84"/>
    </row>
    <row r="1390" spans="1:7" ht="26.4">
      <c r="A1390" s="222" t="s">
        <v>2037</v>
      </c>
      <c r="B1390" s="222"/>
      <c r="C1390" s="222"/>
      <c r="D1390" s="222"/>
      <c r="E1390" s="110" t="s">
        <v>2038</v>
      </c>
      <c r="F1390" s="86">
        <v>43346000</v>
      </c>
      <c r="G1390" s="84"/>
    </row>
    <row r="1391" spans="1:7" ht="26.4">
      <c r="A1391" s="222" t="s">
        <v>2039</v>
      </c>
      <c r="B1391" s="222"/>
      <c r="C1391" s="222"/>
      <c r="D1391" s="222"/>
      <c r="E1391" s="110" t="s">
        <v>2040</v>
      </c>
      <c r="F1391" s="86">
        <v>40525000</v>
      </c>
      <c r="G1391" s="84"/>
    </row>
    <row r="1392" spans="1:7" ht="26.4">
      <c r="A1392" s="222" t="s">
        <v>2041</v>
      </c>
      <c r="B1392" s="222"/>
      <c r="C1392" s="222"/>
      <c r="D1392" s="222"/>
      <c r="E1392" s="110" t="s">
        <v>2042</v>
      </c>
      <c r="F1392" s="86">
        <v>37957000</v>
      </c>
      <c r="G1392" s="84"/>
    </row>
    <row r="1393" spans="1:7" ht="26.4">
      <c r="A1393" s="222" t="s">
        <v>2043</v>
      </c>
      <c r="B1393" s="222"/>
      <c r="C1393" s="222"/>
      <c r="D1393" s="222"/>
      <c r="E1393" s="110" t="s">
        <v>2044</v>
      </c>
      <c r="F1393" s="86">
        <v>38994000</v>
      </c>
      <c r="G1393" s="84"/>
    </row>
    <row r="1394" spans="1:7" ht="26.4">
      <c r="A1394" s="222" t="s">
        <v>2045</v>
      </c>
      <c r="B1394" s="222"/>
      <c r="C1394" s="222"/>
      <c r="D1394" s="222"/>
      <c r="E1394" s="110" t="s">
        <v>2046</v>
      </c>
      <c r="F1394" s="86">
        <v>40192000</v>
      </c>
      <c r="G1394" s="84"/>
    </row>
    <row r="1395" spans="1:7" ht="26.4">
      <c r="A1395" s="222" t="s">
        <v>2047</v>
      </c>
      <c r="B1395" s="222"/>
      <c r="C1395" s="222"/>
      <c r="D1395" s="222"/>
      <c r="E1395" s="110" t="s">
        <v>2048</v>
      </c>
      <c r="F1395" s="86">
        <v>62015000</v>
      </c>
      <c r="G1395" s="84"/>
    </row>
    <row r="1396" spans="1:7" ht="26.4">
      <c r="A1396" s="222" t="s">
        <v>2049</v>
      </c>
      <c r="B1396" s="222"/>
      <c r="C1396" s="222"/>
      <c r="D1396" s="222"/>
      <c r="E1396" s="110" t="s">
        <v>2050</v>
      </c>
      <c r="F1396" s="86">
        <v>43438000</v>
      </c>
      <c r="G1396" s="84"/>
    </row>
    <row r="1397" spans="1:7" ht="26.4">
      <c r="A1397" s="222" t="s">
        <v>2051</v>
      </c>
      <c r="B1397" s="222"/>
      <c r="C1397" s="222"/>
      <c r="D1397" s="222"/>
      <c r="E1397" s="110" t="s">
        <v>2052</v>
      </c>
      <c r="F1397" s="86">
        <v>43399000</v>
      </c>
      <c r="G1397" s="84"/>
    </row>
    <row r="1398" spans="1:7" ht="26.4">
      <c r="A1398" s="222" t="s">
        <v>2053</v>
      </c>
      <c r="B1398" s="222"/>
      <c r="C1398" s="222"/>
      <c r="D1398" s="222"/>
      <c r="E1398" s="110" t="s">
        <v>2054</v>
      </c>
      <c r="F1398" s="86">
        <v>50346000</v>
      </c>
      <c r="G1398" s="84"/>
    </row>
    <row r="1399" spans="1:7" ht="26.4">
      <c r="A1399" s="222" t="s">
        <v>2055</v>
      </c>
      <c r="B1399" s="222"/>
      <c r="C1399" s="222"/>
      <c r="D1399" s="222"/>
      <c r="E1399" s="110" t="s">
        <v>2056</v>
      </c>
      <c r="F1399" s="86">
        <v>44912000</v>
      </c>
      <c r="G1399" s="84"/>
    </row>
    <row r="1400" spans="1:7" ht="26.4">
      <c r="A1400" s="222" t="s">
        <v>2057</v>
      </c>
      <c r="B1400" s="222"/>
      <c r="C1400" s="222"/>
      <c r="D1400" s="222"/>
      <c r="E1400" s="110" t="s">
        <v>2058</v>
      </c>
      <c r="F1400" s="86">
        <v>41771000</v>
      </c>
      <c r="G1400" s="84"/>
    </row>
    <row r="1401" spans="1:7" ht="26.4">
      <c r="A1401" s="222" t="s">
        <v>2059</v>
      </c>
      <c r="B1401" s="222"/>
      <c r="C1401" s="222"/>
      <c r="D1401" s="222"/>
      <c r="E1401" s="110" t="s">
        <v>2060</v>
      </c>
      <c r="F1401" s="86">
        <v>39571000</v>
      </c>
      <c r="G1401" s="84"/>
    </row>
    <row r="1402" spans="1:7" ht="26.4">
      <c r="A1402" s="222" t="s">
        <v>2061</v>
      </c>
      <c r="B1402" s="222"/>
      <c r="C1402" s="222"/>
      <c r="D1402" s="222"/>
      <c r="E1402" s="110" t="s">
        <v>2062</v>
      </c>
      <c r="F1402" s="86">
        <v>42409000</v>
      </c>
      <c r="G1402" s="84"/>
    </row>
    <row r="1403" spans="1:7" ht="26.4">
      <c r="A1403" s="222" t="s">
        <v>2063</v>
      </c>
      <c r="B1403" s="222"/>
      <c r="C1403" s="222"/>
      <c r="D1403" s="222"/>
      <c r="E1403" s="110" t="s">
        <v>2064</v>
      </c>
      <c r="F1403" s="86">
        <v>44565000</v>
      </c>
      <c r="G1403" s="84"/>
    </row>
    <row r="1404" spans="1:7" ht="26.4">
      <c r="A1404" s="222" t="s">
        <v>2065</v>
      </c>
      <c r="B1404" s="222"/>
      <c r="C1404" s="222"/>
      <c r="D1404" s="222"/>
      <c r="E1404" s="110" t="s">
        <v>2066</v>
      </c>
      <c r="F1404" s="86">
        <v>43157000</v>
      </c>
      <c r="G1404" s="84"/>
    </row>
    <row r="1405" spans="1:7" ht="26.4">
      <c r="A1405" s="222" t="s">
        <v>2067</v>
      </c>
      <c r="B1405" s="222"/>
      <c r="C1405" s="222"/>
      <c r="D1405" s="222"/>
      <c r="E1405" s="110" t="s">
        <v>2068</v>
      </c>
      <c r="F1405" s="86">
        <v>43174000</v>
      </c>
      <c r="G1405" s="84"/>
    </row>
    <row r="1406" spans="1:7" ht="26.4">
      <c r="A1406" s="222" t="s">
        <v>2069</v>
      </c>
      <c r="B1406" s="222"/>
      <c r="C1406" s="222"/>
      <c r="D1406" s="222"/>
      <c r="E1406" s="110" t="s">
        <v>2070</v>
      </c>
      <c r="F1406" s="86">
        <v>46507000</v>
      </c>
      <c r="G1406" s="84"/>
    </row>
    <row r="1407" spans="1:7" ht="26.4">
      <c r="A1407" s="222" t="s">
        <v>2071</v>
      </c>
      <c r="B1407" s="222"/>
      <c r="C1407" s="222"/>
      <c r="D1407" s="222"/>
      <c r="E1407" s="110" t="s">
        <v>2072</v>
      </c>
      <c r="F1407" s="86">
        <v>82740000</v>
      </c>
      <c r="G1407" s="84"/>
    </row>
    <row r="1408" spans="1:7" ht="26.4">
      <c r="A1408" s="222" t="s">
        <v>2073</v>
      </c>
      <c r="B1408" s="222"/>
      <c r="C1408" s="222"/>
      <c r="D1408" s="222"/>
      <c r="E1408" s="110" t="s">
        <v>2074</v>
      </c>
      <c r="F1408" s="86">
        <v>64177000</v>
      </c>
      <c r="G1408" s="84"/>
    </row>
    <row r="1409" spans="1:7" ht="26.4">
      <c r="A1409" s="222" t="s">
        <v>2075</v>
      </c>
      <c r="B1409" s="222"/>
      <c r="C1409" s="222"/>
      <c r="D1409" s="222"/>
      <c r="E1409" s="110" t="s">
        <v>2076</v>
      </c>
      <c r="F1409" s="86">
        <v>46947000</v>
      </c>
      <c r="G1409" s="84"/>
    </row>
    <row r="1410" spans="1:7" ht="26.4">
      <c r="A1410" s="222" t="s">
        <v>2077</v>
      </c>
      <c r="B1410" s="222"/>
      <c r="C1410" s="222"/>
      <c r="D1410" s="222"/>
      <c r="E1410" s="110" t="s">
        <v>2078</v>
      </c>
      <c r="F1410" s="86">
        <v>42904000</v>
      </c>
      <c r="G1410" s="84"/>
    </row>
    <row r="1411" spans="1:7" ht="26.4">
      <c r="A1411" s="222" t="s">
        <v>2079</v>
      </c>
      <c r="B1411" s="222"/>
      <c r="C1411" s="222"/>
      <c r="D1411" s="222"/>
      <c r="E1411" s="110" t="s">
        <v>2080</v>
      </c>
      <c r="F1411" s="86">
        <v>44819000</v>
      </c>
      <c r="G1411" s="84"/>
    </row>
    <row r="1412" spans="1:7" ht="26.4">
      <c r="A1412" s="222" t="s">
        <v>2081</v>
      </c>
      <c r="B1412" s="222"/>
      <c r="C1412" s="222"/>
      <c r="D1412" s="222"/>
      <c r="E1412" s="110" t="s">
        <v>2082</v>
      </c>
      <c r="F1412" s="86">
        <v>45012000</v>
      </c>
      <c r="G1412" s="84"/>
    </row>
    <row r="1413" spans="1:7" ht="26.4">
      <c r="A1413" s="222" t="s">
        <v>2083</v>
      </c>
      <c r="B1413" s="222"/>
      <c r="C1413" s="222"/>
      <c r="D1413" s="222"/>
      <c r="E1413" s="110" t="s">
        <v>2084</v>
      </c>
      <c r="F1413" s="86">
        <v>93037000</v>
      </c>
      <c r="G1413" s="84"/>
    </row>
    <row r="1414" spans="1:7" ht="26.4">
      <c r="A1414" s="222" t="s">
        <v>2085</v>
      </c>
      <c r="B1414" s="222"/>
      <c r="C1414" s="222"/>
      <c r="D1414" s="222"/>
      <c r="E1414" s="110" t="s">
        <v>2086</v>
      </c>
      <c r="F1414" s="86">
        <v>41859000</v>
      </c>
      <c r="G1414" s="84"/>
    </row>
    <row r="1415" spans="1:7" ht="26.4">
      <c r="A1415" s="222" t="s">
        <v>2087</v>
      </c>
      <c r="B1415" s="222"/>
      <c r="C1415" s="222"/>
      <c r="D1415" s="222"/>
      <c r="E1415" s="110" t="s">
        <v>2088</v>
      </c>
      <c r="F1415" s="86">
        <v>41781000</v>
      </c>
      <c r="G1415" s="84"/>
    </row>
    <row r="1416" spans="1:7" ht="26.4">
      <c r="A1416" s="222" t="s">
        <v>2089</v>
      </c>
      <c r="B1416" s="222"/>
      <c r="C1416" s="222"/>
      <c r="D1416" s="222"/>
      <c r="E1416" s="110" t="s">
        <v>2090</v>
      </c>
      <c r="F1416" s="86">
        <v>50272000</v>
      </c>
      <c r="G1416" s="84"/>
    </row>
    <row r="1417" spans="1:7" ht="26.4">
      <c r="A1417" s="222" t="s">
        <v>2091</v>
      </c>
      <c r="B1417" s="222"/>
      <c r="C1417" s="222"/>
      <c r="D1417" s="222"/>
      <c r="E1417" s="110" t="s">
        <v>2092</v>
      </c>
      <c r="F1417" s="86">
        <v>61310000</v>
      </c>
      <c r="G1417" s="84"/>
    </row>
    <row r="1418" spans="1:7" ht="26.4">
      <c r="A1418" s="222" t="s">
        <v>2093</v>
      </c>
      <c r="B1418" s="222"/>
      <c r="C1418" s="222"/>
      <c r="D1418" s="222"/>
      <c r="E1418" s="110" t="s">
        <v>2094</v>
      </c>
      <c r="F1418" s="86">
        <v>169248000</v>
      </c>
      <c r="G1418" s="84"/>
    </row>
    <row r="1419" spans="1:7" ht="26.4">
      <c r="A1419" s="222" t="s">
        <v>2095</v>
      </c>
      <c r="B1419" s="222"/>
      <c r="C1419" s="222"/>
      <c r="D1419" s="222"/>
      <c r="E1419" s="110" t="s">
        <v>2096</v>
      </c>
      <c r="F1419" s="86">
        <v>261855000</v>
      </c>
      <c r="G1419" s="84"/>
    </row>
    <row r="1420" spans="1:7" ht="26.4">
      <c r="A1420" s="222" t="s">
        <v>2097</v>
      </c>
      <c r="B1420" s="222"/>
      <c r="C1420" s="222"/>
      <c r="D1420" s="222"/>
      <c r="E1420" s="110" t="s">
        <v>2098</v>
      </c>
      <c r="F1420" s="86">
        <v>281053000</v>
      </c>
      <c r="G1420" s="84"/>
    </row>
    <row r="1421" spans="1:7" ht="26.4">
      <c r="A1421" s="222" t="s">
        <v>2099</v>
      </c>
      <c r="B1421" s="222"/>
      <c r="C1421" s="222"/>
      <c r="D1421" s="222"/>
      <c r="E1421" s="110" t="s">
        <v>2100</v>
      </c>
      <c r="F1421" s="86">
        <v>269829000</v>
      </c>
      <c r="G1421" s="84"/>
    </row>
    <row r="1422" spans="1:7" ht="26.4">
      <c r="A1422" s="222" t="s">
        <v>2101</v>
      </c>
      <c r="B1422" s="222"/>
      <c r="C1422" s="222"/>
      <c r="D1422" s="222"/>
      <c r="E1422" s="110" t="s">
        <v>2102</v>
      </c>
      <c r="F1422" s="86">
        <v>130663000</v>
      </c>
      <c r="G1422" s="84"/>
    </row>
    <row r="1423" spans="1:7" ht="26.4">
      <c r="A1423" s="222" t="s">
        <v>2103</v>
      </c>
      <c r="B1423" s="222"/>
      <c r="C1423" s="222"/>
      <c r="D1423" s="222"/>
      <c r="E1423" s="110" t="s">
        <v>2104</v>
      </c>
      <c r="F1423" s="86">
        <v>92272000</v>
      </c>
      <c r="G1423" s="84"/>
    </row>
    <row r="1424" spans="1:7" ht="26.4">
      <c r="A1424" s="222" t="s">
        <v>2105</v>
      </c>
      <c r="B1424" s="222"/>
      <c r="C1424" s="222"/>
      <c r="D1424" s="222"/>
      <c r="E1424" s="110" t="s">
        <v>2106</v>
      </c>
      <c r="F1424" s="86">
        <v>70432000</v>
      </c>
      <c r="G1424" s="84"/>
    </row>
    <row r="1425" spans="1:7" ht="26.4">
      <c r="A1425" s="222" t="s">
        <v>2107</v>
      </c>
      <c r="B1425" s="222"/>
      <c r="C1425" s="222"/>
      <c r="D1425" s="222"/>
      <c r="E1425" s="110" t="s">
        <v>2108</v>
      </c>
      <c r="F1425" s="86">
        <v>72557000</v>
      </c>
      <c r="G1425" s="84"/>
    </row>
    <row r="1426" spans="1:7" ht="26.4">
      <c r="A1426" s="222" t="s">
        <v>2109</v>
      </c>
      <c r="B1426" s="222"/>
      <c r="C1426" s="222"/>
      <c r="D1426" s="222"/>
      <c r="E1426" s="110" t="s">
        <v>2110</v>
      </c>
      <c r="F1426" s="86">
        <v>97011000</v>
      </c>
      <c r="G1426" s="84"/>
    </row>
    <row r="1427" spans="1:7" ht="26.4">
      <c r="A1427" s="222" t="s">
        <v>2111</v>
      </c>
      <c r="B1427" s="222"/>
      <c r="C1427" s="222"/>
      <c r="D1427" s="222"/>
      <c r="E1427" s="110" t="s">
        <v>2112</v>
      </c>
      <c r="F1427" s="86">
        <v>64779000</v>
      </c>
      <c r="G1427" s="84"/>
    </row>
    <row r="1428" spans="1:7" ht="26.4">
      <c r="A1428" s="222" t="s">
        <v>1913</v>
      </c>
      <c r="B1428" s="222"/>
      <c r="C1428" s="222"/>
      <c r="D1428" s="222"/>
      <c r="E1428" s="110" t="s">
        <v>2113</v>
      </c>
      <c r="F1428" s="86">
        <v>77534000</v>
      </c>
      <c r="G1428" s="84"/>
    </row>
    <row r="1429" spans="1:7" ht="26.4">
      <c r="A1429" s="222" t="s">
        <v>1915</v>
      </c>
      <c r="B1429" s="222"/>
      <c r="C1429" s="222"/>
      <c r="D1429" s="222"/>
      <c r="E1429" s="110" t="s">
        <v>2114</v>
      </c>
      <c r="F1429" s="86">
        <v>70024000</v>
      </c>
      <c r="G1429" s="84"/>
    </row>
    <row r="1430" spans="1:7" ht="26.4">
      <c r="A1430" s="222" t="s">
        <v>1917</v>
      </c>
      <c r="B1430" s="222"/>
      <c r="C1430" s="222"/>
      <c r="D1430" s="222"/>
      <c r="E1430" s="110" t="s">
        <v>2115</v>
      </c>
      <c r="F1430" s="86">
        <v>99808000</v>
      </c>
      <c r="G1430" s="84"/>
    </row>
    <row r="1431" spans="1:7" ht="26.4">
      <c r="A1431" s="222" t="s">
        <v>1919</v>
      </c>
      <c r="B1431" s="222"/>
      <c r="C1431" s="222"/>
      <c r="D1431" s="222"/>
      <c r="E1431" s="110" t="s">
        <v>2116</v>
      </c>
      <c r="F1431" s="86">
        <v>128306000</v>
      </c>
      <c r="G1431" s="84"/>
    </row>
    <row r="1432" spans="1:7" ht="26.4">
      <c r="A1432" s="222" t="s">
        <v>1921</v>
      </c>
      <c r="B1432" s="222"/>
      <c r="C1432" s="222"/>
      <c r="D1432" s="222"/>
      <c r="E1432" s="110" t="s">
        <v>2117</v>
      </c>
      <c r="F1432" s="86">
        <v>269511000</v>
      </c>
      <c r="G1432" s="84"/>
    </row>
    <row r="1433" spans="1:7" ht="26.4">
      <c r="A1433" s="222" t="s">
        <v>1923</v>
      </c>
      <c r="B1433" s="222"/>
      <c r="C1433" s="222"/>
      <c r="D1433" s="222"/>
      <c r="E1433" s="110" t="s">
        <v>2118</v>
      </c>
      <c r="F1433" s="86">
        <v>93824000</v>
      </c>
      <c r="G1433" s="84"/>
    </row>
    <row r="1434" spans="1:7" ht="26.4">
      <c r="A1434" s="222" t="s">
        <v>1925</v>
      </c>
      <c r="B1434" s="222"/>
      <c r="C1434" s="222"/>
      <c r="D1434" s="222"/>
      <c r="E1434" s="110" t="s">
        <v>2119</v>
      </c>
      <c r="F1434" s="86">
        <v>74366000</v>
      </c>
      <c r="G1434" s="84"/>
    </row>
    <row r="1435" spans="1:7" ht="26.4">
      <c r="A1435" s="222" t="s">
        <v>1927</v>
      </c>
      <c r="B1435" s="222"/>
      <c r="C1435" s="222"/>
      <c r="D1435" s="222"/>
      <c r="E1435" s="110" t="s">
        <v>2120</v>
      </c>
      <c r="F1435" s="86">
        <v>111329000</v>
      </c>
      <c r="G1435" s="84"/>
    </row>
    <row r="1436" spans="1:7" ht="26.4">
      <c r="A1436" s="222" t="s">
        <v>1929</v>
      </c>
      <c r="B1436" s="222"/>
      <c r="C1436" s="222"/>
      <c r="D1436" s="222"/>
      <c r="E1436" s="110" t="s">
        <v>2121</v>
      </c>
      <c r="F1436" s="86">
        <v>66809000</v>
      </c>
      <c r="G1436" s="84"/>
    </row>
    <row r="1437" spans="1:7" ht="26.4">
      <c r="A1437" s="222" t="s">
        <v>1931</v>
      </c>
      <c r="B1437" s="222"/>
      <c r="C1437" s="222"/>
      <c r="D1437" s="222"/>
      <c r="E1437" s="110" t="s">
        <v>2122</v>
      </c>
      <c r="F1437" s="86">
        <v>46849000</v>
      </c>
      <c r="G1437" s="84"/>
    </row>
    <row r="1438" spans="1:7" ht="26.4">
      <c r="A1438" s="222" t="s">
        <v>1933</v>
      </c>
      <c r="B1438" s="222"/>
      <c r="C1438" s="222"/>
      <c r="D1438" s="222"/>
      <c r="E1438" s="110" t="s">
        <v>2123</v>
      </c>
      <c r="F1438" s="86">
        <v>77419000</v>
      </c>
      <c r="G1438" s="84"/>
    </row>
    <row r="1439" spans="1:7" ht="26.4">
      <c r="A1439" s="222" t="s">
        <v>1935</v>
      </c>
      <c r="B1439" s="222"/>
      <c r="C1439" s="222"/>
      <c r="D1439" s="222"/>
      <c r="E1439" s="110" t="s">
        <v>2124</v>
      </c>
      <c r="F1439" s="86">
        <v>72491000</v>
      </c>
      <c r="G1439" s="84"/>
    </row>
    <row r="1440" spans="1:7" ht="26.4">
      <c r="A1440" s="222" t="s">
        <v>1937</v>
      </c>
      <c r="B1440" s="222"/>
      <c r="C1440" s="222"/>
      <c r="D1440" s="222"/>
      <c r="E1440" s="110" t="s">
        <v>2125</v>
      </c>
      <c r="F1440" s="86">
        <v>42432000</v>
      </c>
      <c r="G1440" s="84"/>
    </row>
    <row r="1441" spans="1:7" ht="26.4">
      <c r="A1441" s="222" t="s">
        <v>1939</v>
      </c>
      <c r="B1441" s="222"/>
      <c r="C1441" s="222"/>
      <c r="D1441" s="222"/>
      <c r="E1441" s="110" t="s">
        <v>2126</v>
      </c>
      <c r="F1441" s="86">
        <v>47544000</v>
      </c>
      <c r="G1441" s="84"/>
    </row>
    <row r="1442" spans="1:7" ht="26.4">
      <c r="A1442" s="222" t="s">
        <v>1941</v>
      </c>
      <c r="B1442" s="222"/>
      <c r="C1442" s="222"/>
      <c r="D1442" s="222"/>
      <c r="E1442" s="110" t="s">
        <v>2127</v>
      </c>
      <c r="F1442" s="86">
        <v>42947000</v>
      </c>
      <c r="G1442" s="84"/>
    </row>
    <row r="1443" spans="1:7" ht="26.4">
      <c r="A1443" s="222" t="s">
        <v>1943</v>
      </c>
      <c r="B1443" s="222"/>
      <c r="C1443" s="222"/>
      <c r="D1443" s="222"/>
      <c r="E1443" s="110" t="s">
        <v>2128</v>
      </c>
      <c r="F1443" s="86">
        <v>41864000</v>
      </c>
      <c r="G1443" s="84"/>
    </row>
    <row r="1444" spans="1:7" ht="26.4">
      <c r="A1444" s="222" t="s">
        <v>1945</v>
      </c>
      <c r="B1444" s="222"/>
      <c r="C1444" s="222"/>
      <c r="D1444" s="222"/>
      <c r="E1444" s="110" t="s">
        <v>2129</v>
      </c>
      <c r="F1444" s="86">
        <v>40846000</v>
      </c>
      <c r="G1444" s="84"/>
    </row>
    <row r="1445" spans="1:7" ht="26.4">
      <c r="A1445" s="222" t="s">
        <v>1947</v>
      </c>
      <c r="B1445" s="222"/>
      <c r="C1445" s="222"/>
      <c r="D1445" s="222"/>
      <c r="E1445" s="110" t="s">
        <v>2130</v>
      </c>
      <c r="F1445" s="86">
        <v>44168000</v>
      </c>
      <c r="G1445" s="84"/>
    </row>
    <row r="1446" spans="1:7" ht="26.4">
      <c r="A1446" s="222" t="s">
        <v>1949</v>
      </c>
      <c r="B1446" s="222"/>
      <c r="C1446" s="222"/>
      <c r="D1446" s="222"/>
      <c r="E1446" s="110" t="s">
        <v>2131</v>
      </c>
      <c r="F1446" s="86">
        <v>83615000</v>
      </c>
      <c r="G1446" s="84"/>
    </row>
    <row r="1447" spans="1:7" ht="26.4">
      <c r="A1447" s="222" t="s">
        <v>1951</v>
      </c>
      <c r="B1447" s="222"/>
      <c r="C1447" s="222"/>
      <c r="D1447" s="222"/>
      <c r="E1447" s="110" t="s">
        <v>2132</v>
      </c>
      <c r="F1447" s="86">
        <v>41736000</v>
      </c>
      <c r="G1447" s="84"/>
    </row>
    <row r="1448" spans="1:7" ht="26.4">
      <c r="A1448" s="222" t="s">
        <v>1953</v>
      </c>
      <c r="B1448" s="222"/>
      <c r="C1448" s="222"/>
      <c r="D1448" s="222"/>
      <c r="E1448" s="110" t="s">
        <v>2133</v>
      </c>
      <c r="F1448" s="86">
        <v>123465000</v>
      </c>
      <c r="G1448" s="84"/>
    </row>
    <row r="1449" spans="1:7" ht="26.4">
      <c r="A1449" s="222" t="s">
        <v>1955</v>
      </c>
      <c r="B1449" s="222"/>
      <c r="C1449" s="222"/>
      <c r="D1449" s="222"/>
      <c r="E1449" s="110" t="s">
        <v>2134</v>
      </c>
      <c r="F1449" s="86">
        <v>74851000</v>
      </c>
      <c r="G1449" s="84"/>
    </row>
    <row r="1450" spans="1:7" ht="26.4">
      <c r="A1450" s="222" t="s">
        <v>1957</v>
      </c>
      <c r="B1450" s="222"/>
      <c r="C1450" s="222"/>
      <c r="D1450" s="222"/>
      <c r="E1450" s="110" t="s">
        <v>2135</v>
      </c>
      <c r="F1450" s="86">
        <v>76508000</v>
      </c>
      <c r="G1450" s="84"/>
    </row>
    <row r="1451" spans="1:7" ht="26.4">
      <c r="A1451" s="222" t="s">
        <v>1959</v>
      </c>
      <c r="B1451" s="222"/>
      <c r="C1451" s="222"/>
      <c r="D1451" s="222"/>
      <c r="E1451" s="110" t="s">
        <v>2136</v>
      </c>
      <c r="F1451" s="86">
        <v>200587000</v>
      </c>
      <c r="G1451" s="84"/>
    </row>
    <row r="1452" spans="1:7" ht="26.4">
      <c r="A1452" s="222" t="s">
        <v>1961</v>
      </c>
      <c r="B1452" s="222"/>
      <c r="C1452" s="222"/>
      <c r="D1452" s="222"/>
      <c r="E1452" s="110" t="s">
        <v>2137</v>
      </c>
      <c r="F1452" s="86">
        <v>45340000</v>
      </c>
      <c r="G1452" s="84"/>
    </row>
    <row r="1453" spans="1:7" ht="26.4">
      <c r="A1453" s="222" t="s">
        <v>1963</v>
      </c>
      <c r="B1453" s="222"/>
      <c r="C1453" s="222"/>
      <c r="D1453" s="222"/>
      <c r="E1453" s="110" t="s">
        <v>2138</v>
      </c>
      <c r="F1453" s="86">
        <v>80489000</v>
      </c>
      <c r="G1453" s="84"/>
    </row>
    <row r="1454" spans="1:7" ht="26.4">
      <c r="A1454" s="222" t="s">
        <v>1965</v>
      </c>
      <c r="B1454" s="222"/>
      <c r="C1454" s="222"/>
      <c r="D1454" s="222"/>
      <c r="E1454" s="110" t="s">
        <v>2139</v>
      </c>
      <c r="F1454" s="86">
        <v>42524000</v>
      </c>
      <c r="G1454" s="84"/>
    </row>
    <row r="1455" spans="1:7" ht="26.4">
      <c r="A1455" s="222" t="s">
        <v>1967</v>
      </c>
      <c r="B1455" s="222"/>
      <c r="C1455" s="222"/>
      <c r="D1455" s="222"/>
      <c r="E1455" s="110" t="s">
        <v>2140</v>
      </c>
      <c r="F1455" s="86">
        <v>46139000</v>
      </c>
      <c r="G1455" s="84"/>
    </row>
    <row r="1456" spans="1:7" ht="26.4">
      <c r="A1456" s="222" t="s">
        <v>1969</v>
      </c>
      <c r="B1456" s="222"/>
      <c r="C1456" s="222"/>
      <c r="D1456" s="222"/>
      <c r="E1456" s="110" t="s">
        <v>2141</v>
      </c>
      <c r="F1456" s="86">
        <v>42262000</v>
      </c>
      <c r="G1456" s="84"/>
    </row>
    <row r="1457" spans="1:7" ht="26.4">
      <c r="A1457" s="222" t="s">
        <v>1971</v>
      </c>
      <c r="B1457" s="222"/>
      <c r="C1457" s="222"/>
      <c r="D1457" s="222"/>
      <c r="E1457" s="110" t="s">
        <v>2142</v>
      </c>
      <c r="F1457" s="86">
        <v>65229000</v>
      </c>
      <c r="G1457" s="84"/>
    </row>
    <row r="1458" spans="1:7" ht="26.4">
      <c r="A1458" s="222" t="s">
        <v>1973</v>
      </c>
      <c r="B1458" s="222"/>
      <c r="C1458" s="222"/>
      <c r="D1458" s="222"/>
      <c r="E1458" s="110" t="s">
        <v>2143</v>
      </c>
      <c r="F1458" s="86">
        <v>43086000</v>
      </c>
      <c r="G1458" s="84"/>
    </row>
    <row r="1459" spans="1:7" ht="26.4">
      <c r="A1459" s="222" t="s">
        <v>1975</v>
      </c>
      <c r="B1459" s="222"/>
      <c r="C1459" s="222"/>
      <c r="D1459" s="222"/>
      <c r="E1459" s="110" t="s">
        <v>2144</v>
      </c>
      <c r="F1459" s="86">
        <v>38951000</v>
      </c>
      <c r="G1459" s="84"/>
    </row>
    <row r="1460" spans="1:7" ht="26.4">
      <c r="A1460" s="222" t="s">
        <v>1977</v>
      </c>
      <c r="B1460" s="222"/>
      <c r="C1460" s="222"/>
      <c r="D1460" s="222"/>
      <c r="E1460" s="110" t="s">
        <v>2145</v>
      </c>
      <c r="F1460" s="86">
        <v>42231000</v>
      </c>
      <c r="G1460" s="84"/>
    </row>
    <row r="1461" spans="1:7" ht="26.4">
      <c r="A1461" s="222" t="s">
        <v>1979</v>
      </c>
      <c r="B1461" s="222"/>
      <c r="C1461" s="222"/>
      <c r="D1461" s="222"/>
      <c r="E1461" s="110" t="s">
        <v>2146</v>
      </c>
      <c r="F1461" s="86">
        <v>42007000</v>
      </c>
      <c r="G1461" s="84"/>
    </row>
    <row r="1462" spans="1:7" ht="26.4">
      <c r="A1462" s="222" t="s">
        <v>1981</v>
      </c>
      <c r="B1462" s="222"/>
      <c r="C1462" s="222"/>
      <c r="D1462" s="222"/>
      <c r="E1462" s="110" t="s">
        <v>2147</v>
      </c>
      <c r="F1462" s="86">
        <v>44622000</v>
      </c>
      <c r="G1462" s="84"/>
    </row>
    <row r="1463" spans="1:7" ht="26.4">
      <c r="A1463" s="222" t="s">
        <v>1983</v>
      </c>
      <c r="B1463" s="222"/>
      <c r="C1463" s="222"/>
      <c r="D1463" s="222"/>
      <c r="E1463" s="110" t="s">
        <v>2148</v>
      </c>
      <c r="F1463" s="86">
        <v>44039000</v>
      </c>
      <c r="G1463" s="84"/>
    </row>
    <row r="1464" spans="1:7" ht="26.4">
      <c r="A1464" s="222" t="s">
        <v>1985</v>
      </c>
      <c r="B1464" s="222"/>
      <c r="C1464" s="222"/>
      <c r="D1464" s="222"/>
      <c r="E1464" s="110" t="s">
        <v>2149</v>
      </c>
      <c r="F1464" s="86">
        <v>41437000</v>
      </c>
      <c r="G1464" s="84"/>
    </row>
    <row r="1465" spans="1:7" ht="26.4">
      <c r="A1465" s="222" t="s">
        <v>1987</v>
      </c>
      <c r="B1465" s="222"/>
      <c r="C1465" s="222"/>
      <c r="D1465" s="222"/>
      <c r="E1465" s="110" t="s">
        <v>2150</v>
      </c>
      <c r="F1465" s="86">
        <v>41132000</v>
      </c>
      <c r="G1465" s="84"/>
    </row>
    <row r="1466" spans="1:7" ht="26.4">
      <c r="A1466" s="222" t="s">
        <v>1989</v>
      </c>
      <c r="B1466" s="222"/>
      <c r="C1466" s="222"/>
      <c r="D1466" s="222"/>
      <c r="E1466" s="110" t="s">
        <v>2151</v>
      </c>
      <c r="F1466" s="86">
        <v>37250000</v>
      </c>
      <c r="G1466" s="84"/>
    </row>
    <row r="1467" spans="1:7" ht="26.4">
      <c r="A1467" s="222" t="s">
        <v>1991</v>
      </c>
      <c r="B1467" s="222"/>
      <c r="C1467" s="222"/>
      <c r="D1467" s="222"/>
      <c r="E1467" s="110" t="s">
        <v>2152</v>
      </c>
      <c r="F1467" s="86">
        <v>38727000</v>
      </c>
      <c r="G1467" s="84"/>
    </row>
    <row r="1468" spans="1:7" ht="26.4">
      <c r="A1468" s="222" t="s">
        <v>1993</v>
      </c>
      <c r="B1468" s="222"/>
      <c r="C1468" s="222"/>
      <c r="D1468" s="222"/>
      <c r="E1468" s="110" t="s">
        <v>2153</v>
      </c>
      <c r="F1468" s="86">
        <v>36997000</v>
      </c>
      <c r="G1468" s="84"/>
    </row>
    <row r="1469" spans="1:7" ht="26.4">
      <c r="A1469" s="222" t="s">
        <v>1995</v>
      </c>
      <c r="B1469" s="222"/>
      <c r="C1469" s="222"/>
      <c r="D1469" s="222"/>
      <c r="E1469" s="110" t="s">
        <v>2154</v>
      </c>
      <c r="F1469" s="86">
        <v>43147000</v>
      </c>
      <c r="G1469" s="84"/>
    </row>
    <row r="1470" spans="1:7" ht="26.4">
      <c r="A1470" s="222" t="s">
        <v>1997</v>
      </c>
      <c r="B1470" s="222"/>
      <c r="C1470" s="222"/>
      <c r="D1470" s="222"/>
      <c r="E1470" s="110" t="s">
        <v>2155</v>
      </c>
      <c r="F1470" s="86">
        <v>41547000</v>
      </c>
      <c r="G1470" s="84"/>
    </row>
    <row r="1471" spans="1:7" ht="26.4">
      <c r="A1471" s="222" t="s">
        <v>1999</v>
      </c>
      <c r="B1471" s="222"/>
      <c r="C1471" s="222"/>
      <c r="D1471" s="222"/>
      <c r="E1471" s="110" t="s">
        <v>2156</v>
      </c>
      <c r="F1471" s="86">
        <v>42779000</v>
      </c>
      <c r="G1471" s="84"/>
    </row>
    <row r="1472" spans="1:7" ht="26.4">
      <c r="A1472" s="222" t="s">
        <v>2001</v>
      </c>
      <c r="B1472" s="222"/>
      <c r="C1472" s="222"/>
      <c r="D1472" s="222"/>
      <c r="E1472" s="110" t="s">
        <v>2157</v>
      </c>
      <c r="F1472" s="86">
        <v>40696000</v>
      </c>
      <c r="G1472" s="84"/>
    </row>
    <row r="1473" spans="1:7" ht="26.4">
      <c r="A1473" s="222" t="s">
        <v>2003</v>
      </c>
      <c r="B1473" s="222"/>
      <c r="C1473" s="222"/>
      <c r="D1473" s="222"/>
      <c r="E1473" s="110" t="s">
        <v>2158</v>
      </c>
      <c r="F1473" s="86">
        <v>38257000</v>
      </c>
      <c r="G1473" s="84"/>
    </row>
    <row r="1474" spans="1:7" ht="26.4">
      <c r="A1474" s="222" t="s">
        <v>2005</v>
      </c>
      <c r="B1474" s="222"/>
      <c r="C1474" s="222"/>
      <c r="D1474" s="222"/>
      <c r="E1474" s="110" t="s">
        <v>2159</v>
      </c>
      <c r="F1474" s="86">
        <v>41483000</v>
      </c>
      <c r="G1474" s="84"/>
    </row>
    <row r="1475" spans="1:7" ht="26.4">
      <c r="A1475" s="222" t="s">
        <v>2007</v>
      </c>
      <c r="B1475" s="222"/>
      <c r="C1475" s="222"/>
      <c r="D1475" s="222"/>
      <c r="E1475" s="110" t="s">
        <v>2160</v>
      </c>
      <c r="F1475" s="86">
        <v>38694000</v>
      </c>
      <c r="G1475" s="84"/>
    </row>
    <row r="1476" spans="1:7" ht="26.4">
      <c r="A1476" s="222" t="s">
        <v>2009</v>
      </c>
      <c r="B1476" s="222"/>
      <c r="C1476" s="222"/>
      <c r="D1476" s="222"/>
      <c r="E1476" s="110" t="s">
        <v>2161</v>
      </c>
      <c r="F1476" s="86">
        <v>42813000</v>
      </c>
      <c r="G1476" s="84"/>
    </row>
    <row r="1477" spans="1:7" ht="26.4">
      <c r="A1477" s="222" t="s">
        <v>2011</v>
      </c>
      <c r="B1477" s="222"/>
      <c r="C1477" s="222"/>
      <c r="D1477" s="222"/>
      <c r="E1477" s="110" t="s">
        <v>2162</v>
      </c>
      <c r="F1477" s="86">
        <v>39778000</v>
      </c>
      <c r="G1477" s="84"/>
    </row>
    <row r="1478" spans="1:7" ht="26.4">
      <c r="A1478" s="222" t="s">
        <v>2013</v>
      </c>
      <c r="B1478" s="222"/>
      <c r="C1478" s="222"/>
      <c r="D1478" s="222"/>
      <c r="E1478" s="110" t="s">
        <v>2163</v>
      </c>
      <c r="F1478" s="86">
        <v>38028000</v>
      </c>
      <c r="G1478" s="84"/>
    </row>
    <row r="1479" spans="1:7" ht="26.4">
      <c r="A1479" s="222" t="s">
        <v>2015</v>
      </c>
      <c r="B1479" s="222"/>
      <c r="C1479" s="222"/>
      <c r="D1479" s="222"/>
      <c r="E1479" s="110" t="s">
        <v>2164</v>
      </c>
      <c r="F1479" s="86">
        <v>41257000</v>
      </c>
      <c r="G1479" s="84"/>
    </row>
    <row r="1480" spans="1:7" ht="26.4">
      <c r="A1480" s="222" t="s">
        <v>2017</v>
      </c>
      <c r="B1480" s="222"/>
      <c r="C1480" s="222"/>
      <c r="D1480" s="222"/>
      <c r="E1480" s="110" t="s">
        <v>2165</v>
      </c>
      <c r="F1480" s="86">
        <v>41912000</v>
      </c>
      <c r="G1480" s="84"/>
    </row>
    <row r="1481" spans="1:7" ht="26.4">
      <c r="A1481" s="222" t="s">
        <v>2019</v>
      </c>
      <c r="B1481" s="222"/>
      <c r="C1481" s="222"/>
      <c r="D1481" s="222"/>
      <c r="E1481" s="110" t="s">
        <v>2166</v>
      </c>
      <c r="F1481" s="86">
        <v>38117000</v>
      </c>
      <c r="G1481" s="84"/>
    </row>
    <row r="1482" spans="1:7" ht="26.4">
      <c r="A1482" s="222" t="s">
        <v>2021</v>
      </c>
      <c r="B1482" s="222"/>
      <c r="C1482" s="222"/>
      <c r="D1482" s="222"/>
      <c r="E1482" s="110" t="s">
        <v>2167</v>
      </c>
      <c r="F1482" s="86">
        <v>35965000</v>
      </c>
      <c r="G1482" s="84"/>
    </row>
    <row r="1483" spans="1:7" ht="26.4">
      <c r="A1483" s="222" t="s">
        <v>2023</v>
      </c>
      <c r="B1483" s="222"/>
      <c r="C1483" s="222"/>
      <c r="D1483" s="222"/>
      <c r="E1483" s="110" t="s">
        <v>2168</v>
      </c>
      <c r="F1483" s="86">
        <v>37176000</v>
      </c>
      <c r="G1483" s="84"/>
    </row>
    <row r="1484" spans="1:7" ht="26.4">
      <c r="A1484" s="222" t="s">
        <v>2025</v>
      </c>
      <c r="B1484" s="222"/>
      <c r="C1484" s="222"/>
      <c r="D1484" s="222"/>
      <c r="E1484" s="110" t="s">
        <v>2169</v>
      </c>
      <c r="F1484" s="86">
        <v>38070000</v>
      </c>
      <c r="G1484" s="84"/>
    </row>
    <row r="1485" spans="1:7" ht="26.4">
      <c r="A1485" s="222" t="s">
        <v>2027</v>
      </c>
      <c r="B1485" s="222"/>
      <c r="C1485" s="222"/>
      <c r="D1485" s="222"/>
      <c r="E1485" s="110" t="s">
        <v>2170</v>
      </c>
      <c r="F1485" s="86">
        <v>41120500</v>
      </c>
      <c r="G1485" s="84"/>
    </row>
    <row r="1486" spans="1:7" ht="26.4">
      <c r="A1486" s="222" t="s">
        <v>2029</v>
      </c>
      <c r="B1486" s="222"/>
      <c r="C1486" s="222"/>
      <c r="D1486" s="222"/>
      <c r="E1486" s="110" t="s">
        <v>2171</v>
      </c>
      <c r="F1486" s="86">
        <v>37829000</v>
      </c>
      <c r="G1486" s="84"/>
    </row>
    <row r="1487" spans="1:7" ht="26.4">
      <c r="A1487" s="222" t="s">
        <v>2031</v>
      </c>
      <c r="B1487" s="222"/>
      <c r="C1487" s="222"/>
      <c r="D1487" s="222"/>
      <c r="E1487" s="110" t="s">
        <v>2172</v>
      </c>
      <c r="F1487" s="86">
        <v>41003000</v>
      </c>
      <c r="G1487" s="84"/>
    </row>
    <row r="1488" spans="1:7" ht="26.4">
      <c r="A1488" s="222" t="s">
        <v>2033</v>
      </c>
      <c r="B1488" s="222"/>
      <c r="C1488" s="222"/>
      <c r="D1488" s="222"/>
      <c r="E1488" s="110" t="s">
        <v>2173</v>
      </c>
      <c r="F1488" s="86">
        <v>39057000</v>
      </c>
      <c r="G1488" s="84"/>
    </row>
    <row r="1489" spans="1:7" ht="26.4">
      <c r="A1489" s="222" t="s">
        <v>2035</v>
      </c>
      <c r="B1489" s="222"/>
      <c r="C1489" s="222"/>
      <c r="D1489" s="222"/>
      <c r="E1489" s="110" t="s">
        <v>2174</v>
      </c>
      <c r="F1489" s="86">
        <v>41272000</v>
      </c>
      <c r="G1489" s="84"/>
    </row>
    <row r="1490" spans="1:7" ht="13.2">
      <c r="A1490" s="222"/>
      <c r="B1490" s="222"/>
      <c r="C1490" s="222"/>
      <c r="D1490" s="222"/>
      <c r="E1490" s="110"/>
      <c r="F1490" s="86"/>
      <c r="G1490" s="84"/>
    </row>
    <row r="1491" spans="1:7" s="7" customFormat="1" ht="26.4">
      <c r="A1491" s="223" t="s">
        <v>2175</v>
      </c>
      <c r="B1491" s="223"/>
      <c r="C1491" s="223"/>
      <c r="D1491" s="223"/>
      <c r="E1491" s="85" t="s">
        <v>2176</v>
      </c>
      <c r="F1491" s="108">
        <v>1991953500</v>
      </c>
      <c r="G1491" s="109"/>
    </row>
    <row r="1492" spans="1:7" ht="26.4">
      <c r="A1492" s="222" t="s">
        <v>2177</v>
      </c>
      <c r="B1492" s="222"/>
      <c r="C1492" s="222"/>
      <c r="D1492" s="222"/>
      <c r="E1492" s="110" t="s">
        <v>2178</v>
      </c>
      <c r="F1492" s="86">
        <v>9785000</v>
      </c>
      <c r="G1492" s="84"/>
    </row>
    <row r="1493" spans="1:7" ht="26.4">
      <c r="A1493" s="222" t="s">
        <v>2179</v>
      </c>
      <c r="B1493" s="222"/>
      <c r="C1493" s="222"/>
      <c r="D1493" s="222"/>
      <c r="E1493" s="110" t="s">
        <v>2180</v>
      </c>
      <c r="F1493" s="86">
        <v>9410000</v>
      </c>
      <c r="G1493" s="84"/>
    </row>
    <row r="1494" spans="1:7" ht="26.4">
      <c r="A1494" s="222" t="s">
        <v>2181</v>
      </c>
      <c r="B1494" s="222"/>
      <c r="C1494" s="222"/>
      <c r="D1494" s="222"/>
      <c r="E1494" s="110" t="s">
        <v>2182</v>
      </c>
      <c r="F1494" s="86">
        <v>35126000</v>
      </c>
      <c r="G1494" s="84"/>
    </row>
    <row r="1495" spans="1:7" ht="26.4">
      <c r="A1495" s="222" t="s">
        <v>2183</v>
      </c>
      <c r="B1495" s="222"/>
      <c r="C1495" s="222"/>
      <c r="D1495" s="222"/>
      <c r="E1495" s="110" t="s">
        <v>2184</v>
      </c>
      <c r="F1495" s="86">
        <v>9597000</v>
      </c>
      <c r="G1495" s="84"/>
    </row>
    <row r="1496" spans="1:7" ht="26.4">
      <c r="A1496" s="222" t="s">
        <v>2185</v>
      </c>
      <c r="B1496" s="222"/>
      <c r="C1496" s="222"/>
      <c r="D1496" s="222"/>
      <c r="E1496" s="110" t="s">
        <v>2186</v>
      </c>
      <c r="F1496" s="86">
        <v>8313000</v>
      </c>
      <c r="G1496" s="84"/>
    </row>
    <row r="1497" spans="1:7" ht="26.4">
      <c r="A1497" s="222" t="s">
        <v>2187</v>
      </c>
      <c r="B1497" s="222"/>
      <c r="C1497" s="222"/>
      <c r="D1497" s="222"/>
      <c r="E1497" s="110" t="s">
        <v>2188</v>
      </c>
      <c r="F1497" s="86">
        <v>9597000</v>
      </c>
      <c r="G1497" s="84"/>
    </row>
    <row r="1498" spans="1:7" ht="26.4">
      <c r="A1498" s="222" t="s">
        <v>2189</v>
      </c>
      <c r="B1498" s="222"/>
      <c r="C1498" s="222"/>
      <c r="D1498" s="222"/>
      <c r="E1498" s="110" t="s">
        <v>2190</v>
      </c>
      <c r="F1498" s="86">
        <v>8849000</v>
      </c>
      <c r="G1498" s="84"/>
    </row>
    <row r="1499" spans="1:7" ht="26.4">
      <c r="A1499" s="222" t="s">
        <v>2191</v>
      </c>
      <c r="B1499" s="222"/>
      <c r="C1499" s="222"/>
      <c r="D1499" s="222"/>
      <c r="E1499" s="110" t="s">
        <v>2192</v>
      </c>
      <c r="F1499" s="86">
        <v>8313000</v>
      </c>
      <c r="G1499" s="84"/>
    </row>
    <row r="1500" spans="1:7" ht="26.4">
      <c r="A1500" s="222" t="s">
        <v>2193</v>
      </c>
      <c r="B1500" s="222"/>
      <c r="C1500" s="222"/>
      <c r="D1500" s="222"/>
      <c r="E1500" s="110" t="s">
        <v>2194</v>
      </c>
      <c r="F1500" s="86">
        <v>13223000</v>
      </c>
      <c r="G1500" s="84"/>
    </row>
    <row r="1501" spans="1:7" ht="26.4">
      <c r="A1501" s="222" t="s">
        <v>2195</v>
      </c>
      <c r="B1501" s="222"/>
      <c r="C1501" s="222"/>
      <c r="D1501" s="222"/>
      <c r="E1501" s="110" t="s">
        <v>2196</v>
      </c>
      <c r="F1501" s="86">
        <v>11377000</v>
      </c>
      <c r="G1501" s="84"/>
    </row>
    <row r="1502" spans="1:7" ht="26.4">
      <c r="A1502" s="222" t="s">
        <v>2197</v>
      </c>
      <c r="B1502" s="222"/>
      <c r="C1502" s="222"/>
      <c r="D1502" s="222"/>
      <c r="E1502" s="110" t="s">
        <v>2198</v>
      </c>
      <c r="F1502" s="86">
        <v>7939000</v>
      </c>
      <c r="G1502" s="84"/>
    </row>
    <row r="1503" spans="1:7" ht="26.4">
      <c r="A1503" s="222" t="s">
        <v>2199</v>
      </c>
      <c r="B1503" s="222"/>
      <c r="C1503" s="222"/>
      <c r="D1503" s="222"/>
      <c r="E1503" s="110" t="s">
        <v>2200</v>
      </c>
      <c r="F1503" s="86">
        <v>7939000</v>
      </c>
      <c r="G1503" s="84"/>
    </row>
    <row r="1504" spans="1:7" ht="26.4">
      <c r="A1504" s="222" t="s">
        <v>2201</v>
      </c>
      <c r="B1504" s="222"/>
      <c r="C1504" s="222"/>
      <c r="D1504" s="222"/>
      <c r="E1504" s="110" t="s">
        <v>2202</v>
      </c>
      <c r="F1504" s="86">
        <v>9573000</v>
      </c>
      <c r="G1504" s="84"/>
    </row>
    <row r="1505" spans="1:7" ht="26.4">
      <c r="A1505" s="222" t="s">
        <v>2203</v>
      </c>
      <c r="B1505" s="222"/>
      <c r="C1505" s="222"/>
      <c r="D1505" s="222"/>
      <c r="E1505" s="110" t="s">
        <v>2204</v>
      </c>
      <c r="F1505" s="86">
        <v>9760000</v>
      </c>
      <c r="G1505" s="84"/>
    </row>
    <row r="1506" spans="1:7" ht="26.4">
      <c r="A1506" s="222" t="s">
        <v>2205</v>
      </c>
      <c r="B1506" s="222"/>
      <c r="C1506" s="222"/>
      <c r="D1506" s="222"/>
      <c r="E1506" s="110" t="s">
        <v>2206</v>
      </c>
      <c r="F1506" s="86">
        <v>10816000</v>
      </c>
      <c r="G1506" s="84"/>
    </row>
    <row r="1507" spans="1:7" ht="26.4">
      <c r="A1507" s="222" t="s">
        <v>2207</v>
      </c>
      <c r="B1507" s="222"/>
      <c r="C1507" s="222"/>
      <c r="D1507" s="222"/>
      <c r="E1507" s="110" t="s">
        <v>2208</v>
      </c>
      <c r="F1507" s="86">
        <v>10816000</v>
      </c>
      <c r="G1507" s="84"/>
    </row>
    <row r="1508" spans="1:7" ht="26.4">
      <c r="A1508" s="222" t="s">
        <v>2209</v>
      </c>
      <c r="B1508" s="222"/>
      <c r="C1508" s="222"/>
      <c r="D1508" s="222"/>
      <c r="E1508" s="110" t="s">
        <v>2210</v>
      </c>
      <c r="F1508" s="86">
        <v>11003000</v>
      </c>
      <c r="G1508" s="84"/>
    </row>
    <row r="1509" spans="1:7" ht="26.4">
      <c r="A1509" s="222" t="s">
        <v>2211</v>
      </c>
      <c r="B1509" s="222"/>
      <c r="C1509" s="222"/>
      <c r="D1509" s="222"/>
      <c r="E1509" s="110" t="s">
        <v>2212</v>
      </c>
      <c r="F1509" s="86">
        <v>11914000</v>
      </c>
      <c r="G1509" s="84"/>
    </row>
    <row r="1510" spans="1:7" ht="26.4">
      <c r="A1510" s="222" t="s">
        <v>2213</v>
      </c>
      <c r="B1510" s="222"/>
      <c r="C1510" s="222"/>
      <c r="D1510" s="222"/>
      <c r="E1510" s="110" t="s">
        <v>2214</v>
      </c>
      <c r="F1510" s="86">
        <v>8662000</v>
      </c>
      <c r="G1510" s="84"/>
    </row>
    <row r="1511" spans="1:7" ht="26.4">
      <c r="A1511" s="222" t="s">
        <v>2215</v>
      </c>
      <c r="B1511" s="222"/>
      <c r="C1511" s="222"/>
      <c r="D1511" s="222"/>
      <c r="E1511" s="110" t="s">
        <v>2216</v>
      </c>
      <c r="F1511" s="86">
        <v>11540000</v>
      </c>
      <c r="G1511" s="84"/>
    </row>
    <row r="1512" spans="1:7" ht="26.4">
      <c r="A1512" s="222" t="s">
        <v>2217</v>
      </c>
      <c r="B1512" s="222"/>
      <c r="C1512" s="222"/>
      <c r="D1512" s="222"/>
      <c r="E1512" s="110" t="s">
        <v>2218</v>
      </c>
      <c r="F1512" s="86">
        <v>11377000</v>
      </c>
      <c r="G1512" s="84"/>
    </row>
    <row r="1513" spans="1:7" ht="26.4">
      <c r="A1513" s="222" t="s">
        <v>2219</v>
      </c>
      <c r="B1513" s="222"/>
      <c r="C1513" s="222"/>
      <c r="D1513" s="222"/>
      <c r="E1513" s="110" t="s">
        <v>2220</v>
      </c>
      <c r="F1513" s="86">
        <v>11914000</v>
      </c>
      <c r="G1513" s="84"/>
    </row>
    <row r="1514" spans="1:7" ht="26.4">
      <c r="A1514" s="222" t="s">
        <v>2221</v>
      </c>
      <c r="B1514" s="222"/>
      <c r="C1514" s="222"/>
      <c r="D1514" s="222"/>
      <c r="E1514" s="110" t="s">
        <v>2222</v>
      </c>
      <c r="F1514" s="86">
        <v>9223000</v>
      </c>
      <c r="G1514" s="84"/>
    </row>
    <row r="1515" spans="1:7" ht="26.4">
      <c r="A1515" s="222" t="s">
        <v>2223</v>
      </c>
      <c r="B1515" s="222"/>
      <c r="C1515" s="222"/>
      <c r="D1515" s="222"/>
      <c r="E1515" s="110" t="s">
        <v>2224</v>
      </c>
      <c r="F1515" s="86">
        <v>8849000</v>
      </c>
      <c r="G1515" s="84"/>
    </row>
    <row r="1516" spans="1:7" ht="26.4">
      <c r="A1516" s="222" t="s">
        <v>2225</v>
      </c>
      <c r="B1516" s="222"/>
      <c r="C1516" s="222"/>
      <c r="D1516" s="222"/>
      <c r="E1516" s="110" t="s">
        <v>2226</v>
      </c>
      <c r="F1516" s="86">
        <v>7939000</v>
      </c>
      <c r="G1516" s="84"/>
    </row>
    <row r="1517" spans="1:7" ht="26.4">
      <c r="A1517" s="222" t="s">
        <v>2227</v>
      </c>
      <c r="B1517" s="222"/>
      <c r="C1517" s="222"/>
      <c r="D1517" s="222"/>
      <c r="E1517" s="110" t="s">
        <v>2228</v>
      </c>
      <c r="F1517" s="86">
        <v>8126000</v>
      </c>
      <c r="G1517" s="84"/>
    </row>
    <row r="1518" spans="1:7" ht="26.4">
      <c r="A1518" s="222" t="s">
        <v>2229</v>
      </c>
      <c r="B1518" s="222"/>
      <c r="C1518" s="222"/>
      <c r="D1518" s="222"/>
      <c r="E1518" s="110" t="s">
        <v>2230</v>
      </c>
      <c r="F1518" s="86">
        <v>9410000</v>
      </c>
      <c r="G1518" s="84"/>
    </row>
    <row r="1519" spans="1:7" ht="26.4">
      <c r="A1519" s="222" t="s">
        <v>2231</v>
      </c>
      <c r="B1519" s="222"/>
      <c r="C1519" s="222"/>
      <c r="D1519" s="222"/>
      <c r="E1519" s="110" t="s">
        <v>2232</v>
      </c>
      <c r="F1519" s="86">
        <v>9036000</v>
      </c>
      <c r="G1519" s="84"/>
    </row>
    <row r="1520" spans="1:7" ht="26.4">
      <c r="A1520" s="222" t="s">
        <v>2233</v>
      </c>
      <c r="B1520" s="222"/>
      <c r="C1520" s="222"/>
      <c r="D1520" s="222"/>
      <c r="E1520" s="110" t="s">
        <v>2234</v>
      </c>
      <c r="F1520" s="86">
        <v>8126000</v>
      </c>
      <c r="G1520" s="84"/>
    </row>
    <row r="1521" spans="1:7" ht="26.4">
      <c r="A1521" s="222" t="s">
        <v>2235</v>
      </c>
      <c r="B1521" s="222"/>
      <c r="C1521" s="222"/>
      <c r="D1521" s="222"/>
      <c r="E1521" s="110" t="s">
        <v>2236</v>
      </c>
      <c r="F1521" s="86">
        <v>34590000</v>
      </c>
      <c r="G1521" s="84"/>
    </row>
    <row r="1522" spans="1:7" ht="26.4">
      <c r="A1522" s="222" t="s">
        <v>2237</v>
      </c>
      <c r="B1522" s="222"/>
      <c r="C1522" s="222"/>
      <c r="D1522" s="222"/>
      <c r="E1522" s="110" t="s">
        <v>2238</v>
      </c>
      <c r="F1522" s="86">
        <v>8126000</v>
      </c>
      <c r="G1522" s="84"/>
    </row>
    <row r="1523" spans="1:7" ht="26.4">
      <c r="A1523" s="222" t="s">
        <v>2239</v>
      </c>
      <c r="B1523" s="222"/>
      <c r="C1523" s="222"/>
      <c r="D1523" s="222"/>
      <c r="E1523" s="110" t="s">
        <v>2240</v>
      </c>
      <c r="F1523" s="86">
        <v>10695000</v>
      </c>
      <c r="G1523" s="84"/>
    </row>
    <row r="1524" spans="1:7" ht="26.4">
      <c r="A1524" s="222" t="s">
        <v>2241</v>
      </c>
      <c r="B1524" s="222"/>
      <c r="C1524" s="222"/>
      <c r="D1524" s="222"/>
      <c r="E1524" s="110" t="s">
        <v>2242</v>
      </c>
      <c r="F1524" s="86">
        <v>11377000</v>
      </c>
      <c r="G1524" s="84"/>
    </row>
    <row r="1525" spans="1:7" ht="26.4">
      <c r="A1525" s="222" t="s">
        <v>2243</v>
      </c>
      <c r="B1525" s="222"/>
      <c r="C1525" s="222"/>
      <c r="D1525" s="222"/>
      <c r="E1525" s="110" t="s">
        <v>2244</v>
      </c>
      <c r="F1525" s="86">
        <v>9785000</v>
      </c>
      <c r="G1525" s="84"/>
    </row>
    <row r="1526" spans="1:7" ht="26.4">
      <c r="A1526" s="222" t="s">
        <v>2245</v>
      </c>
      <c r="B1526" s="222"/>
      <c r="C1526" s="222"/>
      <c r="D1526" s="222"/>
      <c r="E1526" s="110" t="s">
        <v>2246</v>
      </c>
      <c r="F1526" s="86">
        <v>14791000</v>
      </c>
      <c r="G1526" s="84"/>
    </row>
    <row r="1527" spans="1:7" ht="26.4">
      <c r="A1527" s="222" t="s">
        <v>2247</v>
      </c>
      <c r="B1527" s="222"/>
      <c r="C1527" s="222"/>
      <c r="D1527" s="222"/>
      <c r="E1527" s="110" t="s">
        <v>2248</v>
      </c>
      <c r="F1527" s="86">
        <v>11564000</v>
      </c>
      <c r="G1527" s="84"/>
    </row>
    <row r="1528" spans="1:7" ht="26.4">
      <c r="A1528" s="222" t="s">
        <v>2249</v>
      </c>
      <c r="B1528" s="222"/>
      <c r="C1528" s="222"/>
      <c r="D1528" s="222"/>
      <c r="E1528" s="110" t="s">
        <v>2250</v>
      </c>
      <c r="F1528" s="86">
        <v>8849000</v>
      </c>
      <c r="G1528" s="84" t="s">
        <v>5073</v>
      </c>
    </row>
    <row r="1529" spans="1:7" ht="26.4">
      <c r="A1529" s="222" t="s">
        <v>2251</v>
      </c>
      <c r="B1529" s="222"/>
      <c r="C1529" s="222"/>
      <c r="D1529" s="222"/>
      <c r="E1529" s="110" t="s">
        <v>2252</v>
      </c>
      <c r="F1529" s="86">
        <v>8313000</v>
      </c>
      <c r="G1529" s="84"/>
    </row>
    <row r="1530" spans="1:7" ht="26.4">
      <c r="A1530" s="222" t="s">
        <v>2253</v>
      </c>
      <c r="B1530" s="222"/>
      <c r="C1530" s="222"/>
      <c r="D1530" s="222"/>
      <c r="E1530" s="110" t="s">
        <v>2254</v>
      </c>
      <c r="F1530" s="86">
        <v>8313000</v>
      </c>
      <c r="G1530" s="84"/>
    </row>
    <row r="1531" spans="1:7" ht="26.4">
      <c r="A1531" s="222" t="s">
        <v>2255</v>
      </c>
      <c r="B1531" s="222"/>
      <c r="C1531" s="222"/>
      <c r="D1531" s="222"/>
      <c r="E1531" s="110" t="s">
        <v>2256</v>
      </c>
      <c r="F1531" s="86">
        <v>14906000</v>
      </c>
      <c r="G1531" s="84"/>
    </row>
    <row r="1532" spans="1:7" ht="26.4">
      <c r="A1532" s="222" t="s">
        <v>2257</v>
      </c>
      <c r="B1532" s="222"/>
      <c r="C1532" s="222"/>
      <c r="D1532" s="222"/>
      <c r="E1532" s="110" t="s">
        <v>2258</v>
      </c>
      <c r="F1532" s="86">
        <v>8313000</v>
      </c>
      <c r="G1532" s="84"/>
    </row>
    <row r="1533" spans="1:7" ht="26.4">
      <c r="A1533" s="222" t="s">
        <v>2259</v>
      </c>
      <c r="B1533" s="222"/>
      <c r="C1533" s="222"/>
      <c r="D1533" s="222"/>
      <c r="E1533" s="110" t="s">
        <v>2260</v>
      </c>
      <c r="F1533" s="86">
        <v>14158000</v>
      </c>
      <c r="G1533" s="84"/>
    </row>
    <row r="1534" spans="1:7" ht="26.4">
      <c r="A1534" s="222" t="s">
        <v>2261</v>
      </c>
      <c r="B1534" s="222"/>
      <c r="C1534" s="222"/>
      <c r="D1534" s="222"/>
      <c r="E1534" s="110" t="s">
        <v>2262</v>
      </c>
      <c r="F1534" s="86">
        <v>13996000</v>
      </c>
      <c r="G1534" s="84"/>
    </row>
    <row r="1535" spans="1:7" ht="26.4">
      <c r="A1535" s="222" t="s">
        <v>2263</v>
      </c>
      <c r="B1535" s="222"/>
      <c r="C1535" s="222"/>
      <c r="D1535" s="222"/>
      <c r="E1535" s="110" t="s">
        <v>2264</v>
      </c>
      <c r="F1535" s="86">
        <v>32395000</v>
      </c>
      <c r="G1535" s="84"/>
    </row>
    <row r="1536" spans="1:7" ht="26.4">
      <c r="A1536" s="222" t="s">
        <v>2265</v>
      </c>
      <c r="B1536" s="222"/>
      <c r="C1536" s="222"/>
      <c r="D1536" s="222"/>
      <c r="E1536" s="110" t="s">
        <v>2266</v>
      </c>
      <c r="F1536" s="86">
        <v>21492000</v>
      </c>
      <c r="G1536" s="84"/>
    </row>
    <row r="1537" spans="1:7" ht="26.4">
      <c r="A1537" s="222" t="s">
        <v>2267</v>
      </c>
      <c r="B1537" s="222"/>
      <c r="C1537" s="222"/>
      <c r="D1537" s="222"/>
      <c r="E1537" s="110" t="s">
        <v>2268</v>
      </c>
      <c r="F1537" s="86">
        <v>10370000</v>
      </c>
      <c r="G1537" s="84"/>
    </row>
    <row r="1538" spans="1:7" ht="26.4">
      <c r="A1538" s="222" t="s">
        <v>2269</v>
      </c>
      <c r="B1538" s="222"/>
      <c r="C1538" s="222"/>
      <c r="D1538" s="222"/>
      <c r="E1538" s="110" t="s">
        <v>2270</v>
      </c>
      <c r="F1538" s="86">
        <v>11377000</v>
      </c>
      <c r="G1538" s="84"/>
    </row>
    <row r="1539" spans="1:7" ht="26.4">
      <c r="A1539" s="222" t="s">
        <v>2271</v>
      </c>
      <c r="B1539" s="222"/>
      <c r="C1539" s="222"/>
      <c r="D1539" s="222"/>
      <c r="E1539" s="110" t="s">
        <v>2272</v>
      </c>
      <c r="F1539" s="86">
        <v>26556000</v>
      </c>
      <c r="G1539" s="84"/>
    </row>
    <row r="1540" spans="1:7" ht="26.4">
      <c r="A1540" s="222" t="s">
        <v>2273</v>
      </c>
      <c r="B1540" s="222"/>
      <c r="C1540" s="222"/>
      <c r="D1540" s="222"/>
      <c r="E1540" s="110" t="s">
        <v>2274</v>
      </c>
      <c r="F1540" s="86">
        <v>26580000</v>
      </c>
      <c r="G1540" s="84"/>
    </row>
    <row r="1541" spans="1:7" ht="26.4">
      <c r="A1541" s="222" t="s">
        <v>2275</v>
      </c>
      <c r="B1541" s="222"/>
      <c r="C1541" s="222"/>
      <c r="D1541" s="222"/>
      <c r="E1541" s="110" t="s">
        <v>2276</v>
      </c>
      <c r="F1541" s="86">
        <v>9410000</v>
      </c>
      <c r="G1541" s="84"/>
    </row>
    <row r="1542" spans="1:7" ht="26.4">
      <c r="A1542" s="222" t="s">
        <v>2277</v>
      </c>
      <c r="B1542" s="222"/>
      <c r="C1542" s="222"/>
      <c r="D1542" s="222"/>
      <c r="E1542" s="110" t="s">
        <v>2278</v>
      </c>
      <c r="F1542" s="86">
        <v>9809000</v>
      </c>
      <c r="G1542" s="84"/>
    </row>
    <row r="1543" spans="1:7" ht="26.4">
      <c r="A1543" s="222" t="s">
        <v>2279</v>
      </c>
      <c r="B1543" s="222"/>
      <c r="C1543" s="222"/>
      <c r="D1543" s="222"/>
      <c r="E1543" s="110" t="s">
        <v>2280</v>
      </c>
      <c r="F1543" s="86">
        <v>7939000</v>
      </c>
      <c r="G1543" s="84"/>
    </row>
    <row r="1544" spans="1:7" ht="26.4">
      <c r="A1544" s="222" t="s">
        <v>2281</v>
      </c>
      <c r="B1544" s="222"/>
      <c r="C1544" s="222"/>
      <c r="D1544" s="222"/>
      <c r="E1544" s="110" t="s">
        <v>2282</v>
      </c>
      <c r="F1544" s="86">
        <v>7939000</v>
      </c>
      <c r="G1544" s="84"/>
    </row>
    <row r="1545" spans="1:7" ht="26.4">
      <c r="A1545" s="222" t="s">
        <v>2283</v>
      </c>
      <c r="B1545" s="222"/>
      <c r="C1545" s="222"/>
      <c r="D1545" s="222"/>
      <c r="E1545" s="110" t="s">
        <v>2284</v>
      </c>
      <c r="F1545" s="86">
        <v>11914000</v>
      </c>
      <c r="G1545" s="84"/>
    </row>
    <row r="1546" spans="1:7" ht="26.4">
      <c r="A1546" s="222" t="s">
        <v>2285</v>
      </c>
      <c r="B1546" s="222"/>
      <c r="C1546" s="222"/>
      <c r="D1546" s="222"/>
      <c r="E1546" s="110" t="s">
        <v>2286</v>
      </c>
      <c r="F1546" s="86">
        <v>7939000</v>
      </c>
      <c r="G1546" s="84"/>
    </row>
    <row r="1547" spans="1:7" ht="26.4">
      <c r="A1547" s="222" t="s">
        <v>2287</v>
      </c>
      <c r="B1547" s="222"/>
      <c r="C1547" s="222"/>
      <c r="D1547" s="222"/>
      <c r="E1547" s="110" t="s">
        <v>2288</v>
      </c>
      <c r="F1547" s="86">
        <v>8849000</v>
      </c>
      <c r="G1547" s="84"/>
    </row>
    <row r="1548" spans="1:7" ht="26.4">
      <c r="A1548" s="222" t="s">
        <v>2289</v>
      </c>
      <c r="B1548" s="222"/>
      <c r="C1548" s="222"/>
      <c r="D1548" s="222"/>
      <c r="E1548" s="110" t="s">
        <v>2290</v>
      </c>
      <c r="F1548" s="86">
        <v>7939000</v>
      </c>
      <c r="G1548" s="84"/>
    </row>
    <row r="1549" spans="1:7" ht="26.4">
      <c r="A1549" s="222" t="s">
        <v>2291</v>
      </c>
      <c r="B1549" s="222"/>
      <c r="C1549" s="222"/>
      <c r="D1549" s="222"/>
      <c r="E1549" s="110" t="s">
        <v>2292</v>
      </c>
      <c r="F1549" s="86">
        <v>7939000</v>
      </c>
      <c r="G1549" s="84"/>
    </row>
    <row r="1550" spans="1:7" ht="26.4">
      <c r="A1550" s="222" t="s">
        <v>2293</v>
      </c>
      <c r="B1550" s="222"/>
      <c r="C1550" s="222"/>
      <c r="D1550" s="222"/>
      <c r="E1550" s="110" t="s">
        <v>2294</v>
      </c>
      <c r="F1550" s="86">
        <v>8313000</v>
      </c>
      <c r="G1550" s="84"/>
    </row>
    <row r="1551" spans="1:7" ht="26.4">
      <c r="A1551" s="222" t="s">
        <v>2295</v>
      </c>
      <c r="B1551" s="222"/>
      <c r="C1551" s="222"/>
      <c r="D1551" s="222"/>
      <c r="E1551" s="110" t="s">
        <v>2296</v>
      </c>
      <c r="F1551" s="86">
        <v>80048000</v>
      </c>
      <c r="G1551" s="84"/>
    </row>
    <row r="1552" spans="1:7" ht="26.4">
      <c r="A1552" s="222" t="s">
        <v>2297</v>
      </c>
      <c r="B1552" s="222"/>
      <c r="C1552" s="222"/>
      <c r="D1552" s="222"/>
      <c r="E1552" s="110" t="s">
        <v>2298</v>
      </c>
      <c r="F1552" s="86">
        <v>29807000</v>
      </c>
      <c r="G1552" s="84"/>
    </row>
    <row r="1553" spans="1:7" ht="26.4">
      <c r="A1553" s="222" t="s">
        <v>2299</v>
      </c>
      <c r="B1553" s="222"/>
      <c r="C1553" s="222"/>
      <c r="D1553" s="222"/>
      <c r="E1553" s="110" t="s">
        <v>2300</v>
      </c>
      <c r="F1553" s="86">
        <v>7939000</v>
      </c>
      <c r="G1553" s="84"/>
    </row>
    <row r="1554" spans="1:7" ht="26.4">
      <c r="A1554" s="222" t="s">
        <v>2301</v>
      </c>
      <c r="B1554" s="222"/>
      <c r="C1554" s="222"/>
      <c r="D1554" s="222"/>
      <c r="E1554" s="110" t="s">
        <v>2302</v>
      </c>
      <c r="F1554" s="86">
        <v>33679000</v>
      </c>
      <c r="G1554" s="84"/>
    </row>
    <row r="1555" spans="1:7" ht="26.4">
      <c r="A1555" s="222" t="s">
        <v>2303</v>
      </c>
      <c r="B1555" s="222"/>
      <c r="C1555" s="222"/>
      <c r="D1555" s="222"/>
      <c r="E1555" s="110" t="s">
        <v>2304</v>
      </c>
      <c r="F1555" s="86">
        <v>9036000</v>
      </c>
      <c r="G1555" s="84"/>
    </row>
    <row r="1556" spans="1:7" ht="26.4">
      <c r="A1556" s="222" t="s">
        <v>2305</v>
      </c>
      <c r="B1556" s="222"/>
      <c r="C1556" s="222"/>
      <c r="D1556" s="222"/>
      <c r="E1556" s="110" t="s">
        <v>2306</v>
      </c>
      <c r="F1556" s="86">
        <v>8126000</v>
      </c>
      <c r="G1556" s="84"/>
    </row>
    <row r="1557" spans="1:7" ht="26.4">
      <c r="A1557" s="222" t="s">
        <v>2307</v>
      </c>
      <c r="B1557" s="222"/>
      <c r="C1557" s="222"/>
      <c r="D1557" s="222"/>
      <c r="E1557" s="110" t="s">
        <v>2308</v>
      </c>
      <c r="F1557" s="86">
        <v>9760000</v>
      </c>
      <c r="G1557" s="84"/>
    </row>
    <row r="1558" spans="1:7" ht="26.4">
      <c r="A1558" s="222" t="s">
        <v>2309</v>
      </c>
      <c r="B1558" s="222"/>
      <c r="C1558" s="222"/>
      <c r="D1558" s="222"/>
      <c r="E1558" s="110" t="s">
        <v>2310</v>
      </c>
      <c r="F1558" s="86">
        <v>8126000</v>
      </c>
      <c r="G1558" s="84"/>
    </row>
    <row r="1559" spans="1:7" ht="26.4">
      <c r="A1559" s="222" t="s">
        <v>2311</v>
      </c>
      <c r="B1559" s="222"/>
      <c r="C1559" s="222"/>
      <c r="D1559" s="222"/>
      <c r="E1559" s="110" t="s">
        <v>2312</v>
      </c>
      <c r="F1559" s="86">
        <v>36623000</v>
      </c>
      <c r="G1559" s="84"/>
    </row>
    <row r="1560" spans="1:7" ht="26.4">
      <c r="A1560" s="222" t="s">
        <v>2313</v>
      </c>
      <c r="B1560" s="222"/>
      <c r="C1560" s="222"/>
      <c r="D1560" s="222"/>
      <c r="E1560" s="110" t="s">
        <v>2314</v>
      </c>
      <c r="F1560" s="86">
        <v>9947000</v>
      </c>
      <c r="G1560" s="84"/>
    </row>
    <row r="1561" spans="1:7" ht="26.4">
      <c r="A1561" s="222" t="s">
        <v>2315</v>
      </c>
      <c r="B1561" s="222"/>
      <c r="C1561" s="222"/>
      <c r="D1561" s="222"/>
      <c r="E1561" s="110" t="s">
        <v>2316</v>
      </c>
      <c r="F1561" s="86">
        <v>8313000</v>
      </c>
      <c r="G1561" s="84"/>
    </row>
    <row r="1562" spans="1:7" ht="26.4">
      <c r="A1562" s="222" t="s">
        <v>2317</v>
      </c>
      <c r="B1562" s="222"/>
      <c r="C1562" s="222"/>
      <c r="D1562" s="222"/>
      <c r="E1562" s="110" t="s">
        <v>2318</v>
      </c>
      <c r="F1562" s="86">
        <v>14321000</v>
      </c>
      <c r="G1562" s="84"/>
    </row>
    <row r="1563" spans="1:7" ht="26.4">
      <c r="A1563" s="222" t="s">
        <v>2319</v>
      </c>
      <c r="B1563" s="222"/>
      <c r="C1563" s="222"/>
      <c r="D1563" s="222"/>
      <c r="E1563" s="110" t="s">
        <v>2320</v>
      </c>
      <c r="F1563" s="86">
        <v>8500000</v>
      </c>
      <c r="G1563" s="84"/>
    </row>
    <row r="1564" spans="1:7" ht="26.4">
      <c r="A1564" s="222" t="s">
        <v>2321</v>
      </c>
      <c r="B1564" s="222"/>
      <c r="C1564" s="222"/>
      <c r="D1564" s="222"/>
      <c r="E1564" s="110" t="s">
        <v>2322</v>
      </c>
      <c r="F1564" s="86">
        <v>8126000</v>
      </c>
      <c r="G1564" s="84"/>
    </row>
    <row r="1565" spans="1:7" ht="26.4">
      <c r="A1565" s="222" t="s">
        <v>2323</v>
      </c>
      <c r="B1565" s="222"/>
      <c r="C1565" s="222"/>
      <c r="D1565" s="222"/>
      <c r="E1565" s="110" t="s">
        <v>2324</v>
      </c>
      <c r="F1565" s="86">
        <v>12101000</v>
      </c>
      <c r="G1565" s="84"/>
    </row>
    <row r="1566" spans="1:7" ht="26.4">
      <c r="A1566" s="222" t="s">
        <v>2325</v>
      </c>
      <c r="B1566" s="222"/>
      <c r="C1566" s="222"/>
      <c r="D1566" s="222"/>
      <c r="E1566" s="110" t="s">
        <v>2326</v>
      </c>
      <c r="F1566" s="86">
        <v>9061000</v>
      </c>
      <c r="G1566" s="84"/>
    </row>
    <row r="1567" spans="1:7" ht="26.4">
      <c r="A1567" s="222" t="s">
        <v>2327</v>
      </c>
      <c r="B1567" s="222"/>
      <c r="C1567" s="222"/>
      <c r="D1567" s="222"/>
      <c r="E1567" s="110" t="s">
        <v>2328</v>
      </c>
      <c r="F1567" s="86">
        <v>8500000</v>
      </c>
      <c r="G1567" s="84"/>
    </row>
    <row r="1568" spans="1:7" ht="26.4">
      <c r="A1568" s="222" t="s">
        <v>2329</v>
      </c>
      <c r="B1568" s="222"/>
      <c r="C1568" s="222"/>
      <c r="D1568" s="222"/>
      <c r="E1568" s="110" t="s">
        <v>2330</v>
      </c>
      <c r="F1568" s="86">
        <v>10134000</v>
      </c>
      <c r="G1568" s="84"/>
    </row>
    <row r="1569" spans="1:7" ht="26.4">
      <c r="A1569" s="222" t="s">
        <v>2331</v>
      </c>
      <c r="B1569" s="222"/>
      <c r="C1569" s="222"/>
      <c r="D1569" s="222"/>
      <c r="E1569" s="110" t="s">
        <v>2332</v>
      </c>
      <c r="F1569" s="86">
        <v>13012000</v>
      </c>
      <c r="G1569" s="84"/>
    </row>
    <row r="1570" spans="1:7" ht="26.4">
      <c r="A1570" s="222" t="s">
        <v>2333</v>
      </c>
      <c r="B1570" s="222"/>
      <c r="C1570" s="222"/>
      <c r="D1570" s="222"/>
      <c r="E1570" s="110" t="s">
        <v>2334</v>
      </c>
      <c r="F1570" s="86">
        <v>7939000</v>
      </c>
      <c r="G1570" s="84"/>
    </row>
    <row r="1571" spans="1:7" ht="26.4">
      <c r="A1571" s="222" t="s">
        <v>2335</v>
      </c>
      <c r="B1571" s="222"/>
      <c r="C1571" s="222"/>
      <c r="D1571" s="222"/>
      <c r="E1571" s="110" t="s">
        <v>2336</v>
      </c>
      <c r="F1571" s="86">
        <v>13386000</v>
      </c>
      <c r="G1571" s="84"/>
    </row>
    <row r="1572" spans="1:7" ht="26.4">
      <c r="A1572" s="222" t="s">
        <v>2337</v>
      </c>
      <c r="B1572" s="222"/>
      <c r="C1572" s="222"/>
      <c r="D1572" s="222"/>
      <c r="E1572" s="110" t="s">
        <v>2338</v>
      </c>
      <c r="F1572" s="86">
        <v>31840000</v>
      </c>
      <c r="G1572" s="84"/>
    </row>
    <row r="1573" spans="1:7" ht="26.4">
      <c r="A1573" s="222" t="s">
        <v>2339</v>
      </c>
      <c r="B1573" s="222"/>
      <c r="C1573" s="222"/>
      <c r="D1573" s="222"/>
      <c r="E1573" s="110" t="s">
        <v>2340</v>
      </c>
      <c r="F1573" s="86">
        <v>12500000</v>
      </c>
      <c r="G1573" s="84"/>
    </row>
    <row r="1574" spans="1:7" ht="26.4">
      <c r="A1574" s="222" t="s">
        <v>2341</v>
      </c>
      <c r="B1574" s="222"/>
      <c r="C1574" s="222"/>
      <c r="D1574" s="222"/>
      <c r="E1574" s="110" t="s">
        <v>2342</v>
      </c>
      <c r="F1574" s="86">
        <v>9223000</v>
      </c>
      <c r="G1574" s="84"/>
    </row>
    <row r="1575" spans="1:7" ht="26.4">
      <c r="A1575" s="222" t="s">
        <v>2343</v>
      </c>
      <c r="B1575" s="222"/>
      <c r="C1575" s="222"/>
      <c r="D1575" s="222"/>
      <c r="E1575" s="110" t="s">
        <v>2344</v>
      </c>
      <c r="F1575" s="86">
        <v>10159000</v>
      </c>
      <c r="G1575" s="84"/>
    </row>
    <row r="1576" spans="1:7" ht="26.4">
      <c r="A1576" s="222" t="s">
        <v>2345</v>
      </c>
      <c r="B1576" s="222"/>
      <c r="C1576" s="222"/>
      <c r="D1576" s="222"/>
      <c r="E1576" s="110" t="s">
        <v>2346</v>
      </c>
      <c r="F1576" s="86">
        <v>9785000</v>
      </c>
      <c r="G1576" s="84"/>
    </row>
    <row r="1577" spans="1:7" ht="26.4">
      <c r="A1577" s="222" t="s">
        <v>2347</v>
      </c>
      <c r="B1577" s="222"/>
      <c r="C1577" s="222"/>
      <c r="D1577" s="222"/>
      <c r="E1577" s="110" t="s">
        <v>2348</v>
      </c>
      <c r="F1577" s="86">
        <v>12849000</v>
      </c>
      <c r="G1577" s="84"/>
    </row>
    <row r="1578" spans="1:7" ht="26.4">
      <c r="A1578" s="222" t="s">
        <v>2349</v>
      </c>
      <c r="B1578" s="222"/>
      <c r="C1578" s="222"/>
      <c r="D1578" s="222"/>
      <c r="E1578" s="110" t="s">
        <v>2350</v>
      </c>
      <c r="F1578" s="86">
        <v>8874000</v>
      </c>
      <c r="G1578" s="84"/>
    </row>
    <row r="1579" spans="1:7" ht="26.4">
      <c r="A1579" s="222" t="s">
        <v>2351</v>
      </c>
      <c r="B1579" s="222"/>
      <c r="C1579" s="222"/>
      <c r="D1579" s="222"/>
      <c r="E1579" s="110" t="s">
        <v>2352</v>
      </c>
      <c r="F1579" s="86">
        <v>9597000</v>
      </c>
      <c r="G1579" s="84"/>
    </row>
    <row r="1580" spans="1:7" ht="26.4">
      <c r="A1580" s="222" t="s">
        <v>2353</v>
      </c>
      <c r="B1580" s="222"/>
      <c r="C1580" s="222"/>
      <c r="D1580" s="222"/>
      <c r="E1580" s="110" t="s">
        <v>2354</v>
      </c>
      <c r="F1580" s="86">
        <v>11419000</v>
      </c>
      <c r="G1580" s="84"/>
    </row>
    <row r="1581" spans="1:7" ht="26.4">
      <c r="A1581" s="222" t="s">
        <v>2355</v>
      </c>
      <c r="B1581" s="222"/>
      <c r="C1581" s="222"/>
      <c r="D1581" s="222"/>
      <c r="E1581" s="110" t="s">
        <v>2356</v>
      </c>
      <c r="F1581" s="86">
        <v>11606000</v>
      </c>
      <c r="G1581" s="84"/>
    </row>
    <row r="1582" spans="1:7" ht="26.4">
      <c r="A1582" s="222" t="s">
        <v>2357</v>
      </c>
      <c r="B1582" s="222"/>
      <c r="C1582" s="222"/>
      <c r="D1582" s="222"/>
      <c r="E1582" s="110" t="s">
        <v>2358</v>
      </c>
      <c r="F1582" s="86">
        <v>19085000</v>
      </c>
      <c r="G1582" s="84"/>
    </row>
    <row r="1583" spans="1:7" ht="26.4">
      <c r="A1583" s="222" t="s">
        <v>2359</v>
      </c>
      <c r="B1583" s="222"/>
      <c r="C1583" s="222"/>
      <c r="D1583" s="222"/>
      <c r="E1583" s="110" t="s">
        <v>2360</v>
      </c>
      <c r="F1583" s="86">
        <v>12703000</v>
      </c>
      <c r="G1583" s="84"/>
    </row>
    <row r="1584" spans="1:7" ht="26.4">
      <c r="A1584" s="222" t="s">
        <v>2361</v>
      </c>
      <c r="B1584" s="222"/>
      <c r="C1584" s="222"/>
      <c r="D1584" s="222"/>
      <c r="E1584" s="110" t="s">
        <v>2362</v>
      </c>
      <c r="F1584" s="86">
        <v>41038000</v>
      </c>
      <c r="G1584" s="84"/>
    </row>
    <row r="1585" spans="1:7" ht="26.4">
      <c r="A1585" s="222" t="s">
        <v>2363</v>
      </c>
      <c r="B1585" s="222"/>
      <c r="C1585" s="222"/>
      <c r="D1585" s="222"/>
      <c r="E1585" s="110" t="s">
        <v>2364</v>
      </c>
      <c r="F1585" s="86">
        <v>14670000</v>
      </c>
      <c r="G1585" s="84"/>
    </row>
    <row r="1586" spans="1:7" ht="26.4">
      <c r="A1586" s="222" t="s">
        <v>2365</v>
      </c>
      <c r="B1586" s="222"/>
      <c r="C1586" s="222"/>
      <c r="D1586" s="222"/>
      <c r="E1586" s="110" t="s">
        <v>2366</v>
      </c>
      <c r="F1586" s="86">
        <v>11069000</v>
      </c>
      <c r="G1586" s="84"/>
    </row>
    <row r="1587" spans="1:7" ht="26.4">
      <c r="A1587" s="222" t="s">
        <v>2367</v>
      </c>
      <c r="B1587" s="222"/>
      <c r="C1587" s="222"/>
      <c r="D1587" s="222"/>
      <c r="E1587" s="110" t="s">
        <v>2368</v>
      </c>
      <c r="F1587" s="86">
        <v>10508000</v>
      </c>
      <c r="G1587" s="84"/>
    </row>
    <row r="1588" spans="1:7" ht="26.4">
      <c r="A1588" s="222" t="s">
        <v>2369</v>
      </c>
      <c r="B1588" s="222"/>
      <c r="C1588" s="222"/>
      <c r="D1588" s="222"/>
      <c r="E1588" s="110" t="s">
        <v>2370</v>
      </c>
      <c r="F1588" s="86">
        <v>8849000</v>
      </c>
      <c r="G1588" s="84"/>
    </row>
    <row r="1589" spans="1:7" ht="26.4">
      <c r="A1589" s="222" t="s">
        <v>2371</v>
      </c>
      <c r="B1589" s="222"/>
      <c r="C1589" s="222"/>
      <c r="D1589" s="222"/>
      <c r="E1589" s="110" t="s">
        <v>2372</v>
      </c>
      <c r="F1589" s="86">
        <v>9760000</v>
      </c>
      <c r="G1589" s="84"/>
    </row>
    <row r="1590" spans="1:7" ht="26.4">
      <c r="A1590" s="222" t="s">
        <v>2373</v>
      </c>
      <c r="B1590" s="222"/>
      <c r="C1590" s="222"/>
      <c r="D1590" s="222"/>
      <c r="E1590" s="110" t="s">
        <v>2374</v>
      </c>
      <c r="F1590" s="86">
        <v>14296000</v>
      </c>
      <c r="G1590" s="84"/>
    </row>
    <row r="1591" spans="1:7" ht="26.4">
      <c r="A1591" s="222" t="s">
        <v>2375</v>
      </c>
      <c r="B1591" s="222"/>
      <c r="C1591" s="222"/>
      <c r="D1591" s="222"/>
      <c r="E1591" s="110" t="s">
        <v>2376</v>
      </c>
      <c r="F1591" s="86">
        <v>7939000</v>
      </c>
      <c r="G1591" s="84"/>
    </row>
    <row r="1592" spans="1:7" ht="26.4">
      <c r="A1592" s="222" t="s">
        <v>2177</v>
      </c>
      <c r="B1592" s="222"/>
      <c r="C1592" s="222"/>
      <c r="D1592" s="222"/>
      <c r="E1592" s="110" t="s">
        <v>2377</v>
      </c>
      <c r="F1592" s="86">
        <v>8126000</v>
      </c>
      <c r="G1592" s="84"/>
    </row>
    <row r="1593" spans="1:7" ht="26.4">
      <c r="A1593" s="222" t="s">
        <v>2179</v>
      </c>
      <c r="B1593" s="222"/>
      <c r="C1593" s="222"/>
      <c r="D1593" s="222"/>
      <c r="E1593" s="110" t="s">
        <v>2378</v>
      </c>
      <c r="F1593" s="86">
        <v>7939000</v>
      </c>
      <c r="G1593" s="84"/>
    </row>
    <row r="1594" spans="1:7" ht="26.4">
      <c r="A1594" s="222" t="s">
        <v>2181</v>
      </c>
      <c r="B1594" s="222"/>
      <c r="C1594" s="222"/>
      <c r="D1594" s="222"/>
      <c r="E1594" s="110" t="s">
        <v>2379</v>
      </c>
      <c r="F1594" s="86">
        <v>13548000</v>
      </c>
      <c r="G1594" s="84"/>
    </row>
    <row r="1595" spans="1:7" ht="26.4">
      <c r="A1595" s="222" t="s">
        <v>2183</v>
      </c>
      <c r="B1595" s="222"/>
      <c r="C1595" s="222"/>
      <c r="D1595" s="222"/>
      <c r="E1595" s="110" t="s">
        <v>2380</v>
      </c>
      <c r="F1595" s="86">
        <v>10858000</v>
      </c>
      <c r="G1595" s="84"/>
    </row>
    <row r="1596" spans="1:7" ht="26.4">
      <c r="A1596" s="222" t="s">
        <v>2185</v>
      </c>
      <c r="B1596" s="222"/>
      <c r="C1596" s="222"/>
      <c r="D1596" s="222"/>
      <c r="E1596" s="110" t="s">
        <v>2381</v>
      </c>
      <c r="F1596" s="86">
        <v>7378000</v>
      </c>
      <c r="G1596" s="84"/>
    </row>
    <row r="1597" spans="1:7" ht="26.4">
      <c r="A1597" s="222" t="s">
        <v>2187</v>
      </c>
      <c r="B1597" s="222"/>
      <c r="C1597" s="222"/>
      <c r="D1597" s="222"/>
      <c r="E1597" s="110" t="s">
        <v>2382</v>
      </c>
      <c r="F1597" s="86">
        <v>7939000</v>
      </c>
      <c r="G1597" s="84"/>
    </row>
    <row r="1598" spans="1:7" ht="26.4">
      <c r="A1598" s="222" t="s">
        <v>2189</v>
      </c>
      <c r="B1598" s="222"/>
      <c r="C1598" s="222"/>
      <c r="D1598" s="222"/>
      <c r="E1598" s="110" t="s">
        <v>2383</v>
      </c>
      <c r="F1598" s="86">
        <v>7565000</v>
      </c>
      <c r="G1598" s="84"/>
    </row>
    <row r="1599" spans="1:7" ht="26.4">
      <c r="A1599" s="222" t="s">
        <v>2191</v>
      </c>
      <c r="B1599" s="222"/>
      <c r="C1599" s="222"/>
      <c r="D1599" s="222"/>
      <c r="E1599" s="110" t="s">
        <v>2384</v>
      </c>
      <c r="F1599" s="86">
        <v>9036000</v>
      </c>
      <c r="G1599" s="84"/>
    </row>
    <row r="1600" spans="1:7" ht="26.4">
      <c r="A1600" s="222" t="s">
        <v>2193</v>
      </c>
      <c r="B1600" s="222"/>
      <c r="C1600" s="222"/>
      <c r="D1600" s="222"/>
      <c r="E1600" s="110" t="s">
        <v>2385</v>
      </c>
      <c r="F1600" s="86">
        <v>10321000</v>
      </c>
      <c r="G1600" s="84"/>
    </row>
    <row r="1601" spans="1:7" ht="26.4">
      <c r="A1601" s="222" t="s">
        <v>2195</v>
      </c>
      <c r="B1601" s="222"/>
      <c r="C1601" s="222"/>
      <c r="D1601" s="222"/>
      <c r="E1601" s="110" t="s">
        <v>2386</v>
      </c>
      <c r="F1601" s="86">
        <v>10321000</v>
      </c>
      <c r="G1601" s="84"/>
    </row>
    <row r="1602" spans="1:7" ht="26.4">
      <c r="A1602" s="222" t="s">
        <v>2197</v>
      </c>
      <c r="B1602" s="222"/>
      <c r="C1602" s="222"/>
      <c r="D1602" s="222"/>
      <c r="E1602" s="110" t="s">
        <v>2387</v>
      </c>
      <c r="F1602" s="86">
        <v>9036000</v>
      </c>
      <c r="G1602" s="84"/>
    </row>
    <row r="1603" spans="1:7" ht="26.4">
      <c r="A1603" s="222" t="s">
        <v>2199</v>
      </c>
      <c r="B1603" s="222"/>
      <c r="C1603" s="222"/>
      <c r="D1603" s="222"/>
      <c r="E1603" s="110" t="s">
        <v>2388</v>
      </c>
      <c r="F1603" s="86">
        <v>8849000</v>
      </c>
      <c r="G1603" s="84"/>
    </row>
    <row r="1604" spans="1:7" ht="26.4">
      <c r="A1604" s="222" t="s">
        <v>2201</v>
      </c>
      <c r="B1604" s="222"/>
      <c r="C1604" s="222"/>
      <c r="D1604" s="222"/>
      <c r="E1604" s="110" t="s">
        <v>2389</v>
      </c>
      <c r="F1604" s="86">
        <v>8849000</v>
      </c>
      <c r="G1604" s="84"/>
    </row>
    <row r="1605" spans="1:7" ht="26.4">
      <c r="A1605" s="222" t="s">
        <v>2203</v>
      </c>
      <c r="B1605" s="222"/>
      <c r="C1605" s="222"/>
      <c r="D1605" s="222"/>
      <c r="E1605" s="110" t="s">
        <v>2390</v>
      </c>
      <c r="F1605" s="86">
        <v>8849000</v>
      </c>
      <c r="G1605" s="84"/>
    </row>
    <row r="1606" spans="1:7" ht="26.4">
      <c r="A1606" s="222" t="s">
        <v>2205</v>
      </c>
      <c r="B1606" s="222"/>
      <c r="C1606" s="222"/>
      <c r="D1606" s="222"/>
      <c r="E1606" s="110" t="s">
        <v>2391</v>
      </c>
      <c r="F1606" s="86">
        <v>9036000</v>
      </c>
      <c r="G1606" s="84"/>
    </row>
    <row r="1607" spans="1:7" ht="26.4">
      <c r="A1607" s="222" t="s">
        <v>2207</v>
      </c>
      <c r="B1607" s="222"/>
      <c r="C1607" s="222"/>
      <c r="D1607" s="222"/>
      <c r="E1607" s="110" t="s">
        <v>2392</v>
      </c>
      <c r="F1607" s="86">
        <v>9760000</v>
      </c>
      <c r="G1607" s="84"/>
    </row>
    <row r="1608" spans="1:7" ht="26.4">
      <c r="A1608" s="222" t="s">
        <v>2209</v>
      </c>
      <c r="B1608" s="222"/>
      <c r="C1608" s="222"/>
      <c r="D1608" s="222"/>
      <c r="E1608" s="110" t="s">
        <v>2393</v>
      </c>
      <c r="F1608" s="86">
        <v>8849000</v>
      </c>
      <c r="G1608" s="84"/>
    </row>
    <row r="1609" spans="1:7" ht="26.4">
      <c r="A1609" s="222" t="s">
        <v>2211</v>
      </c>
      <c r="B1609" s="222"/>
      <c r="C1609" s="222"/>
      <c r="D1609" s="222"/>
      <c r="E1609" s="110" t="s">
        <v>2394</v>
      </c>
      <c r="F1609" s="86">
        <v>8849000</v>
      </c>
      <c r="G1609" s="84"/>
    </row>
    <row r="1610" spans="1:7" ht="26.4">
      <c r="A1610" s="222" t="s">
        <v>2213</v>
      </c>
      <c r="B1610" s="222"/>
      <c r="C1610" s="222"/>
      <c r="D1610" s="222"/>
      <c r="E1610" s="110" t="s">
        <v>2395</v>
      </c>
      <c r="F1610" s="86">
        <v>13012000</v>
      </c>
      <c r="G1610" s="84"/>
    </row>
    <row r="1611" spans="1:7" ht="26.4">
      <c r="A1611" s="222" t="s">
        <v>2215</v>
      </c>
      <c r="B1611" s="222"/>
      <c r="C1611" s="222"/>
      <c r="D1611" s="222"/>
      <c r="E1611" s="110" t="s">
        <v>2396</v>
      </c>
      <c r="F1611" s="86">
        <v>8849000</v>
      </c>
      <c r="G1611" s="84"/>
    </row>
    <row r="1612" spans="1:7" ht="26.4">
      <c r="A1612" s="222" t="s">
        <v>2217</v>
      </c>
      <c r="B1612" s="222"/>
      <c r="C1612" s="222"/>
      <c r="D1612" s="222"/>
      <c r="E1612" s="110" t="s">
        <v>2397</v>
      </c>
      <c r="F1612" s="86">
        <v>34403000</v>
      </c>
      <c r="G1612" s="84"/>
    </row>
    <row r="1613" spans="1:7" ht="26.4">
      <c r="A1613" s="222" t="s">
        <v>2219</v>
      </c>
      <c r="B1613" s="222"/>
      <c r="C1613" s="222"/>
      <c r="D1613" s="222"/>
      <c r="E1613" s="110" t="s">
        <v>2398</v>
      </c>
      <c r="F1613" s="86">
        <v>9573000</v>
      </c>
      <c r="G1613" s="84"/>
    </row>
    <row r="1614" spans="1:7" ht="26.4">
      <c r="A1614" s="222" t="s">
        <v>2221</v>
      </c>
      <c r="B1614" s="222"/>
      <c r="C1614" s="222"/>
      <c r="D1614" s="222"/>
      <c r="E1614" s="110" t="s">
        <v>2399</v>
      </c>
      <c r="F1614" s="86">
        <v>8849000</v>
      </c>
      <c r="G1614" s="84"/>
    </row>
    <row r="1615" spans="1:7" ht="26.4">
      <c r="A1615" s="222" t="s">
        <v>2223</v>
      </c>
      <c r="B1615" s="222"/>
      <c r="C1615" s="222"/>
      <c r="D1615" s="222"/>
      <c r="E1615" s="110" t="s">
        <v>2400</v>
      </c>
      <c r="F1615" s="86">
        <v>13012000</v>
      </c>
      <c r="G1615" s="84"/>
    </row>
    <row r="1616" spans="1:7" ht="26.4">
      <c r="A1616" s="222" t="s">
        <v>2225</v>
      </c>
      <c r="B1616" s="222"/>
      <c r="C1616" s="222"/>
      <c r="D1616" s="222"/>
      <c r="E1616" s="110" t="s">
        <v>2401</v>
      </c>
      <c r="F1616" s="86">
        <v>11003000</v>
      </c>
      <c r="G1616" s="84"/>
    </row>
    <row r="1617" spans="1:7" ht="26.4">
      <c r="A1617" s="222" t="s">
        <v>2227</v>
      </c>
      <c r="B1617" s="222"/>
      <c r="C1617" s="222"/>
      <c r="D1617" s="222"/>
      <c r="E1617" s="110" t="s">
        <v>2402</v>
      </c>
      <c r="F1617" s="86">
        <v>9597000</v>
      </c>
      <c r="G1617" s="84"/>
    </row>
    <row r="1618" spans="1:7" ht="26.4">
      <c r="A1618" s="222" t="s">
        <v>2229</v>
      </c>
      <c r="B1618" s="222"/>
      <c r="C1618" s="222"/>
      <c r="D1618" s="222"/>
      <c r="E1618" s="110" t="s">
        <v>2403</v>
      </c>
      <c r="F1618" s="86">
        <v>8849000</v>
      </c>
      <c r="G1618" s="84"/>
    </row>
    <row r="1619" spans="1:7" ht="26.4">
      <c r="A1619" s="222" t="s">
        <v>2231</v>
      </c>
      <c r="B1619" s="222"/>
      <c r="C1619" s="222"/>
      <c r="D1619" s="222"/>
      <c r="E1619" s="110" t="s">
        <v>2404</v>
      </c>
      <c r="F1619" s="86">
        <v>8126000</v>
      </c>
      <c r="G1619" s="84"/>
    </row>
    <row r="1620" spans="1:7" ht="26.4">
      <c r="A1620" s="222" t="s">
        <v>2233</v>
      </c>
      <c r="B1620" s="222"/>
      <c r="C1620" s="222"/>
      <c r="D1620" s="222"/>
      <c r="E1620" s="110" t="s">
        <v>2405</v>
      </c>
      <c r="F1620" s="86">
        <v>7939000</v>
      </c>
      <c r="G1620" s="84"/>
    </row>
    <row r="1621" spans="1:7" ht="26.4">
      <c r="A1621" s="222" t="s">
        <v>2235</v>
      </c>
      <c r="B1621" s="222"/>
      <c r="C1621" s="222"/>
      <c r="D1621" s="222"/>
      <c r="E1621" s="110" t="s">
        <v>2406</v>
      </c>
      <c r="F1621" s="86">
        <v>9760000</v>
      </c>
      <c r="G1621" s="84"/>
    </row>
    <row r="1622" spans="1:7" ht="26.4">
      <c r="A1622" s="222" t="s">
        <v>2237</v>
      </c>
      <c r="B1622" s="222"/>
      <c r="C1622" s="222"/>
      <c r="D1622" s="222"/>
      <c r="E1622" s="110" t="s">
        <v>2407</v>
      </c>
      <c r="F1622" s="86">
        <v>12824500</v>
      </c>
      <c r="G1622" s="84"/>
    </row>
    <row r="1623" spans="1:7" ht="26.4">
      <c r="A1623" s="222" t="s">
        <v>2239</v>
      </c>
      <c r="B1623" s="222"/>
      <c r="C1623" s="222"/>
      <c r="D1623" s="222"/>
      <c r="E1623" s="110" t="s">
        <v>2408</v>
      </c>
      <c r="F1623" s="86">
        <v>7939000</v>
      </c>
      <c r="G1623" s="84"/>
    </row>
    <row r="1624" spans="1:7" ht="26.4">
      <c r="A1624" s="222" t="s">
        <v>2241</v>
      </c>
      <c r="B1624" s="222"/>
      <c r="C1624" s="222"/>
      <c r="D1624" s="222"/>
      <c r="E1624" s="110" t="s">
        <v>2409</v>
      </c>
      <c r="F1624" s="86">
        <v>8849000</v>
      </c>
      <c r="G1624" s="84"/>
    </row>
    <row r="1625" spans="1:7" ht="26.4">
      <c r="A1625" s="222" t="s">
        <v>2243</v>
      </c>
      <c r="B1625" s="222"/>
      <c r="C1625" s="222"/>
      <c r="D1625" s="222"/>
      <c r="E1625" s="110" t="s">
        <v>2410</v>
      </c>
      <c r="F1625" s="86">
        <v>7939000</v>
      </c>
      <c r="G1625" s="84"/>
    </row>
    <row r="1626" spans="1:7" ht="26.4">
      <c r="A1626" s="222" t="s">
        <v>2245</v>
      </c>
      <c r="B1626" s="222"/>
      <c r="C1626" s="222"/>
      <c r="D1626" s="222"/>
      <c r="E1626" s="110" t="s">
        <v>2411</v>
      </c>
      <c r="F1626" s="86">
        <v>13735000</v>
      </c>
      <c r="G1626" s="84"/>
    </row>
    <row r="1627" spans="1:7" ht="26.4">
      <c r="A1627" s="222" t="s">
        <v>2247</v>
      </c>
      <c r="B1627" s="222"/>
      <c r="C1627" s="222"/>
      <c r="D1627" s="222"/>
      <c r="E1627" s="110" t="s">
        <v>2412</v>
      </c>
      <c r="F1627" s="86">
        <v>14646000</v>
      </c>
      <c r="G1627" s="84"/>
    </row>
    <row r="1628" spans="1:7" ht="26.4">
      <c r="A1628" s="222" t="s">
        <v>2249</v>
      </c>
      <c r="B1628" s="222"/>
      <c r="C1628" s="222"/>
      <c r="D1628" s="222"/>
      <c r="E1628" s="110" t="s">
        <v>2413</v>
      </c>
      <c r="F1628" s="86">
        <v>9760000</v>
      </c>
      <c r="G1628" s="84"/>
    </row>
    <row r="1629" spans="1:7" ht="26.4">
      <c r="A1629" s="222" t="s">
        <v>2251</v>
      </c>
      <c r="B1629" s="222"/>
      <c r="C1629" s="222"/>
      <c r="D1629" s="222"/>
      <c r="E1629" s="110" t="s">
        <v>2414</v>
      </c>
      <c r="F1629" s="86">
        <v>18621000</v>
      </c>
      <c r="G1629" s="84"/>
    </row>
    <row r="1630" spans="1:7" ht="26.4">
      <c r="A1630" s="222" t="s">
        <v>2253</v>
      </c>
      <c r="B1630" s="222"/>
      <c r="C1630" s="222"/>
      <c r="D1630" s="222"/>
      <c r="E1630" s="110" t="s">
        <v>2415</v>
      </c>
      <c r="F1630" s="86">
        <v>7752000</v>
      </c>
      <c r="G1630" s="84"/>
    </row>
    <row r="1631" spans="1:7" ht="26.4">
      <c r="A1631" s="222" t="s">
        <v>2255</v>
      </c>
      <c r="B1631" s="222"/>
      <c r="C1631" s="222"/>
      <c r="D1631" s="222"/>
      <c r="E1631" s="110" t="s">
        <v>2416</v>
      </c>
      <c r="F1631" s="86">
        <v>7939000</v>
      </c>
      <c r="G1631" s="84"/>
    </row>
    <row r="1632" spans="1:7" ht="26.4">
      <c r="A1632" s="222" t="s">
        <v>2257</v>
      </c>
      <c r="B1632" s="222"/>
      <c r="C1632" s="222"/>
      <c r="D1632" s="222"/>
      <c r="E1632" s="110" t="s">
        <v>2417</v>
      </c>
      <c r="F1632" s="86">
        <v>8849000</v>
      </c>
      <c r="G1632" s="84"/>
    </row>
    <row r="1633" spans="1:7" ht="26.4">
      <c r="A1633" s="222" t="s">
        <v>2259</v>
      </c>
      <c r="B1633" s="222"/>
      <c r="C1633" s="222"/>
      <c r="D1633" s="222"/>
      <c r="E1633" s="110" t="s">
        <v>2418</v>
      </c>
      <c r="F1633" s="86">
        <v>11003000</v>
      </c>
      <c r="G1633" s="84"/>
    </row>
    <row r="1634" spans="1:7" ht="26.4">
      <c r="A1634" s="222" t="s">
        <v>2261</v>
      </c>
      <c r="B1634" s="222"/>
      <c r="C1634" s="222"/>
      <c r="D1634" s="222"/>
      <c r="E1634" s="110" t="s">
        <v>2419</v>
      </c>
      <c r="F1634" s="86">
        <v>7939000</v>
      </c>
      <c r="G1634" s="84"/>
    </row>
    <row r="1635" spans="1:7" ht="26.4">
      <c r="A1635" s="222" t="s">
        <v>2263</v>
      </c>
      <c r="B1635" s="222"/>
      <c r="C1635" s="222"/>
      <c r="D1635" s="222"/>
      <c r="E1635" s="110" t="s">
        <v>2420</v>
      </c>
      <c r="F1635" s="86">
        <v>9036000</v>
      </c>
      <c r="G1635" s="84"/>
    </row>
    <row r="1636" spans="1:7" ht="26.4">
      <c r="A1636" s="222" t="s">
        <v>2265</v>
      </c>
      <c r="B1636" s="222"/>
      <c r="C1636" s="222"/>
      <c r="D1636" s="222"/>
      <c r="E1636" s="110" t="s">
        <v>2421</v>
      </c>
      <c r="F1636" s="86">
        <v>7939000</v>
      </c>
      <c r="G1636" s="84"/>
    </row>
    <row r="1637" spans="1:7" ht="26.4">
      <c r="A1637" s="222" t="s">
        <v>2267</v>
      </c>
      <c r="B1637" s="222"/>
      <c r="C1637" s="222"/>
      <c r="D1637" s="222"/>
      <c r="E1637" s="110" t="s">
        <v>2422</v>
      </c>
      <c r="F1637" s="86">
        <v>11914000</v>
      </c>
      <c r="G1637" s="84"/>
    </row>
    <row r="1638" spans="1:7" ht="26.4">
      <c r="A1638" s="222" t="s">
        <v>2269</v>
      </c>
      <c r="B1638" s="222"/>
      <c r="C1638" s="222"/>
      <c r="D1638" s="222"/>
      <c r="E1638" s="110" t="s">
        <v>2423</v>
      </c>
      <c r="F1638" s="86">
        <v>7752000</v>
      </c>
      <c r="G1638" s="84"/>
    </row>
    <row r="1639" spans="1:7" ht="26.4">
      <c r="A1639" s="222" t="s">
        <v>2271</v>
      </c>
      <c r="B1639" s="222"/>
      <c r="C1639" s="222"/>
      <c r="D1639" s="222"/>
      <c r="E1639" s="110" t="s">
        <v>2424</v>
      </c>
      <c r="F1639" s="86">
        <v>8849000</v>
      </c>
      <c r="G1639" s="84"/>
    </row>
    <row r="1640" spans="1:7" ht="26.4">
      <c r="A1640" s="222" t="s">
        <v>2273</v>
      </c>
      <c r="B1640" s="222"/>
      <c r="C1640" s="222"/>
      <c r="D1640" s="222"/>
      <c r="E1640" s="110" t="s">
        <v>2425</v>
      </c>
      <c r="F1640" s="86">
        <v>7939000</v>
      </c>
      <c r="G1640" s="84"/>
    </row>
    <row r="1641" spans="1:7" ht="26.4">
      <c r="A1641" s="222" t="s">
        <v>2275</v>
      </c>
      <c r="B1641" s="222"/>
      <c r="C1641" s="222"/>
      <c r="D1641" s="222"/>
      <c r="E1641" s="110" t="s">
        <v>2426</v>
      </c>
      <c r="F1641" s="86">
        <v>12637000</v>
      </c>
      <c r="G1641" s="84"/>
    </row>
    <row r="1642" spans="1:7" ht="26.4">
      <c r="A1642" s="222" t="s">
        <v>2277</v>
      </c>
      <c r="B1642" s="222"/>
      <c r="C1642" s="222"/>
      <c r="D1642" s="222"/>
      <c r="E1642" s="110" t="s">
        <v>2427</v>
      </c>
      <c r="F1642" s="86">
        <v>7939000</v>
      </c>
      <c r="G1642" s="84"/>
    </row>
    <row r="1643" spans="1:7" ht="26.4">
      <c r="A1643" s="222" t="s">
        <v>2279</v>
      </c>
      <c r="B1643" s="222"/>
      <c r="C1643" s="222"/>
      <c r="D1643" s="222"/>
      <c r="E1643" s="110" t="s">
        <v>2428</v>
      </c>
      <c r="F1643" s="86">
        <v>9947000</v>
      </c>
      <c r="G1643" s="84"/>
    </row>
    <row r="1644" spans="1:7" ht="26.4">
      <c r="A1644" s="222" t="s">
        <v>2281</v>
      </c>
      <c r="B1644" s="222"/>
      <c r="C1644" s="222"/>
      <c r="D1644" s="222"/>
      <c r="E1644" s="110" t="s">
        <v>2429</v>
      </c>
      <c r="F1644" s="86">
        <v>8849000</v>
      </c>
      <c r="G1644" s="84"/>
    </row>
    <row r="1645" spans="1:7" ht="26.4">
      <c r="A1645" s="222" t="s">
        <v>2283</v>
      </c>
      <c r="B1645" s="222"/>
      <c r="C1645" s="222"/>
      <c r="D1645" s="222"/>
      <c r="E1645" s="110" t="s">
        <v>2430</v>
      </c>
      <c r="F1645" s="86">
        <v>26206000</v>
      </c>
      <c r="G1645" s="84"/>
    </row>
    <row r="1646" spans="1:7" ht="26.4">
      <c r="A1646" s="222" t="s">
        <v>2285</v>
      </c>
      <c r="B1646" s="222"/>
      <c r="C1646" s="222"/>
      <c r="D1646" s="222"/>
      <c r="E1646" s="110" t="s">
        <v>2431</v>
      </c>
      <c r="F1646" s="86">
        <v>8849000</v>
      </c>
      <c r="G1646" s="84"/>
    </row>
    <row r="1647" spans="1:7" ht="26.4">
      <c r="A1647" s="222" t="s">
        <v>2287</v>
      </c>
      <c r="B1647" s="222"/>
      <c r="C1647" s="222"/>
      <c r="D1647" s="222"/>
      <c r="E1647" s="110" t="s">
        <v>2432</v>
      </c>
      <c r="F1647" s="86">
        <v>8313000</v>
      </c>
      <c r="G1647" s="84"/>
    </row>
    <row r="1648" spans="1:7" ht="26.4">
      <c r="A1648" s="222" t="s">
        <v>2289</v>
      </c>
      <c r="B1648" s="222"/>
      <c r="C1648" s="222"/>
      <c r="D1648" s="222"/>
      <c r="E1648" s="110" t="s">
        <v>2433</v>
      </c>
      <c r="F1648" s="86">
        <v>9248000</v>
      </c>
      <c r="G1648" s="84"/>
    </row>
    <row r="1649" spans="1:7" ht="26.4">
      <c r="A1649" s="222" t="s">
        <v>2291</v>
      </c>
      <c r="B1649" s="222"/>
      <c r="C1649" s="222"/>
      <c r="D1649" s="222"/>
      <c r="E1649" s="110" t="s">
        <v>2434</v>
      </c>
      <c r="F1649" s="86">
        <v>33118000</v>
      </c>
      <c r="G1649" s="84"/>
    </row>
    <row r="1650" spans="1:7" ht="26.4">
      <c r="A1650" s="222" t="s">
        <v>2293</v>
      </c>
      <c r="B1650" s="222"/>
      <c r="C1650" s="222"/>
      <c r="D1650" s="222"/>
      <c r="E1650" s="110" t="s">
        <v>2435</v>
      </c>
      <c r="F1650" s="86">
        <v>8500000</v>
      </c>
      <c r="G1650" s="84"/>
    </row>
    <row r="1651" spans="1:7" ht="26.4">
      <c r="A1651" s="222" t="s">
        <v>2295</v>
      </c>
      <c r="B1651" s="222"/>
      <c r="C1651" s="222"/>
      <c r="D1651" s="222"/>
      <c r="E1651" s="110" t="s">
        <v>2436</v>
      </c>
      <c r="F1651" s="86">
        <v>12101000</v>
      </c>
      <c r="G1651" s="84"/>
    </row>
    <row r="1652" spans="1:7" ht="26.4">
      <c r="A1652" s="222" t="s">
        <v>2297</v>
      </c>
      <c r="B1652" s="222"/>
      <c r="C1652" s="222"/>
      <c r="D1652" s="222"/>
      <c r="E1652" s="110" t="s">
        <v>2437</v>
      </c>
      <c r="F1652" s="86">
        <v>8687000</v>
      </c>
      <c r="G1652" s="84"/>
    </row>
    <row r="1653" spans="1:7" ht="26.4">
      <c r="A1653" s="222" t="s">
        <v>2299</v>
      </c>
      <c r="B1653" s="222"/>
      <c r="C1653" s="222"/>
      <c r="D1653" s="222"/>
      <c r="E1653" s="110" t="s">
        <v>2438</v>
      </c>
      <c r="F1653" s="86">
        <v>11914000</v>
      </c>
      <c r="G1653" s="84"/>
    </row>
    <row r="1654" spans="1:7" ht="13.2">
      <c r="A1654" s="222"/>
      <c r="B1654" s="222"/>
      <c r="C1654" s="222"/>
      <c r="D1654" s="222"/>
      <c r="E1654" s="110"/>
      <c r="F1654" s="86"/>
      <c r="G1654" s="84"/>
    </row>
    <row r="1655" spans="1:7" s="7" customFormat="1" ht="26.4">
      <c r="A1655" s="223" t="s">
        <v>2439</v>
      </c>
      <c r="B1655" s="223"/>
      <c r="C1655" s="223"/>
      <c r="D1655" s="223"/>
      <c r="E1655" s="136" t="s">
        <v>45</v>
      </c>
      <c r="F1655" s="108">
        <v>239660910000</v>
      </c>
      <c r="G1655" s="109"/>
    </row>
    <row r="1656" spans="1:7" s="7" customFormat="1" ht="13.2">
      <c r="A1656" s="223" t="s">
        <v>2440</v>
      </c>
      <c r="B1656" s="223"/>
      <c r="C1656" s="223"/>
      <c r="D1656" s="223"/>
      <c r="E1656" s="85" t="s">
        <v>2441</v>
      </c>
      <c r="F1656" s="108">
        <v>1355000000</v>
      </c>
      <c r="G1656" s="109"/>
    </row>
    <row r="1657" spans="1:7" ht="13.2">
      <c r="A1657" s="222" t="s">
        <v>2442</v>
      </c>
      <c r="B1657" s="222"/>
      <c r="C1657" s="222"/>
      <c r="D1657" s="222"/>
      <c r="E1657" s="90" t="s">
        <v>2443</v>
      </c>
      <c r="F1657" s="86">
        <v>110000000</v>
      </c>
      <c r="G1657" s="90" t="s">
        <v>2444</v>
      </c>
    </row>
    <row r="1658" spans="1:7" ht="13.2">
      <c r="A1658" s="222" t="s">
        <v>2445</v>
      </c>
      <c r="B1658" s="222"/>
      <c r="C1658" s="222"/>
      <c r="D1658" s="222"/>
      <c r="E1658" s="90" t="s">
        <v>2446</v>
      </c>
      <c r="F1658" s="86">
        <v>240000000</v>
      </c>
      <c r="G1658" s="90" t="s">
        <v>2444</v>
      </c>
    </row>
    <row r="1659" spans="1:7" ht="13.2">
      <c r="A1659" s="222" t="s">
        <v>2447</v>
      </c>
      <c r="B1659" s="222"/>
      <c r="C1659" s="222"/>
      <c r="D1659" s="222"/>
      <c r="E1659" s="90" t="s">
        <v>2448</v>
      </c>
      <c r="F1659" s="86">
        <v>300000000</v>
      </c>
      <c r="G1659" s="90" t="s">
        <v>2449</v>
      </c>
    </row>
    <row r="1660" spans="1:7" ht="13.2">
      <c r="A1660" s="222"/>
      <c r="B1660" s="222"/>
      <c r="C1660" s="222"/>
      <c r="D1660" s="222"/>
      <c r="E1660" s="90" t="s">
        <v>2450</v>
      </c>
      <c r="F1660" s="86">
        <v>300000000</v>
      </c>
      <c r="G1660" s="84"/>
    </row>
    <row r="1661" spans="1:7" ht="13.2">
      <c r="A1661" s="222" t="s">
        <v>2451</v>
      </c>
      <c r="B1661" s="222"/>
      <c r="C1661" s="222"/>
      <c r="D1661" s="222"/>
      <c r="E1661" s="90" t="s">
        <v>2452</v>
      </c>
      <c r="F1661" s="86">
        <v>300000000</v>
      </c>
      <c r="G1661" s="90" t="s">
        <v>2449</v>
      </c>
    </row>
    <row r="1662" spans="1:7" ht="13.2">
      <c r="A1662" s="222"/>
      <c r="B1662" s="222"/>
      <c r="C1662" s="222"/>
      <c r="D1662" s="222"/>
      <c r="E1662" s="90" t="s">
        <v>2450</v>
      </c>
      <c r="F1662" s="86">
        <v>300000000</v>
      </c>
      <c r="G1662" s="84"/>
    </row>
    <row r="1663" spans="1:7" ht="13.2">
      <c r="A1663" s="222" t="s">
        <v>2453</v>
      </c>
      <c r="B1663" s="222"/>
      <c r="C1663" s="222"/>
      <c r="D1663" s="222"/>
      <c r="E1663" s="90" t="s">
        <v>2454</v>
      </c>
      <c r="F1663" s="86">
        <v>405000000</v>
      </c>
      <c r="G1663" s="90" t="s">
        <v>1912</v>
      </c>
    </row>
    <row r="1664" spans="1:7" ht="13.2">
      <c r="A1664" s="222"/>
      <c r="B1664" s="222"/>
      <c r="C1664" s="222"/>
      <c r="D1664" s="222"/>
      <c r="E1664" s="90"/>
      <c r="F1664" s="86"/>
      <c r="G1664" s="90"/>
    </row>
    <row r="1665" spans="1:7" s="7" customFormat="1" ht="13.2">
      <c r="A1665" s="223" t="s">
        <v>2455</v>
      </c>
      <c r="B1665" s="223"/>
      <c r="C1665" s="223"/>
      <c r="D1665" s="223"/>
      <c r="E1665" s="85" t="s">
        <v>2456</v>
      </c>
      <c r="F1665" s="108">
        <v>28600000000</v>
      </c>
      <c r="G1665" s="90" t="s">
        <v>2457</v>
      </c>
    </row>
    <row r="1666" spans="1:7" ht="26.4">
      <c r="A1666" s="222" t="s">
        <v>2458</v>
      </c>
      <c r="B1666" s="222"/>
      <c r="C1666" s="222"/>
      <c r="D1666" s="222"/>
      <c r="E1666" s="110" t="s">
        <v>2459</v>
      </c>
      <c r="F1666" s="86">
        <v>400000000</v>
      </c>
      <c r="G1666" s="90"/>
    </row>
    <row r="1667" spans="1:7" ht="13.2">
      <c r="A1667" s="222"/>
      <c r="B1667" s="222"/>
      <c r="C1667" s="222"/>
      <c r="D1667" s="222"/>
      <c r="E1667" s="90" t="s">
        <v>2460</v>
      </c>
      <c r="F1667" s="86">
        <v>100000000</v>
      </c>
      <c r="G1667" s="84"/>
    </row>
    <row r="1668" spans="1:7" ht="13.2">
      <c r="A1668" s="222"/>
      <c r="B1668" s="222"/>
      <c r="C1668" s="222"/>
      <c r="D1668" s="222"/>
      <c r="E1668" s="90" t="s">
        <v>2461</v>
      </c>
      <c r="F1668" s="86">
        <v>100000000</v>
      </c>
      <c r="G1668" s="84"/>
    </row>
    <row r="1669" spans="1:7" ht="26.4">
      <c r="A1669" s="222"/>
      <c r="B1669" s="222"/>
      <c r="C1669" s="222"/>
      <c r="D1669" s="222"/>
      <c r="E1669" s="110" t="s">
        <v>2462</v>
      </c>
      <c r="F1669" s="86">
        <v>150000000</v>
      </c>
      <c r="G1669" s="84"/>
    </row>
    <row r="1670" spans="1:7" ht="13.2">
      <c r="A1670" s="222"/>
      <c r="B1670" s="222"/>
      <c r="C1670" s="222"/>
      <c r="D1670" s="222"/>
      <c r="E1670" s="90" t="s">
        <v>2463</v>
      </c>
      <c r="F1670" s="86">
        <v>50000000</v>
      </c>
      <c r="G1670" s="84"/>
    </row>
    <row r="1671" spans="1:7" ht="26.4">
      <c r="A1671" s="222" t="s">
        <v>2464</v>
      </c>
      <c r="B1671" s="222"/>
      <c r="C1671" s="222"/>
      <c r="D1671" s="222"/>
      <c r="E1671" s="110" t="s">
        <v>2465</v>
      </c>
      <c r="F1671" s="86">
        <v>100000000</v>
      </c>
      <c r="G1671" s="90"/>
    </row>
    <row r="1672" spans="1:7" ht="13.2">
      <c r="A1672" s="222"/>
      <c r="B1672" s="222"/>
      <c r="C1672" s="222"/>
      <c r="D1672" s="222"/>
      <c r="E1672" s="90" t="s">
        <v>2466</v>
      </c>
      <c r="F1672" s="86">
        <v>50000000</v>
      </c>
      <c r="G1672" s="84"/>
    </row>
    <row r="1673" spans="1:7" ht="13.2">
      <c r="A1673" s="222"/>
      <c r="B1673" s="222"/>
      <c r="C1673" s="222"/>
      <c r="D1673" s="222"/>
      <c r="E1673" s="90" t="s">
        <v>2467</v>
      </c>
      <c r="F1673" s="86">
        <v>50000000</v>
      </c>
      <c r="G1673" s="84"/>
    </row>
    <row r="1674" spans="1:7" ht="26.4">
      <c r="A1674" s="222" t="s">
        <v>2468</v>
      </c>
      <c r="B1674" s="222"/>
      <c r="C1674" s="222"/>
      <c r="D1674" s="222"/>
      <c r="E1674" s="110" t="s">
        <v>2469</v>
      </c>
      <c r="F1674" s="86">
        <v>75000000</v>
      </c>
      <c r="G1674" s="90"/>
    </row>
    <row r="1675" spans="1:7" ht="13.2">
      <c r="A1675" s="222"/>
      <c r="B1675" s="222"/>
      <c r="C1675" s="222"/>
      <c r="D1675" s="222"/>
      <c r="E1675" s="90" t="s">
        <v>2470</v>
      </c>
      <c r="F1675" s="86">
        <v>75000000</v>
      </c>
      <c r="G1675" s="84"/>
    </row>
    <row r="1676" spans="1:7" ht="26.4">
      <c r="A1676" s="222" t="s">
        <v>2471</v>
      </c>
      <c r="B1676" s="222"/>
      <c r="C1676" s="222"/>
      <c r="D1676" s="222"/>
      <c r="E1676" s="110" t="s">
        <v>2472</v>
      </c>
      <c r="F1676" s="86">
        <v>450000000</v>
      </c>
      <c r="G1676" s="84"/>
    </row>
    <row r="1677" spans="1:7" ht="13.2">
      <c r="A1677" s="222"/>
      <c r="B1677" s="222"/>
      <c r="C1677" s="222"/>
      <c r="D1677" s="222"/>
      <c r="E1677" s="90" t="s">
        <v>2473</v>
      </c>
      <c r="F1677" s="86">
        <v>100000000</v>
      </c>
      <c r="G1677" s="84"/>
    </row>
    <row r="1678" spans="1:7" ht="13.2">
      <c r="A1678" s="222"/>
      <c r="B1678" s="222"/>
      <c r="C1678" s="222"/>
      <c r="D1678" s="222"/>
      <c r="E1678" s="90" t="s">
        <v>2474</v>
      </c>
      <c r="F1678" s="86">
        <v>100000000</v>
      </c>
      <c r="G1678" s="84"/>
    </row>
    <row r="1679" spans="1:7" ht="13.2">
      <c r="A1679" s="222"/>
      <c r="B1679" s="222"/>
      <c r="C1679" s="222"/>
      <c r="D1679" s="222"/>
      <c r="E1679" s="90" t="s">
        <v>2475</v>
      </c>
      <c r="F1679" s="86">
        <v>150000000</v>
      </c>
      <c r="G1679" s="84"/>
    </row>
    <row r="1680" spans="1:7" ht="13.2">
      <c r="A1680" s="222"/>
      <c r="B1680" s="222"/>
      <c r="C1680" s="222"/>
      <c r="D1680" s="222"/>
      <c r="E1680" s="90" t="s">
        <v>2476</v>
      </c>
      <c r="F1680" s="86">
        <v>100000000</v>
      </c>
      <c r="G1680" s="84"/>
    </row>
    <row r="1681" spans="1:7" ht="26.4">
      <c r="A1681" s="222" t="s">
        <v>2477</v>
      </c>
      <c r="B1681" s="222"/>
      <c r="C1681" s="222"/>
      <c r="D1681" s="222"/>
      <c r="E1681" s="110" t="s">
        <v>2478</v>
      </c>
      <c r="F1681" s="86">
        <v>190000000</v>
      </c>
      <c r="G1681" s="84"/>
    </row>
    <row r="1682" spans="1:7" ht="13.2">
      <c r="A1682" s="222"/>
      <c r="B1682" s="222"/>
      <c r="C1682" s="222"/>
      <c r="D1682" s="222"/>
      <c r="E1682" s="90" t="s">
        <v>2479</v>
      </c>
      <c r="F1682" s="86">
        <v>55000000</v>
      </c>
      <c r="G1682" s="84"/>
    </row>
    <row r="1683" spans="1:7" ht="13.2">
      <c r="A1683" s="222"/>
      <c r="B1683" s="222"/>
      <c r="C1683" s="222"/>
      <c r="D1683" s="222"/>
      <c r="E1683" s="90" t="s">
        <v>2480</v>
      </c>
      <c r="F1683" s="86">
        <v>50000000</v>
      </c>
      <c r="G1683" s="84"/>
    </row>
    <row r="1684" spans="1:7" ht="13.2">
      <c r="A1684" s="222"/>
      <c r="B1684" s="222"/>
      <c r="C1684" s="222"/>
      <c r="D1684" s="222"/>
      <c r="E1684" s="90" t="s">
        <v>2481</v>
      </c>
      <c r="F1684" s="86">
        <v>85000000</v>
      </c>
      <c r="G1684" s="84"/>
    </row>
    <row r="1685" spans="1:7" ht="26.4">
      <c r="A1685" s="222" t="s">
        <v>2482</v>
      </c>
      <c r="B1685" s="222"/>
      <c r="C1685" s="222"/>
      <c r="D1685" s="222"/>
      <c r="E1685" s="110" t="s">
        <v>2483</v>
      </c>
      <c r="F1685" s="86">
        <v>150000000</v>
      </c>
      <c r="G1685" s="84"/>
    </row>
    <row r="1686" spans="1:7" ht="13.2">
      <c r="A1686" s="222"/>
      <c r="B1686" s="222"/>
      <c r="C1686" s="222"/>
      <c r="D1686" s="222"/>
      <c r="E1686" s="90" t="s">
        <v>2484</v>
      </c>
      <c r="F1686" s="86">
        <v>50000000</v>
      </c>
      <c r="G1686" s="84"/>
    </row>
    <row r="1687" spans="1:7" ht="13.2">
      <c r="A1687" s="222"/>
      <c r="B1687" s="222"/>
      <c r="C1687" s="222"/>
      <c r="D1687" s="222"/>
      <c r="E1687" s="90" t="s">
        <v>2485</v>
      </c>
      <c r="F1687" s="86">
        <v>100000000</v>
      </c>
      <c r="G1687" s="84"/>
    </row>
    <row r="1688" spans="1:7" ht="26.4">
      <c r="A1688" s="222" t="s">
        <v>2486</v>
      </c>
      <c r="B1688" s="222"/>
      <c r="C1688" s="222"/>
      <c r="D1688" s="222"/>
      <c r="E1688" s="110" t="s">
        <v>2487</v>
      </c>
      <c r="F1688" s="86">
        <v>430000000</v>
      </c>
      <c r="G1688" s="84"/>
    </row>
    <row r="1689" spans="1:7" ht="13.2">
      <c r="A1689" s="222"/>
      <c r="B1689" s="222"/>
      <c r="C1689" s="222"/>
      <c r="D1689" s="222"/>
      <c r="E1689" s="90" t="s">
        <v>2488</v>
      </c>
      <c r="F1689" s="86">
        <v>90000000</v>
      </c>
      <c r="G1689" s="84"/>
    </row>
    <row r="1690" spans="1:7" ht="13.2">
      <c r="A1690" s="222"/>
      <c r="B1690" s="222"/>
      <c r="C1690" s="222"/>
      <c r="D1690" s="222"/>
      <c r="E1690" s="90" t="s">
        <v>2489</v>
      </c>
      <c r="F1690" s="86">
        <v>15000000</v>
      </c>
      <c r="G1690" s="84"/>
    </row>
    <row r="1691" spans="1:7" ht="13.2">
      <c r="A1691" s="222"/>
      <c r="B1691" s="222"/>
      <c r="C1691" s="222"/>
      <c r="D1691" s="222"/>
      <c r="E1691" s="90" t="s">
        <v>2490</v>
      </c>
      <c r="F1691" s="86">
        <v>75000000</v>
      </c>
      <c r="G1691" s="84"/>
    </row>
    <row r="1692" spans="1:7" ht="13.2">
      <c r="A1692" s="222"/>
      <c r="B1692" s="222"/>
      <c r="C1692" s="222"/>
      <c r="D1692" s="222"/>
      <c r="E1692" s="90" t="s">
        <v>2491</v>
      </c>
      <c r="F1692" s="86">
        <v>50000000</v>
      </c>
      <c r="G1692" s="84"/>
    </row>
    <row r="1693" spans="1:7" ht="13.2">
      <c r="A1693" s="222"/>
      <c r="B1693" s="222"/>
      <c r="C1693" s="222"/>
      <c r="D1693" s="222"/>
      <c r="E1693" s="90" t="s">
        <v>2492</v>
      </c>
      <c r="F1693" s="86">
        <v>100000000</v>
      </c>
      <c r="G1693" s="84"/>
    </row>
    <row r="1694" spans="1:7" ht="13.2">
      <c r="A1694" s="222"/>
      <c r="B1694" s="222"/>
      <c r="C1694" s="222"/>
      <c r="D1694" s="222"/>
      <c r="E1694" s="90" t="s">
        <v>2493</v>
      </c>
      <c r="F1694" s="86">
        <v>100000000</v>
      </c>
      <c r="G1694" s="84"/>
    </row>
    <row r="1695" spans="1:7" ht="26.4">
      <c r="A1695" s="222" t="s">
        <v>2494</v>
      </c>
      <c r="B1695" s="222"/>
      <c r="C1695" s="222"/>
      <c r="D1695" s="222"/>
      <c r="E1695" s="110" t="s">
        <v>2495</v>
      </c>
      <c r="F1695" s="86">
        <v>300000000</v>
      </c>
      <c r="G1695" s="84"/>
    </row>
    <row r="1696" spans="1:7" ht="13.2">
      <c r="A1696" s="222"/>
      <c r="B1696" s="222"/>
      <c r="C1696" s="222"/>
      <c r="D1696" s="222"/>
      <c r="E1696" s="90" t="s">
        <v>2496</v>
      </c>
      <c r="F1696" s="86">
        <v>15000000</v>
      </c>
      <c r="G1696" s="84"/>
    </row>
    <row r="1697" spans="1:7" ht="13.2">
      <c r="A1697" s="222"/>
      <c r="B1697" s="222"/>
      <c r="C1697" s="222"/>
      <c r="D1697" s="222"/>
      <c r="E1697" s="90" t="s">
        <v>2497</v>
      </c>
      <c r="F1697" s="86">
        <v>50000000</v>
      </c>
      <c r="G1697" s="84"/>
    </row>
    <row r="1698" spans="1:7" ht="13.2">
      <c r="A1698" s="222"/>
      <c r="B1698" s="222"/>
      <c r="C1698" s="222"/>
      <c r="D1698" s="222"/>
      <c r="E1698" s="90" t="s">
        <v>2498</v>
      </c>
      <c r="F1698" s="86">
        <v>35000000</v>
      </c>
      <c r="G1698" s="84"/>
    </row>
    <row r="1699" spans="1:7" ht="13.2">
      <c r="A1699" s="222"/>
      <c r="B1699" s="222"/>
      <c r="C1699" s="222"/>
      <c r="D1699" s="222"/>
      <c r="E1699" s="90" t="s">
        <v>2499</v>
      </c>
      <c r="F1699" s="86">
        <v>100000000</v>
      </c>
      <c r="G1699" s="84"/>
    </row>
    <row r="1700" spans="1:7" ht="13.2">
      <c r="A1700" s="222"/>
      <c r="B1700" s="222"/>
      <c r="C1700" s="222"/>
      <c r="D1700" s="222"/>
      <c r="E1700" s="90" t="s">
        <v>2500</v>
      </c>
      <c r="F1700" s="86">
        <v>100000000</v>
      </c>
      <c r="G1700" s="84"/>
    </row>
    <row r="1701" spans="1:7" ht="26.4">
      <c r="A1701" s="222" t="s">
        <v>2501</v>
      </c>
      <c r="B1701" s="222"/>
      <c r="C1701" s="222"/>
      <c r="D1701" s="222"/>
      <c r="E1701" s="110" t="s">
        <v>2502</v>
      </c>
      <c r="F1701" s="86">
        <v>10000000</v>
      </c>
      <c r="G1701" s="84"/>
    </row>
    <row r="1702" spans="1:7" ht="13.2">
      <c r="A1702" s="222"/>
      <c r="B1702" s="222"/>
      <c r="C1702" s="222"/>
      <c r="D1702" s="222"/>
      <c r="E1702" s="90" t="s">
        <v>2503</v>
      </c>
      <c r="F1702" s="86">
        <v>10000000</v>
      </c>
      <c r="G1702" s="84"/>
    </row>
    <row r="1703" spans="1:7" ht="26.4">
      <c r="A1703" s="222" t="s">
        <v>2504</v>
      </c>
      <c r="B1703" s="222"/>
      <c r="C1703" s="222"/>
      <c r="D1703" s="222"/>
      <c r="E1703" s="110" t="s">
        <v>2505</v>
      </c>
      <c r="F1703" s="86">
        <v>200000000</v>
      </c>
      <c r="G1703" s="84"/>
    </row>
    <row r="1704" spans="1:7" ht="13.2">
      <c r="A1704" s="222"/>
      <c r="B1704" s="222"/>
      <c r="C1704" s="222"/>
      <c r="D1704" s="222"/>
      <c r="E1704" s="90" t="s">
        <v>2506</v>
      </c>
      <c r="F1704" s="86">
        <v>200000000</v>
      </c>
      <c r="G1704" s="84"/>
    </row>
    <row r="1705" spans="1:7" ht="26.4">
      <c r="A1705" s="222" t="s">
        <v>2507</v>
      </c>
      <c r="B1705" s="222"/>
      <c r="C1705" s="222"/>
      <c r="D1705" s="222"/>
      <c r="E1705" s="110" t="s">
        <v>2508</v>
      </c>
      <c r="F1705" s="86">
        <v>60000000</v>
      </c>
      <c r="G1705" s="84"/>
    </row>
    <row r="1706" spans="1:7" ht="13.2">
      <c r="A1706" s="222"/>
      <c r="B1706" s="222"/>
      <c r="C1706" s="222"/>
      <c r="D1706" s="222"/>
      <c r="E1706" s="90" t="s">
        <v>2509</v>
      </c>
      <c r="F1706" s="86">
        <v>10000000</v>
      </c>
      <c r="G1706" s="84"/>
    </row>
    <row r="1707" spans="1:7" ht="13.2">
      <c r="A1707" s="222"/>
      <c r="B1707" s="222"/>
      <c r="C1707" s="222"/>
      <c r="D1707" s="222"/>
      <c r="E1707" s="90" t="s">
        <v>2510</v>
      </c>
      <c r="F1707" s="86">
        <v>50000000</v>
      </c>
      <c r="G1707" s="84"/>
    </row>
    <row r="1708" spans="1:7" ht="26.4">
      <c r="A1708" s="222" t="s">
        <v>2511</v>
      </c>
      <c r="B1708" s="222"/>
      <c r="C1708" s="222"/>
      <c r="D1708" s="222"/>
      <c r="E1708" s="110" t="s">
        <v>2512</v>
      </c>
      <c r="F1708" s="86">
        <v>60000000</v>
      </c>
      <c r="G1708" s="84"/>
    </row>
    <row r="1709" spans="1:7" ht="13.2">
      <c r="A1709" s="222"/>
      <c r="B1709" s="222"/>
      <c r="C1709" s="222"/>
      <c r="D1709" s="222"/>
      <c r="E1709" s="90" t="s">
        <v>2513</v>
      </c>
      <c r="F1709" s="86">
        <v>10000000</v>
      </c>
      <c r="G1709" s="84"/>
    </row>
    <row r="1710" spans="1:7" ht="13.2">
      <c r="A1710" s="222"/>
      <c r="B1710" s="222"/>
      <c r="C1710" s="222"/>
      <c r="D1710" s="222"/>
      <c r="E1710" s="90" t="s">
        <v>2514</v>
      </c>
      <c r="F1710" s="86">
        <v>10000000</v>
      </c>
      <c r="G1710" s="84"/>
    </row>
    <row r="1711" spans="1:7" ht="13.2">
      <c r="A1711" s="222"/>
      <c r="B1711" s="222"/>
      <c r="C1711" s="222"/>
      <c r="D1711" s="222"/>
      <c r="E1711" s="90" t="s">
        <v>2515</v>
      </c>
      <c r="F1711" s="86">
        <v>10000000</v>
      </c>
      <c r="G1711" s="84"/>
    </row>
    <row r="1712" spans="1:7" ht="13.2">
      <c r="A1712" s="222"/>
      <c r="B1712" s="222"/>
      <c r="C1712" s="222"/>
      <c r="D1712" s="222"/>
      <c r="E1712" s="90" t="s">
        <v>2516</v>
      </c>
      <c r="F1712" s="86">
        <v>10000000</v>
      </c>
      <c r="G1712" s="84"/>
    </row>
    <row r="1713" spans="1:7" ht="13.2">
      <c r="A1713" s="222"/>
      <c r="B1713" s="222"/>
      <c r="C1713" s="222"/>
      <c r="D1713" s="222"/>
      <c r="E1713" s="90" t="s">
        <v>2517</v>
      </c>
      <c r="F1713" s="86">
        <v>10000000</v>
      </c>
      <c r="G1713" s="84"/>
    </row>
    <row r="1714" spans="1:7" ht="13.2">
      <c r="A1714" s="222"/>
      <c r="B1714" s="222"/>
      <c r="C1714" s="222"/>
      <c r="D1714" s="222"/>
      <c r="E1714" s="90" t="s">
        <v>2518</v>
      </c>
      <c r="F1714" s="86">
        <v>10000000</v>
      </c>
      <c r="G1714" s="84"/>
    </row>
    <row r="1715" spans="1:7" ht="26.4">
      <c r="A1715" s="222" t="s">
        <v>2519</v>
      </c>
      <c r="B1715" s="222"/>
      <c r="C1715" s="222"/>
      <c r="D1715" s="222"/>
      <c r="E1715" s="110" t="s">
        <v>2520</v>
      </c>
      <c r="F1715" s="86">
        <v>200000000</v>
      </c>
      <c r="G1715" s="84"/>
    </row>
    <row r="1716" spans="1:7" ht="13.2">
      <c r="A1716" s="222"/>
      <c r="B1716" s="222"/>
      <c r="C1716" s="222"/>
      <c r="D1716" s="222"/>
      <c r="E1716" s="90" t="s">
        <v>2521</v>
      </c>
      <c r="F1716" s="86">
        <v>10000000</v>
      </c>
      <c r="G1716" s="84"/>
    </row>
    <row r="1717" spans="1:7" ht="13.2">
      <c r="A1717" s="222"/>
      <c r="B1717" s="222"/>
      <c r="C1717" s="222"/>
      <c r="D1717" s="222"/>
      <c r="E1717" s="90" t="s">
        <v>2522</v>
      </c>
      <c r="F1717" s="86">
        <v>10000000</v>
      </c>
      <c r="G1717" s="84"/>
    </row>
    <row r="1718" spans="1:7" ht="13.2">
      <c r="A1718" s="222"/>
      <c r="B1718" s="222"/>
      <c r="C1718" s="222"/>
      <c r="D1718" s="222"/>
      <c r="E1718" s="90" t="s">
        <v>2523</v>
      </c>
      <c r="F1718" s="86">
        <v>20000000</v>
      </c>
      <c r="G1718" s="84"/>
    </row>
    <row r="1719" spans="1:7" ht="13.2">
      <c r="A1719" s="222"/>
      <c r="B1719" s="222"/>
      <c r="C1719" s="222"/>
      <c r="D1719" s="222"/>
      <c r="E1719" s="90" t="s">
        <v>2524</v>
      </c>
      <c r="F1719" s="86">
        <v>10000000</v>
      </c>
      <c r="G1719" s="84"/>
    </row>
    <row r="1720" spans="1:7" ht="13.2">
      <c r="A1720" s="222"/>
      <c r="B1720" s="222"/>
      <c r="C1720" s="222"/>
      <c r="D1720" s="222"/>
      <c r="E1720" s="90" t="s">
        <v>2525</v>
      </c>
      <c r="F1720" s="86">
        <v>50000000</v>
      </c>
      <c r="G1720" s="84"/>
    </row>
    <row r="1721" spans="1:7" ht="13.2">
      <c r="A1721" s="222"/>
      <c r="B1721" s="222"/>
      <c r="C1721" s="222"/>
      <c r="D1721" s="222"/>
      <c r="E1721" s="90" t="s">
        <v>2526</v>
      </c>
      <c r="F1721" s="86">
        <v>100000000</v>
      </c>
      <c r="G1721" s="84"/>
    </row>
    <row r="1722" spans="1:7" ht="26.4">
      <c r="A1722" s="222" t="s">
        <v>2527</v>
      </c>
      <c r="B1722" s="222"/>
      <c r="C1722" s="222"/>
      <c r="D1722" s="222"/>
      <c r="E1722" s="110" t="s">
        <v>2528</v>
      </c>
      <c r="F1722" s="86">
        <v>510000000</v>
      </c>
      <c r="G1722" s="84"/>
    </row>
    <row r="1723" spans="1:7" ht="13.2">
      <c r="A1723" s="222"/>
      <c r="B1723" s="222"/>
      <c r="C1723" s="222"/>
      <c r="D1723" s="222"/>
      <c r="E1723" s="90" t="s">
        <v>2529</v>
      </c>
      <c r="F1723" s="86">
        <v>60000000</v>
      </c>
      <c r="G1723" s="84"/>
    </row>
    <row r="1724" spans="1:7" ht="13.2">
      <c r="A1724" s="222"/>
      <c r="B1724" s="222"/>
      <c r="C1724" s="222"/>
      <c r="D1724" s="222"/>
      <c r="E1724" s="90" t="s">
        <v>2530</v>
      </c>
      <c r="F1724" s="86">
        <v>75000000</v>
      </c>
      <c r="G1724" s="84"/>
    </row>
    <row r="1725" spans="1:7" ht="13.2">
      <c r="A1725" s="222"/>
      <c r="B1725" s="222"/>
      <c r="C1725" s="222"/>
      <c r="D1725" s="222"/>
      <c r="E1725" s="90" t="s">
        <v>2531</v>
      </c>
      <c r="F1725" s="86">
        <v>200000000</v>
      </c>
      <c r="G1725" s="84"/>
    </row>
    <row r="1726" spans="1:7" ht="13.2">
      <c r="A1726" s="222"/>
      <c r="B1726" s="222"/>
      <c r="C1726" s="222"/>
      <c r="D1726" s="222"/>
      <c r="E1726" s="90" t="s">
        <v>2532</v>
      </c>
      <c r="F1726" s="86">
        <v>25000000</v>
      </c>
      <c r="G1726" s="84"/>
    </row>
    <row r="1727" spans="1:7" ht="13.2">
      <c r="A1727" s="222"/>
      <c r="B1727" s="222"/>
      <c r="C1727" s="222"/>
      <c r="D1727" s="222"/>
      <c r="E1727" s="90" t="s">
        <v>2533</v>
      </c>
      <c r="F1727" s="86">
        <v>100000000</v>
      </c>
      <c r="G1727" s="84"/>
    </row>
    <row r="1728" spans="1:7" ht="13.2">
      <c r="A1728" s="222"/>
      <c r="B1728" s="222"/>
      <c r="C1728" s="222"/>
      <c r="D1728" s="222"/>
      <c r="E1728" s="90" t="s">
        <v>2534</v>
      </c>
      <c r="F1728" s="86">
        <v>50000000</v>
      </c>
      <c r="G1728" s="84"/>
    </row>
    <row r="1729" spans="1:7" ht="26.4">
      <c r="A1729" s="222" t="s">
        <v>2535</v>
      </c>
      <c r="B1729" s="222"/>
      <c r="C1729" s="222"/>
      <c r="D1729" s="222"/>
      <c r="E1729" s="110" t="s">
        <v>2536</v>
      </c>
      <c r="F1729" s="86">
        <v>190000000</v>
      </c>
      <c r="G1729" s="84"/>
    </row>
    <row r="1730" spans="1:7" ht="13.2">
      <c r="A1730" s="222"/>
      <c r="B1730" s="222"/>
      <c r="C1730" s="222"/>
      <c r="D1730" s="222"/>
      <c r="E1730" s="90" t="s">
        <v>2537</v>
      </c>
      <c r="F1730" s="86">
        <v>10000000</v>
      </c>
      <c r="G1730" s="84"/>
    </row>
    <row r="1731" spans="1:7" ht="13.2">
      <c r="A1731" s="222"/>
      <c r="B1731" s="222"/>
      <c r="C1731" s="222"/>
      <c r="D1731" s="222"/>
      <c r="E1731" s="90" t="s">
        <v>2538</v>
      </c>
      <c r="F1731" s="86">
        <v>20000000</v>
      </c>
      <c r="G1731" s="84"/>
    </row>
    <row r="1732" spans="1:7" ht="13.2">
      <c r="A1732" s="222"/>
      <c r="B1732" s="222"/>
      <c r="C1732" s="222"/>
      <c r="D1732" s="222"/>
      <c r="E1732" s="90" t="s">
        <v>2539</v>
      </c>
      <c r="F1732" s="86">
        <v>10000000</v>
      </c>
      <c r="G1732" s="84"/>
    </row>
    <row r="1733" spans="1:7" ht="13.2">
      <c r="A1733" s="222"/>
      <c r="B1733" s="222"/>
      <c r="C1733" s="222"/>
      <c r="D1733" s="222"/>
      <c r="E1733" s="90" t="s">
        <v>2540</v>
      </c>
      <c r="F1733" s="86">
        <v>75000000</v>
      </c>
      <c r="G1733" s="84"/>
    </row>
    <row r="1734" spans="1:7" ht="13.2">
      <c r="A1734" s="222"/>
      <c r="B1734" s="222"/>
      <c r="C1734" s="222"/>
      <c r="D1734" s="222"/>
      <c r="E1734" s="90" t="s">
        <v>2541</v>
      </c>
      <c r="F1734" s="86">
        <v>75000000</v>
      </c>
      <c r="G1734" s="84"/>
    </row>
    <row r="1735" spans="1:7" ht="26.4">
      <c r="A1735" s="222" t="s">
        <v>2542</v>
      </c>
      <c r="B1735" s="222"/>
      <c r="C1735" s="222"/>
      <c r="D1735" s="222"/>
      <c r="E1735" s="110" t="s">
        <v>2543</v>
      </c>
      <c r="F1735" s="86">
        <v>140000000</v>
      </c>
      <c r="G1735" s="84"/>
    </row>
    <row r="1736" spans="1:7" ht="13.2">
      <c r="A1736" s="222"/>
      <c r="B1736" s="222"/>
      <c r="C1736" s="222"/>
      <c r="D1736" s="222"/>
      <c r="E1736" s="90" t="s">
        <v>2544</v>
      </c>
      <c r="F1736" s="86">
        <v>10000000</v>
      </c>
      <c r="G1736" s="84"/>
    </row>
    <row r="1737" spans="1:7" ht="13.2">
      <c r="A1737" s="222"/>
      <c r="B1737" s="222"/>
      <c r="C1737" s="222"/>
      <c r="D1737" s="222"/>
      <c r="E1737" s="90" t="s">
        <v>2545</v>
      </c>
      <c r="F1737" s="86">
        <v>10000000</v>
      </c>
      <c r="G1737" s="84"/>
    </row>
    <row r="1738" spans="1:7" ht="13.2">
      <c r="A1738" s="222"/>
      <c r="B1738" s="222"/>
      <c r="C1738" s="222"/>
      <c r="D1738" s="222"/>
      <c r="E1738" s="90" t="s">
        <v>2546</v>
      </c>
      <c r="F1738" s="86">
        <v>10000000</v>
      </c>
      <c r="G1738" s="84"/>
    </row>
    <row r="1739" spans="1:7" ht="13.2">
      <c r="A1739" s="222"/>
      <c r="B1739" s="222"/>
      <c r="C1739" s="222"/>
      <c r="D1739" s="222"/>
      <c r="E1739" s="90" t="s">
        <v>2547</v>
      </c>
      <c r="F1739" s="86">
        <v>10000000</v>
      </c>
      <c r="G1739" s="84"/>
    </row>
    <row r="1740" spans="1:7" ht="13.2">
      <c r="A1740" s="222"/>
      <c r="B1740" s="222"/>
      <c r="C1740" s="222"/>
      <c r="D1740" s="222"/>
      <c r="E1740" s="90" t="s">
        <v>2548</v>
      </c>
      <c r="F1740" s="86">
        <v>100000000</v>
      </c>
      <c r="G1740" s="84"/>
    </row>
    <row r="1741" spans="1:7" ht="26.4">
      <c r="A1741" s="222" t="s">
        <v>2549</v>
      </c>
      <c r="B1741" s="222"/>
      <c r="C1741" s="222"/>
      <c r="D1741" s="222"/>
      <c r="E1741" s="110" t="s">
        <v>2550</v>
      </c>
      <c r="F1741" s="86">
        <v>60000000</v>
      </c>
      <c r="G1741" s="84"/>
    </row>
    <row r="1742" spans="1:7" ht="13.2">
      <c r="A1742" s="222"/>
      <c r="B1742" s="222"/>
      <c r="C1742" s="222"/>
      <c r="D1742" s="222"/>
      <c r="E1742" s="90" t="s">
        <v>2551</v>
      </c>
      <c r="F1742" s="86">
        <v>10000000</v>
      </c>
      <c r="G1742" s="84"/>
    </row>
    <row r="1743" spans="1:7" ht="13.2">
      <c r="A1743" s="222"/>
      <c r="B1743" s="222"/>
      <c r="C1743" s="222"/>
      <c r="D1743" s="222"/>
      <c r="E1743" s="90" t="s">
        <v>2552</v>
      </c>
      <c r="F1743" s="86">
        <v>50000000</v>
      </c>
      <c r="G1743" s="84"/>
    </row>
    <row r="1744" spans="1:7" ht="26.4">
      <c r="A1744" s="222" t="s">
        <v>2553</v>
      </c>
      <c r="B1744" s="222"/>
      <c r="C1744" s="222"/>
      <c r="D1744" s="222"/>
      <c r="E1744" s="110" t="s">
        <v>2554</v>
      </c>
      <c r="F1744" s="86">
        <v>10000000</v>
      </c>
      <c r="G1744" s="84"/>
    </row>
    <row r="1745" spans="1:7" ht="13.2">
      <c r="A1745" s="222"/>
      <c r="B1745" s="222"/>
      <c r="C1745" s="222"/>
      <c r="D1745" s="222"/>
      <c r="E1745" s="90" t="s">
        <v>2555</v>
      </c>
      <c r="F1745" s="86">
        <v>10000000</v>
      </c>
      <c r="G1745" s="84"/>
    </row>
    <row r="1746" spans="1:7" ht="26.4">
      <c r="A1746" s="222" t="s">
        <v>2556</v>
      </c>
      <c r="B1746" s="222"/>
      <c r="C1746" s="222"/>
      <c r="D1746" s="222"/>
      <c r="E1746" s="110" t="s">
        <v>2557</v>
      </c>
      <c r="F1746" s="86">
        <v>50000000</v>
      </c>
      <c r="G1746" s="84"/>
    </row>
    <row r="1747" spans="1:7" ht="13.2">
      <c r="A1747" s="222"/>
      <c r="B1747" s="222"/>
      <c r="C1747" s="222"/>
      <c r="D1747" s="222"/>
      <c r="E1747" s="90" t="s">
        <v>2558</v>
      </c>
      <c r="F1747" s="86">
        <v>50000000</v>
      </c>
      <c r="G1747" s="84"/>
    </row>
    <row r="1748" spans="1:7" ht="26.4">
      <c r="A1748" s="222" t="s">
        <v>2559</v>
      </c>
      <c r="B1748" s="222"/>
      <c r="C1748" s="222"/>
      <c r="D1748" s="222"/>
      <c r="E1748" s="110" t="s">
        <v>2560</v>
      </c>
      <c r="F1748" s="86">
        <v>75000000</v>
      </c>
      <c r="G1748" s="84"/>
    </row>
    <row r="1749" spans="1:7" ht="13.2">
      <c r="A1749" s="222"/>
      <c r="B1749" s="222"/>
      <c r="C1749" s="222"/>
      <c r="D1749" s="222"/>
      <c r="E1749" s="90" t="s">
        <v>2561</v>
      </c>
      <c r="F1749" s="86">
        <v>75000000</v>
      </c>
      <c r="G1749" s="84"/>
    </row>
    <row r="1750" spans="1:7" ht="26.4">
      <c r="A1750" s="222" t="s">
        <v>2562</v>
      </c>
      <c r="B1750" s="222"/>
      <c r="C1750" s="222"/>
      <c r="D1750" s="222"/>
      <c r="E1750" s="110" t="s">
        <v>2563</v>
      </c>
      <c r="F1750" s="86">
        <v>240000000</v>
      </c>
      <c r="G1750" s="84"/>
    </row>
    <row r="1751" spans="1:7" ht="13.2">
      <c r="A1751" s="222"/>
      <c r="B1751" s="222"/>
      <c r="C1751" s="222"/>
      <c r="D1751" s="222"/>
      <c r="E1751" s="90" t="s">
        <v>2564</v>
      </c>
      <c r="F1751" s="86">
        <v>15000000</v>
      </c>
      <c r="G1751" s="84"/>
    </row>
    <row r="1752" spans="1:7" ht="13.2">
      <c r="A1752" s="222"/>
      <c r="B1752" s="222"/>
      <c r="C1752" s="222"/>
      <c r="D1752" s="222"/>
      <c r="E1752" s="90" t="s">
        <v>2565</v>
      </c>
      <c r="F1752" s="86">
        <v>15000000</v>
      </c>
      <c r="G1752" s="84"/>
    </row>
    <row r="1753" spans="1:7" ht="13.2">
      <c r="A1753" s="222"/>
      <c r="B1753" s="222"/>
      <c r="C1753" s="222"/>
      <c r="D1753" s="222"/>
      <c r="E1753" s="90" t="s">
        <v>2566</v>
      </c>
      <c r="F1753" s="86">
        <v>10000000</v>
      </c>
      <c r="G1753" s="84"/>
    </row>
    <row r="1754" spans="1:7" ht="13.2">
      <c r="A1754" s="222"/>
      <c r="B1754" s="222"/>
      <c r="C1754" s="222"/>
      <c r="D1754" s="222"/>
      <c r="E1754" s="90" t="s">
        <v>2567</v>
      </c>
      <c r="F1754" s="86">
        <v>200000000</v>
      </c>
      <c r="G1754" s="84"/>
    </row>
    <row r="1755" spans="1:7" ht="26.4">
      <c r="A1755" s="222" t="s">
        <v>2568</v>
      </c>
      <c r="B1755" s="222"/>
      <c r="C1755" s="222"/>
      <c r="D1755" s="222"/>
      <c r="E1755" s="110" t="s">
        <v>2569</v>
      </c>
      <c r="F1755" s="86">
        <v>100000000</v>
      </c>
      <c r="G1755" s="84"/>
    </row>
    <row r="1756" spans="1:7" ht="13.2">
      <c r="A1756" s="222"/>
      <c r="B1756" s="222"/>
      <c r="C1756" s="222"/>
      <c r="D1756" s="222"/>
      <c r="E1756" s="90" t="s">
        <v>2570</v>
      </c>
      <c r="F1756" s="86">
        <v>100000000</v>
      </c>
      <c r="G1756" s="84"/>
    </row>
    <row r="1757" spans="1:7" ht="26.4">
      <c r="A1757" s="222" t="s">
        <v>2571</v>
      </c>
      <c r="B1757" s="222"/>
      <c r="C1757" s="222"/>
      <c r="D1757" s="222"/>
      <c r="E1757" s="110" t="s">
        <v>2572</v>
      </c>
      <c r="F1757" s="86">
        <v>305000000</v>
      </c>
      <c r="G1757" s="84"/>
    </row>
    <row r="1758" spans="1:7" ht="13.2">
      <c r="A1758" s="222"/>
      <c r="B1758" s="222"/>
      <c r="C1758" s="222"/>
      <c r="D1758" s="222"/>
      <c r="E1758" s="90" t="s">
        <v>2573</v>
      </c>
      <c r="F1758" s="86">
        <v>10000000</v>
      </c>
      <c r="G1758" s="84"/>
    </row>
    <row r="1759" spans="1:7" ht="13.2">
      <c r="A1759" s="222"/>
      <c r="B1759" s="222"/>
      <c r="C1759" s="222"/>
      <c r="D1759" s="222"/>
      <c r="E1759" s="90" t="s">
        <v>2574</v>
      </c>
      <c r="F1759" s="86">
        <v>10000000</v>
      </c>
      <c r="G1759" s="84"/>
    </row>
    <row r="1760" spans="1:7" ht="13.2">
      <c r="A1760" s="222"/>
      <c r="B1760" s="222"/>
      <c r="C1760" s="222"/>
      <c r="D1760" s="222"/>
      <c r="E1760" s="90" t="s">
        <v>2575</v>
      </c>
      <c r="F1760" s="86">
        <v>10000000</v>
      </c>
      <c r="G1760" s="84"/>
    </row>
    <row r="1761" spans="1:7" ht="13.2">
      <c r="A1761" s="222"/>
      <c r="B1761" s="222"/>
      <c r="C1761" s="222"/>
      <c r="D1761" s="222"/>
      <c r="E1761" s="90" t="s">
        <v>2576</v>
      </c>
      <c r="F1761" s="86">
        <v>75000000</v>
      </c>
      <c r="G1761" s="84"/>
    </row>
    <row r="1762" spans="1:7" ht="13.2">
      <c r="A1762" s="222"/>
      <c r="B1762" s="222"/>
      <c r="C1762" s="222"/>
      <c r="D1762" s="222"/>
      <c r="E1762" s="90" t="s">
        <v>2577</v>
      </c>
      <c r="F1762" s="86">
        <v>100000000</v>
      </c>
      <c r="G1762" s="84"/>
    </row>
    <row r="1763" spans="1:7" ht="13.2">
      <c r="A1763" s="222"/>
      <c r="B1763" s="222"/>
      <c r="C1763" s="222"/>
      <c r="D1763" s="222"/>
      <c r="E1763" s="90" t="s">
        <v>2578</v>
      </c>
      <c r="F1763" s="86">
        <v>100000000</v>
      </c>
      <c r="G1763" s="84"/>
    </row>
    <row r="1764" spans="1:7" ht="26.4">
      <c r="A1764" s="222" t="s">
        <v>2579</v>
      </c>
      <c r="B1764" s="222"/>
      <c r="C1764" s="222"/>
      <c r="D1764" s="222"/>
      <c r="E1764" s="110" t="s">
        <v>2580</v>
      </c>
      <c r="F1764" s="86">
        <v>110000000</v>
      </c>
      <c r="G1764" s="84"/>
    </row>
    <row r="1765" spans="1:7" ht="13.2">
      <c r="A1765" s="222"/>
      <c r="B1765" s="222"/>
      <c r="C1765" s="222"/>
      <c r="D1765" s="222"/>
      <c r="E1765" s="90" t="s">
        <v>2581</v>
      </c>
      <c r="F1765" s="86">
        <v>100000000</v>
      </c>
      <c r="G1765" s="84"/>
    </row>
    <row r="1766" spans="1:7" ht="13.2">
      <c r="A1766" s="222"/>
      <c r="B1766" s="222"/>
      <c r="C1766" s="222"/>
      <c r="D1766" s="222"/>
      <c r="E1766" s="90" t="s">
        <v>2582</v>
      </c>
      <c r="F1766" s="86">
        <v>10000000</v>
      </c>
      <c r="G1766" s="84"/>
    </row>
    <row r="1767" spans="1:7" ht="26.4">
      <c r="A1767" s="222" t="s">
        <v>2583</v>
      </c>
      <c r="B1767" s="222"/>
      <c r="C1767" s="222"/>
      <c r="D1767" s="222"/>
      <c r="E1767" s="110" t="s">
        <v>2584</v>
      </c>
      <c r="F1767" s="86">
        <v>100000000</v>
      </c>
      <c r="G1767" s="84"/>
    </row>
    <row r="1768" spans="1:7" ht="13.2">
      <c r="A1768" s="222"/>
      <c r="B1768" s="222"/>
      <c r="C1768" s="222"/>
      <c r="D1768" s="222"/>
      <c r="E1768" s="90" t="s">
        <v>2585</v>
      </c>
      <c r="F1768" s="86">
        <v>100000000</v>
      </c>
      <c r="G1768" s="84"/>
    </row>
    <row r="1769" spans="1:7" ht="26.4">
      <c r="A1769" s="222" t="s">
        <v>2586</v>
      </c>
      <c r="B1769" s="222"/>
      <c r="C1769" s="222"/>
      <c r="D1769" s="222"/>
      <c r="E1769" s="110" t="s">
        <v>2587</v>
      </c>
      <c r="F1769" s="86">
        <v>100000000</v>
      </c>
      <c r="G1769" s="84"/>
    </row>
    <row r="1770" spans="1:7" ht="13.2">
      <c r="A1770" s="222"/>
      <c r="B1770" s="222"/>
      <c r="C1770" s="222"/>
      <c r="D1770" s="222"/>
      <c r="E1770" s="90" t="s">
        <v>2588</v>
      </c>
      <c r="F1770" s="86">
        <v>100000000</v>
      </c>
      <c r="G1770" s="84"/>
    </row>
    <row r="1771" spans="1:7" ht="26.4">
      <c r="A1771" s="222" t="s">
        <v>2589</v>
      </c>
      <c r="B1771" s="222"/>
      <c r="C1771" s="222"/>
      <c r="D1771" s="222"/>
      <c r="E1771" s="110" t="s">
        <v>2590</v>
      </c>
      <c r="F1771" s="86">
        <v>175000000</v>
      </c>
      <c r="G1771" s="84"/>
    </row>
    <row r="1772" spans="1:7" ht="13.2">
      <c r="A1772" s="222"/>
      <c r="B1772" s="222"/>
      <c r="C1772" s="222"/>
      <c r="D1772" s="222"/>
      <c r="E1772" s="90" t="s">
        <v>2591</v>
      </c>
      <c r="F1772" s="86">
        <v>100000000</v>
      </c>
      <c r="G1772" s="84"/>
    </row>
    <row r="1773" spans="1:7" ht="13.2">
      <c r="A1773" s="222"/>
      <c r="B1773" s="222"/>
      <c r="C1773" s="222"/>
      <c r="D1773" s="222"/>
      <c r="E1773" s="90" t="s">
        <v>2592</v>
      </c>
      <c r="F1773" s="86">
        <v>25000000</v>
      </c>
      <c r="G1773" s="84"/>
    </row>
    <row r="1774" spans="1:7" ht="26.4">
      <c r="A1774" s="222"/>
      <c r="B1774" s="222"/>
      <c r="C1774" s="222"/>
      <c r="D1774" s="222"/>
      <c r="E1774" s="110" t="s">
        <v>2593</v>
      </c>
      <c r="F1774" s="86">
        <v>50000000</v>
      </c>
      <c r="G1774" s="84"/>
    </row>
    <row r="1775" spans="1:7" ht="26.4">
      <c r="A1775" s="222" t="s">
        <v>2594</v>
      </c>
      <c r="B1775" s="222"/>
      <c r="C1775" s="222"/>
      <c r="D1775" s="222"/>
      <c r="E1775" s="110" t="s">
        <v>2595</v>
      </c>
      <c r="F1775" s="86">
        <v>500000000</v>
      </c>
      <c r="G1775" s="84"/>
    </row>
    <row r="1776" spans="1:7" ht="26.4">
      <c r="A1776" s="222"/>
      <c r="B1776" s="222"/>
      <c r="C1776" s="222"/>
      <c r="D1776" s="222"/>
      <c r="E1776" s="110" t="s">
        <v>2596</v>
      </c>
      <c r="F1776" s="86">
        <v>200000000</v>
      </c>
      <c r="G1776" s="84"/>
    </row>
    <row r="1777" spans="1:7" ht="13.2">
      <c r="A1777" s="222"/>
      <c r="B1777" s="222"/>
      <c r="C1777" s="222"/>
      <c r="D1777" s="222"/>
      <c r="E1777" s="90" t="s">
        <v>2597</v>
      </c>
      <c r="F1777" s="86">
        <v>300000000</v>
      </c>
      <c r="G1777" s="84"/>
    </row>
    <row r="1778" spans="1:7" ht="26.4">
      <c r="A1778" s="222" t="s">
        <v>2598</v>
      </c>
      <c r="B1778" s="222"/>
      <c r="C1778" s="222"/>
      <c r="D1778" s="222"/>
      <c r="E1778" s="110" t="s">
        <v>2599</v>
      </c>
      <c r="F1778" s="86">
        <v>20000000</v>
      </c>
      <c r="G1778" s="84"/>
    </row>
    <row r="1779" spans="1:7" ht="13.2">
      <c r="A1779" s="222"/>
      <c r="B1779" s="222"/>
      <c r="C1779" s="222"/>
      <c r="D1779" s="222"/>
      <c r="E1779" s="90" t="s">
        <v>2600</v>
      </c>
      <c r="F1779" s="86">
        <v>20000000</v>
      </c>
      <c r="G1779" s="84"/>
    </row>
    <row r="1780" spans="1:7" ht="26.4">
      <c r="A1780" s="222" t="s">
        <v>2601</v>
      </c>
      <c r="B1780" s="222"/>
      <c r="C1780" s="222"/>
      <c r="D1780" s="222"/>
      <c r="E1780" s="110" t="s">
        <v>2602</v>
      </c>
      <c r="F1780" s="86">
        <v>20000000</v>
      </c>
      <c r="G1780" s="84"/>
    </row>
    <row r="1781" spans="1:7" ht="13.2">
      <c r="A1781" s="222"/>
      <c r="B1781" s="222"/>
      <c r="C1781" s="222"/>
      <c r="D1781" s="222"/>
      <c r="E1781" s="90" t="s">
        <v>2603</v>
      </c>
      <c r="F1781" s="86">
        <v>20000000</v>
      </c>
      <c r="G1781" s="84"/>
    </row>
    <row r="1782" spans="1:7" ht="26.4">
      <c r="A1782" s="222" t="s">
        <v>2604</v>
      </c>
      <c r="B1782" s="222"/>
      <c r="C1782" s="222"/>
      <c r="D1782" s="222"/>
      <c r="E1782" s="110" t="s">
        <v>2605</v>
      </c>
      <c r="F1782" s="86">
        <v>125000000</v>
      </c>
      <c r="G1782" s="84"/>
    </row>
    <row r="1783" spans="1:7" ht="13.2">
      <c r="A1783" s="222"/>
      <c r="B1783" s="222"/>
      <c r="C1783" s="222"/>
      <c r="D1783" s="222"/>
      <c r="E1783" s="90" t="s">
        <v>2606</v>
      </c>
      <c r="F1783" s="86">
        <v>50000000</v>
      </c>
      <c r="G1783" s="84"/>
    </row>
    <row r="1784" spans="1:7" ht="13.2">
      <c r="A1784" s="222"/>
      <c r="B1784" s="222"/>
      <c r="C1784" s="222"/>
      <c r="D1784" s="222"/>
      <c r="E1784" s="90" t="s">
        <v>2607</v>
      </c>
      <c r="F1784" s="86">
        <v>75000000</v>
      </c>
      <c r="G1784" s="84"/>
    </row>
    <row r="1785" spans="1:7" ht="26.4">
      <c r="A1785" s="222" t="s">
        <v>2608</v>
      </c>
      <c r="B1785" s="222"/>
      <c r="C1785" s="222"/>
      <c r="D1785" s="222"/>
      <c r="E1785" s="110" t="s">
        <v>2609</v>
      </c>
      <c r="F1785" s="86">
        <v>350000000</v>
      </c>
      <c r="G1785" s="84"/>
    </row>
    <row r="1786" spans="1:7" ht="13.2">
      <c r="A1786" s="222"/>
      <c r="B1786" s="222"/>
      <c r="C1786" s="222"/>
      <c r="D1786" s="222"/>
      <c r="E1786" s="90" t="s">
        <v>2610</v>
      </c>
      <c r="F1786" s="86">
        <v>50000000</v>
      </c>
      <c r="G1786" s="84"/>
    </row>
    <row r="1787" spans="1:7" ht="13.2">
      <c r="A1787" s="222"/>
      <c r="B1787" s="222"/>
      <c r="C1787" s="222"/>
      <c r="D1787" s="222"/>
      <c r="E1787" s="90" t="s">
        <v>2611</v>
      </c>
      <c r="F1787" s="86">
        <v>200000000</v>
      </c>
      <c r="G1787" s="84"/>
    </row>
    <row r="1788" spans="1:7" ht="13.2">
      <c r="A1788" s="222"/>
      <c r="B1788" s="222"/>
      <c r="C1788" s="222"/>
      <c r="D1788" s="222"/>
      <c r="E1788" s="90" t="s">
        <v>2612</v>
      </c>
      <c r="F1788" s="86">
        <v>100000000</v>
      </c>
      <c r="G1788" s="84"/>
    </row>
    <row r="1789" spans="1:7" ht="26.4">
      <c r="A1789" s="222" t="s">
        <v>2613</v>
      </c>
      <c r="B1789" s="222"/>
      <c r="C1789" s="222"/>
      <c r="D1789" s="222"/>
      <c r="E1789" s="110" t="s">
        <v>2614</v>
      </c>
      <c r="F1789" s="86">
        <v>435000000</v>
      </c>
      <c r="G1789" s="84"/>
    </row>
    <row r="1790" spans="1:7" ht="13.2">
      <c r="A1790" s="222"/>
      <c r="B1790" s="222"/>
      <c r="C1790" s="222"/>
      <c r="D1790" s="222"/>
      <c r="E1790" s="90" t="s">
        <v>2615</v>
      </c>
      <c r="F1790" s="86">
        <v>35000000</v>
      </c>
      <c r="G1790" s="84"/>
    </row>
    <row r="1791" spans="1:7" ht="13.2">
      <c r="A1791" s="222"/>
      <c r="B1791" s="222"/>
      <c r="C1791" s="222"/>
      <c r="D1791" s="222"/>
      <c r="E1791" s="90" t="s">
        <v>2616</v>
      </c>
      <c r="F1791" s="86">
        <v>50000000</v>
      </c>
      <c r="G1791" s="84"/>
    </row>
    <row r="1792" spans="1:7" ht="13.2">
      <c r="A1792" s="222"/>
      <c r="B1792" s="222"/>
      <c r="C1792" s="222"/>
      <c r="D1792" s="222"/>
      <c r="E1792" s="90" t="s">
        <v>2617</v>
      </c>
      <c r="F1792" s="86">
        <v>25000000</v>
      </c>
      <c r="G1792" s="84"/>
    </row>
    <row r="1793" spans="1:7" ht="13.2">
      <c r="A1793" s="222"/>
      <c r="B1793" s="222"/>
      <c r="C1793" s="222"/>
      <c r="D1793" s="222"/>
      <c r="E1793" s="90" t="s">
        <v>2618</v>
      </c>
      <c r="F1793" s="86">
        <v>50000000</v>
      </c>
      <c r="G1793" s="84"/>
    </row>
    <row r="1794" spans="1:7" ht="13.2">
      <c r="A1794" s="222"/>
      <c r="B1794" s="222"/>
      <c r="C1794" s="222"/>
      <c r="D1794" s="222"/>
      <c r="E1794" s="90" t="s">
        <v>2619</v>
      </c>
      <c r="F1794" s="86">
        <v>25000000</v>
      </c>
      <c r="G1794" s="84"/>
    </row>
    <row r="1795" spans="1:7" ht="13.2">
      <c r="A1795" s="222"/>
      <c r="B1795" s="222"/>
      <c r="C1795" s="222"/>
      <c r="D1795" s="222"/>
      <c r="E1795" s="90" t="s">
        <v>2620</v>
      </c>
      <c r="F1795" s="86">
        <v>50000000</v>
      </c>
      <c r="G1795" s="84"/>
    </row>
    <row r="1796" spans="1:7" ht="13.2">
      <c r="A1796" s="222"/>
      <c r="B1796" s="222"/>
      <c r="C1796" s="222"/>
      <c r="D1796" s="222"/>
      <c r="E1796" s="90" t="s">
        <v>2621</v>
      </c>
      <c r="F1796" s="86">
        <v>200000000</v>
      </c>
      <c r="G1796" s="84"/>
    </row>
    <row r="1797" spans="1:7" ht="26.4">
      <c r="A1797" s="222" t="s">
        <v>2622</v>
      </c>
      <c r="B1797" s="222"/>
      <c r="C1797" s="222"/>
      <c r="D1797" s="222"/>
      <c r="E1797" s="110" t="s">
        <v>2623</v>
      </c>
      <c r="F1797" s="86">
        <v>100000000</v>
      </c>
      <c r="G1797" s="84"/>
    </row>
    <row r="1798" spans="1:7" ht="13.2">
      <c r="A1798" s="222"/>
      <c r="B1798" s="222"/>
      <c r="C1798" s="222"/>
      <c r="D1798" s="222"/>
      <c r="E1798" s="110" t="s">
        <v>2624</v>
      </c>
      <c r="F1798" s="86">
        <v>50000000</v>
      </c>
      <c r="G1798" s="84"/>
    </row>
    <row r="1799" spans="1:7" ht="26.4">
      <c r="A1799" s="222"/>
      <c r="B1799" s="222"/>
      <c r="C1799" s="222"/>
      <c r="D1799" s="222"/>
      <c r="E1799" s="110" t="s">
        <v>2625</v>
      </c>
      <c r="F1799" s="86">
        <v>50000000</v>
      </c>
      <c r="G1799" s="84"/>
    </row>
    <row r="1800" spans="1:7" ht="26.4">
      <c r="A1800" s="222" t="s">
        <v>2626</v>
      </c>
      <c r="B1800" s="222"/>
      <c r="C1800" s="222"/>
      <c r="D1800" s="222"/>
      <c r="E1800" s="110" t="s">
        <v>2627</v>
      </c>
      <c r="F1800" s="86">
        <v>100000000</v>
      </c>
      <c r="G1800" s="84"/>
    </row>
    <row r="1801" spans="1:7" ht="13.2">
      <c r="A1801" s="222"/>
      <c r="B1801" s="222"/>
      <c r="C1801" s="222"/>
      <c r="D1801" s="222"/>
      <c r="E1801" s="90" t="s">
        <v>2628</v>
      </c>
      <c r="F1801" s="86">
        <v>50000000</v>
      </c>
      <c r="G1801" s="84"/>
    </row>
    <row r="1802" spans="1:7" ht="13.2">
      <c r="A1802" s="222"/>
      <c r="B1802" s="222"/>
      <c r="C1802" s="222"/>
      <c r="D1802" s="222"/>
      <c r="E1802" s="90" t="s">
        <v>2629</v>
      </c>
      <c r="F1802" s="86">
        <v>50000000</v>
      </c>
      <c r="G1802" s="84"/>
    </row>
    <row r="1803" spans="1:7" ht="26.4">
      <c r="A1803" s="222" t="s">
        <v>2630</v>
      </c>
      <c r="B1803" s="222"/>
      <c r="C1803" s="222"/>
      <c r="D1803" s="222"/>
      <c r="E1803" s="110" t="s">
        <v>2631</v>
      </c>
      <c r="F1803" s="86">
        <v>215000000</v>
      </c>
      <c r="G1803" s="84"/>
    </row>
    <row r="1804" spans="1:7" ht="13.2">
      <c r="A1804" s="222"/>
      <c r="B1804" s="222"/>
      <c r="C1804" s="222"/>
      <c r="D1804" s="222"/>
      <c r="E1804" s="90" t="s">
        <v>2632</v>
      </c>
      <c r="F1804" s="86">
        <v>50000000</v>
      </c>
      <c r="G1804" s="84"/>
    </row>
    <row r="1805" spans="1:7" ht="13.2">
      <c r="A1805" s="222"/>
      <c r="B1805" s="222"/>
      <c r="C1805" s="222"/>
      <c r="D1805" s="222"/>
      <c r="E1805" s="90" t="s">
        <v>2633</v>
      </c>
      <c r="F1805" s="86">
        <v>25000000</v>
      </c>
      <c r="G1805" s="84"/>
    </row>
    <row r="1806" spans="1:7" ht="13.2">
      <c r="A1806" s="222"/>
      <c r="B1806" s="222"/>
      <c r="C1806" s="222"/>
      <c r="D1806" s="222"/>
      <c r="E1806" s="90" t="s">
        <v>2634</v>
      </c>
      <c r="F1806" s="86">
        <v>50000000</v>
      </c>
      <c r="G1806" s="84"/>
    </row>
    <row r="1807" spans="1:7" ht="13.2">
      <c r="A1807" s="222"/>
      <c r="B1807" s="222"/>
      <c r="C1807" s="222"/>
      <c r="D1807" s="222"/>
      <c r="E1807" s="90" t="s">
        <v>2635</v>
      </c>
      <c r="F1807" s="86">
        <v>50000000</v>
      </c>
      <c r="G1807" s="84"/>
    </row>
    <row r="1808" spans="1:7" ht="13.2">
      <c r="A1808" s="222"/>
      <c r="B1808" s="222"/>
      <c r="C1808" s="222"/>
      <c r="D1808" s="222"/>
      <c r="E1808" s="90" t="s">
        <v>2636</v>
      </c>
      <c r="F1808" s="86">
        <v>25000000</v>
      </c>
      <c r="G1808" s="84"/>
    </row>
    <row r="1809" spans="1:7" ht="13.2">
      <c r="A1809" s="222"/>
      <c r="B1809" s="222"/>
      <c r="C1809" s="222"/>
      <c r="D1809" s="222"/>
      <c r="E1809" s="90" t="s">
        <v>2637</v>
      </c>
      <c r="F1809" s="86">
        <v>15000000</v>
      </c>
      <c r="G1809" s="84"/>
    </row>
    <row r="1810" spans="1:7" ht="26.4">
      <c r="A1810" s="222" t="s">
        <v>2638</v>
      </c>
      <c r="B1810" s="222"/>
      <c r="C1810" s="222"/>
      <c r="D1810" s="222"/>
      <c r="E1810" s="110" t="s">
        <v>2639</v>
      </c>
      <c r="F1810" s="86">
        <v>115000000</v>
      </c>
      <c r="G1810" s="84"/>
    </row>
    <row r="1811" spans="1:7" ht="13.2">
      <c r="A1811" s="222"/>
      <c r="B1811" s="222"/>
      <c r="C1811" s="222"/>
      <c r="D1811" s="222"/>
      <c r="E1811" s="90" t="s">
        <v>2640</v>
      </c>
      <c r="F1811" s="86">
        <v>50000000</v>
      </c>
      <c r="G1811" s="84"/>
    </row>
    <row r="1812" spans="1:7" ht="13.2">
      <c r="A1812" s="222"/>
      <c r="B1812" s="222"/>
      <c r="C1812" s="222"/>
      <c r="D1812" s="222"/>
      <c r="E1812" s="90" t="s">
        <v>2641</v>
      </c>
      <c r="F1812" s="86">
        <v>50000000</v>
      </c>
      <c r="G1812" s="84"/>
    </row>
    <row r="1813" spans="1:7" ht="13.2">
      <c r="A1813" s="222"/>
      <c r="B1813" s="222"/>
      <c r="C1813" s="222"/>
      <c r="D1813" s="222"/>
      <c r="E1813" s="90" t="s">
        <v>2642</v>
      </c>
      <c r="F1813" s="86">
        <v>15000000</v>
      </c>
      <c r="G1813" s="84"/>
    </row>
    <row r="1814" spans="1:7" ht="26.4">
      <c r="A1814" s="222" t="s">
        <v>2643</v>
      </c>
      <c r="B1814" s="222"/>
      <c r="C1814" s="222"/>
      <c r="D1814" s="222"/>
      <c r="E1814" s="110" t="s">
        <v>2644</v>
      </c>
      <c r="F1814" s="86">
        <v>180000000</v>
      </c>
      <c r="G1814" s="84"/>
    </row>
    <row r="1815" spans="1:7" ht="26.4">
      <c r="A1815" s="222"/>
      <c r="B1815" s="222"/>
      <c r="C1815" s="222"/>
      <c r="D1815" s="222"/>
      <c r="E1815" s="110" t="s">
        <v>2645</v>
      </c>
      <c r="F1815" s="86">
        <v>50000000</v>
      </c>
      <c r="G1815" s="84"/>
    </row>
    <row r="1816" spans="1:7" ht="13.2">
      <c r="A1816" s="222"/>
      <c r="B1816" s="222"/>
      <c r="C1816" s="222"/>
      <c r="D1816" s="222"/>
      <c r="E1816" s="90" t="s">
        <v>2646</v>
      </c>
      <c r="F1816" s="86">
        <v>100000000</v>
      </c>
      <c r="G1816" s="84"/>
    </row>
    <row r="1817" spans="1:7" ht="13.2">
      <c r="A1817" s="222"/>
      <c r="B1817" s="222"/>
      <c r="C1817" s="222"/>
      <c r="D1817" s="222"/>
      <c r="E1817" s="90" t="s">
        <v>2647</v>
      </c>
      <c r="F1817" s="86">
        <v>30000000</v>
      </c>
      <c r="G1817" s="84"/>
    </row>
    <row r="1818" spans="1:7" ht="26.4">
      <c r="A1818" s="222" t="s">
        <v>2648</v>
      </c>
      <c r="B1818" s="222"/>
      <c r="C1818" s="222"/>
      <c r="D1818" s="222"/>
      <c r="E1818" s="110" t="s">
        <v>2649</v>
      </c>
      <c r="F1818" s="86">
        <v>210000000</v>
      </c>
      <c r="G1818" s="84"/>
    </row>
    <row r="1819" spans="1:7" ht="13.2">
      <c r="A1819" s="222"/>
      <c r="B1819" s="222"/>
      <c r="C1819" s="222"/>
      <c r="D1819" s="222"/>
      <c r="E1819" s="90" t="s">
        <v>2650</v>
      </c>
      <c r="F1819" s="86">
        <v>60000000</v>
      </c>
      <c r="G1819" s="84"/>
    </row>
    <row r="1820" spans="1:7" ht="26.4">
      <c r="A1820" s="222"/>
      <c r="B1820" s="222"/>
      <c r="C1820" s="222"/>
      <c r="D1820" s="222"/>
      <c r="E1820" s="110" t="s">
        <v>2651</v>
      </c>
      <c r="F1820" s="86">
        <v>50000000</v>
      </c>
      <c r="G1820" s="84"/>
    </row>
    <row r="1821" spans="1:7" ht="13.2">
      <c r="A1821" s="222"/>
      <c r="B1821" s="222"/>
      <c r="C1821" s="222"/>
      <c r="D1821" s="222"/>
      <c r="E1821" s="90" t="s">
        <v>2652</v>
      </c>
      <c r="F1821" s="86">
        <v>50000000</v>
      </c>
      <c r="G1821" s="84"/>
    </row>
    <row r="1822" spans="1:7" ht="13.2">
      <c r="A1822" s="222"/>
      <c r="B1822" s="222"/>
      <c r="C1822" s="222"/>
      <c r="D1822" s="222"/>
      <c r="E1822" s="90" t="s">
        <v>2653</v>
      </c>
      <c r="F1822" s="86">
        <v>25000000</v>
      </c>
      <c r="G1822" s="84"/>
    </row>
    <row r="1823" spans="1:7" ht="13.2">
      <c r="A1823" s="222"/>
      <c r="B1823" s="222"/>
      <c r="C1823" s="222"/>
      <c r="D1823" s="222"/>
      <c r="E1823" s="90" t="s">
        <v>2654</v>
      </c>
      <c r="F1823" s="86">
        <v>25000000</v>
      </c>
      <c r="G1823" s="84"/>
    </row>
    <row r="1824" spans="1:7" ht="26.4">
      <c r="A1824" s="222" t="s">
        <v>2655</v>
      </c>
      <c r="B1824" s="222"/>
      <c r="C1824" s="222"/>
      <c r="D1824" s="222"/>
      <c r="E1824" s="110" t="s">
        <v>2656</v>
      </c>
      <c r="F1824" s="86">
        <v>50000000</v>
      </c>
      <c r="G1824" s="84"/>
    </row>
    <row r="1825" spans="1:7" ht="13.2">
      <c r="A1825" s="222"/>
      <c r="B1825" s="222"/>
      <c r="C1825" s="222"/>
      <c r="D1825" s="222"/>
      <c r="E1825" s="110" t="s">
        <v>2657</v>
      </c>
      <c r="F1825" s="86">
        <v>50000000</v>
      </c>
      <c r="G1825" s="84"/>
    </row>
    <row r="1826" spans="1:7" ht="26.4">
      <c r="A1826" s="222" t="s">
        <v>2658</v>
      </c>
      <c r="B1826" s="222"/>
      <c r="C1826" s="222"/>
      <c r="D1826" s="222"/>
      <c r="E1826" s="110" t="s">
        <v>2659</v>
      </c>
      <c r="F1826" s="86">
        <v>250000000</v>
      </c>
      <c r="G1826" s="84"/>
    </row>
    <row r="1827" spans="1:7" ht="13.2">
      <c r="A1827" s="222"/>
      <c r="B1827" s="222"/>
      <c r="C1827" s="222"/>
      <c r="D1827" s="222"/>
      <c r="E1827" s="90" t="s">
        <v>2660</v>
      </c>
      <c r="F1827" s="86">
        <v>75000000</v>
      </c>
      <c r="G1827" s="84"/>
    </row>
    <row r="1828" spans="1:7" ht="13.2">
      <c r="A1828" s="222"/>
      <c r="B1828" s="222"/>
      <c r="C1828" s="222"/>
      <c r="D1828" s="222"/>
      <c r="E1828" s="90" t="s">
        <v>2661</v>
      </c>
      <c r="F1828" s="86">
        <v>100000000</v>
      </c>
      <c r="G1828" s="84"/>
    </row>
    <row r="1829" spans="1:7" ht="13.2">
      <c r="A1829" s="222"/>
      <c r="B1829" s="222"/>
      <c r="C1829" s="222"/>
      <c r="D1829" s="222"/>
      <c r="E1829" s="90" t="s">
        <v>2662</v>
      </c>
      <c r="F1829" s="86">
        <v>75000000</v>
      </c>
      <c r="G1829" s="84"/>
    </row>
    <row r="1830" spans="1:7" ht="26.4">
      <c r="A1830" s="222" t="s">
        <v>2663</v>
      </c>
      <c r="B1830" s="222"/>
      <c r="C1830" s="222"/>
      <c r="D1830" s="222"/>
      <c r="E1830" s="110" t="s">
        <v>2664</v>
      </c>
      <c r="F1830" s="86">
        <v>290000000</v>
      </c>
      <c r="G1830" s="84"/>
    </row>
    <row r="1831" spans="1:7" ht="13.2">
      <c r="A1831" s="222"/>
      <c r="B1831" s="222"/>
      <c r="C1831" s="222"/>
      <c r="D1831" s="222"/>
      <c r="E1831" s="90" t="s">
        <v>2665</v>
      </c>
      <c r="F1831" s="86">
        <v>75000000</v>
      </c>
      <c r="G1831" s="84"/>
    </row>
    <row r="1832" spans="1:7" ht="13.2">
      <c r="A1832" s="222"/>
      <c r="B1832" s="222"/>
      <c r="C1832" s="222"/>
      <c r="D1832" s="222"/>
      <c r="E1832" s="90" t="s">
        <v>2666</v>
      </c>
      <c r="F1832" s="86">
        <v>65000000</v>
      </c>
      <c r="G1832" s="84"/>
    </row>
    <row r="1833" spans="1:7" ht="13.2">
      <c r="A1833" s="222"/>
      <c r="B1833" s="222"/>
      <c r="C1833" s="222"/>
      <c r="D1833" s="222"/>
      <c r="E1833" s="90" t="s">
        <v>2667</v>
      </c>
      <c r="F1833" s="86">
        <v>100000000</v>
      </c>
      <c r="G1833" s="84"/>
    </row>
    <row r="1834" spans="1:7" ht="13.2">
      <c r="A1834" s="222"/>
      <c r="B1834" s="222"/>
      <c r="C1834" s="222"/>
      <c r="D1834" s="222"/>
      <c r="E1834" s="90" t="s">
        <v>2668</v>
      </c>
      <c r="F1834" s="86">
        <v>50000000</v>
      </c>
      <c r="G1834" s="84"/>
    </row>
    <row r="1835" spans="1:7" ht="26.4">
      <c r="A1835" s="222" t="s">
        <v>2669</v>
      </c>
      <c r="B1835" s="222"/>
      <c r="C1835" s="222"/>
      <c r="D1835" s="222"/>
      <c r="E1835" s="110" t="s">
        <v>2670</v>
      </c>
      <c r="F1835" s="86">
        <v>200000000</v>
      </c>
      <c r="G1835" s="84"/>
    </row>
    <row r="1836" spans="1:7" ht="13.2">
      <c r="A1836" s="222"/>
      <c r="B1836" s="222"/>
      <c r="C1836" s="222"/>
      <c r="D1836" s="222"/>
      <c r="E1836" s="90" t="s">
        <v>2671</v>
      </c>
      <c r="F1836" s="86">
        <v>60000000</v>
      </c>
      <c r="G1836" s="84"/>
    </row>
    <row r="1837" spans="1:7" ht="13.2">
      <c r="A1837" s="222"/>
      <c r="B1837" s="222"/>
      <c r="C1837" s="222"/>
      <c r="D1837" s="222"/>
      <c r="E1837" s="90" t="s">
        <v>2672</v>
      </c>
      <c r="F1837" s="86">
        <v>60000000</v>
      </c>
      <c r="G1837" s="84"/>
    </row>
    <row r="1838" spans="1:7" ht="13.2">
      <c r="A1838" s="222"/>
      <c r="B1838" s="222"/>
      <c r="C1838" s="222"/>
      <c r="D1838" s="222"/>
      <c r="E1838" s="90" t="s">
        <v>2673</v>
      </c>
      <c r="F1838" s="86">
        <v>80000000</v>
      </c>
      <c r="G1838" s="84"/>
    </row>
    <row r="1839" spans="1:7" ht="26.4">
      <c r="A1839" s="222" t="s">
        <v>2674</v>
      </c>
      <c r="B1839" s="222"/>
      <c r="C1839" s="222"/>
      <c r="D1839" s="222"/>
      <c r="E1839" s="110" t="s">
        <v>2675</v>
      </c>
      <c r="F1839" s="86">
        <v>205000000</v>
      </c>
      <c r="G1839" s="84"/>
    </row>
    <row r="1840" spans="1:7" ht="13.2">
      <c r="A1840" s="222"/>
      <c r="B1840" s="222"/>
      <c r="C1840" s="222"/>
      <c r="D1840" s="222"/>
      <c r="E1840" s="90" t="s">
        <v>2676</v>
      </c>
      <c r="F1840" s="86">
        <v>70000000</v>
      </c>
      <c r="G1840" s="84"/>
    </row>
    <row r="1841" spans="1:7" ht="13.2">
      <c r="A1841" s="222"/>
      <c r="B1841" s="222"/>
      <c r="C1841" s="222"/>
      <c r="D1841" s="222"/>
      <c r="E1841" s="90" t="s">
        <v>2677</v>
      </c>
      <c r="F1841" s="86">
        <v>60000000</v>
      </c>
      <c r="G1841" s="84"/>
    </row>
    <row r="1842" spans="1:7" ht="13.2">
      <c r="A1842" s="222"/>
      <c r="B1842" s="222"/>
      <c r="C1842" s="222"/>
      <c r="D1842" s="222"/>
      <c r="E1842" s="90" t="s">
        <v>2678</v>
      </c>
      <c r="F1842" s="86">
        <v>75000000</v>
      </c>
      <c r="G1842" s="84"/>
    </row>
    <row r="1843" spans="1:7" ht="26.4">
      <c r="A1843" s="222" t="s">
        <v>2679</v>
      </c>
      <c r="B1843" s="222"/>
      <c r="C1843" s="222"/>
      <c r="D1843" s="222"/>
      <c r="E1843" s="110" t="s">
        <v>2680</v>
      </c>
      <c r="F1843" s="86">
        <v>75000000</v>
      </c>
      <c r="G1843" s="84"/>
    </row>
    <row r="1844" spans="1:7" ht="26.4">
      <c r="A1844" s="222"/>
      <c r="B1844" s="222"/>
      <c r="C1844" s="222"/>
      <c r="D1844" s="222"/>
      <c r="E1844" s="110" t="s">
        <v>2681</v>
      </c>
      <c r="F1844" s="86">
        <v>50000000</v>
      </c>
      <c r="G1844" s="84"/>
    </row>
    <row r="1845" spans="1:7" ht="26.4">
      <c r="A1845" s="222"/>
      <c r="B1845" s="222"/>
      <c r="C1845" s="222"/>
      <c r="D1845" s="222"/>
      <c r="E1845" s="110" t="s">
        <v>2682</v>
      </c>
      <c r="F1845" s="86">
        <v>25000000</v>
      </c>
      <c r="G1845" s="84"/>
    </row>
    <row r="1846" spans="1:7" ht="26.4">
      <c r="A1846" s="222" t="s">
        <v>2683</v>
      </c>
      <c r="B1846" s="222"/>
      <c r="C1846" s="222"/>
      <c r="D1846" s="222"/>
      <c r="E1846" s="110" t="s">
        <v>2684</v>
      </c>
      <c r="F1846" s="86">
        <v>475000000</v>
      </c>
      <c r="G1846" s="84"/>
    </row>
    <row r="1847" spans="1:7" ht="13.2">
      <c r="A1847" s="222"/>
      <c r="B1847" s="222"/>
      <c r="C1847" s="222"/>
      <c r="D1847" s="222"/>
      <c r="E1847" s="90" t="s">
        <v>2685</v>
      </c>
      <c r="F1847" s="86">
        <v>100000000</v>
      </c>
      <c r="G1847" s="84"/>
    </row>
    <row r="1848" spans="1:7" ht="13.2">
      <c r="A1848" s="222"/>
      <c r="B1848" s="222"/>
      <c r="C1848" s="222"/>
      <c r="D1848" s="222"/>
      <c r="E1848" s="90" t="s">
        <v>2686</v>
      </c>
      <c r="F1848" s="86">
        <v>200000000</v>
      </c>
      <c r="G1848" s="84"/>
    </row>
    <row r="1849" spans="1:7" ht="13.2">
      <c r="A1849" s="222"/>
      <c r="B1849" s="222"/>
      <c r="C1849" s="222"/>
      <c r="D1849" s="222"/>
      <c r="E1849" s="90" t="s">
        <v>2687</v>
      </c>
      <c r="F1849" s="86">
        <v>75000000</v>
      </c>
      <c r="G1849" s="84"/>
    </row>
    <row r="1850" spans="1:7" ht="13.2">
      <c r="A1850" s="222"/>
      <c r="B1850" s="222"/>
      <c r="C1850" s="222"/>
      <c r="D1850" s="222"/>
      <c r="E1850" s="90" t="s">
        <v>2688</v>
      </c>
      <c r="F1850" s="86">
        <v>100000000</v>
      </c>
      <c r="G1850" s="84"/>
    </row>
    <row r="1851" spans="1:7" ht="26.4">
      <c r="A1851" s="222" t="s">
        <v>2689</v>
      </c>
      <c r="B1851" s="222"/>
      <c r="C1851" s="222"/>
      <c r="D1851" s="222"/>
      <c r="E1851" s="110" t="s">
        <v>2690</v>
      </c>
      <c r="F1851" s="86">
        <v>170000000</v>
      </c>
      <c r="G1851" s="84"/>
    </row>
    <row r="1852" spans="1:7" ht="13.2">
      <c r="A1852" s="222"/>
      <c r="B1852" s="222"/>
      <c r="C1852" s="222"/>
      <c r="D1852" s="222"/>
      <c r="E1852" s="90" t="s">
        <v>2691</v>
      </c>
      <c r="F1852" s="86">
        <v>30000000</v>
      </c>
      <c r="G1852" s="84"/>
    </row>
    <row r="1853" spans="1:7" ht="13.2">
      <c r="A1853" s="222"/>
      <c r="B1853" s="222"/>
      <c r="C1853" s="222"/>
      <c r="D1853" s="222"/>
      <c r="E1853" s="90" t="s">
        <v>2692</v>
      </c>
      <c r="F1853" s="86">
        <v>25000000</v>
      </c>
      <c r="G1853" s="84"/>
    </row>
    <row r="1854" spans="1:7" ht="13.2">
      <c r="A1854" s="222"/>
      <c r="B1854" s="222"/>
      <c r="C1854" s="222"/>
      <c r="D1854" s="222"/>
      <c r="E1854" s="90" t="s">
        <v>2693</v>
      </c>
      <c r="F1854" s="86">
        <v>25000000</v>
      </c>
      <c r="G1854" s="84"/>
    </row>
    <row r="1855" spans="1:7" ht="13.2">
      <c r="A1855" s="222"/>
      <c r="B1855" s="222"/>
      <c r="C1855" s="222"/>
      <c r="D1855" s="222"/>
      <c r="E1855" s="90" t="s">
        <v>2694</v>
      </c>
      <c r="F1855" s="86">
        <v>40000000</v>
      </c>
      <c r="G1855" s="84"/>
    </row>
    <row r="1856" spans="1:7" ht="13.2">
      <c r="A1856" s="222"/>
      <c r="B1856" s="222"/>
      <c r="C1856" s="222"/>
      <c r="D1856" s="222"/>
      <c r="E1856" s="110" t="s">
        <v>2695</v>
      </c>
      <c r="F1856" s="86">
        <v>50000000</v>
      </c>
      <c r="G1856" s="84"/>
    </row>
    <row r="1857" spans="1:7" ht="26.4">
      <c r="A1857" s="222" t="s">
        <v>2696</v>
      </c>
      <c r="B1857" s="222"/>
      <c r="C1857" s="222"/>
      <c r="D1857" s="222"/>
      <c r="E1857" s="110" t="s">
        <v>2697</v>
      </c>
      <c r="F1857" s="86">
        <v>150000000</v>
      </c>
      <c r="G1857" s="84"/>
    </row>
    <row r="1858" spans="1:7" ht="13.2">
      <c r="A1858" s="222"/>
      <c r="B1858" s="222"/>
      <c r="C1858" s="222"/>
      <c r="D1858" s="222"/>
      <c r="E1858" s="90" t="s">
        <v>2698</v>
      </c>
      <c r="F1858" s="86">
        <v>100000000</v>
      </c>
      <c r="G1858" s="84"/>
    </row>
    <row r="1859" spans="1:7" ht="13.2">
      <c r="A1859" s="222"/>
      <c r="B1859" s="222"/>
      <c r="C1859" s="222"/>
      <c r="D1859" s="222"/>
      <c r="E1859" s="90" t="s">
        <v>2699</v>
      </c>
      <c r="F1859" s="86">
        <v>50000000</v>
      </c>
      <c r="G1859" s="84"/>
    </row>
    <row r="1860" spans="1:7" ht="26.4">
      <c r="A1860" s="222" t="s">
        <v>2700</v>
      </c>
      <c r="B1860" s="222"/>
      <c r="C1860" s="222"/>
      <c r="D1860" s="222"/>
      <c r="E1860" s="110" t="s">
        <v>2701</v>
      </c>
      <c r="F1860" s="86">
        <v>75000000</v>
      </c>
      <c r="G1860" s="84"/>
    </row>
    <row r="1861" spans="1:7" ht="26.4">
      <c r="A1861" s="222"/>
      <c r="B1861" s="222"/>
      <c r="C1861" s="222"/>
      <c r="D1861" s="222"/>
      <c r="E1861" s="110" t="s">
        <v>2702</v>
      </c>
      <c r="F1861" s="86">
        <v>75000000</v>
      </c>
      <c r="G1861" s="84"/>
    </row>
    <row r="1862" spans="1:7" ht="26.4">
      <c r="A1862" s="222" t="s">
        <v>2703</v>
      </c>
      <c r="B1862" s="222"/>
      <c r="C1862" s="222"/>
      <c r="D1862" s="222"/>
      <c r="E1862" s="110" t="s">
        <v>2704</v>
      </c>
      <c r="F1862" s="86">
        <v>480000000</v>
      </c>
      <c r="G1862" s="84"/>
    </row>
    <row r="1863" spans="1:7" ht="13.2">
      <c r="A1863" s="222"/>
      <c r="B1863" s="222"/>
      <c r="C1863" s="222"/>
      <c r="D1863" s="222"/>
      <c r="E1863" s="90" t="s">
        <v>2705</v>
      </c>
      <c r="F1863" s="86">
        <v>50000000</v>
      </c>
      <c r="G1863" s="84"/>
    </row>
    <row r="1864" spans="1:7" ht="26.4">
      <c r="A1864" s="222"/>
      <c r="B1864" s="222"/>
      <c r="C1864" s="222"/>
      <c r="D1864" s="222"/>
      <c r="E1864" s="110" t="s">
        <v>2706</v>
      </c>
      <c r="F1864" s="86">
        <v>200000000</v>
      </c>
      <c r="G1864" s="84"/>
    </row>
    <row r="1865" spans="1:7" ht="13.2">
      <c r="A1865" s="222"/>
      <c r="B1865" s="222"/>
      <c r="C1865" s="222"/>
      <c r="D1865" s="222"/>
      <c r="E1865" s="90" t="s">
        <v>2707</v>
      </c>
      <c r="F1865" s="86">
        <v>40000000</v>
      </c>
      <c r="G1865" s="84"/>
    </row>
    <row r="1866" spans="1:7" ht="13.2">
      <c r="A1866" s="222"/>
      <c r="B1866" s="222"/>
      <c r="C1866" s="222"/>
      <c r="D1866" s="222"/>
      <c r="E1866" s="90" t="s">
        <v>2708</v>
      </c>
      <c r="F1866" s="86">
        <v>25000000</v>
      </c>
      <c r="G1866" s="84"/>
    </row>
    <row r="1867" spans="1:7" ht="26.4">
      <c r="A1867" s="222"/>
      <c r="B1867" s="222"/>
      <c r="C1867" s="222"/>
      <c r="D1867" s="222"/>
      <c r="E1867" s="110" t="s">
        <v>2709</v>
      </c>
      <c r="F1867" s="86">
        <v>150000000</v>
      </c>
      <c r="G1867" s="84"/>
    </row>
    <row r="1868" spans="1:7" ht="13.2">
      <c r="A1868" s="222"/>
      <c r="B1868" s="222"/>
      <c r="C1868" s="222"/>
      <c r="D1868" s="222"/>
      <c r="E1868" s="110" t="s">
        <v>2710</v>
      </c>
      <c r="F1868" s="86">
        <v>15000000</v>
      </c>
      <c r="G1868" s="84"/>
    </row>
    <row r="1869" spans="1:7" ht="26.4">
      <c r="A1869" s="222" t="s">
        <v>2711</v>
      </c>
      <c r="B1869" s="222"/>
      <c r="C1869" s="222"/>
      <c r="D1869" s="222"/>
      <c r="E1869" s="110" t="s">
        <v>2712</v>
      </c>
      <c r="F1869" s="86">
        <v>90000000</v>
      </c>
      <c r="G1869" s="84"/>
    </row>
    <row r="1870" spans="1:7" ht="13.2">
      <c r="A1870" s="222"/>
      <c r="B1870" s="222"/>
      <c r="C1870" s="222"/>
      <c r="D1870" s="222"/>
      <c r="E1870" s="90" t="s">
        <v>2713</v>
      </c>
      <c r="F1870" s="86">
        <v>45000000</v>
      </c>
      <c r="G1870" s="84"/>
    </row>
    <row r="1871" spans="1:7" ht="13.2">
      <c r="A1871" s="222"/>
      <c r="B1871" s="222"/>
      <c r="C1871" s="222"/>
      <c r="D1871" s="222"/>
      <c r="E1871" s="110" t="s">
        <v>2714</v>
      </c>
      <c r="F1871" s="86">
        <v>45000000</v>
      </c>
      <c r="G1871" s="84"/>
    </row>
    <row r="1872" spans="1:7" ht="26.4">
      <c r="A1872" s="222" t="s">
        <v>2715</v>
      </c>
      <c r="B1872" s="222"/>
      <c r="C1872" s="222"/>
      <c r="D1872" s="222"/>
      <c r="E1872" s="110" t="s">
        <v>2716</v>
      </c>
      <c r="F1872" s="86">
        <v>120000000</v>
      </c>
      <c r="G1872" s="84"/>
    </row>
    <row r="1873" spans="1:7" ht="26.4">
      <c r="A1873" s="222"/>
      <c r="B1873" s="222"/>
      <c r="C1873" s="222"/>
      <c r="D1873" s="222"/>
      <c r="E1873" s="110" t="s">
        <v>2717</v>
      </c>
      <c r="F1873" s="86">
        <v>20000000</v>
      </c>
      <c r="G1873" s="84"/>
    </row>
    <row r="1874" spans="1:7" ht="13.2">
      <c r="A1874" s="222"/>
      <c r="B1874" s="222"/>
      <c r="C1874" s="222"/>
      <c r="D1874" s="222"/>
      <c r="E1874" s="90" t="s">
        <v>2718</v>
      </c>
      <c r="F1874" s="86">
        <v>50000000</v>
      </c>
      <c r="G1874" s="84"/>
    </row>
    <row r="1875" spans="1:7" ht="13.2">
      <c r="A1875" s="222"/>
      <c r="B1875" s="222"/>
      <c r="C1875" s="222"/>
      <c r="D1875" s="222"/>
      <c r="E1875" s="90" t="s">
        <v>2719</v>
      </c>
      <c r="F1875" s="86">
        <v>50000000</v>
      </c>
      <c r="G1875" s="84"/>
    </row>
    <row r="1876" spans="1:7" ht="26.4">
      <c r="A1876" s="222" t="s">
        <v>2720</v>
      </c>
      <c r="B1876" s="222"/>
      <c r="C1876" s="222"/>
      <c r="D1876" s="222"/>
      <c r="E1876" s="110" t="s">
        <v>2721</v>
      </c>
      <c r="F1876" s="86">
        <v>245000000</v>
      </c>
      <c r="G1876" s="84"/>
    </row>
    <row r="1877" spans="1:7" ht="26.4">
      <c r="A1877" s="222"/>
      <c r="B1877" s="222"/>
      <c r="C1877" s="222"/>
      <c r="D1877" s="222"/>
      <c r="E1877" s="110" t="s">
        <v>2722</v>
      </c>
      <c r="F1877" s="86">
        <v>100000000</v>
      </c>
      <c r="G1877" s="84"/>
    </row>
    <row r="1878" spans="1:7" ht="26.4">
      <c r="A1878" s="222"/>
      <c r="B1878" s="222"/>
      <c r="C1878" s="222"/>
      <c r="D1878" s="222"/>
      <c r="E1878" s="110" t="s">
        <v>2723</v>
      </c>
      <c r="F1878" s="86">
        <v>100000000</v>
      </c>
      <c r="G1878" s="84"/>
    </row>
    <row r="1879" spans="1:7" ht="26.4">
      <c r="A1879" s="222"/>
      <c r="B1879" s="222"/>
      <c r="C1879" s="222"/>
      <c r="D1879" s="222"/>
      <c r="E1879" s="110" t="s">
        <v>2724</v>
      </c>
      <c r="F1879" s="86">
        <v>20000000</v>
      </c>
      <c r="G1879" s="84"/>
    </row>
    <row r="1880" spans="1:7" ht="13.2">
      <c r="A1880" s="222"/>
      <c r="B1880" s="222"/>
      <c r="C1880" s="222"/>
      <c r="D1880" s="222"/>
      <c r="E1880" s="90" t="s">
        <v>2725</v>
      </c>
      <c r="F1880" s="86">
        <v>25000000</v>
      </c>
      <c r="G1880" s="84"/>
    </row>
    <row r="1881" spans="1:7" ht="26.4">
      <c r="A1881" s="222" t="s">
        <v>2726</v>
      </c>
      <c r="B1881" s="222"/>
      <c r="C1881" s="222"/>
      <c r="D1881" s="222"/>
      <c r="E1881" s="110" t="s">
        <v>2727</v>
      </c>
      <c r="F1881" s="86">
        <v>25000000</v>
      </c>
      <c r="G1881" s="84"/>
    </row>
    <row r="1882" spans="1:7" ht="13.2">
      <c r="A1882" s="222"/>
      <c r="B1882" s="222"/>
      <c r="C1882" s="222"/>
      <c r="D1882" s="222"/>
      <c r="E1882" s="90" t="s">
        <v>2728</v>
      </c>
      <c r="F1882" s="86">
        <v>25000000</v>
      </c>
      <c r="G1882" s="84"/>
    </row>
    <row r="1883" spans="1:7" ht="26.4">
      <c r="A1883" s="222" t="s">
        <v>2729</v>
      </c>
      <c r="B1883" s="222"/>
      <c r="C1883" s="222"/>
      <c r="D1883" s="222"/>
      <c r="E1883" s="110" t="s">
        <v>2730</v>
      </c>
      <c r="F1883" s="86">
        <v>50000000</v>
      </c>
      <c r="G1883" s="84"/>
    </row>
    <row r="1884" spans="1:7" ht="13.2">
      <c r="A1884" s="222"/>
      <c r="B1884" s="222"/>
      <c r="C1884" s="222"/>
      <c r="D1884" s="222"/>
      <c r="E1884" s="90" t="s">
        <v>2731</v>
      </c>
      <c r="F1884" s="86">
        <v>25000000</v>
      </c>
      <c r="G1884" s="84"/>
    </row>
    <row r="1885" spans="1:7" ht="13.2">
      <c r="A1885" s="222"/>
      <c r="B1885" s="222"/>
      <c r="C1885" s="222"/>
      <c r="D1885" s="222"/>
      <c r="E1885" s="90" t="s">
        <v>2732</v>
      </c>
      <c r="F1885" s="86">
        <v>25000000</v>
      </c>
      <c r="G1885" s="84"/>
    </row>
    <row r="1886" spans="1:7" ht="26.4">
      <c r="A1886" s="222" t="s">
        <v>2733</v>
      </c>
      <c r="B1886" s="222"/>
      <c r="C1886" s="222"/>
      <c r="D1886" s="222"/>
      <c r="E1886" s="110" t="s">
        <v>2734</v>
      </c>
      <c r="F1886" s="86">
        <v>150000000</v>
      </c>
      <c r="G1886" s="84"/>
    </row>
    <row r="1887" spans="1:7" ht="13.2">
      <c r="A1887" s="222"/>
      <c r="B1887" s="222"/>
      <c r="C1887" s="222"/>
      <c r="D1887" s="222"/>
      <c r="E1887" s="90" t="s">
        <v>2735</v>
      </c>
      <c r="F1887" s="86">
        <v>100000000</v>
      </c>
      <c r="G1887" s="84"/>
    </row>
    <row r="1888" spans="1:7" ht="13.2">
      <c r="A1888" s="222"/>
      <c r="B1888" s="222"/>
      <c r="C1888" s="222"/>
      <c r="D1888" s="222"/>
      <c r="E1888" s="90" t="s">
        <v>2736</v>
      </c>
      <c r="F1888" s="86">
        <v>50000000</v>
      </c>
      <c r="G1888" s="84"/>
    </row>
    <row r="1889" spans="1:7" ht="26.4">
      <c r="A1889" s="222" t="s">
        <v>2737</v>
      </c>
      <c r="B1889" s="222"/>
      <c r="C1889" s="222"/>
      <c r="D1889" s="222"/>
      <c r="E1889" s="110" t="s">
        <v>2738</v>
      </c>
      <c r="F1889" s="86">
        <v>25000000</v>
      </c>
      <c r="G1889" s="84"/>
    </row>
    <row r="1890" spans="1:7" ht="13.2">
      <c r="A1890" s="222"/>
      <c r="B1890" s="222"/>
      <c r="C1890" s="222"/>
      <c r="D1890" s="222"/>
      <c r="E1890" s="90" t="s">
        <v>2739</v>
      </c>
      <c r="F1890" s="86">
        <v>25000000</v>
      </c>
      <c r="G1890" s="84"/>
    </row>
    <row r="1891" spans="1:7" ht="26.4">
      <c r="A1891" s="222" t="s">
        <v>2740</v>
      </c>
      <c r="B1891" s="222"/>
      <c r="C1891" s="222"/>
      <c r="D1891" s="222"/>
      <c r="E1891" s="110" t="s">
        <v>2741</v>
      </c>
      <c r="F1891" s="86">
        <v>435000000</v>
      </c>
      <c r="G1891" s="84"/>
    </row>
    <row r="1892" spans="1:7" ht="26.4">
      <c r="A1892" s="222"/>
      <c r="B1892" s="222"/>
      <c r="C1892" s="222"/>
      <c r="D1892" s="222"/>
      <c r="E1892" s="110" t="s">
        <v>2742</v>
      </c>
      <c r="F1892" s="86">
        <v>200000000</v>
      </c>
      <c r="G1892" s="84"/>
    </row>
    <row r="1893" spans="1:7" ht="13.2">
      <c r="A1893" s="222"/>
      <c r="B1893" s="222"/>
      <c r="C1893" s="222"/>
      <c r="D1893" s="222"/>
      <c r="E1893" s="90" t="s">
        <v>2743</v>
      </c>
      <c r="F1893" s="86">
        <v>25000000</v>
      </c>
      <c r="G1893" s="84"/>
    </row>
    <row r="1894" spans="1:7" ht="13.2">
      <c r="A1894" s="222"/>
      <c r="B1894" s="222"/>
      <c r="C1894" s="222"/>
      <c r="D1894" s="222"/>
      <c r="E1894" s="90" t="s">
        <v>2744</v>
      </c>
      <c r="F1894" s="86">
        <v>100000000</v>
      </c>
      <c r="G1894" s="84"/>
    </row>
    <row r="1895" spans="1:7" ht="13.2">
      <c r="A1895" s="222"/>
      <c r="B1895" s="222"/>
      <c r="C1895" s="222"/>
      <c r="D1895" s="222"/>
      <c r="E1895" s="90" t="s">
        <v>2745</v>
      </c>
      <c r="F1895" s="86">
        <v>100000000</v>
      </c>
      <c r="G1895" s="84"/>
    </row>
    <row r="1896" spans="1:7" ht="13.2">
      <c r="A1896" s="222"/>
      <c r="B1896" s="222"/>
      <c r="C1896" s="222"/>
      <c r="D1896" s="222"/>
      <c r="E1896" s="90" t="s">
        <v>2746</v>
      </c>
      <c r="F1896" s="86">
        <v>10000000</v>
      </c>
      <c r="G1896" s="84"/>
    </row>
    <row r="1897" spans="1:7" ht="26.4">
      <c r="A1897" s="222" t="s">
        <v>2747</v>
      </c>
      <c r="B1897" s="222"/>
      <c r="C1897" s="222"/>
      <c r="D1897" s="222"/>
      <c r="E1897" s="110" t="s">
        <v>2748</v>
      </c>
      <c r="F1897" s="86">
        <v>400000000</v>
      </c>
      <c r="G1897" s="84"/>
    </row>
    <row r="1898" spans="1:7" ht="26.4">
      <c r="A1898" s="222"/>
      <c r="B1898" s="222"/>
      <c r="C1898" s="222"/>
      <c r="D1898" s="222"/>
      <c r="E1898" s="110" t="s">
        <v>2749</v>
      </c>
      <c r="F1898" s="86">
        <v>150000000</v>
      </c>
      <c r="G1898" s="84"/>
    </row>
    <row r="1899" spans="1:7" ht="13.2">
      <c r="A1899" s="222"/>
      <c r="B1899" s="222"/>
      <c r="C1899" s="222"/>
      <c r="D1899" s="222"/>
      <c r="E1899" s="90" t="s">
        <v>2750</v>
      </c>
      <c r="F1899" s="86">
        <v>100000000</v>
      </c>
      <c r="G1899" s="84"/>
    </row>
    <row r="1900" spans="1:7" ht="13.2">
      <c r="A1900" s="222"/>
      <c r="B1900" s="222"/>
      <c r="C1900" s="222"/>
      <c r="D1900" s="222"/>
      <c r="E1900" s="90" t="s">
        <v>2751</v>
      </c>
      <c r="F1900" s="86">
        <v>150000000</v>
      </c>
      <c r="G1900" s="84"/>
    </row>
    <row r="1901" spans="1:7" ht="26.4">
      <c r="A1901" s="222" t="s">
        <v>2752</v>
      </c>
      <c r="B1901" s="222"/>
      <c r="C1901" s="222"/>
      <c r="D1901" s="222"/>
      <c r="E1901" s="110" t="s">
        <v>2753</v>
      </c>
      <c r="F1901" s="86">
        <v>325000000</v>
      </c>
      <c r="G1901" s="84"/>
    </row>
    <row r="1902" spans="1:7" ht="13.2">
      <c r="A1902" s="222"/>
      <c r="B1902" s="222"/>
      <c r="C1902" s="222"/>
      <c r="D1902" s="222"/>
      <c r="E1902" s="90" t="s">
        <v>2754</v>
      </c>
      <c r="F1902" s="86">
        <v>100000000</v>
      </c>
      <c r="G1902" s="84"/>
    </row>
    <row r="1903" spans="1:7" ht="13.2">
      <c r="A1903" s="222"/>
      <c r="B1903" s="222"/>
      <c r="C1903" s="222"/>
      <c r="D1903" s="222"/>
      <c r="E1903" s="90" t="s">
        <v>2755</v>
      </c>
      <c r="F1903" s="86">
        <v>200000000</v>
      </c>
      <c r="G1903" s="84"/>
    </row>
    <row r="1904" spans="1:7" ht="13.2">
      <c r="A1904" s="222"/>
      <c r="B1904" s="222"/>
      <c r="C1904" s="222"/>
      <c r="D1904" s="222"/>
      <c r="E1904" s="90" t="s">
        <v>2756</v>
      </c>
      <c r="F1904" s="86">
        <v>25000000</v>
      </c>
      <c r="G1904" s="84"/>
    </row>
    <row r="1905" spans="1:7" ht="26.4">
      <c r="A1905" s="222" t="s">
        <v>2757</v>
      </c>
      <c r="B1905" s="222"/>
      <c r="C1905" s="222"/>
      <c r="D1905" s="222"/>
      <c r="E1905" s="110" t="s">
        <v>2758</v>
      </c>
      <c r="F1905" s="86">
        <v>375000000</v>
      </c>
      <c r="G1905" s="84"/>
    </row>
    <row r="1906" spans="1:7" ht="13.2">
      <c r="A1906" s="222"/>
      <c r="B1906" s="222"/>
      <c r="C1906" s="222"/>
      <c r="D1906" s="222"/>
      <c r="E1906" s="90" t="s">
        <v>2759</v>
      </c>
      <c r="F1906" s="86">
        <v>150000000</v>
      </c>
      <c r="G1906" s="84"/>
    </row>
    <row r="1907" spans="1:7" ht="13.2">
      <c r="A1907" s="222"/>
      <c r="B1907" s="222"/>
      <c r="C1907" s="222"/>
      <c r="D1907" s="222"/>
      <c r="E1907" s="90" t="s">
        <v>2760</v>
      </c>
      <c r="F1907" s="86">
        <v>50000000</v>
      </c>
      <c r="G1907" s="84"/>
    </row>
    <row r="1908" spans="1:7" ht="13.2">
      <c r="A1908" s="222"/>
      <c r="B1908" s="222"/>
      <c r="C1908" s="222"/>
      <c r="D1908" s="222"/>
      <c r="E1908" s="90" t="s">
        <v>2761</v>
      </c>
      <c r="F1908" s="86">
        <v>75000000</v>
      </c>
      <c r="G1908" s="84"/>
    </row>
    <row r="1909" spans="1:7" ht="13.2">
      <c r="A1909" s="222"/>
      <c r="B1909" s="222"/>
      <c r="C1909" s="222"/>
      <c r="D1909" s="222"/>
      <c r="E1909" s="90" t="s">
        <v>2762</v>
      </c>
      <c r="F1909" s="86">
        <v>50000000</v>
      </c>
      <c r="G1909" s="84"/>
    </row>
    <row r="1910" spans="1:7" ht="13.2">
      <c r="A1910" s="222"/>
      <c r="B1910" s="222"/>
      <c r="C1910" s="222"/>
      <c r="D1910" s="222"/>
      <c r="E1910" s="90" t="s">
        <v>2763</v>
      </c>
      <c r="F1910" s="86">
        <v>50000000</v>
      </c>
      <c r="G1910" s="84"/>
    </row>
    <row r="1911" spans="1:7" ht="26.4">
      <c r="A1911" s="222" t="s">
        <v>2764</v>
      </c>
      <c r="B1911" s="222"/>
      <c r="C1911" s="222"/>
      <c r="D1911" s="222"/>
      <c r="E1911" s="110" t="s">
        <v>2765</v>
      </c>
      <c r="F1911" s="86">
        <v>350000000</v>
      </c>
      <c r="G1911" s="84"/>
    </row>
    <row r="1912" spans="1:7" ht="13.2">
      <c r="A1912" s="222"/>
      <c r="B1912" s="222"/>
      <c r="C1912" s="222"/>
      <c r="D1912" s="222"/>
      <c r="E1912" s="90" t="s">
        <v>2766</v>
      </c>
      <c r="F1912" s="86">
        <v>150000000</v>
      </c>
      <c r="G1912" s="84"/>
    </row>
    <row r="1913" spans="1:7" ht="26.4">
      <c r="A1913" s="222"/>
      <c r="B1913" s="222"/>
      <c r="C1913" s="222"/>
      <c r="D1913" s="222"/>
      <c r="E1913" s="110" t="s">
        <v>2767</v>
      </c>
      <c r="F1913" s="86">
        <v>100000000</v>
      </c>
      <c r="G1913" s="84"/>
    </row>
    <row r="1914" spans="1:7" ht="13.2">
      <c r="A1914" s="222"/>
      <c r="B1914" s="222"/>
      <c r="C1914" s="222"/>
      <c r="D1914" s="222"/>
      <c r="E1914" s="90" t="s">
        <v>2768</v>
      </c>
      <c r="F1914" s="86">
        <v>100000000</v>
      </c>
      <c r="G1914" s="84"/>
    </row>
    <row r="1915" spans="1:7" ht="26.4">
      <c r="A1915" s="222" t="s">
        <v>2769</v>
      </c>
      <c r="B1915" s="222"/>
      <c r="C1915" s="222"/>
      <c r="D1915" s="222"/>
      <c r="E1915" s="110" t="s">
        <v>2770</v>
      </c>
      <c r="F1915" s="86">
        <v>25000000</v>
      </c>
      <c r="G1915" s="84"/>
    </row>
    <row r="1916" spans="1:7" ht="13.2">
      <c r="A1916" s="222"/>
      <c r="B1916" s="222"/>
      <c r="C1916" s="222"/>
      <c r="D1916" s="222"/>
      <c r="E1916" s="90" t="s">
        <v>2771</v>
      </c>
      <c r="F1916" s="86">
        <v>25000000</v>
      </c>
      <c r="G1916" s="84"/>
    </row>
    <row r="1917" spans="1:7" ht="26.4">
      <c r="A1917" s="222" t="s">
        <v>2772</v>
      </c>
      <c r="B1917" s="222"/>
      <c r="C1917" s="222"/>
      <c r="D1917" s="222"/>
      <c r="E1917" s="110" t="s">
        <v>2773</v>
      </c>
      <c r="F1917" s="86">
        <v>400000000</v>
      </c>
      <c r="G1917" s="84"/>
    </row>
    <row r="1918" spans="1:7" ht="13.2">
      <c r="A1918" s="222"/>
      <c r="B1918" s="222"/>
      <c r="C1918" s="222"/>
      <c r="D1918" s="222"/>
      <c r="E1918" s="90" t="s">
        <v>2774</v>
      </c>
      <c r="F1918" s="86">
        <v>100000000</v>
      </c>
      <c r="G1918" s="84"/>
    </row>
    <row r="1919" spans="1:7" ht="13.2">
      <c r="A1919" s="222"/>
      <c r="B1919" s="222"/>
      <c r="C1919" s="222"/>
      <c r="D1919" s="222"/>
      <c r="E1919" s="90" t="s">
        <v>2775</v>
      </c>
      <c r="F1919" s="86">
        <v>50000000</v>
      </c>
      <c r="G1919" s="84"/>
    </row>
    <row r="1920" spans="1:7" ht="13.2">
      <c r="A1920" s="222"/>
      <c r="B1920" s="222"/>
      <c r="C1920" s="222"/>
      <c r="D1920" s="222"/>
      <c r="E1920" s="90" t="s">
        <v>2776</v>
      </c>
      <c r="F1920" s="86">
        <v>100000000</v>
      </c>
      <c r="G1920" s="84"/>
    </row>
    <row r="1921" spans="1:7" ht="13.2">
      <c r="A1921" s="222"/>
      <c r="B1921" s="222"/>
      <c r="C1921" s="222"/>
      <c r="D1921" s="222"/>
      <c r="E1921" s="90" t="s">
        <v>2777</v>
      </c>
      <c r="F1921" s="86">
        <v>100000000</v>
      </c>
      <c r="G1921" s="84"/>
    </row>
    <row r="1922" spans="1:7" ht="13.2">
      <c r="A1922" s="222"/>
      <c r="B1922" s="222"/>
      <c r="C1922" s="222"/>
      <c r="D1922" s="222"/>
      <c r="E1922" s="90" t="s">
        <v>2778</v>
      </c>
      <c r="F1922" s="86">
        <v>50000000</v>
      </c>
      <c r="G1922" s="84"/>
    </row>
    <row r="1923" spans="1:7" ht="26.4">
      <c r="A1923" s="222" t="s">
        <v>2779</v>
      </c>
      <c r="B1923" s="222"/>
      <c r="C1923" s="222"/>
      <c r="D1923" s="222"/>
      <c r="E1923" s="110" t="s">
        <v>2780</v>
      </c>
      <c r="F1923" s="86">
        <v>250000000</v>
      </c>
      <c r="G1923" s="84"/>
    </row>
    <row r="1924" spans="1:7" ht="13.2">
      <c r="A1924" s="222"/>
      <c r="B1924" s="222"/>
      <c r="C1924" s="222"/>
      <c r="D1924" s="222"/>
      <c r="E1924" s="90" t="s">
        <v>2781</v>
      </c>
      <c r="F1924" s="86">
        <v>100000000</v>
      </c>
      <c r="G1924" s="84"/>
    </row>
    <row r="1925" spans="1:7" ht="13.2">
      <c r="A1925" s="222"/>
      <c r="B1925" s="222"/>
      <c r="C1925" s="222"/>
      <c r="D1925" s="222"/>
      <c r="E1925" s="90" t="s">
        <v>2782</v>
      </c>
      <c r="F1925" s="86">
        <v>50000000</v>
      </c>
      <c r="G1925" s="84"/>
    </row>
    <row r="1926" spans="1:7" ht="13.2">
      <c r="A1926" s="222"/>
      <c r="B1926" s="222"/>
      <c r="C1926" s="222"/>
      <c r="D1926" s="222"/>
      <c r="E1926" s="90" t="s">
        <v>2783</v>
      </c>
      <c r="F1926" s="86">
        <v>100000000</v>
      </c>
      <c r="G1926" s="84"/>
    </row>
    <row r="1927" spans="1:7" ht="26.4">
      <c r="A1927" s="222" t="s">
        <v>2784</v>
      </c>
      <c r="B1927" s="222"/>
      <c r="C1927" s="222"/>
      <c r="D1927" s="222"/>
      <c r="E1927" s="110" t="s">
        <v>2785</v>
      </c>
      <c r="F1927" s="86">
        <v>140000000</v>
      </c>
      <c r="G1927" s="84"/>
    </row>
    <row r="1928" spans="1:7" ht="13.2">
      <c r="A1928" s="222"/>
      <c r="B1928" s="222"/>
      <c r="C1928" s="222"/>
      <c r="D1928" s="222"/>
      <c r="E1928" s="90" t="s">
        <v>2786</v>
      </c>
      <c r="F1928" s="86">
        <v>100000000</v>
      </c>
      <c r="G1928" s="84"/>
    </row>
    <row r="1929" spans="1:7" ht="13.2">
      <c r="A1929" s="222"/>
      <c r="B1929" s="222"/>
      <c r="C1929" s="222"/>
      <c r="D1929" s="222"/>
      <c r="E1929" s="90" t="s">
        <v>2787</v>
      </c>
      <c r="F1929" s="86">
        <v>40000000</v>
      </c>
      <c r="G1929" s="84"/>
    </row>
    <row r="1930" spans="1:7" ht="26.4">
      <c r="A1930" s="222" t="s">
        <v>2788</v>
      </c>
      <c r="B1930" s="222"/>
      <c r="C1930" s="222"/>
      <c r="D1930" s="222"/>
      <c r="E1930" s="110" t="s">
        <v>2789</v>
      </c>
      <c r="F1930" s="86">
        <v>400000000</v>
      </c>
      <c r="G1930" s="84"/>
    </row>
    <row r="1931" spans="1:7" ht="13.2">
      <c r="A1931" s="222"/>
      <c r="B1931" s="222"/>
      <c r="C1931" s="222"/>
      <c r="D1931" s="222"/>
      <c r="E1931" s="90" t="s">
        <v>2790</v>
      </c>
      <c r="F1931" s="86">
        <v>200000000</v>
      </c>
      <c r="G1931" s="84"/>
    </row>
    <row r="1932" spans="1:7" ht="13.2">
      <c r="A1932" s="222"/>
      <c r="B1932" s="222"/>
      <c r="C1932" s="222"/>
      <c r="D1932" s="222"/>
      <c r="E1932" s="90" t="s">
        <v>2791</v>
      </c>
      <c r="F1932" s="86">
        <v>50000000</v>
      </c>
      <c r="G1932" s="84"/>
    </row>
    <row r="1933" spans="1:7" ht="26.4">
      <c r="A1933" s="222"/>
      <c r="B1933" s="222"/>
      <c r="C1933" s="222"/>
      <c r="D1933" s="222"/>
      <c r="E1933" s="110" t="s">
        <v>2792</v>
      </c>
      <c r="F1933" s="86">
        <v>50000000</v>
      </c>
      <c r="G1933" s="84"/>
    </row>
    <row r="1934" spans="1:7" ht="13.2">
      <c r="A1934" s="222"/>
      <c r="B1934" s="222"/>
      <c r="C1934" s="222"/>
      <c r="D1934" s="222"/>
      <c r="E1934" s="90" t="s">
        <v>2793</v>
      </c>
      <c r="F1934" s="86">
        <v>100000000</v>
      </c>
      <c r="G1934" s="84"/>
    </row>
    <row r="1935" spans="1:7" ht="26.4">
      <c r="A1935" s="222" t="s">
        <v>2794</v>
      </c>
      <c r="B1935" s="222"/>
      <c r="C1935" s="222"/>
      <c r="D1935" s="222"/>
      <c r="E1935" s="110" t="s">
        <v>2795</v>
      </c>
      <c r="F1935" s="86">
        <v>300000000</v>
      </c>
      <c r="G1935" s="84"/>
    </row>
    <row r="1936" spans="1:7" ht="13.2">
      <c r="A1936" s="222"/>
      <c r="B1936" s="222"/>
      <c r="C1936" s="222"/>
      <c r="D1936" s="222"/>
      <c r="E1936" s="90" t="s">
        <v>2796</v>
      </c>
      <c r="F1936" s="86">
        <v>100000000</v>
      </c>
      <c r="G1936" s="84"/>
    </row>
    <row r="1937" spans="1:7" ht="13.2">
      <c r="A1937" s="222"/>
      <c r="B1937" s="222"/>
      <c r="C1937" s="222"/>
      <c r="D1937" s="222"/>
      <c r="E1937" s="90" t="s">
        <v>2797</v>
      </c>
      <c r="F1937" s="86">
        <v>100000000</v>
      </c>
      <c r="G1937" s="84"/>
    </row>
    <row r="1938" spans="1:7" ht="13.2">
      <c r="A1938" s="222"/>
      <c r="B1938" s="222"/>
      <c r="C1938" s="222"/>
      <c r="D1938" s="222"/>
      <c r="E1938" s="90" t="s">
        <v>2798</v>
      </c>
      <c r="F1938" s="86">
        <v>100000000</v>
      </c>
      <c r="G1938" s="84"/>
    </row>
    <row r="1939" spans="1:7" ht="26.4">
      <c r="A1939" s="222" t="s">
        <v>2799</v>
      </c>
      <c r="B1939" s="222"/>
      <c r="C1939" s="222"/>
      <c r="D1939" s="222"/>
      <c r="E1939" s="110" t="s">
        <v>2800</v>
      </c>
      <c r="F1939" s="86">
        <v>170000000</v>
      </c>
      <c r="G1939" s="84"/>
    </row>
    <row r="1940" spans="1:7" ht="13.2">
      <c r="A1940" s="222"/>
      <c r="B1940" s="222"/>
      <c r="C1940" s="222"/>
      <c r="D1940" s="222"/>
      <c r="E1940" s="90" t="s">
        <v>2801</v>
      </c>
      <c r="F1940" s="86">
        <v>50000000</v>
      </c>
      <c r="G1940" s="84"/>
    </row>
    <row r="1941" spans="1:7" ht="13.2">
      <c r="A1941" s="222"/>
      <c r="B1941" s="222"/>
      <c r="C1941" s="222"/>
      <c r="D1941" s="222"/>
      <c r="E1941" s="90" t="s">
        <v>2802</v>
      </c>
      <c r="F1941" s="86">
        <v>120000000</v>
      </c>
      <c r="G1941" s="84"/>
    </row>
    <row r="1942" spans="1:7" ht="26.4">
      <c r="A1942" s="222" t="s">
        <v>2803</v>
      </c>
      <c r="B1942" s="222"/>
      <c r="C1942" s="222"/>
      <c r="D1942" s="222"/>
      <c r="E1942" s="110" t="s">
        <v>2804</v>
      </c>
      <c r="F1942" s="86">
        <v>500000000</v>
      </c>
      <c r="G1942" s="84"/>
    </row>
    <row r="1943" spans="1:7" ht="26.4">
      <c r="A1943" s="222"/>
      <c r="B1943" s="222"/>
      <c r="C1943" s="222"/>
      <c r="D1943" s="222"/>
      <c r="E1943" s="110" t="s">
        <v>2805</v>
      </c>
      <c r="F1943" s="86">
        <v>100000000</v>
      </c>
      <c r="G1943" s="84"/>
    </row>
    <row r="1944" spans="1:7" ht="26.4">
      <c r="A1944" s="222"/>
      <c r="B1944" s="222"/>
      <c r="C1944" s="222"/>
      <c r="D1944" s="222"/>
      <c r="E1944" s="110" t="s">
        <v>2806</v>
      </c>
      <c r="F1944" s="86">
        <v>150000000</v>
      </c>
      <c r="G1944" s="84"/>
    </row>
    <row r="1945" spans="1:7" ht="26.4">
      <c r="A1945" s="222"/>
      <c r="B1945" s="222"/>
      <c r="C1945" s="222"/>
      <c r="D1945" s="222"/>
      <c r="E1945" s="110" t="s">
        <v>2807</v>
      </c>
      <c r="F1945" s="86">
        <v>150000000</v>
      </c>
      <c r="G1945" s="84"/>
    </row>
    <row r="1946" spans="1:7" ht="13.2">
      <c r="A1946" s="222"/>
      <c r="B1946" s="222"/>
      <c r="C1946" s="222"/>
      <c r="D1946" s="222"/>
      <c r="E1946" s="90" t="s">
        <v>2808</v>
      </c>
      <c r="F1946" s="86">
        <v>100000000</v>
      </c>
      <c r="G1946" s="84"/>
    </row>
    <row r="1947" spans="1:7" ht="26.4">
      <c r="A1947" s="222" t="s">
        <v>2809</v>
      </c>
      <c r="B1947" s="222"/>
      <c r="C1947" s="222"/>
      <c r="D1947" s="222"/>
      <c r="E1947" s="110" t="s">
        <v>2810</v>
      </c>
      <c r="F1947" s="86">
        <v>75000000</v>
      </c>
      <c r="G1947" s="84"/>
    </row>
    <row r="1948" spans="1:7" ht="26.4">
      <c r="A1948" s="222"/>
      <c r="B1948" s="222"/>
      <c r="C1948" s="222"/>
      <c r="D1948" s="222"/>
      <c r="E1948" s="110" t="s">
        <v>2811</v>
      </c>
      <c r="F1948" s="86">
        <v>75000000</v>
      </c>
      <c r="G1948" s="84"/>
    </row>
    <row r="1949" spans="1:7" ht="26.4">
      <c r="A1949" s="222" t="s">
        <v>2812</v>
      </c>
      <c r="B1949" s="222"/>
      <c r="C1949" s="222"/>
      <c r="D1949" s="222"/>
      <c r="E1949" s="110" t="s">
        <v>2813</v>
      </c>
      <c r="F1949" s="86">
        <v>350000000</v>
      </c>
      <c r="G1949" s="84"/>
    </row>
    <row r="1950" spans="1:7" ht="13.2">
      <c r="A1950" s="222"/>
      <c r="B1950" s="222"/>
      <c r="C1950" s="222"/>
      <c r="D1950" s="222"/>
      <c r="E1950" s="90" t="s">
        <v>2814</v>
      </c>
      <c r="F1950" s="86">
        <v>200000000</v>
      </c>
      <c r="G1950" s="84"/>
    </row>
    <row r="1951" spans="1:7" ht="26.4">
      <c r="A1951" s="222"/>
      <c r="B1951" s="222"/>
      <c r="C1951" s="222"/>
      <c r="D1951" s="222"/>
      <c r="E1951" s="110" t="s">
        <v>2815</v>
      </c>
      <c r="F1951" s="86">
        <v>100000000</v>
      </c>
      <c r="G1951" s="84"/>
    </row>
    <row r="1952" spans="1:7" ht="13.2">
      <c r="A1952" s="222"/>
      <c r="B1952" s="222"/>
      <c r="C1952" s="222"/>
      <c r="D1952" s="222"/>
      <c r="E1952" s="90" t="s">
        <v>2816</v>
      </c>
      <c r="F1952" s="86">
        <v>50000000</v>
      </c>
      <c r="G1952" s="84"/>
    </row>
    <row r="1953" spans="1:7" ht="26.4">
      <c r="A1953" s="222" t="s">
        <v>2817</v>
      </c>
      <c r="B1953" s="222"/>
      <c r="C1953" s="222"/>
      <c r="D1953" s="222"/>
      <c r="E1953" s="110" t="s">
        <v>2818</v>
      </c>
      <c r="F1953" s="86">
        <v>260000000</v>
      </c>
      <c r="G1953" s="84"/>
    </row>
    <row r="1954" spans="1:7" ht="13.2">
      <c r="A1954" s="222"/>
      <c r="B1954" s="222"/>
      <c r="C1954" s="222"/>
      <c r="D1954" s="222"/>
      <c r="E1954" s="90" t="s">
        <v>2819</v>
      </c>
      <c r="F1954" s="86">
        <v>25000000</v>
      </c>
      <c r="G1954" s="84"/>
    </row>
    <row r="1955" spans="1:7" ht="13.2">
      <c r="A1955" s="222"/>
      <c r="B1955" s="222"/>
      <c r="C1955" s="222"/>
      <c r="D1955" s="222"/>
      <c r="E1955" s="90" t="s">
        <v>2820</v>
      </c>
      <c r="F1955" s="86">
        <v>35000000</v>
      </c>
      <c r="G1955" s="84"/>
    </row>
    <row r="1956" spans="1:7" ht="13.2">
      <c r="A1956" s="222"/>
      <c r="B1956" s="222"/>
      <c r="C1956" s="222"/>
      <c r="D1956" s="222"/>
      <c r="E1956" s="90" t="s">
        <v>2821</v>
      </c>
      <c r="F1956" s="86">
        <v>50000000</v>
      </c>
      <c r="G1956" s="84"/>
    </row>
    <row r="1957" spans="1:7" ht="13.2">
      <c r="A1957" s="222"/>
      <c r="B1957" s="222"/>
      <c r="C1957" s="222"/>
      <c r="D1957" s="222"/>
      <c r="E1957" s="90" t="s">
        <v>2822</v>
      </c>
      <c r="F1957" s="86">
        <v>150000000</v>
      </c>
      <c r="G1957" s="84"/>
    </row>
    <row r="1958" spans="1:7" ht="26.4">
      <c r="A1958" s="222" t="s">
        <v>2823</v>
      </c>
      <c r="B1958" s="222"/>
      <c r="C1958" s="222"/>
      <c r="D1958" s="222"/>
      <c r="E1958" s="110" t="s">
        <v>2824</v>
      </c>
      <c r="F1958" s="86">
        <v>675000000</v>
      </c>
      <c r="G1958" s="84"/>
    </row>
    <row r="1959" spans="1:7" ht="13.2">
      <c r="A1959" s="222"/>
      <c r="B1959" s="222"/>
      <c r="C1959" s="222"/>
      <c r="D1959" s="222"/>
      <c r="E1959" s="110" t="s">
        <v>2825</v>
      </c>
      <c r="F1959" s="86">
        <v>75000000</v>
      </c>
      <c r="G1959" s="84"/>
    </row>
    <row r="1960" spans="1:7" ht="13.2">
      <c r="A1960" s="222"/>
      <c r="B1960" s="222"/>
      <c r="C1960" s="222"/>
      <c r="D1960" s="222"/>
      <c r="E1960" s="90" t="s">
        <v>2826</v>
      </c>
      <c r="F1960" s="86">
        <v>75000000</v>
      </c>
      <c r="G1960" s="84"/>
    </row>
    <row r="1961" spans="1:7" ht="26.4">
      <c r="A1961" s="222"/>
      <c r="B1961" s="222"/>
      <c r="C1961" s="222"/>
      <c r="D1961" s="222"/>
      <c r="E1961" s="110" t="s">
        <v>2827</v>
      </c>
      <c r="F1961" s="86">
        <v>75000000</v>
      </c>
      <c r="G1961" s="84"/>
    </row>
    <row r="1962" spans="1:7" ht="26.4">
      <c r="A1962" s="222"/>
      <c r="B1962" s="222"/>
      <c r="C1962" s="222"/>
      <c r="D1962" s="222"/>
      <c r="E1962" s="110" t="s">
        <v>2828</v>
      </c>
      <c r="F1962" s="86">
        <v>200000000</v>
      </c>
      <c r="G1962" s="84"/>
    </row>
    <row r="1963" spans="1:7" ht="13.2">
      <c r="A1963" s="222"/>
      <c r="B1963" s="222"/>
      <c r="C1963" s="222"/>
      <c r="D1963" s="222"/>
      <c r="E1963" s="90" t="s">
        <v>2829</v>
      </c>
      <c r="F1963" s="86">
        <v>50000000</v>
      </c>
      <c r="G1963" s="84"/>
    </row>
    <row r="1964" spans="1:7" ht="26.4">
      <c r="A1964" s="222"/>
      <c r="B1964" s="222"/>
      <c r="C1964" s="222"/>
      <c r="D1964" s="222"/>
      <c r="E1964" s="110" t="s">
        <v>2830</v>
      </c>
      <c r="F1964" s="86">
        <v>200000000</v>
      </c>
      <c r="G1964" s="84"/>
    </row>
    <row r="1965" spans="1:7" ht="26.4">
      <c r="A1965" s="222" t="s">
        <v>2831</v>
      </c>
      <c r="B1965" s="222"/>
      <c r="C1965" s="222"/>
      <c r="D1965" s="222"/>
      <c r="E1965" s="110" t="s">
        <v>2832</v>
      </c>
      <c r="F1965" s="86">
        <v>250000000</v>
      </c>
      <c r="G1965" s="84"/>
    </row>
    <row r="1966" spans="1:7" ht="13.2">
      <c r="A1966" s="222"/>
      <c r="B1966" s="222"/>
      <c r="C1966" s="222"/>
      <c r="D1966" s="222"/>
      <c r="E1966" s="90" t="s">
        <v>2833</v>
      </c>
      <c r="F1966" s="86">
        <v>200000000</v>
      </c>
      <c r="G1966" s="84"/>
    </row>
    <row r="1967" spans="1:7" ht="13.2">
      <c r="A1967" s="222"/>
      <c r="B1967" s="222"/>
      <c r="C1967" s="222"/>
      <c r="D1967" s="222"/>
      <c r="E1967" s="90" t="s">
        <v>2834</v>
      </c>
      <c r="F1967" s="86">
        <v>50000000</v>
      </c>
      <c r="G1967" s="84"/>
    </row>
    <row r="1968" spans="1:7" ht="26.4">
      <c r="A1968" s="222" t="s">
        <v>2835</v>
      </c>
      <c r="B1968" s="222"/>
      <c r="C1968" s="222"/>
      <c r="D1968" s="222"/>
      <c r="E1968" s="110" t="s">
        <v>2836</v>
      </c>
      <c r="F1968" s="86">
        <v>150000000</v>
      </c>
      <c r="G1968" s="84"/>
    </row>
    <row r="1969" spans="1:7" ht="13.2">
      <c r="A1969" s="222"/>
      <c r="B1969" s="222"/>
      <c r="C1969" s="222"/>
      <c r="D1969" s="222"/>
      <c r="E1969" s="90" t="s">
        <v>2837</v>
      </c>
      <c r="F1969" s="86">
        <v>50000000</v>
      </c>
      <c r="G1969" s="84"/>
    </row>
    <row r="1970" spans="1:7" ht="26.4">
      <c r="A1970" s="222"/>
      <c r="B1970" s="222"/>
      <c r="C1970" s="222"/>
      <c r="D1970" s="222"/>
      <c r="E1970" s="110" t="s">
        <v>2838</v>
      </c>
      <c r="F1970" s="86">
        <v>100000000</v>
      </c>
      <c r="G1970" s="84"/>
    </row>
    <row r="1971" spans="1:7" ht="26.4">
      <c r="A1971" s="222" t="s">
        <v>2839</v>
      </c>
      <c r="B1971" s="222"/>
      <c r="C1971" s="222"/>
      <c r="D1971" s="222"/>
      <c r="E1971" s="110" t="s">
        <v>2840</v>
      </c>
      <c r="F1971" s="86">
        <v>80000000</v>
      </c>
      <c r="G1971" s="84"/>
    </row>
    <row r="1972" spans="1:7" ht="13.2">
      <c r="A1972" s="222"/>
      <c r="B1972" s="222"/>
      <c r="C1972" s="222"/>
      <c r="D1972" s="222"/>
      <c r="E1972" s="110" t="s">
        <v>2841</v>
      </c>
      <c r="F1972" s="86">
        <v>30000000</v>
      </c>
      <c r="G1972" s="84"/>
    </row>
    <row r="1973" spans="1:7" ht="13.2">
      <c r="A1973" s="222"/>
      <c r="B1973" s="222"/>
      <c r="C1973" s="222"/>
      <c r="D1973" s="222"/>
      <c r="E1973" s="90" t="s">
        <v>2842</v>
      </c>
      <c r="F1973" s="86">
        <v>50000000</v>
      </c>
      <c r="G1973" s="84"/>
    </row>
    <row r="1974" spans="1:7" ht="26.4">
      <c r="A1974" s="222" t="s">
        <v>2843</v>
      </c>
      <c r="B1974" s="222"/>
      <c r="C1974" s="222"/>
      <c r="D1974" s="222"/>
      <c r="E1974" s="110" t="s">
        <v>2844</v>
      </c>
      <c r="F1974" s="86">
        <v>70000000</v>
      </c>
      <c r="G1974" s="84"/>
    </row>
    <row r="1975" spans="1:7" ht="13.2">
      <c r="A1975" s="222"/>
      <c r="B1975" s="222"/>
      <c r="C1975" s="222"/>
      <c r="D1975" s="222"/>
      <c r="E1975" s="90" t="s">
        <v>2845</v>
      </c>
      <c r="F1975" s="86">
        <v>35000000</v>
      </c>
      <c r="G1975" s="84"/>
    </row>
    <row r="1976" spans="1:7" ht="13.2">
      <c r="A1976" s="222"/>
      <c r="B1976" s="222"/>
      <c r="C1976" s="222"/>
      <c r="D1976" s="222"/>
      <c r="E1976" s="90" t="s">
        <v>2846</v>
      </c>
      <c r="F1976" s="86">
        <v>35000000</v>
      </c>
      <c r="G1976" s="84"/>
    </row>
    <row r="1977" spans="1:7" ht="26.4">
      <c r="A1977" s="222" t="s">
        <v>2847</v>
      </c>
      <c r="B1977" s="222"/>
      <c r="C1977" s="222"/>
      <c r="D1977" s="222"/>
      <c r="E1977" s="110" t="s">
        <v>2848</v>
      </c>
      <c r="F1977" s="86">
        <v>200000000</v>
      </c>
      <c r="G1977" s="84"/>
    </row>
    <row r="1978" spans="1:7" ht="13.2">
      <c r="A1978" s="222"/>
      <c r="B1978" s="222"/>
      <c r="C1978" s="222"/>
      <c r="D1978" s="222"/>
      <c r="E1978" s="90" t="s">
        <v>2849</v>
      </c>
      <c r="F1978" s="86">
        <v>50000000</v>
      </c>
      <c r="G1978" s="84"/>
    </row>
    <row r="1979" spans="1:7" ht="13.2">
      <c r="A1979" s="222"/>
      <c r="B1979" s="222"/>
      <c r="C1979" s="222"/>
      <c r="D1979" s="222"/>
      <c r="E1979" s="90" t="s">
        <v>2850</v>
      </c>
      <c r="F1979" s="86">
        <v>50000000</v>
      </c>
      <c r="G1979" s="84"/>
    </row>
    <row r="1980" spans="1:7" ht="13.2">
      <c r="A1980" s="222"/>
      <c r="B1980" s="222"/>
      <c r="C1980" s="222"/>
      <c r="D1980" s="222"/>
      <c r="E1980" s="90" t="s">
        <v>2851</v>
      </c>
      <c r="F1980" s="86">
        <v>25000000</v>
      </c>
      <c r="G1980" s="84"/>
    </row>
    <row r="1981" spans="1:7" ht="13.2">
      <c r="A1981" s="222"/>
      <c r="B1981" s="222"/>
      <c r="C1981" s="222"/>
      <c r="D1981" s="222"/>
      <c r="E1981" s="90" t="s">
        <v>2852</v>
      </c>
      <c r="F1981" s="86">
        <v>25000000</v>
      </c>
      <c r="G1981" s="84"/>
    </row>
    <row r="1982" spans="1:7" ht="13.2">
      <c r="A1982" s="222"/>
      <c r="B1982" s="222"/>
      <c r="C1982" s="222"/>
      <c r="D1982" s="222"/>
      <c r="E1982" s="90" t="s">
        <v>2853</v>
      </c>
      <c r="F1982" s="86">
        <v>50000000</v>
      </c>
      <c r="G1982" s="84"/>
    </row>
    <row r="1983" spans="1:7" ht="26.4">
      <c r="A1983" s="222" t="s">
        <v>2464</v>
      </c>
      <c r="B1983" s="222"/>
      <c r="C1983" s="222"/>
      <c r="D1983" s="222"/>
      <c r="E1983" s="110" t="s">
        <v>2854</v>
      </c>
      <c r="F1983" s="86">
        <v>160000000</v>
      </c>
      <c r="G1983" s="84"/>
    </row>
    <row r="1984" spans="1:7" ht="13.2">
      <c r="A1984" s="222"/>
      <c r="B1984" s="222"/>
      <c r="C1984" s="222"/>
      <c r="D1984" s="222"/>
      <c r="E1984" s="90" t="s">
        <v>2855</v>
      </c>
      <c r="F1984" s="86">
        <v>50000000</v>
      </c>
      <c r="G1984" s="84"/>
    </row>
    <row r="1985" spans="1:7" ht="13.2">
      <c r="A1985" s="222"/>
      <c r="B1985" s="222"/>
      <c r="C1985" s="222"/>
      <c r="D1985" s="222"/>
      <c r="E1985" s="90" t="s">
        <v>2856</v>
      </c>
      <c r="F1985" s="86">
        <v>25000000</v>
      </c>
      <c r="G1985" s="84"/>
    </row>
    <row r="1986" spans="1:7" ht="13.2">
      <c r="A1986" s="222"/>
      <c r="B1986" s="222"/>
      <c r="C1986" s="222"/>
      <c r="D1986" s="222"/>
      <c r="E1986" s="90" t="s">
        <v>2857</v>
      </c>
      <c r="F1986" s="86">
        <v>25000000</v>
      </c>
      <c r="G1986" s="84"/>
    </row>
    <row r="1987" spans="1:7" ht="13.2">
      <c r="A1987" s="222"/>
      <c r="B1987" s="222"/>
      <c r="C1987" s="222"/>
      <c r="D1987" s="222"/>
      <c r="E1987" s="90" t="s">
        <v>2858</v>
      </c>
      <c r="F1987" s="86">
        <v>40000000</v>
      </c>
      <c r="G1987" s="84"/>
    </row>
    <row r="1988" spans="1:7" ht="13.2">
      <c r="A1988" s="222"/>
      <c r="B1988" s="222"/>
      <c r="C1988" s="222"/>
      <c r="D1988" s="222"/>
      <c r="E1988" s="90" t="s">
        <v>2859</v>
      </c>
      <c r="F1988" s="86">
        <v>20000000</v>
      </c>
      <c r="G1988" s="84"/>
    </row>
    <row r="1989" spans="1:7" ht="26.4">
      <c r="A1989" s="222" t="s">
        <v>2860</v>
      </c>
      <c r="B1989" s="222"/>
      <c r="C1989" s="222"/>
      <c r="D1989" s="222"/>
      <c r="E1989" s="110" t="s">
        <v>2861</v>
      </c>
      <c r="F1989" s="86">
        <v>425000000</v>
      </c>
      <c r="G1989" s="84"/>
    </row>
    <row r="1990" spans="1:7" ht="26.4">
      <c r="A1990" s="222"/>
      <c r="B1990" s="222"/>
      <c r="C1990" s="222"/>
      <c r="D1990" s="222"/>
      <c r="E1990" s="110" t="s">
        <v>2862</v>
      </c>
      <c r="F1990" s="86">
        <v>150000000</v>
      </c>
      <c r="G1990" s="84"/>
    </row>
    <row r="1991" spans="1:7" ht="13.2">
      <c r="A1991" s="222"/>
      <c r="B1991" s="222"/>
      <c r="C1991" s="222"/>
      <c r="D1991" s="222"/>
      <c r="E1991" s="90" t="s">
        <v>2863</v>
      </c>
      <c r="F1991" s="86">
        <v>100000000</v>
      </c>
      <c r="G1991" s="84"/>
    </row>
    <row r="1992" spans="1:7" ht="13.2">
      <c r="A1992" s="222"/>
      <c r="B1992" s="222"/>
      <c r="C1992" s="222"/>
      <c r="D1992" s="222"/>
      <c r="E1992" s="90" t="s">
        <v>2864</v>
      </c>
      <c r="F1992" s="86">
        <v>75000000</v>
      </c>
      <c r="G1992" s="84"/>
    </row>
    <row r="1993" spans="1:7" ht="26.4">
      <c r="A1993" s="222"/>
      <c r="B1993" s="222"/>
      <c r="C1993" s="222"/>
      <c r="D1993" s="222"/>
      <c r="E1993" s="110" t="s">
        <v>3655</v>
      </c>
      <c r="F1993" s="86">
        <v>100000000</v>
      </c>
      <c r="G1993" s="84"/>
    </row>
    <row r="1994" spans="1:7" ht="26.4">
      <c r="A1994" s="222" t="s">
        <v>2468</v>
      </c>
      <c r="B1994" s="222"/>
      <c r="C1994" s="222"/>
      <c r="D1994" s="222"/>
      <c r="E1994" s="110" t="s">
        <v>2865</v>
      </c>
      <c r="F1994" s="86">
        <v>150000000</v>
      </c>
      <c r="G1994" s="84"/>
    </row>
    <row r="1995" spans="1:7" ht="26.4">
      <c r="A1995" s="222"/>
      <c r="B1995" s="222"/>
      <c r="C1995" s="222"/>
      <c r="D1995" s="222"/>
      <c r="E1995" s="110" t="s">
        <v>2866</v>
      </c>
      <c r="F1995" s="86">
        <v>150000000</v>
      </c>
      <c r="G1995" s="84"/>
    </row>
    <row r="1996" spans="1:7" ht="26.4">
      <c r="A1996" s="222" t="s">
        <v>2477</v>
      </c>
      <c r="B1996" s="222"/>
      <c r="C1996" s="222"/>
      <c r="D1996" s="222"/>
      <c r="E1996" s="110" t="s">
        <v>2867</v>
      </c>
      <c r="F1996" s="86">
        <v>125000000</v>
      </c>
      <c r="G1996" s="84"/>
    </row>
    <row r="1997" spans="1:7" ht="13.2">
      <c r="A1997" s="222"/>
      <c r="B1997" s="222"/>
      <c r="C1997" s="222"/>
      <c r="D1997" s="222"/>
      <c r="E1997" s="90" t="s">
        <v>2868</v>
      </c>
      <c r="F1997" s="86">
        <v>125000000</v>
      </c>
      <c r="G1997" s="84"/>
    </row>
    <row r="1998" spans="1:7" ht="26.4">
      <c r="A1998" s="222" t="s">
        <v>2482</v>
      </c>
      <c r="B1998" s="222"/>
      <c r="C1998" s="222"/>
      <c r="D1998" s="222"/>
      <c r="E1998" s="110" t="s">
        <v>2869</v>
      </c>
      <c r="F1998" s="86">
        <v>250000000</v>
      </c>
      <c r="G1998" s="84"/>
    </row>
    <row r="1999" spans="1:7" ht="13.2">
      <c r="A1999" s="222"/>
      <c r="B1999" s="222"/>
      <c r="C1999" s="222"/>
      <c r="D1999" s="222"/>
      <c r="E1999" s="90" t="s">
        <v>2870</v>
      </c>
      <c r="F1999" s="86">
        <v>50000000</v>
      </c>
      <c r="G1999" s="84"/>
    </row>
    <row r="2000" spans="1:7" ht="13.2">
      <c r="A2000" s="222"/>
      <c r="B2000" s="222"/>
      <c r="C2000" s="222"/>
      <c r="D2000" s="222"/>
      <c r="E2000" s="90" t="s">
        <v>2871</v>
      </c>
      <c r="F2000" s="86">
        <v>50000000</v>
      </c>
      <c r="G2000" s="84"/>
    </row>
    <row r="2001" spans="1:7" ht="13.2">
      <c r="A2001" s="222"/>
      <c r="B2001" s="222"/>
      <c r="C2001" s="222"/>
      <c r="D2001" s="222"/>
      <c r="E2001" s="90" t="s">
        <v>2872</v>
      </c>
      <c r="F2001" s="86">
        <v>50000000</v>
      </c>
      <c r="G2001" s="84"/>
    </row>
    <row r="2002" spans="1:7" ht="13.2">
      <c r="A2002" s="222"/>
      <c r="B2002" s="222"/>
      <c r="C2002" s="222"/>
      <c r="D2002" s="222"/>
      <c r="E2002" s="90" t="s">
        <v>2873</v>
      </c>
      <c r="F2002" s="86">
        <v>50000000</v>
      </c>
      <c r="G2002" s="84"/>
    </row>
    <row r="2003" spans="1:7" ht="13.2">
      <c r="A2003" s="222"/>
      <c r="B2003" s="222"/>
      <c r="C2003" s="222"/>
      <c r="D2003" s="222"/>
      <c r="E2003" s="90" t="s">
        <v>2874</v>
      </c>
      <c r="F2003" s="86">
        <v>50000000</v>
      </c>
      <c r="G2003" s="84"/>
    </row>
    <row r="2004" spans="1:7" ht="26.4">
      <c r="A2004" s="222" t="s">
        <v>2486</v>
      </c>
      <c r="B2004" s="222"/>
      <c r="C2004" s="222"/>
      <c r="D2004" s="222"/>
      <c r="E2004" s="110" t="s">
        <v>2875</v>
      </c>
      <c r="F2004" s="86">
        <v>325000000</v>
      </c>
      <c r="G2004" s="84"/>
    </row>
    <row r="2005" spans="1:7" ht="13.2">
      <c r="A2005" s="222"/>
      <c r="B2005" s="222"/>
      <c r="C2005" s="222"/>
      <c r="D2005" s="222"/>
      <c r="E2005" s="90" t="s">
        <v>2876</v>
      </c>
      <c r="F2005" s="86">
        <v>175000000</v>
      </c>
      <c r="G2005" s="84"/>
    </row>
    <row r="2006" spans="1:7" ht="13.2">
      <c r="A2006" s="222"/>
      <c r="B2006" s="222"/>
      <c r="C2006" s="222"/>
      <c r="D2006" s="222"/>
      <c r="E2006" s="90" t="s">
        <v>2877</v>
      </c>
      <c r="F2006" s="86">
        <v>50000000</v>
      </c>
      <c r="G2006" s="84"/>
    </row>
    <row r="2007" spans="1:7" ht="13.2">
      <c r="A2007" s="222"/>
      <c r="B2007" s="222"/>
      <c r="C2007" s="222"/>
      <c r="D2007" s="222"/>
      <c r="E2007" s="90" t="s">
        <v>2878</v>
      </c>
      <c r="F2007" s="86">
        <v>50000000</v>
      </c>
      <c r="G2007" s="84"/>
    </row>
    <row r="2008" spans="1:7" ht="13.2">
      <c r="A2008" s="222"/>
      <c r="B2008" s="222"/>
      <c r="C2008" s="222"/>
      <c r="D2008" s="222"/>
      <c r="E2008" s="90" t="s">
        <v>2879</v>
      </c>
      <c r="F2008" s="86">
        <v>50000000</v>
      </c>
      <c r="G2008" s="84"/>
    </row>
    <row r="2009" spans="1:7" ht="26.4">
      <c r="A2009" s="222" t="s">
        <v>2494</v>
      </c>
      <c r="B2009" s="222"/>
      <c r="C2009" s="222"/>
      <c r="D2009" s="222"/>
      <c r="E2009" s="110" t="s">
        <v>2880</v>
      </c>
      <c r="F2009" s="86">
        <v>400000000</v>
      </c>
      <c r="G2009" s="84"/>
    </row>
    <row r="2010" spans="1:7" ht="13.2">
      <c r="A2010" s="222"/>
      <c r="B2010" s="222"/>
      <c r="C2010" s="222"/>
      <c r="D2010" s="222"/>
      <c r="E2010" s="90" t="s">
        <v>2881</v>
      </c>
      <c r="F2010" s="86">
        <v>50000000</v>
      </c>
      <c r="G2010" s="84"/>
    </row>
    <row r="2011" spans="1:7" ht="13.2">
      <c r="A2011" s="222"/>
      <c r="B2011" s="222"/>
      <c r="C2011" s="222"/>
      <c r="D2011" s="222"/>
      <c r="E2011" s="90" t="s">
        <v>2882</v>
      </c>
      <c r="F2011" s="86">
        <v>50000000</v>
      </c>
      <c r="G2011" s="84"/>
    </row>
    <row r="2012" spans="1:7" ht="13.2">
      <c r="A2012" s="222"/>
      <c r="B2012" s="222"/>
      <c r="C2012" s="222"/>
      <c r="D2012" s="222"/>
      <c r="E2012" s="90" t="s">
        <v>2883</v>
      </c>
      <c r="F2012" s="86">
        <v>50000000</v>
      </c>
      <c r="G2012" s="84"/>
    </row>
    <row r="2013" spans="1:7" ht="13.2">
      <c r="A2013" s="222"/>
      <c r="B2013" s="222"/>
      <c r="C2013" s="222"/>
      <c r="D2013" s="222"/>
      <c r="E2013" s="90" t="s">
        <v>2884</v>
      </c>
      <c r="F2013" s="86">
        <v>50000000</v>
      </c>
      <c r="G2013" s="84"/>
    </row>
    <row r="2014" spans="1:7" ht="13.2">
      <c r="A2014" s="222"/>
      <c r="B2014" s="222"/>
      <c r="C2014" s="222"/>
      <c r="D2014" s="222"/>
      <c r="E2014" s="90" t="s">
        <v>2885</v>
      </c>
      <c r="F2014" s="86">
        <v>50000000</v>
      </c>
      <c r="G2014" s="84"/>
    </row>
    <row r="2015" spans="1:7" ht="26.4">
      <c r="A2015" s="222"/>
      <c r="B2015" s="222"/>
      <c r="C2015" s="222"/>
      <c r="D2015" s="222"/>
      <c r="E2015" s="110" t="s">
        <v>2886</v>
      </c>
      <c r="F2015" s="86">
        <v>150000000</v>
      </c>
      <c r="G2015" s="84"/>
    </row>
    <row r="2016" spans="1:7" ht="26.4">
      <c r="A2016" s="222" t="s">
        <v>2501</v>
      </c>
      <c r="B2016" s="222"/>
      <c r="C2016" s="222"/>
      <c r="D2016" s="222"/>
      <c r="E2016" s="110" t="s">
        <v>2887</v>
      </c>
      <c r="F2016" s="86">
        <v>50000000</v>
      </c>
      <c r="G2016" s="84"/>
    </row>
    <row r="2017" spans="1:7" ht="13.2">
      <c r="A2017" s="222"/>
      <c r="B2017" s="222"/>
      <c r="C2017" s="222"/>
      <c r="D2017" s="222"/>
      <c r="E2017" s="90" t="s">
        <v>2888</v>
      </c>
      <c r="F2017" s="86">
        <v>50000000</v>
      </c>
      <c r="G2017" s="84"/>
    </row>
    <row r="2018" spans="1:7" ht="26.4">
      <c r="A2018" s="222" t="s">
        <v>2504</v>
      </c>
      <c r="B2018" s="222"/>
      <c r="C2018" s="222"/>
      <c r="D2018" s="222"/>
      <c r="E2018" s="110" t="s">
        <v>2889</v>
      </c>
      <c r="F2018" s="86">
        <v>275000000</v>
      </c>
      <c r="G2018" s="84"/>
    </row>
    <row r="2019" spans="1:7" ht="26.4">
      <c r="A2019" s="222"/>
      <c r="B2019" s="222"/>
      <c r="C2019" s="222"/>
      <c r="D2019" s="222"/>
      <c r="E2019" s="110" t="s">
        <v>2890</v>
      </c>
      <c r="F2019" s="86">
        <v>175000000</v>
      </c>
      <c r="G2019" s="84"/>
    </row>
    <row r="2020" spans="1:7" ht="13.2">
      <c r="A2020" s="222"/>
      <c r="B2020" s="222"/>
      <c r="C2020" s="222"/>
      <c r="D2020" s="222"/>
      <c r="E2020" s="90" t="s">
        <v>2891</v>
      </c>
      <c r="F2020" s="86">
        <v>50000000</v>
      </c>
      <c r="G2020" s="84"/>
    </row>
    <row r="2021" spans="1:7" ht="13.2">
      <c r="A2021" s="222"/>
      <c r="B2021" s="222"/>
      <c r="C2021" s="222"/>
      <c r="D2021" s="222"/>
      <c r="E2021" s="90" t="s">
        <v>2892</v>
      </c>
      <c r="F2021" s="86">
        <v>50000000</v>
      </c>
      <c r="G2021" s="84"/>
    </row>
    <row r="2022" spans="1:7" ht="26.4">
      <c r="A2022" s="222" t="s">
        <v>2893</v>
      </c>
      <c r="B2022" s="222"/>
      <c r="C2022" s="222"/>
      <c r="D2022" s="222"/>
      <c r="E2022" s="110" t="s">
        <v>2894</v>
      </c>
      <c r="F2022" s="86">
        <v>300000000</v>
      </c>
      <c r="G2022" s="84"/>
    </row>
    <row r="2023" spans="1:7" ht="26.4">
      <c r="A2023" s="222"/>
      <c r="B2023" s="222"/>
      <c r="C2023" s="222"/>
      <c r="D2023" s="222"/>
      <c r="E2023" s="110" t="s">
        <v>2895</v>
      </c>
      <c r="F2023" s="86">
        <v>175000000</v>
      </c>
      <c r="G2023" s="84"/>
    </row>
    <row r="2024" spans="1:7" ht="13.2">
      <c r="A2024" s="222"/>
      <c r="B2024" s="222"/>
      <c r="C2024" s="222"/>
      <c r="D2024" s="222"/>
      <c r="E2024" s="90" t="s">
        <v>2896</v>
      </c>
      <c r="F2024" s="86">
        <v>50000000</v>
      </c>
      <c r="G2024" s="84"/>
    </row>
    <row r="2025" spans="1:7" ht="13.2">
      <c r="A2025" s="222"/>
      <c r="B2025" s="222"/>
      <c r="C2025" s="222"/>
      <c r="D2025" s="222"/>
      <c r="E2025" s="90" t="s">
        <v>2897</v>
      </c>
      <c r="F2025" s="86">
        <v>75000000</v>
      </c>
      <c r="G2025" s="84"/>
    </row>
    <row r="2026" spans="1:7" ht="26.4">
      <c r="A2026" s="222" t="s">
        <v>2507</v>
      </c>
      <c r="B2026" s="222"/>
      <c r="C2026" s="222"/>
      <c r="D2026" s="222"/>
      <c r="E2026" s="110" t="s">
        <v>2898</v>
      </c>
      <c r="F2026" s="86">
        <v>50000000</v>
      </c>
      <c r="G2026" s="84"/>
    </row>
    <row r="2027" spans="1:7" ht="13.2">
      <c r="A2027" s="222"/>
      <c r="B2027" s="222"/>
      <c r="C2027" s="222"/>
      <c r="D2027" s="222"/>
      <c r="E2027" s="90" t="s">
        <v>2899</v>
      </c>
      <c r="F2027" s="86">
        <v>50000000</v>
      </c>
      <c r="G2027" s="84"/>
    </row>
    <row r="2028" spans="1:7" ht="26.4">
      <c r="A2028" s="222" t="s">
        <v>2519</v>
      </c>
      <c r="B2028" s="222"/>
      <c r="C2028" s="222"/>
      <c r="D2028" s="222"/>
      <c r="E2028" s="110" t="s">
        <v>2900</v>
      </c>
      <c r="F2028" s="86">
        <v>375000000</v>
      </c>
      <c r="G2028" s="84"/>
    </row>
    <row r="2029" spans="1:7" ht="13.2">
      <c r="A2029" s="222"/>
      <c r="B2029" s="222"/>
      <c r="C2029" s="222"/>
      <c r="D2029" s="222"/>
      <c r="E2029" s="90" t="s">
        <v>2901</v>
      </c>
      <c r="F2029" s="86">
        <v>75000000</v>
      </c>
      <c r="G2029" s="84"/>
    </row>
    <row r="2030" spans="1:7" ht="13.2">
      <c r="A2030" s="222"/>
      <c r="B2030" s="222"/>
      <c r="C2030" s="222"/>
      <c r="D2030" s="222"/>
      <c r="E2030" s="90" t="s">
        <v>2902</v>
      </c>
      <c r="F2030" s="86">
        <v>50000000</v>
      </c>
      <c r="G2030" s="84"/>
    </row>
    <row r="2031" spans="1:7" ht="13.2">
      <c r="A2031" s="222"/>
      <c r="B2031" s="222"/>
      <c r="C2031" s="222"/>
      <c r="D2031" s="222"/>
      <c r="E2031" s="90" t="s">
        <v>2903</v>
      </c>
      <c r="F2031" s="86">
        <v>100000000</v>
      </c>
      <c r="G2031" s="84"/>
    </row>
    <row r="2032" spans="1:7" ht="13.2">
      <c r="A2032" s="222"/>
      <c r="B2032" s="222"/>
      <c r="C2032" s="222"/>
      <c r="D2032" s="222"/>
      <c r="E2032" s="90" t="s">
        <v>2904</v>
      </c>
      <c r="F2032" s="86">
        <v>50000000</v>
      </c>
      <c r="G2032" s="84"/>
    </row>
    <row r="2033" spans="1:7" ht="13.2">
      <c r="A2033" s="222"/>
      <c r="B2033" s="222"/>
      <c r="C2033" s="222"/>
      <c r="D2033" s="222"/>
      <c r="E2033" s="90" t="s">
        <v>2905</v>
      </c>
      <c r="F2033" s="86">
        <v>100000000</v>
      </c>
      <c r="G2033" s="84"/>
    </row>
    <row r="2034" spans="1:7" ht="26.4">
      <c r="A2034" s="222" t="s">
        <v>2527</v>
      </c>
      <c r="B2034" s="222"/>
      <c r="C2034" s="222"/>
      <c r="D2034" s="222"/>
      <c r="E2034" s="110" t="s">
        <v>2906</v>
      </c>
      <c r="F2034" s="86">
        <v>200000000</v>
      </c>
      <c r="G2034" s="84"/>
    </row>
    <row r="2035" spans="1:7" ht="13.2">
      <c r="A2035" s="222"/>
      <c r="B2035" s="222"/>
      <c r="C2035" s="222"/>
      <c r="D2035" s="222"/>
      <c r="E2035" s="90" t="s">
        <v>2907</v>
      </c>
      <c r="F2035" s="86">
        <v>50000000</v>
      </c>
      <c r="G2035" s="84"/>
    </row>
    <row r="2036" spans="1:7" ht="26.4">
      <c r="A2036" s="222"/>
      <c r="B2036" s="222"/>
      <c r="C2036" s="222"/>
      <c r="D2036" s="222"/>
      <c r="E2036" s="110" t="s">
        <v>2908</v>
      </c>
      <c r="F2036" s="86">
        <v>100000000</v>
      </c>
      <c r="G2036" s="84"/>
    </row>
    <row r="2037" spans="1:7" ht="13.2">
      <c r="A2037" s="222"/>
      <c r="B2037" s="222"/>
      <c r="C2037" s="222"/>
      <c r="D2037" s="222"/>
      <c r="E2037" s="90" t="s">
        <v>2909</v>
      </c>
      <c r="F2037" s="86">
        <v>50000000</v>
      </c>
      <c r="G2037" s="84"/>
    </row>
    <row r="2038" spans="1:7" ht="26.4">
      <c r="A2038" s="222" t="s">
        <v>2535</v>
      </c>
      <c r="B2038" s="222"/>
      <c r="C2038" s="222"/>
      <c r="D2038" s="222"/>
      <c r="E2038" s="110" t="s">
        <v>2910</v>
      </c>
      <c r="F2038" s="86">
        <v>150000000</v>
      </c>
      <c r="G2038" s="84"/>
    </row>
    <row r="2039" spans="1:7" ht="13.2">
      <c r="A2039" s="222"/>
      <c r="B2039" s="222"/>
      <c r="C2039" s="222"/>
      <c r="D2039" s="222"/>
      <c r="E2039" s="90" t="s">
        <v>2911</v>
      </c>
      <c r="F2039" s="86">
        <v>50000000</v>
      </c>
      <c r="G2039" s="84"/>
    </row>
    <row r="2040" spans="1:7" ht="13.2">
      <c r="A2040" s="222"/>
      <c r="B2040" s="222"/>
      <c r="C2040" s="222"/>
      <c r="D2040" s="222"/>
      <c r="E2040" s="90" t="s">
        <v>2912</v>
      </c>
      <c r="F2040" s="86">
        <v>100000000</v>
      </c>
      <c r="G2040" s="84"/>
    </row>
    <row r="2041" spans="1:7" ht="26.4">
      <c r="A2041" s="222" t="s">
        <v>2542</v>
      </c>
      <c r="B2041" s="222"/>
      <c r="C2041" s="222"/>
      <c r="D2041" s="222"/>
      <c r="E2041" s="110" t="s">
        <v>2913</v>
      </c>
      <c r="F2041" s="86">
        <v>350000000</v>
      </c>
      <c r="G2041" s="84"/>
    </row>
    <row r="2042" spans="1:7" ht="13.2">
      <c r="A2042" s="222"/>
      <c r="B2042" s="222"/>
      <c r="C2042" s="222"/>
      <c r="D2042" s="222"/>
      <c r="E2042" s="90" t="s">
        <v>2914</v>
      </c>
      <c r="F2042" s="86">
        <v>275000000</v>
      </c>
      <c r="G2042" s="84"/>
    </row>
    <row r="2043" spans="1:7" ht="13.2">
      <c r="A2043" s="222"/>
      <c r="B2043" s="222"/>
      <c r="C2043" s="222"/>
      <c r="D2043" s="222"/>
      <c r="E2043" s="90" t="s">
        <v>2915</v>
      </c>
      <c r="F2043" s="86">
        <v>75000000</v>
      </c>
      <c r="G2043" s="84"/>
    </row>
    <row r="2044" spans="1:7" ht="26.4">
      <c r="A2044" s="222" t="s">
        <v>2549</v>
      </c>
      <c r="B2044" s="222"/>
      <c r="C2044" s="222"/>
      <c r="D2044" s="222"/>
      <c r="E2044" s="110" t="s">
        <v>2916</v>
      </c>
      <c r="F2044" s="86">
        <v>75000000</v>
      </c>
      <c r="G2044" s="84"/>
    </row>
    <row r="2045" spans="1:7" ht="13.2">
      <c r="A2045" s="222"/>
      <c r="B2045" s="222"/>
      <c r="C2045" s="222"/>
      <c r="D2045" s="222"/>
      <c r="E2045" s="90" t="s">
        <v>2917</v>
      </c>
      <c r="F2045" s="86">
        <v>50000000</v>
      </c>
      <c r="G2045" s="84"/>
    </row>
    <row r="2046" spans="1:7" ht="13.2">
      <c r="A2046" s="222"/>
      <c r="B2046" s="222"/>
      <c r="C2046" s="222"/>
      <c r="D2046" s="222"/>
      <c r="E2046" s="90" t="s">
        <v>2918</v>
      </c>
      <c r="F2046" s="86">
        <v>25000000</v>
      </c>
      <c r="G2046" s="84"/>
    </row>
    <row r="2047" spans="1:7" ht="26.4">
      <c r="A2047" s="222" t="s">
        <v>2553</v>
      </c>
      <c r="B2047" s="222"/>
      <c r="C2047" s="222"/>
      <c r="D2047" s="222"/>
      <c r="E2047" s="110" t="s">
        <v>2919</v>
      </c>
      <c r="F2047" s="86">
        <v>540000000</v>
      </c>
      <c r="G2047" s="84"/>
    </row>
    <row r="2048" spans="1:7" ht="13.2">
      <c r="A2048" s="222"/>
      <c r="B2048" s="222"/>
      <c r="C2048" s="222"/>
      <c r="D2048" s="222"/>
      <c r="E2048" s="90" t="s">
        <v>2920</v>
      </c>
      <c r="F2048" s="86">
        <v>40000000</v>
      </c>
      <c r="G2048" s="84"/>
    </row>
    <row r="2049" spans="1:7" ht="13.2">
      <c r="A2049" s="222"/>
      <c r="B2049" s="222"/>
      <c r="C2049" s="222"/>
      <c r="D2049" s="222"/>
      <c r="E2049" s="90" t="s">
        <v>2921</v>
      </c>
      <c r="F2049" s="86">
        <v>50000000</v>
      </c>
      <c r="G2049" s="84"/>
    </row>
    <row r="2050" spans="1:7" ht="13.2">
      <c r="A2050" s="222"/>
      <c r="B2050" s="222"/>
      <c r="C2050" s="222"/>
      <c r="D2050" s="222"/>
      <c r="E2050" s="90" t="s">
        <v>2922</v>
      </c>
      <c r="F2050" s="86">
        <v>100000000</v>
      </c>
      <c r="G2050" s="84"/>
    </row>
    <row r="2051" spans="1:7" ht="13.2">
      <c r="A2051" s="222"/>
      <c r="B2051" s="222"/>
      <c r="C2051" s="222"/>
      <c r="D2051" s="222"/>
      <c r="E2051" s="90" t="s">
        <v>2921</v>
      </c>
      <c r="F2051" s="86">
        <v>50000000</v>
      </c>
      <c r="G2051" s="84"/>
    </row>
    <row r="2052" spans="1:7" ht="13.2">
      <c r="A2052" s="222"/>
      <c r="B2052" s="222"/>
      <c r="C2052" s="222"/>
      <c r="D2052" s="222"/>
      <c r="E2052" s="90" t="s">
        <v>2923</v>
      </c>
      <c r="F2052" s="86">
        <v>100000000</v>
      </c>
      <c r="G2052" s="84"/>
    </row>
    <row r="2053" spans="1:7" ht="13.2">
      <c r="A2053" s="222"/>
      <c r="B2053" s="222"/>
      <c r="C2053" s="222"/>
      <c r="D2053" s="222"/>
      <c r="E2053" s="90" t="s">
        <v>2924</v>
      </c>
      <c r="F2053" s="86">
        <v>200000000</v>
      </c>
      <c r="G2053" s="84"/>
    </row>
    <row r="2054" spans="1:7" ht="26.4">
      <c r="A2054" s="222" t="s">
        <v>2925</v>
      </c>
      <c r="B2054" s="222"/>
      <c r="C2054" s="222"/>
      <c r="D2054" s="222"/>
      <c r="E2054" s="110" t="s">
        <v>2926</v>
      </c>
      <c r="F2054" s="86">
        <v>310000000</v>
      </c>
      <c r="G2054" s="84"/>
    </row>
    <row r="2055" spans="1:7" ht="13.2">
      <c r="A2055" s="222"/>
      <c r="B2055" s="222"/>
      <c r="C2055" s="222"/>
      <c r="D2055" s="222"/>
      <c r="E2055" s="90" t="s">
        <v>2927</v>
      </c>
      <c r="F2055" s="86">
        <v>160000000</v>
      </c>
      <c r="G2055" s="84"/>
    </row>
    <row r="2056" spans="1:7" ht="26.4">
      <c r="A2056" s="222"/>
      <c r="B2056" s="222"/>
      <c r="C2056" s="222"/>
      <c r="D2056" s="222"/>
      <c r="E2056" s="110" t="s">
        <v>2928</v>
      </c>
      <c r="F2056" s="86">
        <v>150000000</v>
      </c>
      <c r="G2056" s="84"/>
    </row>
    <row r="2057" spans="1:7" ht="26.4">
      <c r="A2057" s="222" t="s">
        <v>2556</v>
      </c>
      <c r="B2057" s="222"/>
      <c r="C2057" s="222"/>
      <c r="D2057" s="222"/>
      <c r="E2057" s="110" t="s">
        <v>2929</v>
      </c>
      <c r="F2057" s="86">
        <v>900000000</v>
      </c>
      <c r="G2057" s="84"/>
    </row>
    <row r="2058" spans="1:7" ht="13.2">
      <c r="A2058" s="222"/>
      <c r="B2058" s="222"/>
      <c r="C2058" s="222"/>
      <c r="D2058" s="222"/>
      <c r="E2058" s="90" t="s">
        <v>2930</v>
      </c>
      <c r="F2058" s="86">
        <v>200000000</v>
      </c>
      <c r="G2058" s="84"/>
    </row>
    <row r="2059" spans="1:7" ht="13.2">
      <c r="A2059" s="222"/>
      <c r="B2059" s="222"/>
      <c r="C2059" s="222"/>
      <c r="D2059" s="222"/>
      <c r="E2059" s="90" t="s">
        <v>2931</v>
      </c>
      <c r="F2059" s="86">
        <v>200000000</v>
      </c>
      <c r="G2059" s="84"/>
    </row>
    <row r="2060" spans="1:7" ht="13.2">
      <c r="A2060" s="222"/>
      <c r="B2060" s="222"/>
      <c r="C2060" s="222"/>
      <c r="D2060" s="222"/>
      <c r="E2060" s="90" t="s">
        <v>2932</v>
      </c>
      <c r="F2060" s="86">
        <v>100000000</v>
      </c>
      <c r="G2060" s="84"/>
    </row>
    <row r="2061" spans="1:7" ht="13.2">
      <c r="A2061" s="222"/>
      <c r="B2061" s="222"/>
      <c r="C2061" s="222"/>
      <c r="D2061" s="222"/>
      <c r="E2061" s="90" t="s">
        <v>2933</v>
      </c>
      <c r="F2061" s="86">
        <v>200000000</v>
      </c>
      <c r="G2061" s="84"/>
    </row>
    <row r="2062" spans="1:7" ht="13.2">
      <c r="A2062" s="222"/>
      <c r="B2062" s="222"/>
      <c r="C2062" s="222"/>
      <c r="D2062" s="222"/>
      <c r="E2062" s="90" t="s">
        <v>2934</v>
      </c>
      <c r="F2062" s="86">
        <v>100000000</v>
      </c>
      <c r="G2062" s="84"/>
    </row>
    <row r="2063" spans="1:7" ht="13.2">
      <c r="A2063" s="222"/>
      <c r="B2063" s="222"/>
      <c r="C2063" s="222"/>
      <c r="D2063" s="222"/>
      <c r="E2063" s="90" t="s">
        <v>2935</v>
      </c>
      <c r="F2063" s="86">
        <v>100000000</v>
      </c>
      <c r="G2063" s="84"/>
    </row>
    <row r="2064" spans="1:7" ht="26.4">
      <c r="A2064" s="222" t="s">
        <v>2559</v>
      </c>
      <c r="B2064" s="222"/>
      <c r="C2064" s="222"/>
      <c r="D2064" s="222"/>
      <c r="E2064" s="110" t="s">
        <v>2936</v>
      </c>
      <c r="F2064" s="86">
        <v>500000000</v>
      </c>
      <c r="G2064" s="84"/>
    </row>
    <row r="2065" spans="1:7" ht="13.2">
      <c r="A2065" s="222"/>
      <c r="B2065" s="222"/>
      <c r="C2065" s="222"/>
      <c r="D2065" s="222"/>
      <c r="E2065" s="90" t="s">
        <v>2937</v>
      </c>
      <c r="F2065" s="86">
        <v>200000000</v>
      </c>
      <c r="G2065" s="84"/>
    </row>
    <row r="2066" spans="1:7" ht="13.2">
      <c r="A2066" s="222"/>
      <c r="B2066" s="222"/>
      <c r="C2066" s="222"/>
      <c r="D2066" s="222"/>
      <c r="E2066" s="90" t="s">
        <v>2938</v>
      </c>
      <c r="F2066" s="86">
        <v>100000000</v>
      </c>
      <c r="G2066" s="84"/>
    </row>
    <row r="2067" spans="1:7" ht="13.2">
      <c r="A2067" s="222"/>
      <c r="B2067" s="222"/>
      <c r="C2067" s="222"/>
      <c r="D2067" s="222"/>
      <c r="E2067" s="90" t="s">
        <v>2939</v>
      </c>
      <c r="F2067" s="86">
        <v>150000000</v>
      </c>
      <c r="G2067" s="84"/>
    </row>
    <row r="2068" spans="1:7" ht="13.2">
      <c r="A2068" s="222"/>
      <c r="B2068" s="222"/>
      <c r="C2068" s="222"/>
      <c r="D2068" s="222"/>
      <c r="E2068" s="90" t="s">
        <v>2940</v>
      </c>
      <c r="F2068" s="86">
        <v>50000000</v>
      </c>
      <c r="G2068" s="84"/>
    </row>
    <row r="2069" spans="1:7" ht="26.4">
      <c r="A2069" s="222" t="s">
        <v>2562</v>
      </c>
      <c r="B2069" s="222"/>
      <c r="C2069" s="222"/>
      <c r="D2069" s="222"/>
      <c r="E2069" s="110" t="s">
        <v>2941</v>
      </c>
      <c r="F2069" s="86">
        <v>250000000</v>
      </c>
      <c r="G2069" s="84"/>
    </row>
    <row r="2070" spans="1:7" ht="13.2">
      <c r="A2070" s="222"/>
      <c r="B2070" s="222"/>
      <c r="C2070" s="222"/>
      <c r="D2070" s="222"/>
      <c r="E2070" s="90" t="s">
        <v>2942</v>
      </c>
      <c r="F2070" s="86">
        <v>150000000</v>
      </c>
      <c r="G2070" s="84"/>
    </row>
    <row r="2071" spans="1:7" ht="13.2">
      <c r="A2071" s="222"/>
      <c r="B2071" s="222"/>
      <c r="C2071" s="222"/>
      <c r="D2071" s="222"/>
      <c r="E2071" s="90" t="s">
        <v>2943</v>
      </c>
      <c r="F2071" s="86">
        <v>50000000</v>
      </c>
      <c r="G2071" s="84"/>
    </row>
    <row r="2072" spans="1:7" ht="13.2">
      <c r="A2072" s="222"/>
      <c r="B2072" s="222"/>
      <c r="C2072" s="222"/>
      <c r="D2072" s="222"/>
      <c r="E2072" s="90" t="s">
        <v>2944</v>
      </c>
      <c r="F2072" s="86">
        <v>50000000</v>
      </c>
      <c r="G2072" s="84"/>
    </row>
    <row r="2073" spans="1:7" ht="26.4">
      <c r="A2073" s="222" t="s">
        <v>2571</v>
      </c>
      <c r="B2073" s="222"/>
      <c r="C2073" s="222"/>
      <c r="D2073" s="222"/>
      <c r="E2073" s="110" t="s">
        <v>2945</v>
      </c>
      <c r="F2073" s="86">
        <v>650000000</v>
      </c>
      <c r="G2073" s="84"/>
    </row>
    <row r="2074" spans="1:7" ht="13.2">
      <c r="A2074" s="222"/>
      <c r="B2074" s="222"/>
      <c r="C2074" s="222"/>
      <c r="D2074" s="222"/>
      <c r="E2074" s="90" t="s">
        <v>2946</v>
      </c>
      <c r="F2074" s="86">
        <v>50000000</v>
      </c>
      <c r="G2074" s="84"/>
    </row>
    <row r="2075" spans="1:7" ht="13.2">
      <c r="A2075" s="222"/>
      <c r="B2075" s="222"/>
      <c r="C2075" s="222"/>
      <c r="D2075" s="222"/>
      <c r="E2075" s="90" t="s">
        <v>2947</v>
      </c>
      <c r="F2075" s="86">
        <v>200000000</v>
      </c>
      <c r="G2075" s="84"/>
    </row>
    <row r="2076" spans="1:7" ht="13.2">
      <c r="A2076" s="222"/>
      <c r="B2076" s="222"/>
      <c r="C2076" s="222"/>
      <c r="D2076" s="222"/>
      <c r="E2076" s="90" t="s">
        <v>2948</v>
      </c>
      <c r="F2076" s="86">
        <v>200000000</v>
      </c>
      <c r="G2076" s="84"/>
    </row>
    <row r="2077" spans="1:7" ht="13.2">
      <c r="A2077" s="222"/>
      <c r="B2077" s="222"/>
      <c r="C2077" s="222"/>
      <c r="D2077" s="222"/>
      <c r="E2077" s="90" t="s">
        <v>2949</v>
      </c>
      <c r="F2077" s="86">
        <v>200000000</v>
      </c>
      <c r="G2077" s="84"/>
    </row>
    <row r="2078" spans="1:7" ht="26.4">
      <c r="A2078" s="222" t="s">
        <v>2950</v>
      </c>
      <c r="B2078" s="222"/>
      <c r="C2078" s="222"/>
      <c r="D2078" s="222"/>
      <c r="E2078" s="110" t="s">
        <v>2951</v>
      </c>
      <c r="F2078" s="86">
        <v>225000000</v>
      </c>
      <c r="G2078" s="84"/>
    </row>
    <row r="2079" spans="1:7" ht="13.2">
      <c r="A2079" s="222"/>
      <c r="B2079" s="222"/>
      <c r="C2079" s="222"/>
      <c r="D2079" s="222"/>
      <c r="E2079" s="90" t="s">
        <v>2952</v>
      </c>
      <c r="F2079" s="86">
        <v>75000000</v>
      </c>
      <c r="G2079" s="84"/>
    </row>
    <row r="2080" spans="1:7" ht="13.2">
      <c r="A2080" s="222"/>
      <c r="B2080" s="222"/>
      <c r="C2080" s="222"/>
      <c r="D2080" s="222"/>
      <c r="E2080" s="90" t="s">
        <v>2953</v>
      </c>
      <c r="F2080" s="86">
        <v>150000000</v>
      </c>
      <c r="G2080" s="84"/>
    </row>
    <row r="2081" spans="1:7" ht="26.4">
      <c r="A2081" s="222" t="s">
        <v>2579</v>
      </c>
      <c r="B2081" s="222"/>
      <c r="C2081" s="222"/>
      <c r="D2081" s="222"/>
      <c r="E2081" s="110" t="s">
        <v>2954</v>
      </c>
      <c r="F2081" s="86">
        <v>550000000</v>
      </c>
      <c r="G2081" s="84"/>
    </row>
    <row r="2082" spans="1:7" ht="26.4">
      <c r="A2082" s="222"/>
      <c r="B2082" s="222"/>
      <c r="C2082" s="222"/>
      <c r="D2082" s="222"/>
      <c r="E2082" s="110" t="s">
        <v>2955</v>
      </c>
      <c r="F2082" s="86">
        <v>150000000</v>
      </c>
      <c r="G2082" s="84"/>
    </row>
    <row r="2083" spans="1:7" ht="13.2">
      <c r="A2083" s="222"/>
      <c r="B2083" s="222"/>
      <c r="C2083" s="222"/>
      <c r="D2083" s="222"/>
      <c r="E2083" s="90" t="s">
        <v>2956</v>
      </c>
      <c r="F2083" s="86">
        <v>100000000</v>
      </c>
      <c r="G2083" s="84"/>
    </row>
    <row r="2084" spans="1:7" ht="13.2">
      <c r="A2084" s="222"/>
      <c r="B2084" s="222"/>
      <c r="C2084" s="222"/>
      <c r="D2084" s="222"/>
      <c r="E2084" s="90" t="s">
        <v>2957</v>
      </c>
      <c r="F2084" s="86">
        <v>200000000</v>
      </c>
      <c r="G2084" s="84"/>
    </row>
    <row r="2085" spans="1:7" ht="13.2">
      <c r="A2085" s="222"/>
      <c r="B2085" s="222"/>
      <c r="C2085" s="222"/>
      <c r="D2085" s="222"/>
      <c r="E2085" s="90" t="s">
        <v>2958</v>
      </c>
      <c r="F2085" s="86">
        <v>100000000</v>
      </c>
      <c r="G2085" s="84"/>
    </row>
    <row r="2086" spans="1:7" ht="26.4">
      <c r="A2086" s="222" t="s">
        <v>2959</v>
      </c>
      <c r="B2086" s="222"/>
      <c r="C2086" s="222"/>
      <c r="D2086" s="222"/>
      <c r="E2086" s="110" t="s">
        <v>2960</v>
      </c>
      <c r="F2086" s="86">
        <v>200000000</v>
      </c>
      <c r="G2086" s="84"/>
    </row>
    <row r="2087" spans="1:7" ht="13.2">
      <c r="A2087" s="222"/>
      <c r="B2087" s="222"/>
      <c r="C2087" s="222"/>
      <c r="D2087" s="222"/>
      <c r="E2087" s="90" t="s">
        <v>2961</v>
      </c>
      <c r="F2087" s="86">
        <v>60000000</v>
      </c>
      <c r="G2087" s="84"/>
    </row>
    <row r="2088" spans="1:7" ht="13.2">
      <c r="A2088" s="222"/>
      <c r="B2088" s="222"/>
      <c r="C2088" s="222"/>
      <c r="D2088" s="222"/>
      <c r="E2088" s="90" t="s">
        <v>2962</v>
      </c>
      <c r="F2088" s="86">
        <v>30000000</v>
      </c>
      <c r="G2088" s="84"/>
    </row>
    <row r="2089" spans="1:7" ht="13.2">
      <c r="A2089" s="222"/>
      <c r="B2089" s="222"/>
      <c r="C2089" s="222"/>
      <c r="D2089" s="222"/>
      <c r="E2089" s="90" t="s">
        <v>2963</v>
      </c>
      <c r="F2089" s="86">
        <v>40000000</v>
      </c>
      <c r="G2089" s="84"/>
    </row>
    <row r="2090" spans="1:7" ht="13.2">
      <c r="A2090" s="222"/>
      <c r="B2090" s="222"/>
      <c r="C2090" s="222"/>
      <c r="D2090" s="222"/>
      <c r="E2090" s="90" t="s">
        <v>2964</v>
      </c>
      <c r="F2090" s="86">
        <v>40000000</v>
      </c>
      <c r="G2090" s="84"/>
    </row>
    <row r="2091" spans="1:7" ht="13.2">
      <c r="A2091" s="222"/>
      <c r="B2091" s="222"/>
      <c r="C2091" s="222"/>
      <c r="D2091" s="222"/>
      <c r="E2091" s="90" t="s">
        <v>2965</v>
      </c>
      <c r="F2091" s="86">
        <v>30000000</v>
      </c>
      <c r="G2091" s="84"/>
    </row>
    <row r="2092" spans="1:7" ht="26.4">
      <c r="A2092" s="222" t="s">
        <v>2966</v>
      </c>
      <c r="B2092" s="222"/>
      <c r="C2092" s="222"/>
      <c r="D2092" s="222"/>
      <c r="E2092" s="110" t="s">
        <v>2967</v>
      </c>
      <c r="F2092" s="86">
        <v>200000000</v>
      </c>
      <c r="G2092" s="84"/>
    </row>
    <row r="2093" spans="1:7" ht="26.4">
      <c r="A2093" s="222"/>
      <c r="B2093" s="222"/>
      <c r="C2093" s="222"/>
      <c r="D2093" s="222"/>
      <c r="E2093" s="110" t="s">
        <v>2968</v>
      </c>
      <c r="F2093" s="86">
        <v>125000000</v>
      </c>
      <c r="G2093" s="84"/>
    </row>
    <row r="2094" spans="1:7" ht="13.2">
      <c r="A2094" s="222"/>
      <c r="B2094" s="222"/>
      <c r="C2094" s="222"/>
      <c r="D2094" s="222"/>
      <c r="E2094" s="90" t="s">
        <v>2969</v>
      </c>
      <c r="F2094" s="86">
        <v>25000000</v>
      </c>
      <c r="G2094" s="84"/>
    </row>
    <row r="2095" spans="1:7" ht="13.2">
      <c r="A2095" s="222"/>
      <c r="B2095" s="222"/>
      <c r="C2095" s="222"/>
      <c r="D2095" s="222"/>
      <c r="E2095" s="90" t="s">
        <v>2970</v>
      </c>
      <c r="F2095" s="86">
        <v>50000000</v>
      </c>
      <c r="G2095" s="84"/>
    </row>
    <row r="2096" spans="1:7" ht="26.4">
      <c r="A2096" s="222" t="s">
        <v>2583</v>
      </c>
      <c r="B2096" s="222"/>
      <c r="C2096" s="222"/>
      <c r="D2096" s="222"/>
      <c r="E2096" s="110" t="s">
        <v>2971</v>
      </c>
      <c r="F2096" s="86">
        <v>300000000</v>
      </c>
      <c r="G2096" s="84"/>
    </row>
    <row r="2097" spans="1:7" ht="13.2">
      <c r="A2097" s="222"/>
      <c r="B2097" s="222"/>
      <c r="C2097" s="222"/>
      <c r="D2097" s="222"/>
      <c r="E2097" s="90" t="s">
        <v>2972</v>
      </c>
      <c r="F2097" s="86">
        <v>50000000</v>
      </c>
      <c r="G2097" s="84"/>
    </row>
    <row r="2098" spans="1:7" ht="13.2">
      <c r="A2098" s="222"/>
      <c r="B2098" s="222"/>
      <c r="C2098" s="222"/>
      <c r="D2098" s="222"/>
      <c r="E2098" s="90" t="s">
        <v>2973</v>
      </c>
      <c r="F2098" s="86">
        <v>40000000</v>
      </c>
      <c r="G2098" s="84"/>
    </row>
    <row r="2099" spans="1:7" ht="26.4">
      <c r="A2099" s="222"/>
      <c r="B2099" s="222"/>
      <c r="C2099" s="222"/>
      <c r="D2099" s="222"/>
      <c r="E2099" s="110" t="s">
        <v>2974</v>
      </c>
      <c r="F2099" s="86">
        <v>60000000</v>
      </c>
      <c r="G2099" s="84"/>
    </row>
    <row r="2100" spans="1:7" ht="13.2">
      <c r="A2100" s="222"/>
      <c r="B2100" s="222"/>
      <c r="C2100" s="222"/>
      <c r="D2100" s="222"/>
      <c r="E2100" s="90" t="s">
        <v>2975</v>
      </c>
      <c r="F2100" s="86">
        <v>50000000</v>
      </c>
      <c r="G2100" s="84"/>
    </row>
    <row r="2101" spans="1:7" ht="13.2">
      <c r="A2101" s="222"/>
      <c r="B2101" s="222"/>
      <c r="C2101" s="222"/>
      <c r="D2101" s="222"/>
      <c r="E2101" s="90" t="s">
        <v>2976</v>
      </c>
      <c r="F2101" s="86">
        <v>100000000</v>
      </c>
      <c r="G2101" s="84"/>
    </row>
    <row r="2102" spans="1:7" ht="26.4">
      <c r="A2102" s="222" t="s">
        <v>2586</v>
      </c>
      <c r="B2102" s="222"/>
      <c r="C2102" s="222"/>
      <c r="D2102" s="222"/>
      <c r="E2102" s="110" t="s">
        <v>2977</v>
      </c>
      <c r="F2102" s="86">
        <v>200000000</v>
      </c>
      <c r="G2102" s="84"/>
    </row>
    <row r="2103" spans="1:7" ht="13.2">
      <c r="A2103" s="222"/>
      <c r="B2103" s="222"/>
      <c r="C2103" s="222"/>
      <c r="D2103" s="222"/>
      <c r="E2103" s="110" t="s">
        <v>2978</v>
      </c>
      <c r="F2103" s="86">
        <v>50000000</v>
      </c>
      <c r="G2103" s="84"/>
    </row>
    <row r="2104" spans="1:7" ht="13.2">
      <c r="A2104" s="222"/>
      <c r="B2104" s="222"/>
      <c r="C2104" s="222"/>
      <c r="D2104" s="222"/>
      <c r="E2104" s="90" t="s">
        <v>2979</v>
      </c>
      <c r="F2104" s="86">
        <v>50000000</v>
      </c>
      <c r="G2104" s="84"/>
    </row>
    <row r="2105" spans="1:7" ht="13.2">
      <c r="A2105" s="222"/>
      <c r="B2105" s="222"/>
      <c r="C2105" s="222"/>
      <c r="D2105" s="222"/>
      <c r="E2105" s="90" t="s">
        <v>2980</v>
      </c>
      <c r="F2105" s="86">
        <v>50000000</v>
      </c>
      <c r="G2105" s="84"/>
    </row>
    <row r="2106" spans="1:7" ht="13.2">
      <c r="A2106" s="222"/>
      <c r="B2106" s="222"/>
      <c r="C2106" s="222"/>
      <c r="D2106" s="222"/>
      <c r="E2106" s="90" t="s">
        <v>2981</v>
      </c>
      <c r="F2106" s="86">
        <v>25000000</v>
      </c>
      <c r="G2106" s="84"/>
    </row>
    <row r="2107" spans="1:7" ht="13.2">
      <c r="A2107" s="222"/>
      <c r="B2107" s="222"/>
      <c r="C2107" s="222"/>
      <c r="D2107" s="222"/>
      <c r="E2107" s="90" t="s">
        <v>2982</v>
      </c>
      <c r="F2107" s="86">
        <v>25000000</v>
      </c>
      <c r="G2107" s="84"/>
    </row>
    <row r="2108" spans="1:7" ht="26.4">
      <c r="A2108" s="222" t="s">
        <v>2589</v>
      </c>
      <c r="B2108" s="222"/>
      <c r="C2108" s="222"/>
      <c r="D2108" s="222"/>
      <c r="E2108" s="110" t="s">
        <v>2983</v>
      </c>
      <c r="F2108" s="86">
        <v>100000000</v>
      </c>
      <c r="G2108" s="84"/>
    </row>
    <row r="2109" spans="1:7" ht="13.2">
      <c r="A2109" s="222"/>
      <c r="B2109" s="222"/>
      <c r="C2109" s="222"/>
      <c r="D2109" s="222"/>
      <c r="E2109" s="90" t="s">
        <v>2984</v>
      </c>
      <c r="F2109" s="86">
        <v>100000000</v>
      </c>
      <c r="G2109" s="84"/>
    </row>
    <row r="2110" spans="1:7" ht="26.4">
      <c r="A2110" s="222" t="s">
        <v>2985</v>
      </c>
      <c r="B2110" s="222"/>
      <c r="C2110" s="222"/>
      <c r="D2110" s="222"/>
      <c r="E2110" s="110" t="s">
        <v>2986</v>
      </c>
      <c r="F2110" s="86">
        <v>185000000</v>
      </c>
      <c r="G2110" s="84"/>
    </row>
    <row r="2111" spans="1:7" ht="13.2">
      <c r="A2111" s="222"/>
      <c r="B2111" s="222"/>
      <c r="C2111" s="222"/>
      <c r="D2111" s="222"/>
      <c r="E2111" s="90" t="s">
        <v>2987</v>
      </c>
      <c r="F2111" s="86">
        <v>20000000</v>
      </c>
      <c r="G2111" s="84"/>
    </row>
    <row r="2112" spans="1:7" ht="13.2">
      <c r="A2112" s="222"/>
      <c r="B2112" s="222"/>
      <c r="C2112" s="222"/>
      <c r="D2112" s="222"/>
      <c r="E2112" s="90" t="s">
        <v>2988</v>
      </c>
      <c r="F2112" s="86">
        <v>20000000</v>
      </c>
      <c r="G2112" s="84"/>
    </row>
    <row r="2113" spans="1:7" ht="13.2">
      <c r="A2113" s="222"/>
      <c r="B2113" s="222"/>
      <c r="C2113" s="222"/>
      <c r="D2113" s="222"/>
      <c r="E2113" s="90" t="s">
        <v>2989</v>
      </c>
      <c r="F2113" s="86">
        <v>20000000</v>
      </c>
      <c r="G2113" s="84"/>
    </row>
    <row r="2114" spans="1:7" ht="13.2">
      <c r="A2114" s="222"/>
      <c r="B2114" s="222"/>
      <c r="C2114" s="222"/>
      <c r="D2114" s="222"/>
      <c r="E2114" s="90" t="s">
        <v>2990</v>
      </c>
      <c r="F2114" s="86">
        <v>50000000</v>
      </c>
      <c r="G2114" s="84"/>
    </row>
    <row r="2115" spans="1:7" ht="13.2">
      <c r="A2115" s="222"/>
      <c r="B2115" s="222"/>
      <c r="C2115" s="222"/>
      <c r="D2115" s="222"/>
      <c r="E2115" s="90" t="s">
        <v>2991</v>
      </c>
      <c r="F2115" s="86">
        <v>75000000</v>
      </c>
      <c r="G2115" s="84"/>
    </row>
    <row r="2116" spans="1:7" ht="26.4">
      <c r="A2116" s="222" t="s">
        <v>2992</v>
      </c>
      <c r="B2116" s="222"/>
      <c r="C2116" s="222"/>
      <c r="D2116" s="222"/>
      <c r="E2116" s="110" t="s">
        <v>2993</v>
      </c>
      <c r="F2116" s="86">
        <v>90000000</v>
      </c>
      <c r="G2116" s="84"/>
    </row>
    <row r="2117" spans="1:7" ht="13.2">
      <c r="A2117" s="222"/>
      <c r="B2117" s="222"/>
      <c r="C2117" s="222"/>
      <c r="D2117" s="222"/>
      <c r="E2117" s="90" t="s">
        <v>2994</v>
      </c>
      <c r="F2117" s="86">
        <v>75000000</v>
      </c>
      <c r="G2117" s="84"/>
    </row>
    <row r="2118" spans="1:7" ht="13.2">
      <c r="A2118" s="222"/>
      <c r="B2118" s="222"/>
      <c r="C2118" s="222"/>
      <c r="D2118" s="222"/>
      <c r="E2118" s="90" t="s">
        <v>2995</v>
      </c>
      <c r="F2118" s="86">
        <v>15000000</v>
      </c>
      <c r="G2118" s="84"/>
    </row>
    <row r="2119" spans="1:7" ht="26.4">
      <c r="A2119" s="222" t="s">
        <v>2996</v>
      </c>
      <c r="B2119" s="222"/>
      <c r="C2119" s="222"/>
      <c r="D2119" s="222"/>
      <c r="E2119" s="110" t="s">
        <v>2997</v>
      </c>
      <c r="F2119" s="86">
        <v>475000000</v>
      </c>
      <c r="G2119" s="84"/>
    </row>
    <row r="2120" spans="1:7" ht="13.2">
      <c r="A2120" s="222"/>
      <c r="B2120" s="222"/>
      <c r="C2120" s="222"/>
      <c r="D2120" s="222"/>
      <c r="E2120" s="90" t="s">
        <v>2998</v>
      </c>
      <c r="F2120" s="86">
        <v>20000000</v>
      </c>
      <c r="G2120" s="84"/>
    </row>
    <row r="2121" spans="1:7" ht="13.2">
      <c r="A2121" s="222"/>
      <c r="B2121" s="222"/>
      <c r="C2121" s="222"/>
      <c r="D2121" s="222"/>
      <c r="E2121" s="90" t="s">
        <v>2999</v>
      </c>
      <c r="F2121" s="86">
        <v>30000000</v>
      </c>
      <c r="G2121" s="84"/>
    </row>
    <row r="2122" spans="1:7" ht="13.2">
      <c r="A2122" s="222"/>
      <c r="B2122" s="222"/>
      <c r="C2122" s="222"/>
      <c r="D2122" s="222"/>
      <c r="E2122" s="90" t="s">
        <v>2988</v>
      </c>
      <c r="F2122" s="86">
        <v>10000000</v>
      </c>
      <c r="G2122" s="84"/>
    </row>
    <row r="2123" spans="1:7" ht="13.2">
      <c r="A2123" s="222"/>
      <c r="B2123" s="222"/>
      <c r="C2123" s="222"/>
      <c r="D2123" s="222"/>
      <c r="E2123" s="90" t="s">
        <v>3000</v>
      </c>
      <c r="F2123" s="86">
        <v>20000000</v>
      </c>
      <c r="G2123" s="84"/>
    </row>
    <row r="2124" spans="1:7" ht="13.2">
      <c r="A2124" s="222"/>
      <c r="B2124" s="222"/>
      <c r="C2124" s="222"/>
      <c r="D2124" s="222"/>
      <c r="E2124" s="90" t="s">
        <v>3001</v>
      </c>
      <c r="F2124" s="86">
        <v>20000000</v>
      </c>
      <c r="G2124" s="84"/>
    </row>
    <row r="2125" spans="1:7" ht="13.2">
      <c r="A2125" s="222"/>
      <c r="B2125" s="222"/>
      <c r="C2125" s="222"/>
      <c r="D2125" s="222"/>
      <c r="E2125" s="90" t="s">
        <v>3002</v>
      </c>
      <c r="F2125" s="86">
        <v>20000000</v>
      </c>
      <c r="G2125" s="84"/>
    </row>
    <row r="2126" spans="1:7" ht="13.2">
      <c r="A2126" s="222"/>
      <c r="B2126" s="222"/>
      <c r="C2126" s="222"/>
      <c r="D2126" s="222"/>
      <c r="E2126" s="90" t="s">
        <v>3003</v>
      </c>
      <c r="F2126" s="86">
        <v>20000000</v>
      </c>
      <c r="G2126" s="84"/>
    </row>
    <row r="2127" spans="1:7" ht="13.2">
      <c r="A2127" s="222"/>
      <c r="B2127" s="222"/>
      <c r="C2127" s="222"/>
      <c r="D2127" s="222"/>
      <c r="E2127" s="90" t="s">
        <v>3004</v>
      </c>
      <c r="F2127" s="86">
        <v>40000000</v>
      </c>
      <c r="G2127" s="84"/>
    </row>
    <row r="2128" spans="1:7" ht="13.2">
      <c r="A2128" s="222"/>
      <c r="B2128" s="222"/>
      <c r="C2128" s="222"/>
      <c r="D2128" s="222"/>
      <c r="E2128" s="90" t="s">
        <v>3005</v>
      </c>
      <c r="F2128" s="86">
        <v>20000000</v>
      </c>
      <c r="G2128" s="84"/>
    </row>
    <row r="2129" spans="1:7" ht="13.2">
      <c r="A2129" s="222"/>
      <c r="B2129" s="222"/>
      <c r="C2129" s="222"/>
      <c r="D2129" s="222"/>
      <c r="E2129" s="90" t="s">
        <v>3006</v>
      </c>
      <c r="F2129" s="86">
        <v>150000000</v>
      </c>
      <c r="G2129" s="84"/>
    </row>
    <row r="2130" spans="1:7" ht="13.2">
      <c r="A2130" s="222"/>
      <c r="B2130" s="222"/>
      <c r="C2130" s="222"/>
      <c r="D2130" s="222"/>
      <c r="E2130" s="90" t="s">
        <v>3007</v>
      </c>
      <c r="F2130" s="86">
        <v>75000000</v>
      </c>
      <c r="G2130" s="84"/>
    </row>
    <row r="2131" spans="1:7" ht="13.2">
      <c r="A2131" s="222"/>
      <c r="B2131" s="222"/>
      <c r="C2131" s="222"/>
      <c r="D2131" s="222"/>
      <c r="E2131" s="90" t="s">
        <v>3008</v>
      </c>
      <c r="F2131" s="86">
        <v>50000000</v>
      </c>
      <c r="G2131" s="84"/>
    </row>
    <row r="2132" spans="1:7" ht="26.4">
      <c r="A2132" s="222" t="s">
        <v>3009</v>
      </c>
      <c r="B2132" s="222"/>
      <c r="C2132" s="222"/>
      <c r="D2132" s="222"/>
      <c r="E2132" s="110" t="s">
        <v>3010</v>
      </c>
      <c r="F2132" s="86">
        <v>95000000</v>
      </c>
      <c r="G2132" s="84"/>
    </row>
    <row r="2133" spans="1:7" ht="13.2">
      <c r="A2133" s="222"/>
      <c r="B2133" s="222"/>
      <c r="C2133" s="222"/>
      <c r="D2133" s="222"/>
      <c r="E2133" s="90" t="s">
        <v>3011</v>
      </c>
      <c r="F2133" s="86">
        <v>35000000</v>
      </c>
      <c r="G2133" s="84"/>
    </row>
    <row r="2134" spans="1:7" ht="13.2">
      <c r="A2134" s="222"/>
      <c r="B2134" s="222"/>
      <c r="C2134" s="222"/>
      <c r="D2134" s="222"/>
      <c r="E2134" s="90" t="s">
        <v>3012</v>
      </c>
      <c r="F2134" s="86">
        <v>15000000</v>
      </c>
      <c r="G2134" s="84"/>
    </row>
    <row r="2135" spans="1:7" ht="13.2">
      <c r="A2135" s="222"/>
      <c r="B2135" s="222"/>
      <c r="C2135" s="222"/>
      <c r="D2135" s="222"/>
      <c r="E2135" s="90" t="s">
        <v>3013</v>
      </c>
      <c r="F2135" s="86">
        <v>15000000</v>
      </c>
      <c r="G2135" s="84"/>
    </row>
    <row r="2136" spans="1:7" ht="13.2">
      <c r="A2136" s="222"/>
      <c r="B2136" s="222"/>
      <c r="C2136" s="222"/>
      <c r="D2136" s="222"/>
      <c r="E2136" s="90" t="s">
        <v>3014</v>
      </c>
      <c r="F2136" s="86">
        <v>30000000</v>
      </c>
      <c r="G2136" s="84"/>
    </row>
    <row r="2137" spans="1:7" ht="26.4">
      <c r="A2137" s="222" t="s">
        <v>2594</v>
      </c>
      <c r="B2137" s="222"/>
      <c r="C2137" s="222"/>
      <c r="D2137" s="222"/>
      <c r="E2137" s="110" t="s">
        <v>3015</v>
      </c>
      <c r="F2137" s="86">
        <v>375000000</v>
      </c>
      <c r="G2137" s="84"/>
    </row>
    <row r="2138" spans="1:7" ht="13.2">
      <c r="A2138" s="222"/>
      <c r="B2138" s="222"/>
      <c r="C2138" s="222"/>
      <c r="D2138" s="222"/>
      <c r="E2138" s="90" t="s">
        <v>3016</v>
      </c>
      <c r="F2138" s="86">
        <v>75000000</v>
      </c>
      <c r="G2138" s="84"/>
    </row>
    <row r="2139" spans="1:7" ht="13.2">
      <c r="A2139" s="222"/>
      <c r="B2139" s="222"/>
      <c r="C2139" s="222"/>
      <c r="D2139" s="222"/>
      <c r="E2139" s="90" t="s">
        <v>3017</v>
      </c>
      <c r="F2139" s="86">
        <v>25000000</v>
      </c>
      <c r="G2139" s="84"/>
    </row>
    <row r="2140" spans="1:7" ht="13.2">
      <c r="A2140" s="222"/>
      <c r="B2140" s="222"/>
      <c r="C2140" s="222"/>
      <c r="D2140" s="222"/>
      <c r="E2140" s="90" t="s">
        <v>3018</v>
      </c>
      <c r="F2140" s="86">
        <v>25000000</v>
      </c>
      <c r="G2140" s="84"/>
    </row>
    <row r="2141" spans="1:7" ht="13.2">
      <c r="A2141" s="222"/>
      <c r="B2141" s="222"/>
      <c r="C2141" s="222"/>
      <c r="D2141" s="222"/>
      <c r="E2141" s="90" t="s">
        <v>3019</v>
      </c>
      <c r="F2141" s="86">
        <v>100000000</v>
      </c>
      <c r="G2141" s="84"/>
    </row>
    <row r="2142" spans="1:7" ht="13.2">
      <c r="A2142" s="222"/>
      <c r="B2142" s="222"/>
      <c r="C2142" s="222"/>
      <c r="D2142" s="222"/>
      <c r="E2142" s="90" t="s">
        <v>3020</v>
      </c>
      <c r="F2142" s="86">
        <v>150000000</v>
      </c>
      <c r="G2142" s="84"/>
    </row>
    <row r="2143" spans="1:7" ht="26.4">
      <c r="A2143" s="222" t="s">
        <v>2598</v>
      </c>
      <c r="B2143" s="222"/>
      <c r="C2143" s="222"/>
      <c r="D2143" s="222"/>
      <c r="E2143" s="110" t="s">
        <v>3021</v>
      </c>
      <c r="F2143" s="86">
        <v>200000000</v>
      </c>
      <c r="G2143" s="84"/>
    </row>
    <row r="2144" spans="1:7" ht="13.2">
      <c r="A2144" s="222"/>
      <c r="B2144" s="222"/>
      <c r="C2144" s="222"/>
      <c r="D2144" s="222"/>
      <c r="E2144" s="90" t="s">
        <v>3022</v>
      </c>
      <c r="F2144" s="86">
        <v>150000000</v>
      </c>
      <c r="G2144" s="84"/>
    </row>
    <row r="2145" spans="1:7" ht="13.2">
      <c r="A2145" s="222"/>
      <c r="B2145" s="222"/>
      <c r="C2145" s="222"/>
      <c r="D2145" s="222"/>
      <c r="E2145" s="90" t="s">
        <v>3023</v>
      </c>
      <c r="F2145" s="86">
        <v>50000000</v>
      </c>
      <c r="G2145" s="84"/>
    </row>
    <row r="2146" spans="1:7" ht="26.4">
      <c r="A2146" s="222" t="s">
        <v>2604</v>
      </c>
      <c r="B2146" s="222"/>
      <c r="C2146" s="222"/>
      <c r="D2146" s="222"/>
      <c r="E2146" s="110" t="s">
        <v>3024</v>
      </c>
      <c r="F2146" s="86">
        <v>90000000</v>
      </c>
      <c r="G2146" s="84"/>
    </row>
    <row r="2147" spans="1:7" ht="13.2">
      <c r="A2147" s="222"/>
      <c r="B2147" s="222"/>
      <c r="C2147" s="222"/>
      <c r="D2147" s="222"/>
      <c r="E2147" s="90" t="s">
        <v>3025</v>
      </c>
      <c r="F2147" s="86">
        <v>50000000</v>
      </c>
      <c r="G2147" s="84"/>
    </row>
    <row r="2148" spans="1:7" ht="13.2">
      <c r="A2148" s="222"/>
      <c r="B2148" s="222"/>
      <c r="C2148" s="222"/>
      <c r="D2148" s="222"/>
      <c r="E2148" s="90" t="s">
        <v>3026</v>
      </c>
      <c r="F2148" s="86">
        <v>40000000</v>
      </c>
      <c r="G2148" s="84"/>
    </row>
    <row r="2149" spans="1:7" ht="26.4">
      <c r="A2149" s="222" t="s">
        <v>2608</v>
      </c>
      <c r="B2149" s="222"/>
      <c r="C2149" s="222"/>
      <c r="D2149" s="222"/>
      <c r="E2149" s="110" t="s">
        <v>3027</v>
      </c>
      <c r="F2149" s="86">
        <v>300000000</v>
      </c>
      <c r="G2149" s="84"/>
    </row>
    <row r="2150" spans="1:7" ht="13.2">
      <c r="A2150" s="222"/>
      <c r="B2150" s="222"/>
      <c r="C2150" s="222"/>
      <c r="D2150" s="222"/>
      <c r="E2150" s="90" t="s">
        <v>3028</v>
      </c>
      <c r="F2150" s="86">
        <v>200000000</v>
      </c>
      <c r="G2150" s="84"/>
    </row>
    <row r="2151" spans="1:7" ht="13.2">
      <c r="A2151" s="222"/>
      <c r="B2151" s="222"/>
      <c r="C2151" s="222"/>
      <c r="D2151" s="222"/>
      <c r="E2151" s="90" t="s">
        <v>3029</v>
      </c>
      <c r="F2151" s="86">
        <v>100000000</v>
      </c>
      <c r="G2151" s="84"/>
    </row>
    <row r="2152" spans="1:7" ht="26.4">
      <c r="A2152" s="222" t="s">
        <v>2622</v>
      </c>
      <c r="B2152" s="222"/>
      <c r="C2152" s="222"/>
      <c r="D2152" s="222"/>
      <c r="E2152" s="110" t="s">
        <v>3030</v>
      </c>
      <c r="F2152" s="86">
        <v>150000000</v>
      </c>
      <c r="G2152" s="84"/>
    </row>
    <row r="2153" spans="1:7" ht="13.2">
      <c r="A2153" s="222"/>
      <c r="B2153" s="222"/>
      <c r="C2153" s="222"/>
      <c r="D2153" s="222"/>
      <c r="E2153" s="90" t="s">
        <v>3031</v>
      </c>
      <c r="F2153" s="86">
        <v>75000000</v>
      </c>
      <c r="G2153" s="84"/>
    </row>
    <row r="2154" spans="1:7" ht="13.2">
      <c r="A2154" s="222"/>
      <c r="B2154" s="222"/>
      <c r="C2154" s="222"/>
      <c r="D2154" s="222"/>
      <c r="E2154" s="90" t="s">
        <v>3032</v>
      </c>
      <c r="F2154" s="86">
        <v>75000000</v>
      </c>
      <c r="G2154" s="84"/>
    </row>
    <row r="2155" spans="1:7" ht="26.4">
      <c r="A2155" s="222" t="s">
        <v>2626</v>
      </c>
      <c r="B2155" s="222"/>
      <c r="C2155" s="222"/>
      <c r="D2155" s="222"/>
      <c r="E2155" s="110" t="s">
        <v>3033</v>
      </c>
      <c r="F2155" s="86">
        <v>100000000</v>
      </c>
      <c r="G2155" s="84"/>
    </row>
    <row r="2156" spans="1:7" ht="13.2">
      <c r="A2156" s="222"/>
      <c r="B2156" s="222"/>
      <c r="C2156" s="222"/>
      <c r="D2156" s="222"/>
      <c r="E2156" s="90" t="s">
        <v>3034</v>
      </c>
      <c r="F2156" s="86">
        <v>100000000</v>
      </c>
      <c r="G2156" s="84"/>
    </row>
    <row r="2157" spans="1:7" ht="26.4">
      <c r="A2157" s="222" t="s">
        <v>2630</v>
      </c>
      <c r="B2157" s="222"/>
      <c r="C2157" s="222"/>
      <c r="D2157" s="222"/>
      <c r="E2157" s="110" t="s">
        <v>3035</v>
      </c>
      <c r="F2157" s="86">
        <v>200000000</v>
      </c>
      <c r="G2157" s="84"/>
    </row>
    <row r="2158" spans="1:7" ht="13.2">
      <c r="A2158" s="222"/>
      <c r="B2158" s="222"/>
      <c r="C2158" s="222"/>
      <c r="D2158" s="222"/>
      <c r="E2158" s="90" t="s">
        <v>3036</v>
      </c>
      <c r="F2158" s="86">
        <v>150000000</v>
      </c>
      <c r="G2158" s="84"/>
    </row>
    <row r="2159" spans="1:7" ht="13.2">
      <c r="A2159" s="222"/>
      <c r="B2159" s="222"/>
      <c r="C2159" s="222"/>
      <c r="D2159" s="222"/>
      <c r="E2159" s="90" t="s">
        <v>3037</v>
      </c>
      <c r="F2159" s="86">
        <v>50000000</v>
      </c>
      <c r="G2159" s="84"/>
    </row>
    <row r="2160" spans="1:7" ht="26.4">
      <c r="A2160" s="222" t="s">
        <v>2638</v>
      </c>
      <c r="B2160" s="222"/>
      <c r="C2160" s="222"/>
      <c r="D2160" s="222"/>
      <c r="E2160" s="110" t="s">
        <v>3038</v>
      </c>
      <c r="F2160" s="86">
        <v>130000000</v>
      </c>
      <c r="G2160" s="84"/>
    </row>
    <row r="2161" spans="1:7" ht="13.2">
      <c r="A2161" s="222"/>
      <c r="B2161" s="222"/>
      <c r="C2161" s="222"/>
      <c r="D2161" s="222"/>
      <c r="E2161" s="90" t="s">
        <v>3039</v>
      </c>
      <c r="F2161" s="86">
        <v>130000000</v>
      </c>
      <c r="G2161" s="84"/>
    </row>
    <row r="2162" spans="1:7" ht="26.4">
      <c r="A2162" s="222" t="s">
        <v>2643</v>
      </c>
      <c r="B2162" s="222"/>
      <c r="C2162" s="222"/>
      <c r="D2162" s="222"/>
      <c r="E2162" s="110" t="s">
        <v>3040</v>
      </c>
      <c r="F2162" s="86">
        <v>180000000</v>
      </c>
      <c r="G2162" s="84"/>
    </row>
    <row r="2163" spans="1:7" ht="26.4">
      <c r="A2163" s="222"/>
      <c r="B2163" s="222"/>
      <c r="C2163" s="222"/>
      <c r="D2163" s="222"/>
      <c r="E2163" s="110" t="s">
        <v>3041</v>
      </c>
      <c r="F2163" s="86">
        <v>50000000</v>
      </c>
      <c r="G2163" s="84"/>
    </row>
    <row r="2164" spans="1:7" ht="13.2">
      <c r="A2164" s="222"/>
      <c r="B2164" s="222"/>
      <c r="C2164" s="222"/>
      <c r="D2164" s="222"/>
      <c r="E2164" s="90" t="s">
        <v>3042</v>
      </c>
      <c r="F2164" s="86">
        <v>130000000</v>
      </c>
      <c r="G2164" s="84"/>
    </row>
    <row r="2165" spans="1:7" ht="26.4">
      <c r="A2165" s="222" t="s">
        <v>2648</v>
      </c>
      <c r="B2165" s="222"/>
      <c r="C2165" s="222"/>
      <c r="D2165" s="222"/>
      <c r="E2165" s="110" t="s">
        <v>3043</v>
      </c>
      <c r="F2165" s="86">
        <v>100000000</v>
      </c>
      <c r="G2165" s="84"/>
    </row>
    <row r="2166" spans="1:7" ht="13.2">
      <c r="A2166" s="222"/>
      <c r="B2166" s="222"/>
      <c r="C2166" s="222"/>
      <c r="D2166" s="222"/>
      <c r="E2166" s="90" t="s">
        <v>3044</v>
      </c>
      <c r="F2166" s="86">
        <v>100000000</v>
      </c>
      <c r="G2166" s="84"/>
    </row>
    <row r="2167" spans="1:7" ht="26.4">
      <c r="A2167" s="222" t="s">
        <v>2655</v>
      </c>
      <c r="B2167" s="222"/>
      <c r="C2167" s="222"/>
      <c r="D2167" s="222"/>
      <c r="E2167" s="110" t="s">
        <v>3045</v>
      </c>
      <c r="F2167" s="86">
        <v>150000000</v>
      </c>
      <c r="G2167" s="84"/>
    </row>
    <row r="2168" spans="1:7" ht="13.2">
      <c r="A2168" s="222"/>
      <c r="B2168" s="222"/>
      <c r="C2168" s="222"/>
      <c r="D2168" s="222"/>
      <c r="E2168" s="90" t="s">
        <v>3046</v>
      </c>
      <c r="F2168" s="86">
        <v>150000000</v>
      </c>
      <c r="G2168" s="84"/>
    </row>
    <row r="2169" spans="1:7" ht="26.4">
      <c r="A2169" s="222" t="s">
        <v>3047</v>
      </c>
      <c r="B2169" s="222"/>
      <c r="C2169" s="222"/>
      <c r="D2169" s="222"/>
      <c r="E2169" s="110" t="s">
        <v>3048</v>
      </c>
      <c r="F2169" s="86">
        <v>150000000</v>
      </c>
      <c r="G2169" s="84"/>
    </row>
    <row r="2170" spans="1:7" ht="13.2">
      <c r="A2170" s="222"/>
      <c r="B2170" s="222"/>
      <c r="C2170" s="222"/>
      <c r="D2170" s="222"/>
      <c r="E2170" s="90" t="s">
        <v>3049</v>
      </c>
      <c r="F2170" s="86">
        <v>150000000</v>
      </c>
      <c r="G2170" s="84"/>
    </row>
    <row r="2171" spans="1:7" ht="26.4">
      <c r="A2171" s="222" t="s">
        <v>2663</v>
      </c>
      <c r="B2171" s="222"/>
      <c r="C2171" s="222"/>
      <c r="D2171" s="222"/>
      <c r="E2171" s="110" t="s">
        <v>3050</v>
      </c>
      <c r="F2171" s="86">
        <v>100000000</v>
      </c>
      <c r="G2171" s="84"/>
    </row>
    <row r="2172" spans="1:7" ht="13.2">
      <c r="A2172" s="222"/>
      <c r="B2172" s="222"/>
      <c r="C2172" s="222"/>
      <c r="D2172" s="222"/>
      <c r="E2172" s="90" t="s">
        <v>3051</v>
      </c>
      <c r="F2172" s="86">
        <v>100000000</v>
      </c>
      <c r="G2172" s="84"/>
    </row>
    <row r="2173" spans="1:7" ht="26.4">
      <c r="A2173" s="222" t="s">
        <v>2669</v>
      </c>
      <c r="B2173" s="222"/>
      <c r="C2173" s="222"/>
      <c r="D2173" s="222"/>
      <c r="E2173" s="110" t="s">
        <v>3052</v>
      </c>
      <c r="F2173" s="86">
        <v>40000000</v>
      </c>
      <c r="G2173" s="84"/>
    </row>
    <row r="2174" spans="1:7" ht="13.2">
      <c r="A2174" s="222"/>
      <c r="B2174" s="222"/>
      <c r="C2174" s="222"/>
      <c r="D2174" s="222"/>
      <c r="E2174" s="90" t="s">
        <v>3053</v>
      </c>
      <c r="F2174" s="86">
        <v>40000000</v>
      </c>
      <c r="G2174" s="84"/>
    </row>
    <row r="2175" spans="1:7" ht="26.4">
      <c r="A2175" s="222" t="s">
        <v>2674</v>
      </c>
      <c r="B2175" s="222"/>
      <c r="C2175" s="222"/>
      <c r="D2175" s="222"/>
      <c r="E2175" s="110" t="s">
        <v>3054</v>
      </c>
      <c r="F2175" s="86">
        <v>150000000</v>
      </c>
      <c r="G2175" s="84"/>
    </row>
    <row r="2176" spans="1:7" ht="13.2">
      <c r="A2176" s="222"/>
      <c r="B2176" s="222"/>
      <c r="C2176" s="222"/>
      <c r="D2176" s="222"/>
      <c r="E2176" s="90" t="s">
        <v>3055</v>
      </c>
      <c r="F2176" s="86">
        <v>150000000</v>
      </c>
      <c r="G2176" s="84"/>
    </row>
    <row r="2177" spans="1:7" ht="26.4">
      <c r="A2177" s="222" t="s">
        <v>2679</v>
      </c>
      <c r="B2177" s="222"/>
      <c r="C2177" s="222"/>
      <c r="D2177" s="222"/>
      <c r="E2177" s="110" t="s">
        <v>3056</v>
      </c>
      <c r="F2177" s="86">
        <v>50000000</v>
      </c>
      <c r="G2177" s="84"/>
    </row>
    <row r="2178" spans="1:7" ht="13.2">
      <c r="A2178" s="222"/>
      <c r="B2178" s="222"/>
      <c r="C2178" s="222"/>
      <c r="D2178" s="222"/>
      <c r="E2178" s="90" t="s">
        <v>3057</v>
      </c>
      <c r="F2178" s="86">
        <v>50000000</v>
      </c>
      <c r="G2178" s="84"/>
    </row>
    <row r="2179" spans="1:7" ht="26.4">
      <c r="A2179" s="222" t="s">
        <v>2683</v>
      </c>
      <c r="B2179" s="222"/>
      <c r="C2179" s="222"/>
      <c r="D2179" s="222"/>
      <c r="E2179" s="110" t="s">
        <v>3058</v>
      </c>
      <c r="F2179" s="86">
        <v>40000000</v>
      </c>
      <c r="G2179" s="84"/>
    </row>
    <row r="2180" spans="1:7" ht="13.2">
      <c r="A2180" s="222"/>
      <c r="B2180" s="222"/>
      <c r="C2180" s="222"/>
      <c r="D2180" s="222"/>
      <c r="E2180" s="90" t="s">
        <v>3059</v>
      </c>
      <c r="F2180" s="86">
        <v>40000000</v>
      </c>
      <c r="G2180" s="84"/>
    </row>
    <row r="2181" spans="1:7" ht="26.4">
      <c r="A2181" s="222" t="s">
        <v>3060</v>
      </c>
      <c r="B2181" s="222"/>
      <c r="C2181" s="222"/>
      <c r="D2181" s="222"/>
      <c r="E2181" s="110" t="s">
        <v>3061</v>
      </c>
      <c r="F2181" s="86">
        <v>150000000</v>
      </c>
      <c r="G2181" s="84"/>
    </row>
    <row r="2182" spans="1:7" ht="13.2">
      <c r="A2182" s="222"/>
      <c r="B2182" s="222"/>
      <c r="C2182" s="222"/>
      <c r="D2182" s="222"/>
      <c r="E2182" s="90" t="s">
        <v>3062</v>
      </c>
      <c r="F2182" s="86">
        <v>150000000</v>
      </c>
      <c r="G2182" s="84"/>
    </row>
    <row r="2183" spans="1:7" ht="26.4">
      <c r="A2183" s="222" t="s">
        <v>3063</v>
      </c>
      <c r="B2183" s="222"/>
      <c r="C2183" s="222"/>
      <c r="D2183" s="222"/>
      <c r="E2183" s="110" t="s">
        <v>3064</v>
      </c>
      <c r="F2183" s="86">
        <v>50000000</v>
      </c>
      <c r="G2183" s="84"/>
    </row>
    <row r="2184" spans="1:7" ht="13.2">
      <c r="A2184" s="222"/>
      <c r="B2184" s="222"/>
      <c r="C2184" s="222"/>
      <c r="D2184" s="222"/>
      <c r="E2184" s="90" t="s">
        <v>3065</v>
      </c>
      <c r="F2184" s="86">
        <v>50000000</v>
      </c>
      <c r="G2184" s="84"/>
    </row>
    <row r="2185" spans="1:7" ht="13.2">
      <c r="A2185" s="222"/>
      <c r="B2185" s="222"/>
      <c r="C2185" s="222"/>
      <c r="D2185" s="222"/>
      <c r="E2185" s="90"/>
      <c r="F2185" s="86"/>
      <c r="G2185" s="84"/>
    </row>
    <row r="2186" spans="1:7" s="7" customFormat="1" ht="13.2">
      <c r="A2186" s="223" t="s">
        <v>3066</v>
      </c>
      <c r="B2186" s="223"/>
      <c r="C2186" s="223"/>
      <c r="D2186" s="223"/>
      <c r="E2186" s="85" t="s">
        <v>3067</v>
      </c>
      <c r="F2186" s="108">
        <v>1115752000</v>
      </c>
      <c r="G2186" s="85" t="s">
        <v>3070</v>
      </c>
    </row>
    <row r="2187" spans="1:7" ht="26.4">
      <c r="A2187" s="222" t="s">
        <v>3068</v>
      </c>
      <c r="B2187" s="222"/>
      <c r="C2187" s="222"/>
      <c r="D2187" s="222"/>
      <c r="E2187" s="110" t="s">
        <v>3069</v>
      </c>
      <c r="F2187" s="86">
        <v>337983000</v>
      </c>
      <c r="G2187" s="84"/>
    </row>
    <row r="2188" spans="1:7" ht="13.2">
      <c r="A2188" s="222" t="s">
        <v>3071</v>
      </c>
      <c r="B2188" s="222"/>
      <c r="C2188" s="222"/>
      <c r="D2188" s="222"/>
      <c r="E2188" s="90" t="s">
        <v>3072</v>
      </c>
      <c r="F2188" s="86">
        <v>215980000</v>
      </c>
      <c r="G2188" s="84"/>
    </row>
    <row r="2189" spans="1:7" ht="13.2">
      <c r="A2189" s="222" t="s">
        <v>3073</v>
      </c>
      <c r="B2189" s="222"/>
      <c r="C2189" s="222"/>
      <c r="D2189" s="222"/>
      <c r="E2189" s="90" t="s">
        <v>3074</v>
      </c>
      <c r="F2189" s="86">
        <v>140139000</v>
      </c>
      <c r="G2189" s="84"/>
    </row>
    <row r="2190" spans="1:7" ht="13.2">
      <c r="A2190" s="222" t="s">
        <v>3075</v>
      </c>
      <c r="B2190" s="222"/>
      <c r="C2190" s="222"/>
      <c r="D2190" s="222"/>
      <c r="E2190" s="90" t="s">
        <v>3076</v>
      </c>
      <c r="F2190" s="86">
        <v>112260000</v>
      </c>
      <c r="G2190" s="84"/>
    </row>
    <row r="2191" spans="1:7" ht="13.2">
      <c r="A2191" s="222" t="s">
        <v>3077</v>
      </c>
      <c r="B2191" s="222"/>
      <c r="C2191" s="222"/>
      <c r="D2191" s="222"/>
      <c r="E2191" s="90" t="s">
        <v>3078</v>
      </c>
      <c r="F2191" s="86">
        <v>73297000</v>
      </c>
      <c r="G2191" s="84"/>
    </row>
    <row r="2192" spans="1:7" ht="13.2">
      <c r="A2192" s="222" t="s">
        <v>3079</v>
      </c>
      <c r="B2192" s="222"/>
      <c r="C2192" s="222"/>
      <c r="D2192" s="222"/>
      <c r="E2192" s="90" t="s">
        <v>3080</v>
      </c>
      <c r="F2192" s="86">
        <v>96537000</v>
      </c>
      <c r="G2192" s="84"/>
    </row>
    <row r="2193" spans="1:7" ht="13.2">
      <c r="A2193" s="222" t="s">
        <v>3081</v>
      </c>
      <c r="B2193" s="222"/>
      <c r="C2193" s="222"/>
      <c r="D2193" s="222"/>
      <c r="E2193" s="90" t="s">
        <v>3082</v>
      </c>
      <c r="F2193" s="86">
        <v>59556000</v>
      </c>
      <c r="G2193" s="84"/>
    </row>
    <row r="2194" spans="1:7" ht="13.2">
      <c r="A2194" s="222" t="s">
        <v>3083</v>
      </c>
      <c r="B2194" s="222"/>
      <c r="C2194" s="222"/>
      <c r="D2194" s="222"/>
      <c r="E2194" s="90" t="s">
        <v>3084</v>
      </c>
      <c r="F2194" s="86">
        <v>50776000</v>
      </c>
      <c r="G2194" s="84"/>
    </row>
    <row r="2195" spans="1:7" ht="13.2">
      <c r="A2195" s="222" t="s">
        <v>3085</v>
      </c>
      <c r="B2195" s="222"/>
      <c r="C2195" s="222"/>
      <c r="D2195" s="222"/>
      <c r="E2195" s="90" t="s">
        <v>3086</v>
      </c>
      <c r="F2195" s="86">
        <v>29224000</v>
      </c>
      <c r="G2195" s="84"/>
    </row>
    <row r="2196" spans="1:7" ht="13.2">
      <c r="A2196" s="222"/>
      <c r="B2196" s="222"/>
      <c r="C2196" s="222"/>
      <c r="D2196" s="222"/>
      <c r="E2196" s="90"/>
      <c r="F2196" s="86"/>
      <c r="G2196" s="84"/>
    </row>
    <row r="2197" spans="1:7" s="7" customFormat="1" ht="13.2">
      <c r="A2197" s="223" t="s">
        <v>3087</v>
      </c>
      <c r="B2197" s="223"/>
      <c r="C2197" s="223"/>
      <c r="D2197" s="223"/>
      <c r="E2197" s="85" t="s">
        <v>3088</v>
      </c>
      <c r="F2197" s="108">
        <v>103312314000</v>
      </c>
      <c r="G2197" s="85" t="s">
        <v>3091</v>
      </c>
    </row>
    <row r="2198" spans="1:7" ht="26.4">
      <c r="A2198" s="222" t="s">
        <v>3089</v>
      </c>
      <c r="B2198" s="222"/>
      <c r="C2198" s="222"/>
      <c r="D2198" s="222"/>
      <c r="E2198" s="110" t="s">
        <v>3090</v>
      </c>
      <c r="F2198" s="86">
        <v>677083000</v>
      </c>
      <c r="G2198" s="84"/>
    </row>
    <row r="2199" spans="1:7" ht="26.4">
      <c r="A2199" s="222" t="s">
        <v>3092</v>
      </c>
      <c r="B2199" s="222"/>
      <c r="C2199" s="222"/>
      <c r="D2199" s="222"/>
      <c r="E2199" s="110" t="s">
        <v>3093</v>
      </c>
      <c r="F2199" s="86">
        <v>668353000</v>
      </c>
      <c r="G2199" s="84"/>
    </row>
    <row r="2200" spans="1:7" ht="26.4">
      <c r="A2200" s="222" t="s">
        <v>3094</v>
      </c>
      <c r="B2200" s="222"/>
      <c r="C2200" s="222"/>
      <c r="D2200" s="222"/>
      <c r="E2200" s="110" t="s">
        <v>3095</v>
      </c>
      <c r="F2200" s="86">
        <v>626879000</v>
      </c>
      <c r="G2200" s="84"/>
    </row>
    <row r="2201" spans="1:7" ht="26.4">
      <c r="A2201" s="222" t="s">
        <v>3096</v>
      </c>
      <c r="B2201" s="222"/>
      <c r="C2201" s="222"/>
      <c r="D2201" s="222"/>
      <c r="E2201" s="110" t="s">
        <v>3097</v>
      </c>
      <c r="F2201" s="86">
        <v>702677000</v>
      </c>
      <c r="G2201" s="84"/>
    </row>
    <row r="2202" spans="1:7" ht="26.4">
      <c r="A2202" s="222" t="s">
        <v>3098</v>
      </c>
      <c r="B2202" s="222"/>
      <c r="C2202" s="222"/>
      <c r="D2202" s="222"/>
      <c r="E2202" s="110" t="s">
        <v>3099</v>
      </c>
      <c r="F2202" s="86">
        <v>679384000</v>
      </c>
      <c r="G2202" s="84"/>
    </row>
    <row r="2203" spans="1:7" ht="26.4">
      <c r="A2203" s="222" t="s">
        <v>3100</v>
      </c>
      <c r="B2203" s="222"/>
      <c r="C2203" s="222"/>
      <c r="D2203" s="222"/>
      <c r="E2203" s="110" t="s">
        <v>3101</v>
      </c>
      <c r="F2203" s="86">
        <v>655419000</v>
      </c>
      <c r="G2203" s="84"/>
    </row>
    <row r="2204" spans="1:7" ht="26.4">
      <c r="A2204" s="222" t="s">
        <v>3102</v>
      </c>
      <c r="B2204" s="222"/>
      <c r="C2204" s="222"/>
      <c r="D2204" s="222"/>
      <c r="E2204" s="110" t="s">
        <v>3103</v>
      </c>
      <c r="F2204" s="86">
        <v>667745000</v>
      </c>
      <c r="G2204" s="84"/>
    </row>
    <row r="2205" spans="1:7" ht="26.4">
      <c r="A2205" s="222" t="s">
        <v>3104</v>
      </c>
      <c r="B2205" s="222"/>
      <c r="C2205" s="222"/>
      <c r="D2205" s="222"/>
      <c r="E2205" s="110" t="s">
        <v>3105</v>
      </c>
      <c r="F2205" s="86">
        <v>605526000</v>
      </c>
      <c r="G2205" s="84"/>
    </row>
    <row r="2206" spans="1:7" ht="26.4">
      <c r="A2206" s="222" t="s">
        <v>3106</v>
      </c>
      <c r="B2206" s="222"/>
      <c r="C2206" s="222"/>
      <c r="D2206" s="222"/>
      <c r="E2206" s="110" t="s">
        <v>3107</v>
      </c>
      <c r="F2206" s="86">
        <v>648545000</v>
      </c>
      <c r="G2206" s="84"/>
    </row>
    <row r="2207" spans="1:7" ht="26.4">
      <c r="A2207" s="222" t="s">
        <v>3108</v>
      </c>
      <c r="B2207" s="222"/>
      <c r="C2207" s="222"/>
      <c r="D2207" s="222"/>
      <c r="E2207" s="110" t="s">
        <v>3109</v>
      </c>
      <c r="F2207" s="86">
        <v>709663000</v>
      </c>
      <c r="G2207" s="84"/>
    </row>
    <row r="2208" spans="1:7" ht="26.4">
      <c r="A2208" s="222" t="s">
        <v>3110</v>
      </c>
      <c r="B2208" s="222"/>
      <c r="C2208" s="222"/>
      <c r="D2208" s="222"/>
      <c r="E2208" s="110" t="s">
        <v>3111</v>
      </c>
      <c r="F2208" s="86">
        <v>629144000</v>
      </c>
      <c r="G2208" s="84"/>
    </row>
    <row r="2209" spans="1:7" ht="26.4">
      <c r="A2209" s="222" t="s">
        <v>3112</v>
      </c>
      <c r="B2209" s="222"/>
      <c r="C2209" s="222"/>
      <c r="D2209" s="222"/>
      <c r="E2209" s="110" t="s">
        <v>3113</v>
      </c>
      <c r="F2209" s="86">
        <v>668036000</v>
      </c>
      <c r="G2209" s="84"/>
    </row>
    <row r="2210" spans="1:7" ht="26.4">
      <c r="A2210" s="222" t="s">
        <v>3114</v>
      </c>
      <c r="B2210" s="222"/>
      <c r="C2210" s="222"/>
      <c r="D2210" s="222"/>
      <c r="E2210" s="110" t="s">
        <v>3115</v>
      </c>
      <c r="F2210" s="86">
        <v>657069000</v>
      </c>
      <c r="G2210" s="84"/>
    </row>
    <row r="2211" spans="1:7" ht="26.4">
      <c r="A2211" s="222" t="s">
        <v>3116</v>
      </c>
      <c r="B2211" s="222"/>
      <c r="C2211" s="222"/>
      <c r="D2211" s="222"/>
      <c r="E2211" s="110" t="s">
        <v>3117</v>
      </c>
      <c r="F2211" s="86">
        <v>702100000</v>
      </c>
      <c r="G2211" s="84"/>
    </row>
    <row r="2212" spans="1:7" ht="26.4">
      <c r="A2212" s="222" t="s">
        <v>3118</v>
      </c>
      <c r="B2212" s="222"/>
      <c r="C2212" s="222"/>
      <c r="D2212" s="222"/>
      <c r="E2212" s="110" t="s">
        <v>3119</v>
      </c>
      <c r="F2212" s="86">
        <v>709953000</v>
      </c>
      <c r="G2212" s="84"/>
    </row>
    <row r="2213" spans="1:7" ht="26.4">
      <c r="A2213" s="222" t="s">
        <v>3120</v>
      </c>
      <c r="B2213" s="222"/>
      <c r="C2213" s="222"/>
      <c r="D2213" s="222"/>
      <c r="E2213" s="110" t="s">
        <v>3121</v>
      </c>
      <c r="F2213" s="86">
        <v>838902000</v>
      </c>
      <c r="G2213" s="84"/>
    </row>
    <row r="2214" spans="1:7" ht="26.4">
      <c r="A2214" s="222" t="s">
        <v>3122</v>
      </c>
      <c r="B2214" s="222"/>
      <c r="C2214" s="222"/>
      <c r="D2214" s="222"/>
      <c r="E2214" s="110" t="s">
        <v>3123</v>
      </c>
      <c r="F2214" s="86">
        <v>653670000</v>
      </c>
      <c r="G2214" s="84"/>
    </row>
    <row r="2215" spans="1:7" ht="26.4">
      <c r="A2215" s="222" t="s">
        <v>3124</v>
      </c>
      <c r="B2215" s="222"/>
      <c r="C2215" s="222"/>
      <c r="D2215" s="222"/>
      <c r="E2215" s="110" t="s">
        <v>3125</v>
      </c>
      <c r="F2215" s="86">
        <v>716257000</v>
      </c>
      <c r="G2215" s="84"/>
    </row>
    <row r="2216" spans="1:7" ht="26.4">
      <c r="A2216" s="222" t="s">
        <v>3126</v>
      </c>
      <c r="B2216" s="222"/>
      <c r="C2216" s="222"/>
      <c r="D2216" s="222"/>
      <c r="E2216" s="110" t="s">
        <v>3127</v>
      </c>
      <c r="F2216" s="86">
        <v>724909000</v>
      </c>
      <c r="G2216" s="84"/>
    </row>
    <row r="2217" spans="1:7" ht="26.4">
      <c r="A2217" s="222" t="s">
        <v>3128</v>
      </c>
      <c r="B2217" s="222"/>
      <c r="C2217" s="222"/>
      <c r="D2217" s="222"/>
      <c r="E2217" s="110" t="s">
        <v>3129</v>
      </c>
      <c r="F2217" s="86">
        <v>606877000</v>
      </c>
      <c r="G2217" s="84"/>
    </row>
    <row r="2218" spans="1:7" ht="26.4">
      <c r="A2218" s="222" t="s">
        <v>3130</v>
      </c>
      <c r="B2218" s="222"/>
      <c r="C2218" s="222"/>
      <c r="D2218" s="222"/>
      <c r="E2218" s="110" t="s">
        <v>3131</v>
      </c>
      <c r="F2218" s="86">
        <v>609060000</v>
      </c>
      <c r="G2218" s="84"/>
    </row>
    <row r="2219" spans="1:7" ht="26.4">
      <c r="A2219" s="222" t="s">
        <v>3132</v>
      </c>
      <c r="B2219" s="222"/>
      <c r="C2219" s="222"/>
      <c r="D2219" s="222"/>
      <c r="E2219" s="110" t="s">
        <v>3133</v>
      </c>
      <c r="F2219" s="86">
        <v>627547000</v>
      </c>
      <c r="G2219" s="84"/>
    </row>
    <row r="2220" spans="1:7" ht="26.4">
      <c r="A2220" s="222" t="s">
        <v>3134</v>
      </c>
      <c r="B2220" s="222"/>
      <c r="C2220" s="222"/>
      <c r="D2220" s="222"/>
      <c r="E2220" s="110" t="s">
        <v>3135</v>
      </c>
      <c r="F2220" s="86">
        <v>685437000</v>
      </c>
      <c r="G2220" s="84"/>
    </row>
    <row r="2221" spans="1:7" ht="26.4">
      <c r="A2221" s="222" t="s">
        <v>3136</v>
      </c>
      <c r="B2221" s="222"/>
      <c r="C2221" s="222"/>
      <c r="D2221" s="222"/>
      <c r="E2221" s="110" t="s">
        <v>3137</v>
      </c>
      <c r="F2221" s="86">
        <v>659501000</v>
      </c>
      <c r="G2221" s="84"/>
    </row>
    <row r="2222" spans="1:7" ht="26.4">
      <c r="A2222" s="222" t="s">
        <v>3138</v>
      </c>
      <c r="B2222" s="222"/>
      <c r="C2222" s="222"/>
      <c r="D2222" s="222"/>
      <c r="E2222" s="110" t="s">
        <v>3139</v>
      </c>
      <c r="F2222" s="86">
        <v>648689000</v>
      </c>
      <c r="G2222" s="84"/>
    </row>
    <row r="2223" spans="1:7" ht="26.4">
      <c r="A2223" s="222" t="s">
        <v>3140</v>
      </c>
      <c r="B2223" s="222"/>
      <c r="C2223" s="222"/>
      <c r="D2223" s="222"/>
      <c r="E2223" s="110" t="s">
        <v>3141</v>
      </c>
      <c r="F2223" s="86">
        <v>618249000</v>
      </c>
      <c r="G2223" s="84"/>
    </row>
    <row r="2224" spans="1:7" ht="26.4">
      <c r="A2224" s="222" t="s">
        <v>3142</v>
      </c>
      <c r="B2224" s="222"/>
      <c r="C2224" s="222"/>
      <c r="D2224" s="222"/>
      <c r="E2224" s="110" t="s">
        <v>3143</v>
      </c>
      <c r="F2224" s="86">
        <v>654360000</v>
      </c>
      <c r="G2224" s="84"/>
    </row>
    <row r="2225" spans="1:7" ht="26.4">
      <c r="A2225" s="222" t="s">
        <v>3144</v>
      </c>
      <c r="B2225" s="222"/>
      <c r="C2225" s="222"/>
      <c r="D2225" s="222"/>
      <c r="E2225" s="110" t="s">
        <v>3145</v>
      </c>
      <c r="F2225" s="86">
        <v>656077000</v>
      </c>
      <c r="G2225" s="84"/>
    </row>
    <row r="2226" spans="1:7" ht="26.4">
      <c r="A2226" s="222" t="s">
        <v>3146</v>
      </c>
      <c r="B2226" s="222"/>
      <c r="C2226" s="222"/>
      <c r="D2226" s="222"/>
      <c r="E2226" s="110" t="s">
        <v>3147</v>
      </c>
      <c r="F2226" s="86">
        <v>661670000</v>
      </c>
      <c r="G2226" s="84"/>
    </row>
    <row r="2227" spans="1:7" ht="26.4">
      <c r="A2227" s="222" t="s">
        <v>3148</v>
      </c>
      <c r="B2227" s="222"/>
      <c r="C2227" s="222"/>
      <c r="D2227" s="222"/>
      <c r="E2227" s="110" t="s">
        <v>3149</v>
      </c>
      <c r="F2227" s="86">
        <v>747770000</v>
      </c>
      <c r="G2227" s="84"/>
    </row>
    <row r="2228" spans="1:7" ht="26.4">
      <c r="A2228" s="222" t="s">
        <v>3150</v>
      </c>
      <c r="B2228" s="222"/>
      <c r="C2228" s="222"/>
      <c r="D2228" s="222"/>
      <c r="E2228" s="110" t="s">
        <v>3151</v>
      </c>
      <c r="F2228" s="86">
        <v>691065000</v>
      </c>
      <c r="G2228" s="84"/>
    </row>
    <row r="2229" spans="1:7" ht="26.4">
      <c r="A2229" s="222" t="s">
        <v>3152</v>
      </c>
      <c r="B2229" s="222"/>
      <c r="C2229" s="222"/>
      <c r="D2229" s="222"/>
      <c r="E2229" s="110" t="s">
        <v>3153</v>
      </c>
      <c r="F2229" s="86">
        <v>614006000</v>
      </c>
      <c r="G2229" s="84"/>
    </row>
    <row r="2230" spans="1:7" ht="26.4">
      <c r="A2230" s="222" t="s">
        <v>3154</v>
      </c>
      <c r="B2230" s="222"/>
      <c r="C2230" s="222"/>
      <c r="D2230" s="222"/>
      <c r="E2230" s="110" t="s">
        <v>3155</v>
      </c>
      <c r="F2230" s="86">
        <v>679072000</v>
      </c>
      <c r="G2230" s="84"/>
    </row>
    <row r="2231" spans="1:7" ht="26.4">
      <c r="A2231" s="222" t="s">
        <v>3156</v>
      </c>
      <c r="B2231" s="222"/>
      <c r="C2231" s="222"/>
      <c r="D2231" s="222"/>
      <c r="E2231" s="110" t="s">
        <v>3157</v>
      </c>
      <c r="F2231" s="86">
        <v>680471000</v>
      </c>
      <c r="G2231" s="84"/>
    </row>
    <row r="2232" spans="1:7" ht="26.4">
      <c r="A2232" s="222" t="s">
        <v>3158</v>
      </c>
      <c r="B2232" s="222"/>
      <c r="C2232" s="222"/>
      <c r="D2232" s="222"/>
      <c r="E2232" s="110" t="s">
        <v>3159</v>
      </c>
      <c r="F2232" s="86">
        <v>624511000</v>
      </c>
      <c r="G2232" s="84"/>
    </row>
    <row r="2233" spans="1:7" ht="26.4">
      <c r="A2233" s="222" t="s">
        <v>3160</v>
      </c>
      <c r="B2233" s="222"/>
      <c r="C2233" s="222"/>
      <c r="D2233" s="222"/>
      <c r="E2233" s="110" t="s">
        <v>3161</v>
      </c>
      <c r="F2233" s="86">
        <v>633328000</v>
      </c>
      <c r="G2233" s="84"/>
    </row>
    <row r="2234" spans="1:7" ht="26.4">
      <c r="A2234" s="222" t="s">
        <v>3162</v>
      </c>
      <c r="B2234" s="222"/>
      <c r="C2234" s="222"/>
      <c r="D2234" s="222"/>
      <c r="E2234" s="110" t="s">
        <v>3163</v>
      </c>
      <c r="F2234" s="86">
        <v>607287000</v>
      </c>
      <c r="G2234" s="84"/>
    </row>
    <row r="2235" spans="1:7" ht="26.4">
      <c r="A2235" s="222" t="s">
        <v>3164</v>
      </c>
      <c r="B2235" s="222"/>
      <c r="C2235" s="222"/>
      <c r="D2235" s="222"/>
      <c r="E2235" s="110" t="s">
        <v>3165</v>
      </c>
      <c r="F2235" s="86">
        <v>658809000</v>
      </c>
      <c r="G2235" s="84"/>
    </row>
    <row r="2236" spans="1:7" ht="26.4">
      <c r="A2236" s="222" t="s">
        <v>3166</v>
      </c>
      <c r="B2236" s="222"/>
      <c r="C2236" s="222"/>
      <c r="D2236" s="222"/>
      <c r="E2236" s="110" t="s">
        <v>3167</v>
      </c>
      <c r="F2236" s="86">
        <v>598690000</v>
      </c>
      <c r="G2236" s="84"/>
    </row>
    <row r="2237" spans="1:7" ht="26.4">
      <c r="A2237" s="222" t="s">
        <v>3168</v>
      </c>
      <c r="B2237" s="222"/>
      <c r="C2237" s="222"/>
      <c r="D2237" s="222"/>
      <c r="E2237" s="110" t="s">
        <v>3169</v>
      </c>
      <c r="F2237" s="86">
        <v>737629000</v>
      </c>
      <c r="G2237" s="84"/>
    </row>
    <row r="2238" spans="1:7" ht="26.4">
      <c r="A2238" s="222" t="s">
        <v>3170</v>
      </c>
      <c r="B2238" s="222"/>
      <c r="C2238" s="222"/>
      <c r="D2238" s="222"/>
      <c r="E2238" s="110" t="s">
        <v>3171</v>
      </c>
      <c r="F2238" s="86">
        <v>520748000</v>
      </c>
      <c r="G2238" s="84"/>
    </row>
    <row r="2239" spans="1:7" ht="26.4">
      <c r="A2239" s="222" t="s">
        <v>3172</v>
      </c>
      <c r="B2239" s="222"/>
      <c r="C2239" s="222"/>
      <c r="D2239" s="222"/>
      <c r="E2239" s="110" t="s">
        <v>3173</v>
      </c>
      <c r="F2239" s="86">
        <v>664693000</v>
      </c>
      <c r="G2239" s="84"/>
    </row>
    <row r="2240" spans="1:7" ht="26.4">
      <c r="A2240" s="222" t="s">
        <v>3174</v>
      </c>
      <c r="B2240" s="222"/>
      <c r="C2240" s="222"/>
      <c r="D2240" s="222"/>
      <c r="E2240" s="110" t="s">
        <v>3175</v>
      </c>
      <c r="F2240" s="86">
        <v>717359000</v>
      </c>
      <c r="G2240" s="84"/>
    </row>
    <row r="2241" spans="1:7" ht="26.4">
      <c r="A2241" s="222" t="s">
        <v>3176</v>
      </c>
      <c r="B2241" s="222"/>
      <c r="C2241" s="222"/>
      <c r="D2241" s="222"/>
      <c r="E2241" s="110" t="s">
        <v>3177</v>
      </c>
      <c r="F2241" s="86">
        <v>706378000</v>
      </c>
      <c r="G2241" s="84"/>
    </row>
    <row r="2242" spans="1:7" ht="26.4">
      <c r="A2242" s="222" t="s">
        <v>3178</v>
      </c>
      <c r="B2242" s="222"/>
      <c r="C2242" s="222"/>
      <c r="D2242" s="222"/>
      <c r="E2242" s="110" t="s">
        <v>3179</v>
      </c>
      <c r="F2242" s="86">
        <v>777873000</v>
      </c>
      <c r="G2242" s="84"/>
    </row>
    <row r="2243" spans="1:7" ht="26.4">
      <c r="A2243" s="222" t="s">
        <v>3180</v>
      </c>
      <c r="B2243" s="222"/>
      <c r="C2243" s="222"/>
      <c r="D2243" s="222"/>
      <c r="E2243" s="110" t="s">
        <v>3181</v>
      </c>
      <c r="F2243" s="86">
        <v>694236000</v>
      </c>
      <c r="G2243" s="84"/>
    </row>
    <row r="2244" spans="1:7" ht="26.4">
      <c r="A2244" s="222" t="s">
        <v>3182</v>
      </c>
      <c r="B2244" s="222"/>
      <c r="C2244" s="222"/>
      <c r="D2244" s="222"/>
      <c r="E2244" s="110" t="s">
        <v>3183</v>
      </c>
      <c r="F2244" s="86">
        <v>677704000</v>
      </c>
      <c r="G2244" s="84"/>
    </row>
    <row r="2245" spans="1:7" ht="26.4">
      <c r="A2245" s="222" t="s">
        <v>3184</v>
      </c>
      <c r="B2245" s="222"/>
      <c r="C2245" s="222"/>
      <c r="D2245" s="222"/>
      <c r="E2245" s="110" t="s">
        <v>3185</v>
      </c>
      <c r="F2245" s="86">
        <v>617995000</v>
      </c>
      <c r="G2245" s="84"/>
    </row>
    <row r="2246" spans="1:7" ht="26.4">
      <c r="A2246" s="222" t="s">
        <v>3186</v>
      </c>
      <c r="B2246" s="222"/>
      <c r="C2246" s="222"/>
      <c r="D2246" s="222"/>
      <c r="E2246" s="110" t="s">
        <v>3187</v>
      </c>
      <c r="F2246" s="86">
        <v>740606000</v>
      </c>
      <c r="G2246" s="84"/>
    </row>
    <row r="2247" spans="1:7" ht="26.4">
      <c r="A2247" s="222" t="s">
        <v>3188</v>
      </c>
      <c r="B2247" s="222"/>
      <c r="C2247" s="222"/>
      <c r="D2247" s="222"/>
      <c r="E2247" s="110" t="s">
        <v>3189</v>
      </c>
      <c r="F2247" s="86">
        <v>650247000</v>
      </c>
      <c r="G2247" s="84"/>
    </row>
    <row r="2248" spans="1:7" ht="26.4">
      <c r="A2248" s="222" t="s">
        <v>3190</v>
      </c>
      <c r="B2248" s="222"/>
      <c r="C2248" s="222"/>
      <c r="D2248" s="222"/>
      <c r="E2248" s="110" t="s">
        <v>3191</v>
      </c>
      <c r="F2248" s="86">
        <v>742902000</v>
      </c>
      <c r="G2248" s="84"/>
    </row>
    <row r="2249" spans="1:7" ht="26.4">
      <c r="A2249" s="222" t="s">
        <v>3192</v>
      </c>
      <c r="B2249" s="222"/>
      <c r="C2249" s="222"/>
      <c r="D2249" s="222"/>
      <c r="E2249" s="110" t="s">
        <v>3193</v>
      </c>
      <c r="F2249" s="86">
        <v>546521000</v>
      </c>
      <c r="G2249" s="84"/>
    </row>
    <row r="2250" spans="1:7" ht="26.4">
      <c r="A2250" s="222" t="s">
        <v>3194</v>
      </c>
      <c r="B2250" s="222"/>
      <c r="C2250" s="222"/>
      <c r="D2250" s="222"/>
      <c r="E2250" s="110" t="s">
        <v>3195</v>
      </c>
      <c r="F2250" s="86">
        <v>599153000</v>
      </c>
      <c r="G2250" s="84"/>
    </row>
    <row r="2251" spans="1:7" ht="26.4">
      <c r="A2251" s="222" t="s">
        <v>3196</v>
      </c>
      <c r="B2251" s="222"/>
      <c r="C2251" s="222"/>
      <c r="D2251" s="222"/>
      <c r="E2251" s="110" t="s">
        <v>3197</v>
      </c>
      <c r="F2251" s="86">
        <v>580986000</v>
      </c>
      <c r="G2251" s="84"/>
    </row>
    <row r="2252" spans="1:7" ht="26.4">
      <c r="A2252" s="222" t="s">
        <v>3198</v>
      </c>
      <c r="B2252" s="222"/>
      <c r="C2252" s="222"/>
      <c r="D2252" s="222"/>
      <c r="E2252" s="110" t="s">
        <v>3199</v>
      </c>
      <c r="F2252" s="86">
        <v>560672000</v>
      </c>
      <c r="G2252" s="84"/>
    </row>
    <row r="2253" spans="1:7" ht="26.4">
      <c r="A2253" s="222" t="s">
        <v>3200</v>
      </c>
      <c r="B2253" s="222"/>
      <c r="C2253" s="222"/>
      <c r="D2253" s="222"/>
      <c r="E2253" s="110" t="s">
        <v>3201</v>
      </c>
      <c r="F2253" s="86">
        <v>616211000</v>
      </c>
      <c r="G2253" s="84"/>
    </row>
    <row r="2254" spans="1:7" ht="26.4">
      <c r="A2254" s="222" t="s">
        <v>3202</v>
      </c>
      <c r="B2254" s="222"/>
      <c r="C2254" s="222"/>
      <c r="D2254" s="222"/>
      <c r="E2254" s="110" t="s">
        <v>3203</v>
      </c>
      <c r="F2254" s="86">
        <v>601754000</v>
      </c>
      <c r="G2254" s="84"/>
    </row>
    <row r="2255" spans="1:7" ht="26.4">
      <c r="A2255" s="222" t="s">
        <v>3204</v>
      </c>
      <c r="B2255" s="222"/>
      <c r="C2255" s="222"/>
      <c r="D2255" s="222"/>
      <c r="E2255" s="110" t="s">
        <v>3205</v>
      </c>
      <c r="F2255" s="86">
        <v>586429000</v>
      </c>
      <c r="G2255" s="84"/>
    </row>
    <row r="2256" spans="1:7" ht="26.4">
      <c r="A2256" s="222" t="s">
        <v>3206</v>
      </c>
      <c r="B2256" s="222"/>
      <c r="C2256" s="222"/>
      <c r="D2256" s="222"/>
      <c r="E2256" s="110" t="s">
        <v>3207</v>
      </c>
      <c r="F2256" s="86">
        <v>680071000</v>
      </c>
      <c r="G2256" s="84"/>
    </row>
    <row r="2257" spans="1:7" ht="26.4">
      <c r="A2257" s="222" t="s">
        <v>3208</v>
      </c>
      <c r="B2257" s="222"/>
      <c r="C2257" s="222"/>
      <c r="D2257" s="222"/>
      <c r="E2257" s="110" t="s">
        <v>3209</v>
      </c>
      <c r="F2257" s="86">
        <v>668532000</v>
      </c>
      <c r="G2257" s="84"/>
    </row>
    <row r="2258" spans="1:7" ht="26.4">
      <c r="A2258" s="222" t="s">
        <v>3210</v>
      </c>
      <c r="B2258" s="222"/>
      <c r="C2258" s="222"/>
      <c r="D2258" s="222"/>
      <c r="E2258" s="110" t="s">
        <v>3211</v>
      </c>
      <c r="F2258" s="86">
        <v>683785000</v>
      </c>
      <c r="G2258" s="84"/>
    </row>
    <row r="2259" spans="1:7" ht="26.4">
      <c r="A2259" s="222" t="s">
        <v>3212</v>
      </c>
      <c r="B2259" s="222"/>
      <c r="C2259" s="222"/>
      <c r="D2259" s="222"/>
      <c r="E2259" s="110" t="s">
        <v>3213</v>
      </c>
      <c r="F2259" s="86">
        <v>534222000</v>
      </c>
      <c r="G2259" s="84"/>
    </row>
    <row r="2260" spans="1:7" ht="26.4">
      <c r="A2260" s="222" t="s">
        <v>3214</v>
      </c>
      <c r="B2260" s="222"/>
      <c r="C2260" s="222"/>
      <c r="D2260" s="222"/>
      <c r="E2260" s="110" t="s">
        <v>3215</v>
      </c>
      <c r="F2260" s="86">
        <v>632756000</v>
      </c>
      <c r="G2260" s="84"/>
    </row>
    <row r="2261" spans="1:7" ht="26.4">
      <c r="A2261" s="222" t="s">
        <v>3216</v>
      </c>
      <c r="B2261" s="222"/>
      <c r="C2261" s="222"/>
      <c r="D2261" s="222"/>
      <c r="E2261" s="110" t="s">
        <v>3217</v>
      </c>
      <c r="F2261" s="86">
        <v>609697000</v>
      </c>
      <c r="G2261" s="84"/>
    </row>
    <row r="2262" spans="1:7" ht="26.4">
      <c r="A2262" s="222" t="s">
        <v>3218</v>
      </c>
      <c r="B2262" s="222"/>
      <c r="C2262" s="222"/>
      <c r="D2262" s="222"/>
      <c r="E2262" s="110" t="s">
        <v>3219</v>
      </c>
      <c r="F2262" s="86">
        <v>537430000</v>
      </c>
      <c r="G2262" s="84"/>
    </row>
    <row r="2263" spans="1:7" ht="26.4">
      <c r="A2263" s="222" t="s">
        <v>3220</v>
      </c>
      <c r="B2263" s="222"/>
      <c r="C2263" s="222"/>
      <c r="D2263" s="222"/>
      <c r="E2263" s="110" t="s">
        <v>3221</v>
      </c>
      <c r="F2263" s="86">
        <v>527868000</v>
      </c>
      <c r="G2263" s="84"/>
    </row>
    <row r="2264" spans="1:7" ht="26.4">
      <c r="A2264" s="222" t="s">
        <v>3222</v>
      </c>
      <c r="B2264" s="222"/>
      <c r="C2264" s="222"/>
      <c r="D2264" s="222"/>
      <c r="E2264" s="110" t="s">
        <v>3223</v>
      </c>
      <c r="F2264" s="86">
        <v>638670000</v>
      </c>
      <c r="G2264" s="84"/>
    </row>
    <row r="2265" spans="1:7" ht="26.4">
      <c r="A2265" s="222" t="s">
        <v>3224</v>
      </c>
      <c r="B2265" s="222"/>
      <c r="C2265" s="222"/>
      <c r="D2265" s="222"/>
      <c r="E2265" s="110" t="s">
        <v>3225</v>
      </c>
      <c r="F2265" s="86">
        <v>657259000</v>
      </c>
      <c r="G2265" s="84"/>
    </row>
    <row r="2266" spans="1:7" ht="26.4">
      <c r="A2266" s="222" t="s">
        <v>3226</v>
      </c>
      <c r="B2266" s="222"/>
      <c r="C2266" s="222"/>
      <c r="D2266" s="222"/>
      <c r="E2266" s="110" t="s">
        <v>3227</v>
      </c>
      <c r="F2266" s="86">
        <v>595098000</v>
      </c>
      <c r="G2266" s="84"/>
    </row>
    <row r="2267" spans="1:7" ht="26.4">
      <c r="A2267" s="222" t="s">
        <v>3228</v>
      </c>
      <c r="B2267" s="222"/>
      <c r="C2267" s="222"/>
      <c r="D2267" s="222"/>
      <c r="E2267" s="110" t="s">
        <v>3229</v>
      </c>
      <c r="F2267" s="86">
        <v>574520000</v>
      </c>
      <c r="G2267" s="84"/>
    </row>
    <row r="2268" spans="1:7" ht="26.4">
      <c r="A2268" s="222" t="s">
        <v>3230</v>
      </c>
      <c r="B2268" s="222"/>
      <c r="C2268" s="222"/>
      <c r="D2268" s="222"/>
      <c r="E2268" s="110" t="s">
        <v>3231</v>
      </c>
      <c r="F2268" s="86">
        <v>672880000</v>
      </c>
      <c r="G2268" s="84"/>
    </row>
    <row r="2269" spans="1:7" ht="26.4">
      <c r="A2269" s="222" t="s">
        <v>3232</v>
      </c>
      <c r="B2269" s="222"/>
      <c r="C2269" s="222"/>
      <c r="D2269" s="222"/>
      <c r="E2269" s="110" t="s">
        <v>3233</v>
      </c>
      <c r="F2269" s="86">
        <v>674165000</v>
      </c>
      <c r="G2269" s="84"/>
    </row>
    <row r="2270" spans="1:7" ht="26.4">
      <c r="A2270" s="222" t="s">
        <v>3234</v>
      </c>
      <c r="B2270" s="222"/>
      <c r="C2270" s="222"/>
      <c r="D2270" s="222"/>
      <c r="E2270" s="110" t="s">
        <v>3235</v>
      </c>
      <c r="F2270" s="86">
        <v>667579000</v>
      </c>
      <c r="G2270" s="84"/>
    </row>
    <row r="2271" spans="1:7" ht="26.4">
      <c r="A2271" s="222" t="s">
        <v>3236</v>
      </c>
      <c r="B2271" s="222"/>
      <c r="C2271" s="222"/>
      <c r="D2271" s="222"/>
      <c r="E2271" s="110" t="s">
        <v>3237</v>
      </c>
      <c r="F2271" s="86">
        <v>651582000</v>
      </c>
      <c r="G2271" s="84"/>
    </row>
    <row r="2272" spans="1:7" ht="26.4">
      <c r="A2272" s="222" t="s">
        <v>3238</v>
      </c>
      <c r="B2272" s="222"/>
      <c r="C2272" s="222"/>
      <c r="D2272" s="222"/>
      <c r="E2272" s="110" t="s">
        <v>3239</v>
      </c>
      <c r="F2272" s="86">
        <v>600383000</v>
      </c>
      <c r="G2272" s="84"/>
    </row>
    <row r="2273" spans="1:7" ht="26.4">
      <c r="A2273" s="222" t="s">
        <v>3240</v>
      </c>
      <c r="B2273" s="222"/>
      <c r="C2273" s="222"/>
      <c r="D2273" s="222"/>
      <c r="E2273" s="110" t="s">
        <v>3241</v>
      </c>
      <c r="F2273" s="86">
        <v>566993000</v>
      </c>
      <c r="G2273" s="84"/>
    </row>
    <row r="2274" spans="1:7" ht="26.4">
      <c r="A2274" s="222" t="s">
        <v>3242</v>
      </c>
      <c r="B2274" s="222"/>
      <c r="C2274" s="222"/>
      <c r="D2274" s="222"/>
      <c r="E2274" s="110" t="s">
        <v>3243</v>
      </c>
      <c r="F2274" s="86">
        <v>566075000</v>
      </c>
      <c r="G2274" s="84"/>
    </row>
    <row r="2275" spans="1:7" ht="26.4">
      <c r="A2275" s="222" t="s">
        <v>3244</v>
      </c>
      <c r="B2275" s="222"/>
      <c r="C2275" s="222"/>
      <c r="D2275" s="222"/>
      <c r="E2275" s="110" t="s">
        <v>3245</v>
      </c>
      <c r="F2275" s="86">
        <v>585999000</v>
      </c>
      <c r="G2275" s="84"/>
    </row>
    <row r="2276" spans="1:7" ht="26.4">
      <c r="A2276" s="222" t="s">
        <v>3246</v>
      </c>
      <c r="B2276" s="222"/>
      <c r="C2276" s="222"/>
      <c r="D2276" s="222"/>
      <c r="E2276" s="110" t="s">
        <v>3247</v>
      </c>
      <c r="F2276" s="86">
        <v>629867000</v>
      </c>
      <c r="G2276" s="84"/>
    </row>
    <row r="2277" spans="1:7" ht="26.4">
      <c r="A2277" s="222" t="s">
        <v>3248</v>
      </c>
      <c r="B2277" s="222"/>
      <c r="C2277" s="222"/>
      <c r="D2277" s="222"/>
      <c r="E2277" s="110" t="s">
        <v>3249</v>
      </c>
      <c r="F2277" s="86">
        <v>654919000</v>
      </c>
      <c r="G2277" s="84"/>
    </row>
    <row r="2278" spans="1:7" ht="26.4">
      <c r="A2278" s="222" t="s">
        <v>3250</v>
      </c>
      <c r="B2278" s="222"/>
      <c r="C2278" s="222"/>
      <c r="D2278" s="222"/>
      <c r="E2278" s="110" t="s">
        <v>3251</v>
      </c>
      <c r="F2278" s="86">
        <v>621276000</v>
      </c>
      <c r="G2278" s="84"/>
    </row>
    <row r="2279" spans="1:7" ht="26.4">
      <c r="A2279" s="222" t="s">
        <v>3252</v>
      </c>
      <c r="B2279" s="222"/>
      <c r="C2279" s="222"/>
      <c r="D2279" s="222"/>
      <c r="E2279" s="110" t="s">
        <v>3253</v>
      </c>
      <c r="F2279" s="86">
        <v>650184000</v>
      </c>
      <c r="G2279" s="84"/>
    </row>
    <row r="2280" spans="1:7" ht="26.4">
      <c r="A2280" s="222" t="s">
        <v>3254</v>
      </c>
      <c r="B2280" s="222"/>
      <c r="C2280" s="222"/>
      <c r="D2280" s="222"/>
      <c r="E2280" s="110" t="s">
        <v>3255</v>
      </c>
      <c r="F2280" s="86">
        <v>678480000</v>
      </c>
      <c r="G2280" s="84"/>
    </row>
    <row r="2281" spans="1:7" ht="26.4">
      <c r="A2281" s="222" t="s">
        <v>3256</v>
      </c>
      <c r="B2281" s="222"/>
      <c r="C2281" s="222"/>
      <c r="D2281" s="222"/>
      <c r="E2281" s="110" t="s">
        <v>3257</v>
      </c>
      <c r="F2281" s="86">
        <v>650798000</v>
      </c>
      <c r="G2281" s="84"/>
    </row>
    <row r="2282" spans="1:7" ht="26.4">
      <c r="A2282" s="222" t="s">
        <v>3258</v>
      </c>
      <c r="B2282" s="222"/>
      <c r="C2282" s="222"/>
      <c r="D2282" s="222"/>
      <c r="E2282" s="110" t="s">
        <v>3259</v>
      </c>
      <c r="F2282" s="86">
        <v>608472000</v>
      </c>
      <c r="G2282" s="84"/>
    </row>
    <row r="2283" spans="1:7" ht="26.4">
      <c r="A2283" s="222" t="s">
        <v>3260</v>
      </c>
      <c r="B2283" s="222"/>
      <c r="C2283" s="222"/>
      <c r="D2283" s="222"/>
      <c r="E2283" s="110" t="s">
        <v>3261</v>
      </c>
      <c r="F2283" s="86">
        <v>633012000</v>
      </c>
      <c r="G2283" s="84"/>
    </row>
    <row r="2284" spans="1:7" ht="26.4">
      <c r="A2284" s="222" t="s">
        <v>3262</v>
      </c>
      <c r="B2284" s="222"/>
      <c r="C2284" s="222"/>
      <c r="D2284" s="222"/>
      <c r="E2284" s="110" t="s">
        <v>3263</v>
      </c>
      <c r="F2284" s="86">
        <v>598399000</v>
      </c>
      <c r="G2284" s="84"/>
    </row>
    <row r="2285" spans="1:7" ht="26.4">
      <c r="A2285" s="222" t="s">
        <v>3264</v>
      </c>
      <c r="B2285" s="222"/>
      <c r="C2285" s="222"/>
      <c r="D2285" s="222"/>
      <c r="E2285" s="110" t="s">
        <v>3265</v>
      </c>
      <c r="F2285" s="86">
        <v>635895000</v>
      </c>
      <c r="G2285" s="84"/>
    </row>
    <row r="2286" spans="1:7" ht="26.4">
      <c r="A2286" s="222" t="s">
        <v>3266</v>
      </c>
      <c r="B2286" s="222"/>
      <c r="C2286" s="222"/>
      <c r="D2286" s="222"/>
      <c r="E2286" s="110" t="s">
        <v>3267</v>
      </c>
      <c r="F2286" s="86">
        <v>616107000</v>
      </c>
      <c r="G2286" s="84"/>
    </row>
    <row r="2287" spans="1:7" ht="26.4">
      <c r="A2287" s="222" t="s">
        <v>3268</v>
      </c>
      <c r="B2287" s="222"/>
      <c r="C2287" s="222"/>
      <c r="D2287" s="222"/>
      <c r="E2287" s="110" t="s">
        <v>3269</v>
      </c>
      <c r="F2287" s="86">
        <v>594986000</v>
      </c>
      <c r="G2287" s="84"/>
    </row>
    <row r="2288" spans="1:7" ht="26.4">
      <c r="A2288" s="222" t="s">
        <v>3270</v>
      </c>
      <c r="B2288" s="222"/>
      <c r="C2288" s="222"/>
      <c r="D2288" s="222"/>
      <c r="E2288" s="110" t="s">
        <v>3271</v>
      </c>
      <c r="F2288" s="86">
        <v>825353000</v>
      </c>
      <c r="G2288" s="84"/>
    </row>
    <row r="2289" spans="1:7" ht="26.4">
      <c r="A2289" s="222" t="s">
        <v>3272</v>
      </c>
      <c r="B2289" s="222"/>
      <c r="C2289" s="222"/>
      <c r="D2289" s="222"/>
      <c r="E2289" s="110" t="s">
        <v>3273</v>
      </c>
      <c r="F2289" s="86">
        <v>590987000</v>
      </c>
      <c r="G2289" s="84"/>
    </row>
    <row r="2290" spans="1:7" ht="26.4">
      <c r="A2290" s="222" t="s">
        <v>3274</v>
      </c>
      <c r="B2290" s="222"/>
      <c r="C2290" s="222"/>
      <c r="D2290" s="222"/>
      <c r="E2290" s="110" t="s">
        <v>3275</v>
      </c>
      <c r="F2290" s="86">
        <v>926549000</v>
      </c>
      <c r="G2290" s="84"/>
    </row>
    <row r="2291" spans="1:7" ht="26.4">
      <c r="A2291" s="222" t="s">
        <v>3276</v>
      </c>
      <c r="B2291" s="222"/>
      <c r="C2291" s="222"/>
      <c r="D2291" s="222"/>
      <c r="E2291" s="110" t="s">
        <v>3277</v>
      </c>
      <c r="F2291" s="86">
        <v>616545000</v>
      </c>
      <c r="G2291" s="84"/>
    </row>
    <row r="2292" spans="1:7" ht="26.4">
      <c r="A2292" s="222" t="s">
        <v>3278</v>
      </c>
      <c r="B2292" s="222"/>
      <c r="C2292" s="222"/>
      <c r="D2292" s="222"/>
      <c r="E2292" s="110" t="s">
        <v>3279</v>
      </c>
      <c r="F2292" s="86">
        <v>666941000</v>
      </c>
      <c r="G2292" s="84"/>
    </row>
    <row r="2293" spans="1:7" ht="26.4">
      <c r="A2293" s="222" t="s">
        <v>3280</v>
      </c>
      <c r="B2293" s="222"/>
      <c r="C2293" s="222"/>
      <c r="D2293" s="222"/>
      <c r="E2293" s="110" t="s">
        <v>3281</v>
      </c>
      <c r="F2293" s="86">
        <v>663290000</v>
      </c>
      <c r="G2293" s="84"/>
    </row>
    <row r="2294" spans="1:7" ht="26.4">
      <c r="A2294" s="222" t="s">
        <v>3282</v>
      </c>
      <c r="B2294" s="222"/>
      <c r="C2294" s="222"/>
      <c r="D2294" s="222"/>
      <c r="E2294" s="110" t="s">
        <v>3283</v>
      </c>
      <c r="F2294" s="86">
        <v>586524000</v>
      </c>
      <c r="G2294" s="84"/>
    </row>
    <row r="2295" spans="1:7" ht="26.4">
      <c r="A2295" s="222" t="s">
        <v>3284</v>
      </c>
      <c r="B2295" s="222"/>
      <c r="C2295" s="222"/>
      <c r="D2295" s="222"/>
      <c r="E2295" s="110" t="s">
        <v>3285</v>
      </c>
      <c r="F2295" s="86">
        <v>668374000</v>
      </c>
      <c r="G2295" s="84"/>
    </row>
    <row r="2296" spans="1:7" ht="26.4">
      <c r="A2296" s="222" t="s">
        <v>3286</v>
      </c>
      <c r="B2296" s="222"/>
      <c r="C2296" s="222"/>
      <c r="D2296" s="222"/>
      <c r="E2296" s="110" t="s">
        <v>3287</v>
      </c>
      <c r="F2296" s="86">
        <v>729404000</v>
      </c>
      <c r="G2296" s="84"/>
    </row>
    <row r="2297" spans="1:7" ht="26.4">
      <c r="A2297" s="222" t="s">
        <v>3288</v>
      </c>
      <c r="B2297" s="222"/>
      <c r="C2297" s="222"/>
      <c r="D2297" s="222"/>
      <c r="E2297" s="110" t="s">
        <v>3289</v>
      </c>
      <c r="F2297" s="86">
        <v>584319000</v>
      </c>
      <c r="G2297" s="84"/>
    </row>
    <row r="2298" spans="1:7" ht="26.4">
      <c r="A2298" s="222" t="s">
        <v>3089</v>
      </c>
      <c r="B2298" s="222"/>
      <c r="C2298" s="222"/>
      <c r="D2298" s="222"/>
      <c r="E2298" s="110" t="s">
        <v>3290</v>
      </c>
      <c r="F2298" s="86">
        <v>590069000</v>
      </c>
      <c r="G2298" s="84"/>
    </row>
    <row r="2299" spans="1:7" ht="26.4">
      <c r="A2299" s="222" t="s">
        <v>3092</v>
      </c>
      <c r="B2299" s="222"/>
      <c r="C2299" s="222"/>
      <c r="D2299" s="222"/>
      <c r="E2299" s="110" t="s">
        <v>3291</v>
      </c>
      <c r="F2299" s="86">
        <v>602582000</v>
      </c>
      <c r="G2299" s="84"/>
    </row>
    <row r="2300" spans="1:7" ht="26.4">
      <c r="A2300" s="222" t="s">
        <v>3094</v>
      </c>
      <c r="B2300" s="222"/>
      <c r="C2300" s="222"/>
      <c r="D2300" s="222"/>
      <c r="E2300" s="110" t="s">
        <v>3292</v>
      </c>
      <c r="F2300" s="86">
        <v>587008000</v>
      </c>
      <c r="G2300" s="84"/>
    </row>
    <row r="2301" spans="1:7" ht="26.4">
      <c r="A2301" s="222" t="s">
        <v>3096</v>
      </c>
      <c r="B2301" s="222"/>
      <c r="C2301" s="222"/>
      <c r="D2301" s="222"/>
      <c r="E2301" s="110" t="s">
        <v>3293</v>
      </c>
      <c r="F2301" s="86">
        <v>699591000</v>
      </c>
      <c r="G2301" s="84"/>
    </row>
    <row r="2302" spans="1:7" ht="26.4">
      <c r="A2302" s="222" t="s">
        <v>3098</v>
      </c>
      <c r="B2302" s="222"/>
      <c r="C2302" s="222"/>
      <c r="D2302" s="222"/>
      <c r="E2302" s="110" t="s">
        <v>3294</v>
      </c>
      <c r="F2302" s="86">
        <v>617462000</v>
      </c>
      <c r="G2302" s="84"/>
    </row>
    <row r="2303" spans="1:7" ht="26.4">
      <c r="A2303" s="222" t="s">
        <v>3100</v>
      </c>
      <c r="B2303" s="222"/>
      <c r="C2303" s="222"/>
      <c r="D2303" s="222"/>
      <c r="E2303" s="110" t="s">
        <v>3295</v>
      </c>
      <c r="F2303" s="86">
        <v>555016000</v>
      </c>
      <c r="G2303" s="84"/>
    </row>
    <row r="2304" spans="1:7" ht="26.4">
      <c r="A2304" s="222" t="s">
        <v>3102</v>
      </c>
      <c r="B2304" s="222"/>
      <c r="C2304" s="222"/>
      <c r="D2304" s="222"/>
      <c r="E2304" s="110" t="s">
        <v>3296</v>
      </c>
      <c r="F2304" s="86">
        <v>477595000</v>
      </c>
      <c r="G2304" s="84"/>
    </row>
    <row r="2305" spans="1:7" ht="26.4">
      <c r="A2305" s="222" t="s">
        <v>3104</v>
      </c>
      <c r="B2305" s="222"/>
      <c r="C2305" s="222"/>
      <c r="D2305" s="222"/>
      <c r="E2305" s="110" t="s">
        <v>3297</v>
      </c>
      <c r="F2305" s="86">
        <v>714425000</v>
      </c>
      <c r="G2305" s="84"/>
    </row>
    <row r="2306" spans="1:7" ht="26.4">
      <c r="A2306" s="222" t="s">
        <v>3106</v>
      </c>
      <c r="B2306" s="222"/>
      <c r="C2306" s="222"/>
      <c r="D2306" s="222"/>
      <c r="E2306" s="110" t="s">
        <v>3298</v>
      </c>
      <c r="F2306" s="86">
        <v>671498000</v>
      </c>
      <c r="G2306" s="84"/>
    </row>
    <row r="2307" spans="1:7" ht="26.4">
      <c r="A2307" s="222" t="s">
        <v>3108</v>
      </c>
      <c r="B2307" s="222"/>
      <c r="C2307" s="222"/>
      <c r="D2307" s="222"/>
      <c r="E2307" s="110" t="s">
        <v>3299</v>
      </c>
      <c r="F2307" s="86">
        <v>655356000</v>
      </c>
      <c r="G2307" s="84"/>
    </row>
    <row r="2308" spans="1:7" ht="26.4">
      <c r="A2308" s="222" t="s">
        <v>3110</v>
      </c>
      <c r="B2308" s="222"/>
      <c r="C2308" s="222"/>
      <c r="D2308" s="222"/>
      <c r="E2308" s="110" t="s">
        <v>3300</v>
      </c>
      <c r="F2308" s="86">
        <v>685670000</v>
      </c>
      <c r="G2308" s="84"/>
    </row>
    <row r="2309" spans="1:7" ht="26.4">
      <c r="A2309" s="222" t="s">
        <v>3112</v>
      </c>
      <c r="B2309" s="222"/>
      <c r="C2309" s="222"/>
      <c r="D2309" s="222"/>
      <c r="E2309" s="110" t="s">
        <v>3301</v>
      </c>
      <c r="F2309" s="86">
        <v>601638000</v>
      </c>
      <c r="G2309" s="84"/>
    </row>
    <row r="2310" spans="1:7" ht="26.4">
      <c r="A2310" s="222" t="s">
        <v>3114</v>
      </c>
      <c r="B2310" s="222"/>
      <c r="C2310" s="222"/>
      <c r="D2310" s="222"/>
      <c r="E2310" s="110" t="s">
        <v>3302</v>
      </c>
      <c r="F2310" s="86">
        <v>547251000</v>
      </c>
      <c r="G2310" s="84"/>
    </row>
    <row r="2311" spans="1:7" ht="26.4">
      <c r="A2311" s="222" t="s">
        <v>3116</v>
      </c>
      <c r="B2311" s="222"/>
      <c r="C2311" s="222"/>
      <c r="D2311" s="222"/>
      <c r="E2311" s="110" t="s">
        <v>3303</v>
      </c>
      <c r="F2311" s="86">
        <v>620727000</v>
      </c>
      <c r="G2311" s="84"/>
    </row>
    <row r="2312" spans="1:7" ht="26.4">
      <c r="A2312" s="222" t="s">
        <v>3118</v>
      </c>
      <c r="B2312" s="222"/>
      <c r="C2312" s="222"/>
      <c r="D2312" s="222"/>
      <c r="E2312" s="110" t="s">
        <v>3304</v>
      </c>
      <c r="F2312" s="86">
        <v>585284000</v>
      </c>
      <c r="G2312" s="84"/>
    </row>
    <row r="2313" spans="1:7" ht="26.4">
      <c r="A2313" s="222" t="s">
        <v>3120</v>
      </c>
      <c r="B2313" s="222"/>
      <c r="C2313" s="222"/>
      <c r="D2313" s="222"/>
      <c r="E2313" s="110" t="s">
        <v>3305</v>
      </c>
      <c r="F2313" s="86">
        <v>625058000</v>
      </c>
      <c r="G2313" s="84"/>
    </row>
    <row r="2314" spans="1:7" ht="26.4">
      <c r="A2314" s="222" t="s">
        <v>3122</v>
      </c>
      <c r="B2314" s="222"/>
      <c r="C2314" s="222"/>
      <c r="D2314" s="222"/>
      <c r="E2314" s="110" t="s">
        <v>3306</v>
      </c>
      <c r="F2314" s="86">
        <v>660531000</v>
      </c>
      <c r="G2314" s="84"/>
    </row>
    <row r="2315" spans="1:7" ht="26.4">
      <c r="A2315" s="222" t="s">
        <v>3124</v>
      </c>
      <c r="B2315" s="222"/>
      <c r="C2315" s="222"/>
      <c r="D2315" s="222"/>
      <c r="E2315" s="110" t="s">
        <v>3307</v>
      </c>
      <c r="F2315" s="86">
        <v>581224000</v>
      </c>
      <c r="G2315" s="84"/>
    </row>
    <row r="2316" spans="1:7" ht="26.4">
      <c r="A2316" s="222" t="s">
        <v>3126</v>
      </c>
      <c r="B2316" s="222"/>
      <c r="C2316" s="222"/>
      <c r="D2316" s="222"/>
      <c r="E2316" s="110" t="s">
        <v>3308</v>
      </c>
      <c r="F2316" s="86">
        <v>632978000</v>
      </c>
      <c r="G2316" s="84"/>
    </row>
    <row r="2317" spans="1:7" ht="26.4">
      <c r="A2317" s="222" t="s">
        <v>3128</v>
      </c>
      <c r="B2317" s="222"/>
      <c r="C2317" s="222"/>
      <c r="D2317" s="222"/>
      <c r="E2317" s="110" t="s">
        <v>3309</v>
      </c>
      <c r="F2317" s="86">
        <v>601754000</v>
      </c>
      <c r="G2317" s="84"/>
    </row>
    <row r="2318" spans="1:7" ht="26.4">
      <c r="A2318" s="222" t="s">
        <v>3130</v>
      </c>
      <c r="B2318" s="222"/>
      <c r="C2318" s="222"/>
      <c r="D2318" s="222"/>
      <c r="E2318" s="110" t="s">
        <v>3310</v>
      </c>
      <c r="F2318" s="86">
        <v>693654000</v>
      </c>
      <c r="G2318" s="84"/>
    </row>
    <row r="2319" spans="1:7" ht="26.4">
      <c r="A2319" s="222" t="s">
        <v>3132</v>
      </c>
      <c r="B2319" s="222"/>
      <c r="C2319" s="222"/>
      <c r="D2319" s="222"/>
      <c r="E2319" s="110" t="s">
        <v>3311</v>
      </c>
      <c r="F2319" s="86">
        <v>547374000</v>
      </c>
      <c r="G2319" s="84"/>
    </row>
    <row r="2320" spans="1:7" ht="26.4">
      <c r="A2320" s="222" t="s">
        <v>3134</v>
      </c>
      <c r="B2320" s="222"/>
      <c r="C2320" s="222"/>
      <c r="D2320" s="222"/>
      <c r="E2320" s="110" t="s">
        <v>3312</v>
      </c>
      <c r="F2320" s="86">
        <v>669154000</v>
      </c>
      <c r="G2320" s="84"/>
    </row>
    <row r="2321" spans="1:7" ht="26.4">
      <c r="A2321" s="222" t="s">
        <v>3136</v>
      </c>
      <c r="B2321" s="222"/>
      <c r="C2321" s="222"/>
      <c r="D2321" s="222"/>
      <c r="E2321" s="110" t="s">
        <v>3313</v>
      </c>
      <c r="F2321" s="86">
        <v>575027000</v>
      </c>
      <c r="G2321" s="84"/>
    </row>
    <row r="2322" spans="1:7" ht="26.4">
      <c r="A2322" s="222" t="s">
        <v>3138</v>
      </c>
      <c r="B2322" s="222"/>
      <c r="C2322" s="222"/>
      <c r="D2322" s="222"/>
      <c r="E2322" s="110" t="s">
        <v>3314</v>
      </c>
      <c r="F2322" s="86">
        <v>609103000</v>
      </c>
      <c r="G2322" s="84"/>
    </row>
    <row r="2323" spans="1:7" ht="26.4">
      <c r="A2323" s="222" t="s">
        <v>3140</v>
      </c>
      <c r="B2323" s="222"/>
      <c r="C2323" s="222"/>
      <c r="D2323" s="222"/>
      <c r="E2323" s="110" t="s">
        <v>3315</v>
      </c>
      <c r="F2323" s="86">
        <v>602140000</v>
      </c>
      <c r="G2323" s="84"/>
    </row>
    <row r="2324" spans="1:7" ht="26.4">
      <c r="A2324" s="222" t="s">
        <v>3142</v>
      </c>
      <c r="B2324" s="222"/>
      <c r="C2324" s="222"/>
      <c r="D2324" s="222"/>
      <c r="E2324" s="110" t="s">
        <v>3316</v>
      </c>
      <c r="F2324" s="86">
        <v>639387000</v>
      </c>
      <c r="G2324" s="84"/>
    </row>
    <row r="2325" spans="1:7" ht="26.4">
      <c r="A2325" s="222" t="s">
        <v>3144</v>
      </c>
      <c r="B2325" s="222"/>
      <c r="C2325" s="222"/>
      <c r="D2325" s="222"/>
      <c r="E2325" s="110" t="s">
        <v>3317</v>
      </c>
      <c r="F2325" s="86">
        <v>700275000</v>
      </c>
      <c r="G2325" s="84"/>
    </row>
    <row r="2326" spans="1:7" ht="26.4">
      <c r="A2326" s="222" t="s">
        <v>3146</v>
      </c>
      <c r="B2326" s="222"/>
      <c r="C2326" s="222"/>
      <c r="D2326" s="222"/>
      <c r="E2326" s="110" t="s">
        <v>3318</v>
      </c>
      <c r="F2326" s="86">
        <v>597939000</v>
      </c>
      <c r="G2326" s="84"/>
    </row>
    <row r="2327" spans="1:7" ht="26.4">
      <c r="A2327" s="222" t="s">
        <v>3148</v>
      </c>
      <c r="B2327" s="222"/>
      <c r="C2327" s="222"/>
      <c r="D2327" s="222"/>
      <c r="E2327" s="110" t="s">
        <v>3319</v>
      </c>
      <c r="F2327" s="86">
        <v>766231000</v>
      </c>
      <c r="G2327" s="84"/>
    </row>
    <row r="2328" spans="1:7" ht="26.4">
      <c r="A2328" s="222" t="s">
        <v>3150</v>
      </c>
      <c r="B2328" s="222"/>
      <c r="C2328" s="222"/>
      <c r="D2328" s="222"/>
      <c r="E2328" s="110" t="s">
        <v>3320</v>
      </c>
      <c r="F2328" s="86">
        <v>648061000</v>
      </c>
      <c r="G2328" s="84"/>
    </row>
    <row r="2329" spans="1:7" ht="26.4">
      <c r="A2329" s="222" t="s">
        <v>3152</v>
      </c>
      <c r="B2329" s="222"/>
      <c r="C2329" s="222"/>
      <c r="D2329" s="222"/>
      <c r="E2329" s="110" t="s">
        <v>3321</v>
      </c>
      <c r="F2329" s="86">
        <v>701314000</v>
      </c>
      <c r="G2329" s="84"/>
    </row>
    <row r="2330" spans="1:7" ht="26.4">
      <c r="A2330" s="222" t="s">
        <v>3154</v>
      </c>
      <c r="B2330" s="222"/>
      <c r="C2330" s="222"/>
      <c r="D2330" s="222"/>
      <c r="E2330" s="110" t="s">
        <v>3322</v>
      </c>
      <c r="F2330" s="86">
        <v>737229000</v>
      </c>
      <c r="G2330" s="84"/>
    </row>
    <row r="2331" spans="1:7" ht="26.4">
      <c r="A2331" s="222" t="s">
        <v>3156</v>
      </c>
      <c r="B2331" s="222"/>
      <c r="C2331" s="222"/>
      <c r="D2331" s="222"/>
      <c r="E2331" s="110" t="s">
        <v>3323</v>
      </c>
      <c r="F2331" s="86">
        <v>621367000</v>
      </c>
      <c r="G2331" s="84"/>
    </row>
    <row r="2332" spans="1:7" ht="26.4">
      <c r="A2332" s="222" t="s">
        <v>3158</v>
      </c>
      <c r="B2332" s="222"/>
      <c r="C2332" s="222"/>
      <c r="D2332" s="222"/>
      <c r="E2332" s="110" t="s">
        <v>3324</v>
      </c>
      <c r="F2332" s="86">
        <v>662996000</v>
      </c>
      <c r="G2332" s="84"/>
    </row>
    <row r="2333" spans="1:7" ht="26.4">
      <c r="A2333" s="222" t="s">
        <v>3160</v>
      </c>
      <c r="B2333" s="222"/>
      <c r="C2333" s="222"/>
      <c r="D2333" s="222"/>
      <c r="E2333" s="110" t="s">
        <v>3325</v>
      </c>
      <c r="F2333" s="86">
        <v>614641000</v>
      </c>
      <c r="G2333" s="84"/>
    </row>
    <row r="2334" spans="1:7" ht="26.4">
      <c r="A2334" s="222" t="s">
        <v>3162</v>
      </c>
      <c r="B2334" s="222"/>
      <c r="C2334" s="222"/>
      <c r="D2334" s="222"/>
      <c r="E2334" s="110" t="s">
        <v>3326</v>
      </c>
      <c r="F2334" s="86">
        <v>671025000</v>
      </c>
      <c r="G2334" s="84"/>
    </row>
    <row r="2335" spans="1:7" ht="26.4">
      <c r="A2335" s="222" t="s">
        <v>3164</v>
      </c>
      <c r="B2335" s="222"/>
      <c r="C2335" s="222"/>
      <c r="D2335" s="222"/>
      <c r="E2335" s="110" t="s">
        <v>3327</v>
      </c>
      <c r="F2335" s="86">
        <v>692209000</v>
      </c>
      <c r="G2335" s="84"/>
    </row>
    <row r="2336" spans="1:7" ht="26.4">
      <c r="A2336" s="222" t="s">
        <v>3166</v>
      </c>
      <c r="B2336" s="222"/>
      <c r="C2336" s="222"/>
      <c r="D2336" s="222"/>
      <c r="E2336" s="110" t="s">
        <v>3328</v>
      </c>
      <c r="F2336" s="86">
        <v>575156000</v>
      </c>
      <c r="G2336" s="84"/>
    </row>
    <row r="2337" spans="1:7" ht="26.4">
      <c r="A2337" s="222" t="s">
        <v>3168</v>
      </c>
      <c r="B2337" s="222"/>
      <c r="C2337" s="222"/>
      <c r="D2337" s="222"/>
      <c r="E2337" s="110" t="s">
        <v>3329</v>
      </c>
      <c r="F2337" s="86">
        <v>522630000</v>
      </c>
      <c r="G2337" s="84"/>
    </row>
    <row r="2338" spans="1:7" ht="26.4">
      <c r="A2338" s="222" t="s">
        <v>3170</v>
      </c>
      <c r="B2338" s="222"/>
      <c r="C2338" s="222"/>
      <c r="D2338" s="222"/>
      <c r="E2338" s="110" t="s">
        <v>3330</v>
      </c>
      <c r="F2338" s="86">
        <v>668322000</v>
      </c>
      <c r="G2338" s="84"/>
    </row>
    <row r="2339" spans="1:7" ht="26.4">
      <c r="A2339" s="222" t="s">
        <v>3172</v>
      </c>
      <c r="B2339" s="222"/>
      <c r="C2339" s="222"/>
      <c r="D2339" s="222"/>
      <c r="E2339" s="110" t="s">
        <v>3331</v>
      </c>
      <c r="F2339" s="86">
        <v>653019000</v>
      </c>
      <c r="G2339" s="84"/>
    </row>
    <row r="2340" spans="1:7" ht="26.4">
      <c r="A2340" s="222" t="s">
        <v>3174</v>
      </c>
      <c r="B2340" s="222"/>
      <c r="C2340" s="222"/>
      <c r="D2340" s="222"/>
      <c r="E2340" s="110" t="s">
        <v>3332</v>
      </c>
      <c r="F2340" s="86">
        <v>639350000</v>
      </c>
      <c r="G2340" s="84"/>
    </row>
    <row r="2341" spans="1:7" ht="26.4">
      <c r="A2341" s="222" t="s">
        <v>3176</v>
      </c>
      <c r="B2341" s="222"/>
      <c r="C2341" s="222"/>
      <c r="D2341" s="222"/>
      <c r="E2341" s="110" t="s">
        <v>3333</v>
      </c>
      <c r="F2341" s="86">
        <v>639928000</v>
      </c>
      <c r="G2341" s="84"/>
    </row>
    <row r="2342" spans="1:7" ht="26.4">
      <c r="A2342" s="222" t="s">
        <v>3178</v>
      </c>
      <c r="B2342" s="222"/>
      <c r="C2342" s="222"/>
      <c r="D2342" s="222"/>
      <c r="E2342" s="110" t="s">
        <v>3334</v>
      </c>
      <c r="F2342" s="86">
        <v>628652000</v>
      </c>
      <c r="G2342" s="84"/>
    </row>
    <row r="2343" spans="1:7" ht="26.4">
      <c r="A2343" s="222" t="s">
        <v>3180</v>
      </c>
      <c r="B2343" s="222"/>
      <c r="C2343" s="222"/>
      <c r="D2343" s="222"/>
      <c r="E2343" s="110" t="s">
        <v>3335</v>
      </c>
      <c r="F2343" s="86">
        <v>599087000</v>
      </c>
      <c r="G2343" s="84"/>
    </row>
    <row r="2344" spans="1:7" ht="26.4">
      <c r="A2344" s="222" t="s">
        <v>3182</v>
      </c>
      <c r="B2344" s="222"/>
      <c r="C2344" s="222"/>
      <c r="D2344" s="222"/>
      <c r="E2344" s="110" t="s">
        <v>3336</v>
      </c>
      <c r="F2344" s="86">
        <v>615795000</v>
      </c>
      <c r="G2344" s="84"/>
    </row>
    <row r="2345" spans="1:7" ht="26.4">
      <c r="A2345" s="222" t="s">
        <v>3184</v>
      </c>
      <c r="B2345" s="222"/>
      <c r="C2345" s="222"/>
      <c r="D2345" s="222"/>
      <c r="E2345" s="110" t="s">
        <v>3337</v>
      </c>
      <c r="F2345" s="86">
        <v>583432000</v>
      </c>
      <c r="G2345" s="84"/>
    </row>
    <row r="2346" spans="1:7" ht="26.4">
      <c r="A2346" s="222" t="s">
        <v>3186</v>
      </c>
      <c r="B2346" s="222"/>
      <c r="C2346" s="222"/>
      <c r="D2346" s="222"/>
      <c r="E2346" s="110" t="s">
        <v>3338</v>
      </c>
      <c r="F2346" s="86">
        <v>751778000</v>
      </c>
      <c r="G2346" s="84"/>
    </row>
    <row r="2347" spans="1:7" ht="26.4">
      <c r="A2347" s="222" t="s">
        <v>3188</v>
      </c>
      <c r="B2347" s="222"/>
      <c r="C2347" s="222"/>
      <c r="D2347" s="222"/>
      <c r="E2347" s="110" t="s">
        <v>3339</v>
      </c>
      <c r="F2347" s="86">
        <v>570659000</v>
      </c>
      <c r="G2347" s="84"/>
    </row>
    <row r="2348" spans="1:7" ht="26.4">
      <c r="A2348" s="222" t="s">
        <v>3190</v>
      </c>
      <c r="B2348" s="222"/>
      <c r="C2348" s="222"/>
      <c r="D2348" s="222"/>
      <c r="E2348" s="110" t="s">
        <v>3340</v>
      </c>
      <c r="F2348" s="86">
        <v>534481000</v>
      </c>
      <c r="G2348" s="84"/>
    </row>
    <row r="2349" spans="1:7" ht="26.4">
      <c r="A2349" s="222" t="s">
        <v>3192</v>
      </c>
      <c r="B2349" s="222"/>
      <c r="C2349" s="222"/>
      <c r="D2349" s="222"/>
      <c r="E2349" s="110" t="s">
        <v>3341</v>
      </c>
      <c r="F2349" s="86">
        <v>621029000</v>
      </c>
      <c r="G2349" s="84"/>
    </row>
    <row r="2350" spans="1:7" ht="26.4">
      <c r="A2350" s="222" t="s">
        <v>3194</v>
      </c>
      <c r="B2350" s="222"/>
      <c r="C2350" s="222"/>
      <c r="D2350" s="222"/>
      <c r="E2350" s="110" t="s">
        <v>3342</v>
      </c>
      <c r="F2350" s="86">
        <v>670938000</v>
      </c>
      <c r="G2350" s="84"/>
    </row>
    <row r="2351" spans="1:7" ht="26.4">
      <c r="A2351" s="222" t="s">
        <v>3196</v>
      </c>
      <c r="B2351" s="222"/>
      <c r="C2351" s="222"/>
      <c r="D2351" s="222"/>
      <c r="E2351" s="110" t="s">
        <v>3343</v>
      </c>
      <c r="F2351" s="86">
        <v>529876000</v>
      </c>
      <c r="G2351" s="84"/>
    </row>
    <row r="2352" spans="1:7" ht="26.4">
      <c r="A2352" s="222" t="s">
        <v>3198</v>
      </c>
      <c r="B2352" s="222"/>
      <c r="C2352" s="222"/>
      <c r="D2352" s="222"/>
      <c r="E2352" s="110" t="s">
        <v>3344</v>
      </c>
      <c r="F2352" s="86">
        <v>533938000</v>
      </c>
      <c r="G2352" s="84"/>
    </row>
    <row r="2353" spans="1:7" ht="26.4">
      <c r="A2353" s="222" t="s">
        <v>3200</v>
      </c>
      <c r="B2353" s="222"/>
      <c r="C2353" s="222"/>
      <c r="D2353" s="222"/>
      <c r="E2353" s="110" t="s">
        <v>3345</v>
      </c>
      <c r="F2353" s="86">
        <v>547262000</v>
      </c>
      <c r="G2353" s="84"/>
    </row>
    <row r="2354" spans="1:7" ht="26.4">
      <c r="A2354" s="222" t="s">
        <v>3202</v>
      </c>
      <c r="B2354" s="222"/>
      <c r="C2354" s="222"/>
      <c r="D2354" s="222"/>
      <c r="E2354" s="110" t="s">
        <v>3346</v>
      </c>
      <c r="F2354" s="86">
        <v>563463000</v>
      </c>
      <c r="G2354" s="84"/>
    </row>
    <row r="2355" spans="1:7" ht="26.4">
      <c r="A2355" s="222" t="s">
        <v>3204</v>
      </c>
      <c r="B2355" s="222"/>
      <c r="C2355" s="222"/>
      <c r="D2355" s="222"/>
      <c r="E2355" s="110" t="s">
        <v>3347</v>
      </c>
      <c r="F2355" s="86">
        <v>559433000</v>
      </c>
      <c r="G2355" s="84"/>
    </row>
    <row r="2356" spans="1:7" ht="26.4">
      <c r="A2356" s="222" t="s">
        <v>3206</v>
      </c>
      <c r="B2356" s="222"/>
      <c r="C2356" s="222"/>
      <c r="D2356" s="222"/>
      <c r="E2356" s="110" t="s">
        <v>3348</v>
      </c>
      <c r="F2356" s="86">
        <v>531020000</v>
      </c>
      <c r="G2356" s="84"/>
    </row>
    <row r="2357" spans="1:7" ht="26.4">
      <c r="A2357" s="222" t="s">
        <v>3208</v>
      </c>
      <c r="B2357" s="222"/>
      <c r="C2357" s="222"/>
      <c r="D2357" s="222"/>
      <c r="E2357" s="110" t="s">
        <v>3349</v>
      </c>
      <c r="F2357" s="86">
        <v>549991000</v>
      </c>
      <c r="G2357" s="84"/>
    </row>
    <row r="2358" spans="1:7" ht="26.4">
      <c r="A2358" s="222" t="s">
        <v>3210</v>
      </c>
      <c r="B2358" s="222"/>
      <c r="C2358" s="222"/>
      <c r="D2358" s="222"/>
      <c r="E2358" s="110" t="s">
        <v>3350</v>
      </c>
      <c r="F2358" s="86">
        <v>560054000</v>
      </c>
      <c r="G2358" s="84"/>
    </row>
    <row r="2359" spans="1:7" ht="26.4">
      <c r="A2359" s="222" t="s">
        <v>3212</v>
      </c>
      <c r="B2359" s="222"/>
      <c r="C2359" s="222"/>
      <c r="D2359" s="222"/>
      <c r="E2359" s="110" t="s">
        <v>3351</v>
      </c>
      <c r="F2359" s="86">
        <v>601047000</v>
      </c>
      <c r="G2359" s="84"/>
    </row>
    <row r="2360" spans="1:7" ht="13.2">
      <c r="A2360" s="222"/>
      <c r="B2360" s="222"/>
      <c r="C2360" s="222"/>
      <c r="D2360" s="222"/>
      <c r="E2360" s="110"/>
      <c r="F2360" s="86"/>
      <c r="G2360" s="84"/>
    </row>
    <row r="2361" spans="1:7" s="7" customFormat="1" ht="13.2">
      <c r="A2361" s="223" t="s">
        <v>3352</v>
      </c>
      <c r="B2361" s="223"/>
      <c r="C2361" s="223"/>
      <c r="D2361" s="223"/>
      <c r="E2361" s="85" t="s">
        <v>3353</v>
      </c>
      <c r="F2361" s="108">
        <v>103686344000</v>
      </c>
      <c r="G2361" s="90" t="s">
        <v>3356</v>
      </c>
    </row>
    <row r="2362" spans="1:7" ht="26.4">
      <c r="A2362" s="222" t="s">
        <v>3354</v>
      </c>
      <c r="B2362" s="222"/>
      <c r="C2362" s="222"/>
      <c r="D2362" s="222"/>
      <c r="E2362" s="110" t="s">
        <v>3355</v>
      </c>
      <c r="F2362" s="86">
        <v>611686000</v>
      </c>
      <c r="G2362" s="84"/>
    </row>
    <row r="2363" spans="1:7" ht="26.4">
      <c r="A2363" s="222" t="s">
        <v>3357</v>
      </c>
      <c r="B2363" s="222"/>
      <c r="C2363" s="222"/>
      <c r="D2363" s="222"/>
      <c r="E2363" s="110" t="s">
        <v>3358</v>
      </c>
      <c r="F2363" s="86">
        <v>641053000</v>
      </c>
      <c r="G2363" s="84"/>
    </row>
    <row r="2364" spans="1:7" ht="26.4">
      <c r="A2364" s="222" t="s">
        <v>3359</v>
      </c>
      <c r="B2364" s="222"/>
      <c r="C2364" s="222"/>
      <c r="D2364" s="222"/>
      <c r="E2364" s="90" t="s">
        <v>3360</v>
      </c>
      <c r="F2364" s="86">
        <v>618205000</v>
      </c>
      <c r="G2364" s="84"/>
    </row>
    <row r="2365" spans="1:7" ht="26.4">
      <c r="A2365" s="222" t="s">
        <v>3361</v>
      </c>
      <c r="B2365" s="222"/>
      <c r="C2365" s="222"/>
      <c r="D2365" s="222"/>
      <c r="E2365" s="90" t="s">
        <v>3362</v>
      </c>
      <c r="F2365" s="86">
        <v>640140000</v>
      </c>
      <c r="G2365" s="84"/>
    </row>
    <row r="2366" spans="1:7" ht="26.4">
      <c r="A2366" s="222" t="s">
        <v>3363</v>
      </c>
      <c r="B2366" s="222"/>
      <c r="C2366" s="222"/>
      <c r="D2366" s="222"/>
      <c r="E2366" s="110" t="s">
        <v>3364</v>
      </c>
      <c r="F2366" s="86">
        <v>629470000</v>
      </c>
      <c r="G2366" s="84"/>
    </row>
    <row r="2367" spans="1:7" ht="26.4">
      <c r="A2367" s="222" t="s">
        <v>3365</v>
      </c>
      <c r="B2367" s="222"/>
      <c r="C2367" s="222"/>
      <c r="D2367" s="222"/>
      <c r="E2367" s="110" t="s">
        <v>3366</v>
      </c>
      <c r="F2367" s="86">
        <v>627093000</v>
      </c>
      <c r="G2367" s="84"/>
    </row>
    <row r="2368" spans="1:7" ht="26.4">
      <c r="A2368" s="222" t="s">
        <v>3367</v>
      </c>
      <c r="B2368" s="222"/>
      <c r="C2368" s="222"/>
      <c r="D2368" s="222"/>
      <c r="E2368" s="90" t="s">
        <v>3368</v>
      </c>
      <c r="F2368" s="86">
        <v>622460000</v>
      </c>
      <c r="G2368" s="84"/>
    </row>
    <row r="2369" spans="1:7" ht="26.4">
      <c r="A2369" s="222" t="s">
        <v>3369</v>
      </c>
      <c r="B2369" s="222"/>
      <c r="C2369" s="222"/>
      <c r="D2369" s="222"/>
      <c r="E2369" s="110" t="s">
        <v>3370</v>
      </c>
      <c r="F2369" s="86">
        <v>626547000</v>
      </c>
      <c r="G2369" s="84"/>
    </row>
    <row r="2370" spans="1:7" ht="26.4">
      <c r="A2370" s="222" t="s">
        <v>3371</v>
      </c>
      <c r="B2370" s="222"/>
      <c r="C2370" s="222"/>
      <c r="D2370" s="222"/>
      <c r="E2370" s="110" t="s">
        <v>3372</v>
      </c>
      <c r="F2370" s="86">
        <v>637796000</v>
      </c>
      <c r="G2370" s="84"/>
    </row>
    <row r="2371" spans="1:7" ht="26.4">
      <c r="A2371" s="222" t="s">
        <v>3373</v>
      </c>
      <c r="B2371" s="222"/>
      <c r="C2371" s="222"/>
      <c r="D2371" s="222"/>
      <c r="E2371" s="90" t="s">
        <v>3374</v>
      </c>
      <c r="F2371" s="86">
        <v>651922000</v>
      </c>
      <c r="G2371" s="84"/>
    </row>
    <row r="2372" spans="1:7" ht="26.4">
      <c r="A2372" s="222" t="s">
        <v>3375</v>
      </c>
      <c r="B2372" s="222"/>
      <c r="C2372" s="222"/>
      <c r="D2372" s="222"/>
      <c r="E2372" s="90" t="s">
        <v>3376</v>
      </c>
      <c r="F2372" s="86">
        <v>618783000</v>
      </c>
      <c r="G2372" s="84"/>
    </row>
    <row r="2373" spans="1:7" ht="26.4">
      <c r="A2373" s="222" t="s">
        <v>3377</v>
      </c>
      <c r="B2373" s="222"/>
      <c r="C2373" s="222"/>
      <c r="D2373" s="222"/>
      <c r="E2373" s="90" t="s">
        <v>3378</v>
      </c>
      <c r="F2373" s="86">
        <v>666984000</v>
      </c>
      <c r="G2373" s="84"/>
    </row>
    <row r="2374" spans="1:7" ht="26.4">
      <c r="A2374" s="222" t="s">
        <v>3379</v>
      </c>
      <c r="B2374" s="222"/>
      <c r="C2374" s="222"/>
      <c r="D2374" s="222"/>
      <c r="E2374" s="110" t="s">
        <v>3380</v>
      </c>
      <c r="F2374" s="86">
        <v>650600000</v>
      </c>
      <c r="G2374" s="84"/>
    </row>
    <row r="2375" spans="1:7" ht="26.4">
      <c r="A2375" s="222" t="s">
        <v>3381</v>
      </c>
      <c r="B2375" s="222"/>
      <c r="C2375" s="222"/>
      <c r="D2375" s="222"/>
      <c r="E2375" s="90" t="s">
        <v>3382</v>
      </c>
      <c r="F2375" s="86">
        <v>656999000</v>
      </c>
      <c r="G2375" s="84"/>
    </row>
    <row r="2376" spans="1:7" ht="13.2">
      <c r="A2376" s="222" t="s">
        <v>3383</v>
      </c>
      <c r="B2376" s="222"/>
      <c r="C2376" s="222"/>
      <c r="D2376" s="222"/>
      <c r="E2376" s="90" t="s">
        <v>3384</v>
      </c>
      <c r="F2376" s="86">
        <v>648582000</v>
      </c>
      <c r="G2376" s="84"/>
    </row>
    <row r="2377" spans="1:7" ht="26.4">
      <c r="A2377" s="222" t="s">
        <v>3385</v>
      </c>
      <c r="B2377" s="222"/>
      <c r="C2377" s="222"/>
      <c r="D2377" s="222"/>
      <c r="E2377" s="110" t="s">
        <v>3386</v>
      </c>
      <c r="F2377" s="86">
        <v>694155000</v>
      </c>
      <c r="G2377" s="84"/>
    </row>
    <row r="2378" spans="1:7" ht="13.2">
      <c r="A2378" s="222" t="s">
        <v>3387</v>
      </c>
      <c r="B2378" s="222"/>
      <c r="C2378" s="222"/>
      <c r="D2378" s="222"/>
      <c r="E2378" s="90" t="s">
        <v>3388</v>
      </c>
      <c r="F2378" s="86">
        <v>638015000</v>
      </c>
      <c r="G2378" s="84"/>
    </row>
    <row r="2379" spans="1:7" ht="26.4">
      <c r="A2379" s="222" t="s">
        <v>3389</v>
      </c>
      <c r="B2379" s="222"/>
      <c r="C2379" s="222"/>
      <c r="D2379" s="222"/>
      <c r="E2379" s="110" t="s">
        <v>3390</v>
      </c>
      <c r="F2379" s="86">
        <v>683891000</v>
      </c>
      <c r="G2379" s="84"/>
    </row>
    <row r="2380" spans="1:7" ht="26.4">
      <c r="A2380" s="222" t="s">
        <v>3391</v>
      </c>
      <c r="B2380" s="222"/>
      <c r="C2380" s="222"/>
      <c r="D2380" s="222"/>
      <c r="E2380" s="110" t="s">
        <v>3392</v>
      </c>
      <c r="F2380" s="86">
        <v>663959000</v>
      </c>
      <c r="G2380" s="84"/>
    </row>
    <row r="2381" spans="1:7" ht="26.4">
      <c r="A2381" s="222" t="s">
        <v>3393</v>
      </c>
      <c r="B2381" s="222"/>
      <c r="C2381" s="222"/>
      <c r="D2381" s="222"/>
      <c r="E2381" s="110" t="s">
        <v>3394</v>
      </c>
      <c r="F2381" s="86">
        <v>667012000</v>
      </c>
      <c r="G2381" s="84"/>
    </row>
    <row r="2382" spans="1:7" ht="26.4">
      <c r="A2382" s="222" t="s">
        <v>3395</v>
      </c>
      <c r="B2382" s="222"/>
      <c r="C2382" s="222"/>
      <c r="D2382" s="222"/>
      <c r="E2382" s="110" t="s">
        <v>3396</v>
      </c>
      <c r="F2382" s="86">
        <v>649498000</v>
      </c>
      <c r="G2382" s="84"/>
    </row>
    <row r="2383" spans="1:7" ht="26.4">
      <c r="A2383" s="222" t="s">
        <v>3397</v>
      </c>
      <c r="B2383" s="222"/>
      <c r="C2383" s="222"/>
      <c r="D2383" s="222"/>
      <c r="E2383" s="90" t="s">
        <v>3398</v>
      </c>
      <c r="F2383" s="86">
        <v>626241000</v>
      </c>
      <c r="G2383" s="84"/>
    </row>
    <row r="2384" spans="1:7" ht="26.4">
      <c r="A2384" s="222" t="s">
        <v>3399</v>
      </c>
      <c r="B2384" s="222"/>
      <c r="C2384" s="222"/>
      <c r="D2384" s="222"/>
      <c r="E2384" s="110" t="s">
        <v>3400</v>
      </c>
      <c r="F2384" s="86">
        <v>658893000</v>
      </c>
      <c r="G2384" s="84"/>
    </row>
    <row r="2385" spans="1:7" ht="26.4">
      <c r="A2385" s="222" t="s">
        <v>3401</v>
      </c>
      <c r="B2385" s="222"/>
      <c r="C2385" s="222"/>
      <c r="D2385" s="222"/>
      <c r="E2385" s="110" t="s">
        <v>3402</v>
      </c>
      <c r="F2385" s="86">
        <v>614228000</v>
      </c>
      <c r="G2385" s="84"/>
    </row>
    <row r="2386" spans="1:7" ht="26.4">
      <c r="A2386" s="222" t="s">
        <v>3403</v>
      </c>
      <c r="B2386" s="222"/>
      <c r="C2386" s="222"/>
      <c r="D2386" s="222"/>
      <c r="E2386" s="90" t="s">
        <v>3404</v>
      </c>
      <c r="F2386" s="86">
        <v>625219000</v>
      </c>
      <c r="G2386" s="84"/>
    </row>
    <row r="2387" spans="1:7" ht="26.4">
      <c r="A2387" s="222" t="s">
        <v>3405</v>
      </c>
      <c r="B2387" s="222"/>
      <c r="C2387" s="222"/>
      <c r="D2387" s="222"/>
      <c r="E2387" s="110" t="s">
        <v>3406</v>
      </c>
      <c r="F2387" s="86">
        <v>630716000</v>
      </c>
      <c r="G2387" s="84"/>
    </row>
    <row r="2388" spans="1:7" ht="26.4">
      <c r="A2388" s="222" t="s">
        <v>3407</v>
      </c>
      <c r="B2388" s="222"/>
      <c r="C2388" s="222"/>
      <c r="D2388" s="222"/>
      <c r="E2388" s="110" t="s">
        <v>3408</v>
      </c>
      <c r="F2388" s="86">
        <v>635935000</v>
      </c>
      <c r="G2388" s="84"/>
    </row>
    <row r="2389" spans="1:7" ht="26.4">
      <c r="A2389" s="222" t="s">
        <v>3409</v>
      </c>
      <c r="B2389" s="222"/>
      <c r="C2389" s="222"/>
      <c r="D2389" s="222"/>
      <c r="E2389" s="110" t="s">
        <v>3410</v>
      </c>
      <c r="F2389" s="86">
        <v>636491000</v>
      </c>
      <c r="G2389" s="84"/>
    </row>
    <row r="2390" spans="1:7" ht="26.4">
      <c r="A2390" s="222" t="s">
        <v>3411</v>
      </c>
      <c r="B2390" s="222"/>
      <c r="C2390" s="222"/>
      <c r="D2390" s="222"/>
      <c r="E2390" s="110" t="s">
        <v>3412</v>
      </c>
      <c r="F2390" s="86">
        <v>633828000</v>
      </c>
      <c r="G2390" s="84"/>
    </row>
    <row r="2391" spans="1:7" ht="26.4">
      <c r="A2391" s="222" t="s">
        <v>3413</v>
      </c>
      <c r="B2391" s="222"/>
      <c r="C2391" s="222"/>
      <c r="D2391" s="222"/>
      <c r="E2391" s="110" t="s">
        <v>3414</v>
      </c>
      <c r="F2391" s="86">
        <v>673442000</v>
      </c>
      <c r="G2391" s="84"/>
    </row>
    <row r="2392" spans="1:7" ht="26.4">
      <c r="A2392" s="222" t="s">
        <v>3415</v>
      </c>
      <c r="B2392" s="222"/>
      <c r="C2392" s="222"/>
      <c r="D2392" s="222"/>
      <c r="E2392" s="110" t="s">
        <v>3416</v>
      </c>
      <c r="F2392" s="86">
        <v>646532000</v>
      </c>
      <c r="G2392" s="84"/>
    </row>
    <row r="2393" spans="1:7" ht="26.4">
      <c r="A2393" s="222" t="s">
        <v>3417</v>
      </c>
      <c r="B2393" s="222"/>
      <c r="C2393" s="222"/>
      <c r="D2393" s="222"/>
      <c r="E2393" s="110" t="s">
        <v>3418</v>
      </c>
      <c r="F2393" s="86">
        <v>654344000</v>
      </c>
      <c r="G2393" s="84"/>
    </row>
    <row r="2394" spans="1:7" ht="26.4">
      <c r="A2394" s="222" t="s">
        <v>3419</v>
      </c>
      <c r="B2394" s="222"/>
      <c r="C2394" s="222"/>
      <c r="D2394" s="222"/>
      <c r="E2394" s="110" t="s">
        <v>3420</v>
      </c>
      <c r="F2394" s="86">
        <v>666974000</v>
      </c>
      <c r="G2394" s="84"/>
    </row>
    <row r="2395" spans="1:7" ht="26.4">
      <c r="A2395" s="222" t="s">
        <v>3421</v>
      </c>
      <c r="B2395" s="222"/>
      <c r="C2395" s="222"/>
      <c r="D2395" s="222"/>
      <c r="E2395" s="110" t="s">
        <v>3422</v>
      </c>
      <c r="F2395" s="86">
        <v>646289000</v>
      </c>
      <c r="G2395" s="84"/>
    </row>
    <row r="2396" spans="1:7" ht="26.4">
      <c r="A2396" s="222" t="s">
        <v>3423</v>
      </c>
      <c r="B2396" s="222"/>
      <c r="C2396" s="222"/>
      <c r="D2396" s="222"/>
      <c r="E2396" s="110" t="s">
        <v>3424</v>
      </c>
      <c r="F2396" s="86">
        <v>631389000</v>
      </c>
      <c r="G2396" s="84"/>
    </row>
    <row r="2397" spans="1:7" ht="26.4">
      <c r="A2397" s="222" t="s">
        <v>3425</v>
      </c>
      <c r="B2397" s="222"/>
      <c r="C2397" s="222"/>
      <c r="D2397" s="222"/>
      <c r="E2397" s="90" t="s">
        <v>3426</v>
      </c>
      <c r="F2397" s="86">
        <v>664061000</v>
      </c>
      <c r="G2397" s="84"/>
    </row>
    <row r="2398" spans="1:7" ht="26.4">
      <c r="A2398" s="222" t="s">
        <v>3427</v>
      </c>
      <c r="B2398" s="222"/>
      <c r="C2398" s="222"/>
      <c r="D2398" s="222"/>
      <c r="E2398" s="110" t="s">
        <v>3428</v>
      </c>
      <c r="F2398" s="86">
        <v>625675000</v>
      </c>
      <c r="G2398" s="84"/>
    </row>
    <row r="2399" spans="1:7" ht="26.4">
      <c r="A2399" s="222" t="s">
        <v>3429</v>
      </c>
      <c r="B2399" s="222"/>
      <c r="C2399" s="222"/>
      <c r="D2399" s="222"/>
      <c r="E2399" s="110" t="s">
        <v>3430</v>
      </c>
      <c r="F2399" s="86">
        <v>646053000</v>
      </c>
      <c r="G2399" s="84"/>
    </row>
    <row r="2400" spans="1:7" ht="26.4">
      <c r="A2400" s="222" t="s">
        <v>3431</v>
      </c>
      <c r="B2400" s="222"/>
      <c r="C2400" s="222"/>
      <c r="D2400" s="222"/>
      <c r="E2400" s="110" t="s">
        <v>3432</v>
      </c>
      <c r="F2400" s="86">
        <v>639427000</v>
      </c>
      <c r="G2400" s="84"/>
    </row>
    <row r="2401" spans="1:7" ht="26.4">
      <c r="A2401" s="222" t="s">
        <v>3433</v>
      </c>
      <c r="B2401" s="222"/>
      <c r="C2401" s="222"/>
      <c r="D2401" s="222"/>
      <c r="E2401" s="110" t="s">
        <v>3434</v>
      </c>
      <c r="F2401" s="86">
        <v>641300000</v>
      </c>
      <c r="G2401" s="84"/>
    </row>
    <row r="2402" spans="1:7" ht="26.4">
      <c r="A2402" s="222" t="s">
        <v>3435</v>
      </c>
      <c r="B2402" s="222"/>
      <c r="C2402" s="222"/>
      <c r="D2402" s="222"/>
      <c r="E2402" s="110" t="s">
        <v>3436</v>
      </c>
      <c r="F2402" s="86">
        <v>628556000</v>
      </c>
      <c r="G2402" s="84"/>
    </row>
    <row r="2403" spans="1:7" ht="26.4">
      <c r="A2403" s="222" t="s">
        <v>3437</v>
      </c>
      <c r="B2403" s="222"/>
      <c r="C2403" s="222"/>
      <c r="D2403" s="222"/>
      <c r="E2403" s="110" t="s">
        <v>3438</v>
      </c>
      <c r="F2403" s="86">
        <v>643057000</v>
      </c>
      <c r="G2403" s="84"/>
    </row>
    <row r="2404" spans="1:7" ht="26.4">
      <c r="A2404" s="222" t="s">
        <v>3439</v>
      </c>
      <c r="B2404" s="222"/>
      <c r="C2404" s="222"/>
      <c r="D2404" s="222"/>
      <c r="E2404" s="110" t="s">
        <v>3440</v>
      </c>
      <c r="F2404" s="86">
        <v>644563000</v>
      </c>
      <c r="G2404" s="84"/>
    </row>
    <row r="2405" spans="1:7" ht="26.4">
      <c r="A2405" s="222" t="s">
        <v>3441</v>
      </c>
      <c r="B2405" s="222"/>
      <c r="C2405" s="222"/>
      <c r="D2405" s="222"/>
      <c r="E2405" s="90" t="s">
        <v>3442</v>
      </c>
      <c r="F2405" s="86">
        <v>625139000</v>
      </c>
      <c r="G2405" s="84"/>
    </row>
    <row r="2406" spans="1:7" ht="26.4">
      <c r="A2406" s="222" t="s">
        <v>3443</v>
      </c>
      <c r="B2406" s="222"/>
      <c r="C2406" s="222"/>
      <c r="D2406" s="222"/>
      <c r="E2406" s="90" t="s">
        <v>3444</v>
      </c>
      <c r="F2406" s="86">
        <v>636480000</v>
      </c>
      <c r="G2406" s="84"/>
    </row>
    <row r="2407" spans="1:7" ht="26.4">
      <c r="A2407" s="222" t="s">
        <v>3445</v>
      </c>
      <c r="B2407" s="222"/>
      <c r="C2407" s="222"/>
      <c r="D2407" s="222"/>
      <c r="E2407" s="110" t="s">
        <v>3446</v>
      </c>
      <c r="F2407" s="86">
        <v>648205000</v>
      </c>
      <c r="G2407" s="84"/>
    </row>
    <row r="2408" spans="1:7" ht="26.4">
      <c r="A2408" s="222" t="s">
        <v>3447</v>
      </c>
      <c r="B2408" s="222"/>
      <c r="C2408" s="222"/>
      <c r="D2408" s="222"/>
      <c r="E2408" s="90" t="s">
        <v>3448</v>
      </c>
      <c r="F2408" s="86">
        <v>665078000</v>
      </c>
      <c r="G2408" s="84"/>
    </row>
    <row r="2409" spans="1:7" ht="26.4">
      <c r="A2409" s="222" t="s">
        <v>3449</v>
      </c>
      <c r="B2409" s="222"/>
      <c r="C2409" s="222"/>
      <c r="D2409" s="222"/>
      <c r="E2409" s="90" t="s">
        <v>3450</v>
      </c>
      <c r="F2409" s="86">
        <v>658426000</v>
      </c>
      <c r="G2409" s="84"/>
    </row>
    <row r="2410" spans="1:7" ht="26.4">
      <c r="A2410" s="222" t="s">
        <v>3451</v>
      </c>
      <c r="B2410" s="222"/>
      <c r="C2410" s="222"/>
      <c r="D2410" s="222"/>
      <c r="E2410" s="110" t="s">
        <v>3452</v>
      </c>
      <c r="F2410" s="86">
        <v>658198000</v>
      </c>
      <c r="G2410" s="84"/>
    </row>
    <row r="2411" spans="1:7" ht="26.4">
      <c r="A2411" s="222" t="s">
        <v>3453</v>
      </c>
      <c r="B2411" s="222"/>
      <c r="C2411" s="222"/>
      <c r="D2411" s="222"/>
      <c r="E2411" s="110" t="s">
        <v>3454</v>
      </c>
      <c r="F2411" s="86">
        <v>608565000</v>
      </c>
      <c r="G2411" s="84"/>
    </row>
    <row r="2412" spans="1:7" ht="26.4">
      <c r="A2412" s="222" t="s">
        <v>3455</v>
      </c>
      <c r="B2412" s="222"/>
      <c r="C2412" s="222"/>
      <c r="D2412" s="222"/>
      <c r="E2412" s="90" t="s">
        <v>3456</v>
      </c>
      <c r="F2412" s="86">
        <v>626484000</v>
      </c>
      <c r="G2412" s="84"/>
    </row>
    <row r="2413" spans="1:7" ht="26.4">
      <c r="A2413" s="222" t="s">
        <v>3457</v>
      </c>
      <c r="B2413" s="222"/>
      <c r="C2413" s="222"/>
      <c r="D2413" s="222"/>
      <c r="E2413" s="110" t="s">
        <v>3458</v>
      </c>
      <c r="F2413" s="86">
        <v>648524000</v>
      </c>
      <c r="G2413" s="84"/>
    </row>
    <row r="2414" spans="1:7" ht="26.4">
      <c r="A2414" s="222" t="s">
        <v>3459</v>
      </c>
      <c r="B2414" s="222"/>
      <c r="C2414" s="222"/>
      <c r="D2414" s="222"/>
      <c r="E2414" s="110" t="s">
        <v>3460</v>
      </c>
      <c r="F2414" s="86">
        <v>638383000</v>
      </c>
      <c r="G2414" s="84"/>
    </row>
    <row r="2415" spans="1:7" ht="26.4">
      <c r="A2415" s="222" t="s">
        <v>3461</v>
      </c>
      <c r="B2415" s="222"/>
      <c r="C2415" s="222"/>
      <c r="D2415" s="222"/>
      <c r="E2415" s="110" t="s">
        <v>3462</v>
      </c>
      <c r="F2415" s="86">
        <v>622539000</v>
      </c>
      <c r="G2415" s="84"/>
    </row>
    <row r="2416" spans="1:7" ht="26.4">
      <c r="A2416" s="222" t="s">
        <v>3463</v>
      </c>
      <c r="B2416" s="222"/>
      <c r="C2416" s="222"/>
      <c r="D2416" s="222"/>
      <c r="E2416" s="110" t="s">
        <v>3464</v>
      </c>
      <c r="F2416" s="86">
        <v>617982000</v>
      </c>
      <c r="G2416" s="84"/>
    </row>
    <row r="2417" spans="1:7" ht="26.4">
      <c r="A2417" s="222" t="s">
        <v>3465</v>
      </c>
      <c r="B2417" s="222"/>
      <c r="C2417" s="222"/>
      <c r="D2417" s="222"/>
      <c r="E2417" s="110" t="s">
        <v>3466</v>
      </c>
      <c r="F2417" s="86">
        <v>622860000</v>
      </c>
      <c r="G2417" s="84"/>
    </row>
    <row r="2418" spans="1:7" ht="26.4">
      <c r="A2418" s="222" t="s">
        <v>3467</v>
      </c>
      <c r="B2418" s="222"/>
      <c r="C2418" s="222"/>
      <c r="D2418" s="222"/>
      <c r="E2418" s="110" t="s">
        <v>3468</v>
      </c>
      <c r="F2418" s="86">
        <v>633272000</v>
      </c>
      <c r="G2418" s="84"/>
    </row>
    <row r="2419" spans="1:7" ht="26.4">
      <c r="A2419" s="222" t="s">
        <v>3469</v>
      </c>
      <c r="B2419" s="222"/>
      <c r="C2419" s="222"/>
      <c r="D2419" s="222"/>
      <c r="E2419" s="110" t="s">
        <v>3470</v>
      </c>
      <c r="F2419" s="86">
        <v>657178000</v>
      </c>
      <c r="G2419" s="84"/>
    </row>
    <row r="2420" spans="1:7" ht="26.4">
      <c r="A2420" s="222" t="s">
        <v>3471</v>
      </c>
      <c r="B2420" s="222"/>
      <c r="C2420" s="222"/>
      <c r="D2420" s="222"/>
      <c r="E2420" s="110" t="s">
        <v>3472</v>
      </c>
      <c r="F2420" s="86">
        <v>636245000</v>
      </c>
      <c r="G2420" s="84"/>
    </row>
    <row r="2421" spans="1:7" ht="26.4">
      <c r="A2421" s="222" t="s">
        <v>3473</v>
      </c>
      <c r="B2421" s="222"/>
      <c r="C2421" s="222"/>
      <c r="D2421" s="222"/>
      <c r="E2421" s="110" t="s">
        <v>3474</v>
      </c>
      <c r="F2421" s="86">
        <v>646600000</v>
      </c>
      <c r="G2421" s="84"/>
    </row>
    <row r="2422" spans="1:7" ht="26.4">
      <c r="A2422" s="222" t="s">
        <v>3475</v>
      </c>
      <c r="B2422" s="222"/>
      <c r="C2422" s="222"/>
      <c r="D2422" s="222"/>
      <c r="E2422" s="110" t="s">
        <v>3476</v>
      </c>
      <c r="F2422" s="86">
        <v>638311000</v>
      </c>
      <c r="G2422" s="84"/>
    </row>
    <row r="2423" spans="1:7" ht="26.4">
      <c r="A2423" s="222" t="s">
        <v>3477</v>
      </c>
      <c r="B2423" s="222"/>
      <c r="C2423" s="222"/>
      <c r="D2423" s="222"/>
      <c r="E2423" s="110" t="s">
        <v>3478</v>
      </c>
      <c r="F2423" s="86">
        <v>624789000</v>
      </c>
      <c r="G2423" s="84"/>
    </row>
    <row r="2424" spans="1:7" ht="26.4">
      <c r="A2424" s="222" t="s">
        <v>3479</v>
      </c>
      <c r="B2424" s="222"/>
      <c r="C2424" s="222"/>
      <c r="D2424" s="222"/>
      <c r="E2424" s="110" t="s">
        <v>3480</v>
      </c>
      <c r="F2424" s="86">
        <v>665366000</v>
      </c>
      <c r="G2424" s="84"/>
    </row>
    <row r="2425" spans="1:7" ht="26.4">
      <c r="A2425" s="222" t="s">
        <v>3481</v>
      </c>
      <c r="B2425" s="222"/>
      <c r="C2425" s="222"/>
      <c r="D2425" s="222"/>
      <c r="E2425" s="110" t="s">
        <v>3482</v>
      </c>
      <c r="F2425" s="86">
        <v>667936000</v>
      </c>
      <c r="G2425" s="84"/>
    </row>
    <row r="2426" spans="1:7" ht="26.4">
      <c r="A2426" s="222" t="s">
        <v>3483</v>
      </c>
      <c r="B2426" s="222"/>
      <c r="C2426" s="222"/>
      <c r="D2426" s="222"/>
      <c r="E2426" s="110" t="s">
        <v>3484</v>
      </c>
      <c r="F2426" s="86">
        <v>625325000</v>
      </c>
      <c r="G2426" s="84"/>
    </row>
    <row r="2427" spans="1:7" ht="26.4">
      <c r="A2427" s="222" t="s">
        <v>3485</v>
      </c>
      <c r="B2427" s="222"/>
      <c r="C2427" s="222"/>
      <c r="D2427" s="222"/>
      <c r="E2427" s="110" t="s">
        <v>3486</v>
      </c>
      <c r="F2427" s="86">
        <v>600759000</v>
      </c>
      <c r="G2427" s="84"/>
    </row>
    <row r="2428" spans="1:7" ht="26.4">
      <c r="A2428" s="222" t="s">
        <v>3487</v>
      </c>
      <c r="B2428" s="222"/>
      <c r="C2428" s="222"/>
      <c r="D2428" s="222"/>
      <c r="E2428" s="110" t="s">
        <v>3488</v>
      </c>
      <c r="F2428" s="86">
        <v>640790000</v>
      </c>
      <c r="G2428" s="84"/>
    </row>
    <row r="2429" spans="1:7" ht="26.4">
      <c r="A2429" s="222" t="s">
        <v>3489</v>
      </c>
      <c r="B2429" s="222"/>
      <c r="C2429" s="222"/>
      <c r="D2429" s="222"/>
      <c r="E2429" s="110" t="s">
        <v>3490</v>
      </c>
      <c r="F2429" s="86">
        <v>616021000</v>
      </c>
      <c r="G2429" s="84"/>
    </row>
    <row r="2430" spans="1:7" ht="26.4">
      <c r="A2430" s="222" t="s">
        <v>3491</v>
      </c>
      <c r="B2430" s="222"/>
      <c r="C2430" s="222"/>
      <c r="D2430" s="222"/>
      <c r="E2430" s="110" t="s">
        <v>3492</v>
      </c>
      <c r="F2430" s="86">
        <v>622725000</v>
      </c>
      <c r="G2430" s="84"/>
    </row>
    <row r="2431" spans="1:7" ht="26.4">
      <c r="A2431" s="222" t="s">
        <v>3493</v>
      </c>
      <c r="B2431" s="222"/>
      <c r="C2431" s="222"/>
      <c r="D2431" s="222"/>
      <c r="E2431" s="110" t="s">
        <v>3494</v>
      </c>
      <c r="F2431" s="86">
        <v>629049000</v>
      </c>
      <c r="G2431" s="84"/>
    </row>
    <row r="2432" spans="1:7" ht="26.4">
      <c r="A2432" s="222" t="s">
        <v>3495</v>
      </c>
      <c r="B2432" s="222"/>
      <c r="C2432" s="222"/>
      <c r="D2432" s="222"/>
      <c r="E2432" s="110" t="s">
        <v>3496</v>
      </c>
      <c r="F2432" s="86">
        <v>629332000</v>
      </c>
      <c r="G2432" s="84"/>
    </row>
    <row r="2433" spans="1:7" ht="26.4">
      <c r="A2433" s="222" t="s">
        <v>3497</v>
      </c>
      <c r="B2433" s="222"/>
      <c r="C2433" s="222"/>
      <c r="D2433" s="222"/>
      <c r="E2433" s="110" t="s">
        <v>3498</v>
      </c>
      <c r="F2433" s="86">
        <v>648123000</v>
      </c>
      <c r="G2433" s="84"/>
    </row>
    <row r="2434" spans="1:7" ht="26.4">
      <c r="A2434" s="222" t="s">
        <v>3499</v>
      </c>
      <c r="B2434" s="222"/>
      <c r="C2434" s="222"/>
      <c r="D2434" s="222"/>
      <c r="E2434" s="110" t="s">
        <v>3500</v>
      </c>
      <c r="F2434" s="86">
        <v>638834000</v>
      </c>
      <c r="G2434" s="84"/>
    </row>
    <row r="2435" spans="1:7" ht="26.4">
      <c r="A2435" s="222" t="s">
        <v>3501</v>
      </c>
      <c r="B2435" s="222"/>
      <c r="C2435" s="222"/>
      <c r="D2435" s="222"/>
      <c r="E2435" s="110" t="s">
        <v>3502</v>
      </c>
      <c r="F2435" s="86">
        <v>621244000</v>
      </c>
      <c r="G2435" s="84"/>
    </row>
    <row r="2436" spans="1:7" ht="26.4">
      <c r="A2436" s="222" t="s">
        <v>3503</v>
      </c>
      <c r="B2436" s="222"/>
      <c r="C2436" s="222"/>
      <c r="D2436" s="222"/>
      <c r="E2436" s="110" t="s">
        <v>3504</v>
      </c>
      <c r="F2436" s="86">
        <v>631062000</v>
      </c>
      <c r="G2436" s="84"/>
    </row>
    <row r="2437" spans="1:7" ht="26.4">
      <c r="A2437" s="222" t="s">
        <v>3505</v>
      </c>
      <c r="B2437" s="222"/>
      <c r="C2437" s="222"/>
      <c r="D2437" s="222"/>
      <c r="E2437" s="110" t="s">
        <v>3506</v>
      </c>
      <c r="F2437" s="86">
        <v>597921000</v>
      </c>
      <c r="G2437" s="84"/>
    </row>
    <row r="2438" spans="1:7" ht="26.4">
      <c r="A2438" s="222" t="s">
        <v>3507</v>
      </c>
      <c r="B2438" s="222"/>
      <c r="C2438" s="222"/>
      <c r="D2438" s="222"/>
      <c r="E2438" s="110" t="s">
        <v>3508</v>
      </c>
      <c r="F2438" s="86">
        <v>622767000</v>
      </c>
      <c r="G2438" s="84"/>
    </row>
    <row r="2439" spans="1:7" ht="26.4">
      <c r="A2439" s="222" t="s">
        <v>3509</v>
      </c>
      <c r="B2439" s="222"/>
      <c r="C2439" s="222"/>
      <c r="D2439" s="222"/>
      <c r="E2439" s="110" t="s">
        <v>3510</v>
      </c>
      <c r="F2439" s="86">
        <v>650832000</v>
      </c>
      <c r="G2439" s="84"/>
    </row>
    <row r="2440" spans="1:7" ht="26.4">
      <c r="A2440" s="222" t="s">
        <v>3511</v>
      </c>
      <c r="B2440" s="222"/>
      <c r="C2440" s="222"/>
      <c r="D2440" s="222"/>
      <c r="E2440" s="90" t="s">
        <v>3512</v>
      </c>
      <c r="F2440" s="86">
        <v>629581000</v>
      </c>
      <c r="G2440" s="84"/>
    </row>
    <row r="2441" spans="1:7" ht="26.4">
      <c r="A2441" s="222" t="s">
        <v>3513</v>
      </c>
      <c r="B2441" s="222"/>
      <c r="C2441" s="222"/>
      <c r="D2441" s="222"/>
      <c r="E2441" s="110" t="s">
        <v>3514</v>
      </c>
      <c r="F2441" s="86">
        <v>624576000</v>
      </c>
      <c r="G2441" s="84"/>
    </row>
    <row r="2442" spans="1:7" ht="26.4">
      <c r="A2442" s="222" t="s">
        <v>3515</v>
      </c>
      <c r="B2442" s="222"/>
      <c r="C2442" s="222"/>
      <c r="D2442" s="222"/>
      <c r="E2442" s="90" t="s">
        <v>3516</v>
      </c>
      <c r="F2442" s="86">
        <v>639726000</v>
      </c>
      <c r="G2442" s="84"/>
    </row>
    <row r="2443" spans="1:7" ht="26.4">
      <c r="A2443" s="222" t="s">
        <v>3517</v>
      </c>
      <c r="B2443" s="222"/>
      <c r="C2443" s="222"/>
      <c r="D2443" s="222"/>
      <c r="E2443" s="90" t="s">
        <v>3518</v>
      </c>
      <c r="F2443" s="86">
        <v>650947000</v>
      </c>
      <c r="G2443" s="84"/>
    </row>
    <row r="2444" spans="1:7" ht="26.4">
      <c r="A2444" s="222" t="s">
        <v>3519</v>
      </c>
      <c r="B2444" s="222"/>
      <c r="C2444" s="222"/>
      <c r="D2444" s="222"/>
      <c r="E2444" s="90" t="s">
        <v>3520</v>
      </c>
      <c r="F2444" s="86">
        <v>646030000</v>
      </c>
      <c r="G2444" s="84"/>
    </row>
    <row r="2445" spans="1:7" ht="26.4">
      <c r="A2445" s="222" t="s">
        <v>3521</v>
      </c>
      <c r="B2445" s="222"/>
      <c r="C2445" s="222"/>
      <c r="D2445" s="222"/>
      <c r="E2445" s="110" t="s">
        <v>3522</v>
      </c>
      <c r="F2445" s="86">
        <v>650906000</v>
      </c>
      <c r="G2445" s="84"/>
    </row>
    <row r="2446" spans="1:7" ht="26.4">
      <c r="A2446" s="222" t="s">
        <v>3523</v>
      </c>
      <c r="B2446" s="222"/>
      <c r="C2446" s="222"/>
      <c r="D2446" s="222"/>
      <c r="E2446" s="110" t="s">
        <v>3524</v>
      </c>
      <c r="F2446" s="86">
        <v>640126000</v>
      </c>
      <c r="G2446" s="84"/>
    </row>
    <row r="2447" spans="1:7" ht="26.4">
      <c r="A2447" s="222" t="s">
        <v>3525</v>
      </c>
      <c r="B2447" s="222"/>
      <c r="C2447" s="222"/>
      <c r="D2447" s="222"/>
      <c r="E2447" s="90" t="s">
        <v>3526</v>
      </c>
      <c r="F2447" s="86">
        <v>653076000</v>
      </c>
      <c r="G2447" s="84"/>
    </row>
    <row r="2448" spans="1:7" ht="26.4">
      <c r="A2448" s="222" t="s">
        <v>3527</v>
      </c>
      <c r="B2448" s="222"/>
      <c r="C2448" s="222"/>
      <c r="D2448" s="222"/>
      <c r="E2448" s="110" t="s">
        <v>3528</v>
      </c>
      <c r="F2448" s="86">
        <v>642764000</v>
      </c>
      <c r="G2448" s="84"/>
    </row>
    <row r="2449" spans="1:7" ht="26.4">
      <c r="A2449" s="222" t="s">
        <v>3529</v>
      </c>
      <c r="B2449" s="222"/>
      <c r="C2449" s="222"/>
      <c r="D2449" s="222"/>
      <c r="E2449" s="110" t="s">
        <v>3530</v>
      </c>
      <c r="F2449" s="86">
        <v>675895000</v>
      </c>
      <c r="G2449" s="84"/>
    </row>
    <row r="2450" spans="1:7" ht="26.4">
      <c r="A2450" s="222" t="s">
        <v>3531</v>
      </c>
      <c r="B2450" s="222"/>
      <c r="C2450" s="222"/>
      <c r="D2450" s="222"/>
      <c r="E2450" s="110" t="s">
        <v>3532</v>
      </c>
      <c r="F2450" s="86">
        <v>650648000</v>
      </c>
      <c r="G2450" s="84"/>
    </row>
    <row r="2451" spans="1:7" ht="13.2">
      <c r="A2451" s="222" t="s">
        <v>3533</v>
      </c>
      <c r="B2451" s="222"/>
      <c r="C2451" s="222"/>
      <c r="D2451" s="222"/>
      <c r="E2451" s="90" t="s">
        <v>3534</v>
      </c>
      <c r="F2451" s="86">
        <v>622282000</v>
      </c>
      <c r="G2451" s="84"/>
    </row>
    <row r="2452" spans="1:7" ht="13.2">
      <c r="A2452" s="222" t="s">
        <v>3535</v>
      </c>
      <c r="B2452" s="222"/>
      <c r="C2452" s="222"/>
      <c r="D2452" s="222"/>
      <c r="E2452" s="90" t="s">
        <v>3536</v>
      </c>
      <c r="F2452" s="86">
        <v>656418000</v>
      </c>
      <c r="G2452" s="84"/>
    </row>
    <row r="2453" spans="1:7" ht="13.2">
      <c r="A2453" s="222" t="s">
        <v>3537</v>
      </c>
      <c r="B2453" s="222"/>
      <c r="C2453" s="222"/>
      <c r="D2453" s="222"/>
      <c r="E2453" s="90" t="s">
        <v>3538</v>
      </c>
      <c r="F2453" s="86">
        <v>604300000</v>
      </c>
      <c r="G2453" s="84"/>
    </row>
    <row r="2454" spans="1:7" ht="13.2">
      <c r="A2454" s="222" t="s">
        <v>3539</v>
      </c>
      <c r="B2454" s="222"/>
      <c r="C2454" s="222"/>
      <c r="D2454" s="222"/>
      <c r="E2454" s="90" t="s">
        <v>3540</v>
      </c>
      <c r="F2454" s="86">
        <v>709379000</v>
      </c>
      <c r="G2454" s="84"/>
    </row>
    <row r="2455" spans="1:7" ht="13.2">
      <c r="A2455" s="222" t="s">
        <v>3541</v>
      </c>
      <c r="B2455" s="222"/>
      <c r="C2455" s="222"/>
      <c r="D2455" s="222"/>
      <c r="E2455" s="90" t="s">
        <v>3542</v>
      </c>
      <c r="F2455" s="86">
        <v>618478000</v>
      </c>
      <c r="G2455" s="84"/>
    </row>
    <row r="2456" spans="1:7" ht="13.2">
      <c r="A2456" s="222" t="s">
        <v>3543</v>
      </c>
      <c r="B2456" s="222"/>
      <c r="C2456" s="222"/>
      <c r="D2456" s="222"/>
      <c r="E2456" s="90" t="s">
        <v>3544</v>
      </c>
      <c r="F2456" s="86">
        <v>638660000</v>
      </c>
      <c r="G2456" s="84"/>
    </row>
    <row r="2457" spans="1:7" ht="13.2">
      <c r="A2457" s="222" t="s">
        <v>3545</v>
      </c>
      <c r="B2457" s="222"/>
      <c r="C2457" s="222"/>
      <c r="D2457" s="222"/>
      <c r="E2457" s="90" t="s">
        <v>3546</v>
      </c>
      <c r="F2457" s="86">
        <v>633134000</v>
      </c>
      <c r="G2457" s="84"/>
    </row>
    <row r="2458" spans="1:7" ht="26.4">
      <c r="A2458" s="222" t="s">
        <v>3547</v>
      </c>
      <c r="B2458" s="222"/>
      <c r="C2458" s="222"/>
      <c r="D2458" s="222"/>
      <c r="E2458" s="110" t="s">
        <v>3548</v>
      </c>
      <c r="F2458" s="86">
        <v>625206000</v>
      </c>
      <c r="G2458" s="84"/>
    </row>
    <row r="2459" spans="1:7" ht="26.4">
      <c r="A2459" s="222" t="s">
        <v>3549</v>
      </c>
      <c r="B2459" s="222"/>
      <c r="C2459" s="222"/>
      <c r="D2459" s="222"/>
      <c r="E2459" s="90" t="s">
        <v>3550</v>
      </c>
      <c r="F2459" s="86">
        <v>636021000</v>
      </c>
      <c r="G2459" s="84"/>
    </row>
    <row r="2460" spans="1:7" ht="26.4">
      <c r="A2460" s="222" t="s">
        <v>3551</v>
      </c>
      <c r="B2460" s="222"/>
      <c r="C2460" s="222"/>
      <c r="D2460" s="222"/>
      <c r="E2460" s="110" t="s">
        <v>3552</v>
      </c>
      <c r="F2460" s="86">
        <v>644987000</v>
      </c>
      <c r="G2460" s="84"/>
    </row>
    <row r="2461" spans="1:7" ht="26.4">
      <c r="A2461" s="222" t="s">
        <v>3553</v>
      </c>
      <c r="B2461" s="222"/>
      <c r="C2461" s="222"/>
      <c r="D2461" s="222"/>
      <c r="E2461" s="110" t="s">
        <v>3554</v>
      </c>
      <c r="F2461" s="86">
        <v>620929000</v>
      </c>
      <c r="G2461" s="84"/>
    </row>
    <row r="2462" spans="1:7" ht="26.4">
      <c r="A2462" s="222" t="s">
        <v>3354</v>
      </c>
      <c r="B2462" s="222"/>
      <c r="C2462" s="222"/>
      <c r="D2462" s="222"/>
      <c r="E2462" s="110" t="s">
        <v>3555</v>
      </c>
      <c r="F2462" s="86">
        <v>618899000</v>
      </c>
      <c r="G2462" s="84"/>
    </row>
    <row r="2463" spans="1:7" ht="26.4">
      <c r="A2463" s="222" t="s">
        <v>3357</v>
      </c>
      <c r="B2463" s="222"/>
      <c r="C2463" s="222"/>
      <c r="D2463" s="222"/>
      <c r="E2463" s="110" t="s">
        <v>3556</v>
      </c>
      <c r="F2463" s="86">
        <v>635630000</v>
      </c>
      <c r="G2463" s="84"/>
    </row>
    <row r="2464" spans="1:7" ht="26.4">
      <c r="A2464" s="222" t="s">
        <v>3359</v>
      </c>
      <c r="B2464" s="222"/>
      <c r="C2464" s="222"/>
      <c r="D2464" s="222"/>
      <c r="E2464" s="110" t="s">
        <v>3557</v>
      </c>
      <c r="F2464" s="86">
        <v>635545000</v>
      </c>
      <c r="G2464" s="84"/>
    </row>
    <row r="2465" spans="1:7" ht="26.4">
      <c r="A2465" s="222" t="s">
        <v>3361</v>
      </c>
      <c r="B2465" s="222"/>
      <c r="C2465" s="222"/>
      <c r="D2465" s="222"/>
      <c r="E2465" s="110" t="s">
        <v>3558</v>
      </c>
      <c r="F2465" s="86">
        <v>637529000</v>
      </c>
      <c r="G2465" s="84"/>
    </row>
    <row r="2466" spans="1:7" ht="26.4">
      <c r="A2466" s="222" t="s">
        <v>3363</v>
      </c>
      <c r="B2466" s="222"/>
      <c r="C2466" s="222"/>
      <c r="D2466" s="222"/>
      <c r="E2466" s="110" t="s">
        <v>3559</v>
      </c>
      <c r="F2466" s="86">
        <v>610815000</v>
      </c>
      <c r="G2466" s="84"/>
    </row>
    <row r="2467" spans="1:7" ht="26.4">
      <c r="A2467" s="222" t="s">
        <v>3365</v>
      </c>
      <c r="B2467" s="222"/>
      <c r="C2467" s="222"/>
      <c r="D2467" s="222"/>
      <c r="E2467" s="90" t="s">
        <v>3560</v>
      </c>
      <c r="F2467" s="86">
        <v>597285000</v>
      </c>
      <c r="G2467" s="84"/>
    </row>
    <row r="2468" spans="1:7" ht="26.4">
      <c r="A2468" s="222" t="s">
        <v>3367</v>
      </c>
      <c r="B2468" s="222"/>
      <c r="C2468" s="222"/>
      <c r="D2468" s="222"/>
      <c r="E2468" s="110" t="s">
        <v>3561</v>
      </c>
      <c r="F2468" s="86">
        <v>601547000</v>
      </c>
      <c r="G2468" s="84"/>
    </row>
    <row r="2469" spans="1:7" ht="26.4">
      <c r="A2469" s="222" t="s">
        <v>3369</v>
      </c>
      <c r="B2469" s="222"/>
      <c r="C2469" s="222"/>
      <c r="D2469" s="222"/>
      <c r="E2469" s="110" t="s">
        <v>3562</v>
      </c>
      <c r="F2469" s="86">
        <v>657990000</v>
      </c>
      <c r="G2469" s="84"/>
    </row>
    <row r="2470" spans="1:7" ht="26.4">
      <c r="A2470" s="222" t="s">
        <v>3371</v>
      </c>
      <c r="B2470" s="222"/>
      <c r="C2470" s="222"/>
      <c r="D2470" s="222"/>
      <c r="E2470" s="110" t="s">
        <v>3563</v>
      </c>
      <c r="F2470" s="86">
        <v>663316000</v>
      </c>
      <c r="G2470" s="84"/>
    </row>
    <row r="2471" spans="1:7" ht="26.4">
      <c r="A2471" s="222" t="s">
        <v>3373</v>
      </c>
      <c r="B2471" s="222"/>
      <c r="C2471" s="222"/>
      <c r="D2471" s="222"/>
      <c r="E2471" s="110" t="s">
        <v>3564</v>
      </c>
      <c r="F2471" s="86">
        <v>634253000</v>
      </c>
      <c r="G2471" s="84"/>
    </row>
    <row r="2472" spans="1:7" ht="26.4">
      <c r="A2472" s="222" t="s">
        <v>3375</v>
      </c>
      <c r="B2472" s="222"/>
      <c r="C2472" s="222"/>
      <c r="D2472" s="222"/>
      <c r="E2472" s="110" t="s">
        <v>3565</v>
      </c>
      <c r="F2472" s="86">
        <v>671361000</v>
      </c>
      <c r="G2472" s="84"/>
    </row>
    <row r="2473" spans="1:7" ht="26.4">
      <c r="A2473" s="222" t="s">
        <v>3377</v>
      </c>
      <c r="B2473" s="222"/>
      <c r="C2473" s="222"/>
      <c r="D2473" s="222"/>
      <c r="E2473" s="110" t="s">
        <v>3566</v>
      </c>
      <c r="F2473" s="86">
        <v>654787000</v>
      </c>
      <c r="G2473" s="84"/>
    </row>
    <row r="2474" spans="1:7" ht="26.4">
      <c r="A2474" s="222" t="s">
        <v>3379</v>
      </c>
      <c r="B2474" s="222"/>
      <c r="C2474" s="222"/>
      <c r="D2474" s="222"/>
      <c r="E2474" s="110" t="s">
        <v>3567</v>
      </c>
      <c r="F2474" s="86">
        <v>645160000</v>
      </c>
      <c r="G2474" s="84"/>
    </row>
    <row r="2475" spans="1:7" ht="26.4">
      <c r="A2475" s="222" t="s">
        <v>3381</v>
      </c>
      <c r="B2475" s="222"/>
      <c r="C2475" s="222"/>
      <c r="D2475" s="222"/>
      <c r="E2475" s="110" t="s">
        <v>3568</v>
      </c>
      <c r="F2475" s="86">
        <v>637081000</v>
      </c>
      <c r="G2475" s="84"/>
    </row>
    <row r="2476" spans="1:7" ht="26.4">
      <c r="A2476" s="222" t="s">
        <v>3383</v>
      </c>
      <c r="B2476" s="222"/>
      <c r="C2476" s="222"/>
      <c r="D2476" s="222"/>
      <c r="E2476" s="110" t="s">
        <v>3569</v>
      </c>
      <c r="F2476" s="86">
        <v>628340000</v>
      </c>
      <c r="G2476" s="84"/>
    </row>
    <row r="2477" spans="1:7" ht="26.4">
      <c r="A2477" s="222" t="s">
        <v>3385</v>
      </c>
      <c r="B2477" s="222"/>
      <c r="C2477" s="222"/>
      <c r="D2477" s="222"/>
      <c r="E2477" s="110" t="s">
        <v>3570</v>
      </c>
      <c r="F2477" s="86">
        <v>615992000</v>
      </c>
      <c r="G2477" s="84"/>
    </row>
    <row r="2478" spans="1:7" ht="26.4">
      <c r="A2478" s="222" t="s">
        <v>3387</v>
      </c>
      <c r="B2478" s="222"/>
      <c r="C2478" s="222"/>
      <c r="D2478" s="222"/>
      <c r="E2478" s="110" t="s">
        <v>3571</v>
      </c>
      <c r="F2478" s="86">
        <v>632288000</v>
      </c>
      <c r="G2478" s="84"/>
    </row>
    <row r="2479" spans="1:7" ht="26.4">
      <c r="A2479" s="222" t="s">
        <v>3389</v>
      </c>
      <c r="B2479" s="222"/>
      <c r="C2479" s="222"/>
      <c r="D2479" s="222"/>
      <c r="E2479" s="110" t="s">
        <v>3572</v>
      </c>
      <c r="F2479" s="86">
        <v>653979000</v>
      </c>
      <c r="G2479" s="84"/>
    </row>
    <row r="2480" spans="1:7" ht="26.4">
      <c r="A2480" s="222" t="s">
        <v>3391</v>
      </c>
      <c r="B2480" s="222"/>
      <c r="C2480" s="222"/>
      <c r="D2480" s="222"/>
      <c r="E2480" s="110" t="s">
        <v>3573</v>
      </c>
      <c r="F2480" s="86">
        <v>632332000</v>
      </c>
      <c r="G2480" s="84"/>
    </row>
    <row r="2481" spans="1:7" ht="26.4">
      <c r="A2481" s="222" t="s">
        <v>3393</v>
      </c>
      <c r="B2481" s="222"/>
      <c r="C2481" s="222"/>
      <c r="D2481" s="222"/>
      <c r="E2481" s="110" t="s">
        <v>3574</v>
      </c>
      <c r="F2481" s="86">
        <v>670420000</v>
      </c>
      <c r="G2481" s="84"/>
    </row>
    <row r="2482" spans="1:7" ht="26.4">
      <c r="A2482" s="222" t="s">
        <v>3395</v>
      </c>
      <c r="B2482" s="222"/>
      <c r="C2482" s="222"/>
      <c r="D2482" s="222"/>
      <c r="E2482" s="110" t="s">
        <v>3575</v>
      </c>
      <c r="F2482" s="86">
        <v>644243000</v>
      </c>
      <c r="G2482" s="84"/>
    </row>
    <row r="2483" spans="1:7" ht="13.2">
      <c r="A2483" s="222" t="s">
        <v>3397</v>
      </c>
      <c r="B2483" s="222"/>
      <c r="C2483" s="222"/>
      <c r="D2483" s="222"/>
      <c r="E2483" s="90" t="s">
        <v>3576</v>
      </c>
      <c r="F2483" s="86">
        <v>618500000</v>
      </c>
      <c r="G2483" s="84"/>
    </row>
    <row r="2484" spans="1:7" ht="26.4">
      <c r="A2484" s="222" t="s">
        <v>3399</v>
      </c>
      <c r="B2484" s="222"/>
      <c r="C2484" s="222"/>
      <c r="D2484" s="222"/>
      <c r="E2484" s="110" t="s">
        <v>3577</v>
      </c>
      <c r="F2484" s="86">
        <v>635020000</v>
      </c>
      <c r="G2484" s="84"/>
    </row>
    <row r="2485" spans="1:7" ht="26.4">
      <c r="A2485" s="222" t="s">
        <v>3401</v>
      </c>
      <c r="B2485" s="222"/>
      <c r="C2485" s="222"/>
      <c r="D2485" s="222"/>
      <c r="E2485" s="110" t="s">
        <v>3578</v>
      </c>
      <c r="F2485" s="86">
        <v>617249000</v>
      </c>
      <c r="G2485" s="84"/>
    </row>
    <row r="2486" spans="1:7" ht="26.4">
      <c r="A2486" s="222" t="s">
        <v>3403</v>
      </c>
      <c r="B2486" s="222"/>
      <c r="C2486" s="222"/>
      <c r="D2486" s="222"/>
      <c r="E2486" s="110" t="s">
        <v>3579</v>
      </c>
      <c r="F2486" s="86">
        <v>662403000</v>
      </c>
      <c r="G2486" s="84"/>
    </row>
    <row r="2487" spans="1:7" ht="26.4">
      <c r="A2487" s="222" t="s">
        <v>3405</v>
      </c>
      <c r="B2487" s="222"/>
      <c r="C2487" s="222"/>
      <c r="D2487" s="222"/>
      <c r="E2487" s="110" t="s">
        <v>3580</v>
      </c>
      <c r="F2487" s="86">
        <v>623860000</v>
      </c>
      <c r="G2487" s="84"/>
    </row>
    <row r="2488" spans="1:7" ht="26.4">
      <c r="A2488" s="222" t="s">
        <v>3407</v>
      </c>
      <c r="B2488" s="222"/>
      <c r="C2488" s="222"/>
      <c r="D2488" s="222"/>
      <c r="E2488" s="110" t="s">
        <v>3581</v>
      </c>
      <c r="F2488" s="86">
        <v>667141000</v>
      </c>
      <c r="G2488" s="84"/>
    </row>
    <row r="2489" spans="1:7" ht="26.4">
      <c r="A2489" s="222" t="s">
        <v>3409</v>
      </c>
      <c r="B2489" s="222"/>
      <c r="C2489" s="222"/>
      <c r="D2489" s="222"/>
      <c r="E2489" s="110" t="s">
        <v>3582</v>
      </c>
      <c r="F2489" s="86">
        <v>681908000</v>
      </c>
      <c r="G2489" s="84"/>
    </row>
    <row r="2490" spans="1:7" ht="26.4">
      <c r="A2490" s="222" t="s">
        <v>3411</v>
      </c>
      <c r="B2490" s="222"/>
      <c r="C2490" s="222"/>
      <c r="D2490" s="222"/>
      <c r="E2490" s="110" t="s">
        <v>3583</v>
      </c>
      <c r="F2490" s="86">
        <v>629867000</v>
      </c>
      <c r="G2490" s="84"/>
    </row>
    <row r="2491" spans="1:7" ht="26.4">
      <c r="A2491" s="222" t="s">
        <v>3413</v>
      </c>
      <c r="B2491" s="222"/>
      <c r="C2491" s="222"/>
      <c r="D2491" s="222"/>
      <c r="E2491" s="110" t="s">
        <v>3584</v>
      </c>
      <c r="F2491" s="86">
        <v>658365000</v>
      </c>
      <c r="G2491" s="84"/>
    </row>
    <row r="2492" spans="1:7" ht="26.4">
      <c r="A2492" s="222" t="s">
        <v>3415</v>
      </c>
      <c r="B2492" s="222"/>
      <c r="C2492" s="222"/>
      <c r="D2492" s="222"/>
      <c r="E2492" s="110" t="s">
        <v>3585</v>
      </c>
      <c r="F2492" s="86">
        <v>648113000</v>
      </c>
      <c r="G2492" s="84"/>
    </row>
    <row r="2493" spans="1:7" ht="26.4">
      <c r="A2493" s="222" t="s">
        <v>3417</v>
      </c>
      <c r="B2493" s="222"/>
      <c r="C2493" s="222"/>
      <c r="D2493" s="222"/>
      <c r="E2493" s="110" t="s">
        <v>3586</v>
      </c>
      <c r="F2493" s="86">
        <v>676561000</v>
      </c>
      <c r="G2493" s="84"/>
    </row>
    <row r="2494" spans="1:7" ht="26.4">
      <c r="A2494" s="222" t="s">
        <v>3419</v>
      </c>
      <c r="B2494" s="222"/>
      <c r="C2494" s="222"/>
      <c r="D2494" s="222"/>
      <c r="E2494" s="110" t="s">
        <v>3587</v>
      </c>
      <c r="F2494" s="86">
        <v>662008000</v>
      </c>
      <c r="G2494" s="84"/>
    </row>
    <row r="2495" spans="1:7" ht="26.4">
      <c r="A2495" s="222" t="s">
        <v>3421</v>
      </c>
      <c r="B2495" s="222"/>
      <c r="C2495" s="222"/>
      <c r="D2495" s="222"/>
      <c r="E2495" s="110" t="s">
        <v>3588</v>
      </c>
      <c r="F2495" s="86">
        <v>651674000</v>
      </c>
      <c r="G2495" s="84"/>
    </row>
    <row r="2496" spans="1:7" ht="26.4">
      <c r="A2496" s="222" t="s">
        <v>3423</v>
      </c>
      <c r="B2496" s="222"/>
      <c r="C2496" s="222"/>
      <c r="D2496" s="222"/>
      <c r="E2496" s="110" t="s">
        <v>3589</v>
      </c>
      <c r="F2496" s="86">
        <v>655423000</v>
      </c>
      <c r="G2496" s="84"/>
    </row>
    <row r="2497" spans="1:7" ht="26.4">
      <c r="A2497" s="222" t="s">
        <v>3425</v>
      </c>
      <c r="B2497" s="222"/>
      <c r="C2497" s="222"/>
      <c r="D2497" s="222"/>
      <c r="E2497" s="110" t="s">
        <v>3590</v>
      </c>
      <c r="F2497" s="86">
        <v>629001000</v>
      </c>
      <c r="G2497" s="84"/>
    </row>
    <row r="2498" spans="1:7" ht="26.4">
      <c r="A2498" s="222" t="s">
        <v>3427</v>
      </c>
      <c r="B2498" s="222"/>
      <c r="C2498" s="222"/>
      <c r="D2498" s="222"/>
      <c r="E2498" s="110" t="s">
        <v>3591</v>
      </c>
      <c r="F2498" s="86">
        <v>653004000</v>
      </c>
      <c r="G2498" s="84"/>
    </row>
    <row r="2499" spans="1:7" ht="26.4">
      <c r="A2499" s="222" t="s">
        <v>3429</v>
      </c>
      <c r="B2499" s="222"/>
      <c r="C2499" s="222"/>
      <c r="D2499" s="222"/>
      <c r="E2499" s="110" t="s">
        <v>3592</v>
      </c>
      <c r="F2499" s="86">
        <v>646849000</v>
      </c>
      <c r="G2499" s="84"/>
    </row>
    <row r="2500" spans="1:7" ht="26.4">
      <c r="A2500" s="222" t="s">
        <v>3431</v>
      </c>
      <c r="B2500" s="222"/>
      <c r="C2500" s="222"/>
      <c r="D2500" s="222"/>
      <c r="E2500" s="110" t="s">
        <v>3593</v>
      </c>
      <c r="F2500" s="86">
        <v>626828000</v>
      </c>
      <c r="G2500" s="84"/>
    </row>
    <row r="2501" spans="1:7" ht="26.4">
      <c r="A2501" s="222" t="s">
        <v>3433</v>
      </c>
      <c r="B2501" s="222"/>
      <c r="C2501" s="222"/>
      <c r="D2501" s="222"/>
      <c r="E2501" s="110" t="s">
        <v>3594</v>
      </c>
      <c r="F2501" s="86">
        <v>614276000</v>
      </c>
      <c r="G2501" s="84"/>
    </row>
    <row r="2502" spans="1:7" ht="26.4">
      <c r="A2502" s="222" t="s">
        <v>3435</v>
      </c>
      <c r="B2502" s="222"/>
      <c r="C2502" s="222"/>
      <c r="D2502" s="222"/>
      <c r="E2502" s="110" t="s">
        <v>3595</v>
      </c>
      <c r="F2502" s="86">
        <v>657623000</v>
      </c>
      <c r="G2502" s="84"/>
    </row>
    <row r="2503" spans="1:7" ht="26.4">
      <c r="A2503" s="222" t="s">
        <v>3437</v>
      </c>
      <c r="B2503" s="222"/>
      <c r="C2503" s="222"/>
      <c r="D2503" s="222"/>
      <c r="E2503" s="110" t="s">
        <v>3596</v>
      </c>
      <c r="F2503" s="86">
        <v>678886000</v>
      </c>
      <c r="G2503" s="84"/>
    </row>
    <row r="2504" spans="1:7" ht="26.4">
      <c r="A2504" s="222" t="s">
        <v>3439</v>
      </c>
      <c r="B2504" s="222"/>
      <c r="C2504" s="222"/>
      <c r="D2504" s="222"/>
      <c r="E2504" s="110" t="s">
        <v>3597</v>
      </c>
      <c r="F2504" s="86">
        <v>669358000</v>
      </c>
      <c r="G2504" s="84"/>
    </row>
    <row r="2505" spans="1:7" ht="13.2">
      <c r="A2505" s="222" t="s">
        <v>3441</v>
      </c>
      <c r="B2505" s="222"/>
      <c r="C2505" s="222"/>
      <c r="D2505" s="222"/>
      <c r="E2505" s="90" t="s">
        <v>3598</v>
      </c>
      <c r="F2505" s="86">
        <v>638625000</v>
      </c>
      <c r="G2505" s="84"/>
    </row>
    <row r="2506" spans="1:7" ht="26.4">
      <c r="A2506" s="222" t="s">
        <v>3443</v>
      </c>
      <c r="B2506" s="222"/>
      <c r="C2506" s="222"/>
      <c r="D2506" s="222"/>
      <c r="E2506" s="90" t="s">
        <v>3599</v>
      </c>
      <c r="F2506" s="86">
        <v>632934000</v>
      </c>
      <c r="G2506" s="84"/>
    </row>
    <row r="2507" spans="1:7" ht="13.2">
      <c r="A2507" s="222" t="s">
        <v>3445</v>
      </c>
      <c r="B2507" s="222"/>
      <c r="C2507" s="222"/>
      <c r="D2507" s="222"/>
      <c r="E2507" s="90" t="s">
        <v>3600</v>
      </c>
      <c r="F2507" s="86">
        <v>607538000</v>
      </c>
      <c r="G2507" s="84"/>
    </row>
    <row r="2508" spans="1:7" ht="26.4">
      <c r="A2508" s="222" t="s">
        <v>3447</v>
      </c>
      <c r="B2508" s="222"/>
      <c r="C2508" s="222"/>
      <c r="D2508" s="222"/>
      <c r="E2508" s="90" t="s">
        <v>3601</v>
      </c>
      <c r="F2508" s="86">
        <v>635741000</v>
      </c>
      <c r="G2508" s="84"/>
    </row>
    <row r="2509" spans="1:7" ht="26.4">
      <c r="A2509" s="222" t="s">
        <v>3449</v>
      </c>
      <c r="B2509" s="222"/>
      <c r="C2509" s="222"/>
      <c r="D2509" s="222"/>
      <c r="E2509" s="90" t="s">
        <v>3602</v>
      </c>
      <c r="F2509" s="86">
        <v>628978000</v>
      </c>
      <c r="G2509" s="84"/>
    </row>
    <row r="2510" spans="1:7" ht="26.4">
      <c r="A2510" s="222" t="s">
        <v>3451</v>
      </c>
      <c r="B2510" s="222"/>
      <c r="C2510" s="222"/>
      <c r="D2510" s="222"/>
      <c r="E2510" s="90" t="s">
        <v>3603</v>
      </c>
      <c r="F2510" s="86">
        <v>682582000</v>
      </c>
      <c r="G2510" s="84"/>
    </row>
    <row r="2511" spans="1:7" ht="26.4">
      <c r="A2511" s="222" t="s">
        <v>3453</v>
      </c>
      <c r="B2511" s="222"/>
      <c r="C2511" s="222"/>
      <c r="D2511" s="222"/>
      <c r="E2511" s="90" t="s">
        <v>3604</v>
      </c>
      <c r="F2511" s="86">
        <v>607569000</v>
      </c>
      <c r="G2511" s="84"/>
    </row>
    <row r="2512" spans="1:7" ht="13.2">
      <c r="A2512" s="222" t="s">
        <v>3455</v>
      </c>
      <c r="B2512" s="222"/>
      <c r="C2512" s="222"/>
      <c r="D2512" s="222"/>
      <c r="E2512" s="90" t="s">
        <v>3605</v>
      </c>
      <c r="F2512" s="86">
        <v>612352000</v>
      </c>
      <c r="G2512" s="84"/>
    </row>
    <row r="2513" spans="1:7" ht="26.4">
      <c r="A2513" s="222" t="s">
        <v>3457</v>
      </c>
      <c r="B2513" s="222"/>
      <c r="C2513" s="222"/>
      <c r="D2513" s="222"/>
      <c r="E2513" s="90" t="s">
        <v>3606</v>
      </c>
      <c r="F2513" s="86">
        <v>610883000</v>
      </c>
      <c r="G2513" s="84"/>
    </row>
    <row r="2514" spans="1:7" ht="26.4">
      <c r="A2514" s="222" t="s">
        <v>3459</v>
      </c>
      <c r="B2514" s="222"/>
      <c r="C2514" s="222"/>
      <c r="D2514" s="222"/>
      <c r="E2514" s="90" t="s">
        <v>3607</v>
      </c>
      <c r="F2514" s="86">
        <v>655402000</v>
      </c>
      <c r="G2514" s="84"/>
    </row>
    <row r="2515" spans="1:7" ht="26.4">
      <c r="A2515" s="222" t="s">
        <v>3461</v>
      </c>
      <c r="B2515" s="222"/>
      <c r="C2515" s="222"/>
      <c r="D2515" s="222"/>
      <c r="E2515" s="90" t="s">
        <v>3608</v>
      </c>
      <c r="F2515" s="86">
        <v>640600000</v>
      </c>
      <c r="G2515" s="84"/>
    </row>
    <row r="2516" spans="1:7" ht="26.4">
      <c r="A2516" s="222" t="s">
        <v>3463</v>
      </c>
      <c r="B2516" s="222"/>
      <c r="C2516" s="222"/>
      <c r="D2516" s="222"/>
      <c r="E2516" s="110" t="s">
        <v>3609</v>
      </c>
      <c r="F2516" s="86">
        <v>666295000</v>
      </c>
      <c r="G2516" s="84"/>
    </row>
    <row r="2517" spans="1:7" ht="13.2">
      <c r="A2517" s="222" t="s">
        <v>3465</v>
      </c>
      <c r="B2517" s="222"/>
      <c r="C2517" s="222"/>
      <c r="D2517" s="222"/>
      <c r="E2517" s="90" t="s">
        <v>3610</v>
      </c>
      <c r="F2517" s="86">
        <v>626074000</v>
      </c>
      <c r="G2517" s="84"/>
    </row>
    <row r="2518" spans="1:7" ht="26.4">
      <c r="A2518" s="222" t="s">
        <v>3467</v>
      </c>
      <c r="B2518" s="222"/>
      <c r="C2518" s="222"/>
      <c r="D2518" s="222"/>
      <c r="E2518" s="90" t="s">
        <v>3611</v>
      </c>
      <c r="F2518" s="86">
        <v>629160000</v>
      </c>
      <c r="G2518" s="84"/>
    </row>
    <row r="2519" spans="1:7" ht="13.2">
      <c r="A2519" s="222" t="s">
        <v>3469</v>
      </c>
      <c r="B2519" s="222"/>
      <c r="C2519" s="222"/>
      <c r="D2519" s="222"/>
      <c r="E2519" s="90" t="s">
        <v>3612</v>
      </c>
      <c r="F2519" s="86">
        <v>614798000</v>
      </c>
      <c r="G2519" s="84"/>
    </row>
    <row r="2520" spans="1:7" ht="26.4">
      <c r="A2520" s="222" t="s">
        <v>3471</v>
      </c>
      <c r="B2520" s="222"/>
      <c r="C2520" s="222"/>
      <c r="D2520" s="222"/>
      <c r="E2520" s="90" t="s">
        <v>3613</v>
      </c>
      <c r="F2520" s="86">
        <v>621804000</v>
      </c>
      <c r="G2520" s="84"/>
    </row>
    <row r="2521" spans="1:7" ht="26.4">
      <c r="A2521" s="222" t="s">
        <v>3473</v>
      </c>
      <c r="B2521" s="222"/>
      <c r="C2521" s="222"/>
      <c r="D2521" s="222"/>
      <c r="E2521" s="90" t="s">
        <v>3614</v>
      </c>
      <c r="F2521" s="86">
        <v>625223000</v>
      </c>
      <c r="G2521" s="84"/>
    </row>
    <row r="2522" spans="1:7" ht="26.4">
      <c r="A2522" s="222" t="s">
        <v>3475</v>
      </c>
      <c r="B2522" s="222"/>
      <c r="C2522" s="222"/>
      <c r="D2522" s="222"/>
      <c r="E2522" s="90" t="s">
        <v>3615</v>
      </c>
      <c r="F2522" s="86">
        <v>651077000</v>
      </c>
      <c r="G2522" s="84"/>
    </row>
    <row r="2523" spans="1:7" ht="26.4">
      <c r="A2523" s="222" t="s">
        <v>3477</v>
      </c>
      <c r="B2523" s="222"/>
      <c r="C2523" s="222"/>
      <c r="D2523" s="222"/>
      <c r="E2523" s="90" t="s">
        <v>3616</v>
      </c>
      <c r="F2523" s="86">
        <v>662524000</v>
      </c>
      <c r="G2523" s="84"/>
    </row>
    <row r="2524" spans="1:7" ht="13.2">
      <c r="A2524" s="222"/>
      <c r="B2524" s="222"/>
      <c r="C2524" s="222"/>
      <c r="D2524" s="222"/>
      <c r="E2524" s="90"/>
      <c r="F2524" s="86"/>
      <c r="G2524" s="84"/>
    </row>
    <row r="2525" spans="1:7" s="7" customFormat="1" ht="26.4">
      <c r="A2525" s="223" t="s">
        <v>3617</v>
      </c>
      <c r="B2525" s="223"/>
      <c r="C2525" s="223"/>
      <c r="D2525" s="223"/>
      <c r="E2525" s="136" t="s">
        <v>3618</v>
      </c>
      <c r="F2525" s="108">
        <v>1591500000</v>
      </c>
      <c r="G2525" s="85" t="s">
        <v>3621</v>
      </c>
    </row>
    <row r="2526" spans="1:7" ht="26.4">
      <c r="A2526" s="222" t="s">
        <v>3619</v>
      </c>
      <c r="B2526" s="222"/>
      <c r="C2526" s="222"/>
      <c r="D2526" s="222"/>
      <c r="E2526" s="110" t="s">
        <v>3620</v>
      </c>
      <c r="F2526" s="86">
        <v>130000000</v>
      </c>
      <c r="G2526" s="84"/>
    </row>
    <row r="2527" spans="1:7" ht="26.4">
      <c r="A2527" s="222" t="s">
        <v>3622</v>
      </c>
      <c r="B2527" s="222"/>
      <c r="C2527" s="222"/>
      <c r="D2527" s="222"/>
      <c r="E2527" s="110" t="s">
        <v>3623</v>
      </c>
      <c r="F2527" s="86">
        <v>94000000</v>
      </c>
      <c r="G2527" s="84"/>
    </row>
    <row r="2528" spans="1:7" ht="26.4">
      <c r="A2528" s="222" t="s">
        <v>3624</v>
      </c>
      <c r="B2528" s="222"/>
      <c r="C2528" s="222"/>
      <c r="D2528" s="222"/>
      <c r="E2528" s="110" t="s">
        <v>3625</v>
      </c>
      <c r="F2528" s="86">
        <v>118000000</v>
      </c>
      <c r="G2528" s="84"/>
    </row>
    <row r="2529" spans="1:7" ht="26.4">
      <c r="A2529" s="222" t="s">
        <v>3626</v>
      </c>
      <c r="B2529" s="222"/>
      <c r="C2529" s="222"/>
      <c r="D2529" s="222"/>
      <c r="E2529" s="110" t="s">
        <v>3627</v>
      </c>
      <c r="F2529" s="86">
        <v>124000000</v>
      </c>
      <c r="G2529" s="84"/>
    </row>
    <row r="2530" spans="1:7" ht="26.4">
      <c r="A2530" s="222" t="s">
        <v>3628</v>
      </c>
      <c r="B2530" s="222"/>
      <c r="C2530" s="222"/>
      <c r="D2530" s="222"/>
      <c r="E2530" s="110" t="s">
        <v>3629</v>
      </c>
      <c r="F2530" s="86">
        <v>106000000</v>
      </c>
      <c r="G2530" s="84"/>
    </row>
    <row r="2531" spans="1:7" ht="26.4">
      <c r="A2531" s="222" t="s">
        <v>3630</v>
      </c>
      <c r="B2531" s="222"/>
      <c r="C2531" s="222"/>
      <c r="D2531" s="222"/>
      <c r="E2531" s="110" t="s">
        <v>3631</v>
      </c>
      <c r="F2531" s="86">
        <v>107500000</v>
      </c>
      <c r="G2531" s="84"/>
    </row>
    <row r="2532" spans="1:7" ht="26.4">
      <c r="A2532" s="222" t="s">
        <v>3632</v>
      </c>
      <c r="B2532" s="222"/>
      <c r="C2532" s="222"/>
      <c r="D2532" s="222"/>
      <c r="E2532" s="110" t="s">
        <v>3633</v>
      </c>
      <c r="F2532" s="86">
        <v>89500000</v>
      </c>
      <c r="G2532" s="84"/>
    </row>
    <row r="2533" spans="1:7" ht="26.4">
      <c r="A2533" s="222" t="s">
        <v>3634</v>
      </c>
      <c r="B2533" s="222"/>
      <c r="C2533" s="222"/>
      <c r="D2533" s="222"/>
      <c r="E2533" s="110" t="s">
        <v>3635</v>
      </c>
      <c r="F2533" s="86">
        <v>169000000</v>
      </c>
      <c r="G2533" s="84"/>
    </row>
    <row r="2534" spans="1:7" ht="26.4">
      <c r="A2534" s="222" t="s">
        <v>3636</v>
      </c>
      <c r="B2534" s="222"/>
      <c r="C2534" s="222"/>
      <c r="D2534" s="222"/>
      <c r="E2534" s="110" t="s">
        <v>3637</v>
      </c>
      <c r="F2534" s="86">
        <v>113500000</v>
      </c>
      <c r="G2534" s="84"/>
    </row>
    <row r="2535" spans="1:7" ht="26.4">
      <c r="A2535" s="222" t="s">
        <v>3638</v>
      </c>
      <c r="B2535" s="222"/>
      <c r="C2535" s="222"/>
      <c r="D2535" s="222"/>
      <c r="E2535" s="110" t="s">
        <v>3639</v>
      </c>
      <c r="F2535" s="86">
        <v>101500000</v>
      </c>
      <c r="G2535" s="84"/>
    </row>
    <row r="2536" spans="1:7" ht="26.4">
      <c r="A2536" s="222" t="s">
        <v>3640</v>
      </c>
      <c r="B2536" s="222"/>
      <c r="C2536" s="222"/>
      <c r="D2536" s="222"/>
      <c r="E2536" s="110" t="s">
        <v>3641</v>
      </c>
      <c r="F2536" s="86">
        <v>95500000</v>
      </c>
      <c r="G2536" s="84"/>
    </row>
    <row r="2537" spans="1:7" ht="26.4">
      <c r="A2537" s="222" t="s">
        <v>3642</v>
      </c>
      <c r="B2537" s="222"/>
      <c r="C2537" s="222"/>
      <c r="D2537" s="222"/>
      <c r="E2537" s="110" t="s">
        <v>3643</v>
      </c>
      <c r="F2537" s="86">
        <v>94000000</v>
      </c>
      <c r="G2537" s="84"/>
    </row>
    <row r="2538" spans="1:7" ht="26.4">
      <c r="A2538" s="222" t="s">
        <v>3644</v>
      </c>
      <c r="B2538" s="222"/>
      <c r="C2538" s="222"/>
      <c r="D2538" s="222"/>
      <c r="E2538" s="110" t="s">
        <v>3645</v>
      </c>
      <c r="F2538" s="86">
        <v>64000000</v>
      </c>
      <c r="G2538" s="84"/>
    </row>
    <row r="2539" spans="1:7" ht="26.4">
      <c r="A2539" s="222" t="s">
        <v>3646</v>
      </c>
      <c r="B2539" s="222"/>
      <c r="C2539" s="222"/>
      <c r="D2539" s="222"/>
      <c r="E2539" s="110" t="s">
        <v>3647</v>
      </c>
      <c r="F2539" s="86">
        <v>68500000</v>
      </c>
      <c r="G2539" s="84"/>
    </row>
    <row r="2540" spans="1:7" ht="26.4">
      <c r="A2540" s="222" t="s">
        <v>3648</v>
      </c>
      <c r="B2540" s="222"/>
      <c r="C2540" s="222"/>
      <c r="D2540" s="222"/>
      <c r="E2540" s="110" t="s">
        <v>3649</v>
      </c>
      <c r="F2540" s="86">
        <v>116500000</v>
      </c>
      <c r="G2540" s="84"/>
    </row>
    <row r="2541" spans="1:7" ht="13.2">
      <c r="A2541" s="222"/>
      <c r="B2541" s="222"/>
      <c r="C2541" s="222"/>
      <c r="D2541" s="222"/>
      <c r="E2541" s="110"/>
      <c r="F2541" s="86"/>
      <c r="G2541" s="84"/>
    </row>
    <row r="2542" spans="1:7" s="7" customFormat="1" ht="13.2">
      <c r="A2542" s="223" t="s">
        <v>3650</v>
      </c>
      <c r="B2542" s="223"/>
      <c r="C2542" s="223"/>
      <c r="D2542" s="223"/>
      <c r="E2542" s="85" t="s">
        <v>47</v>
      </c>
      <c r="F2542" s="108">
        <v>2500000000</v>
      </c>
      <c r="G2542" s="109"/>
    </row>
    <row r="2543" spans="1:7" s="7" customFormat="1" ht="13.2">
      <c r="A2543" s="223" t="s">
        <v>3651</v>
      </c>
      <c r="B2543" s="223"/>
      <c r="C2543" s="223"/>
      <c r="D2543" s="223"/>
      <c r="E2543" s="85" t="s">
        <v>3652</v>
      </c>
      <c r="F2543" s="108">
        <v>2500000000</v>
      </c>
      <c r="G2543" s="109"/>
    </row>
    <row r="2544" spans="1:7" ht="13.2">
      <c r="A2544" s="222" t="s">
        <v>3653</v>
      </c>
      <c r="B2544" s="222"/>
      <c r="C2544" s="222"/>
      <c r="D2544" s="222"/>
      <c r="E2544" s="90" t="s">
        <v>3654</v>
      </c>
      <c r="F2544" s="86">
        <v>2500000000</v>
      </c>
      <c r="G2544" s="84"/>
    </row>
    <row r="2547" spans="6:6" ht="12.75" customHeight="1">
      <c r="F2547" s="67">
        <f>SUBTOTAL(9,F1364:F2398)</f>
        <v>676764281500</v>
      </c>
    </row>
  </sheetData>
  <autoFilter ref="A2:D2544">
    <filterColumn colId="0" showButton="0"/>
    <filterColumn colId="1" showButton="0"/>
    <filterColumn colId="2" showButton="0"/>
  </autoFilter>
  <mergeCells count="2544">
    <mergeCell ref="A1206:D1206"/>
    <mergeCell ref="A1207:D1207"/>
    <mergeCell ref="A1208:D1208"/>
    <mergeCell ref="A1209:D1209"/>
    <mergeCell ref="A12:D12"/>
    <mergeCell ref="A13:D13"/>
    <mergeCell ref="A14:D14"/>
    <mergeCell ref="A15:D15"/>
    <mergeCell ref="A16:D16"/>
    <mergeCell ref="A17:D17"/>
    <mergeCell ref="A7:D7"/>
    <mergeCell ref="A8:D8"/>
    <mergeCell ref="A9:D9"/>
    <mergeCell ref="A10:D10"/>
    <mergeCell ref="A11:D11"/>
    <mergeCell ref="A1:D1"/>
    <mergeCell ref="A2:D2"/>
    <mergeCell ref="A3:D3"/>
    <mergeCell ref="A4:D4"/>
    <mergeCell ref="A5:D5"/>
    <mergeCell ref="A6:D6"/>
    <mergeCell ref="A30:D30"/>
    <mergeCell ref="A31:D31"/>
    <mergeCell ref="A32:D32"/>
    <mergeCell ref="A33:D33"/>
    <mergeCell ref="A34:D34"/>
    <mergeCell ref="A35:D35"/>
    <mergeCell ref="A24:D24"/>
    <mergeCell ref="A25:D25"/>
    <mergeCell ref="A26:D26"/>
    <mergeCell ref="A27:D27"/>
    <mergeCell ref="A28:D28"/>
    <mergeCell ref="A29:D29"/>
    <mergeCell ref="A18:D18"/>
    <mergeCell ref="A19:D19"/>
    <mergeCell ref="A20:D20"/>
    <mergeCell ref="A21:D21"/>
    <mergeCell ref="A22:D22"/>
    <mergeCell ref="A23:D23"/>
    <mergeCell ref="A48:D48"/>
    <mergeCell ref="A49:D49"/>
    <mergeCell ref="A50:D50"/>
    <mergeCell ref="A51:D51"/>
    <mergeCell ref="A52:D52"/>
    <mergeCell ref="A53:D53"/>
    <mergeCell ref="A42:D42"/>
    <mergeCell ref="A43:D43"/>
    <mergeCell ref="A44:D44"/>
    <mergeCell ref="A45:D45"/>
    <mergeCell ref="A46:D46"/>
    <mergeCell ref="A47:D47"/>
    <mergeCell ref="A36:D36"/>
    <mergeCell ref="A37:D37"/>
    <mergeCell ref="A38:D38"/>
    <mergeCell ref="A39:D39"/>
    <mergeCell ref="A40:D40"/>
    <mergeCell ref="A41:D41"/>
    <mergeCell ref="A66:D66"/>
    <mergeCell ref="A67:D67"/>
    <mergeCell ref="A68:D68"/>
    <mergeCell ref="A69:D69"/>
    <mergeCell ref="A70:D70"/>
    <mergeCell ref="A71:D71"/>
    <mergeCell ref="A60:D60"/>
    <mergeCell ref="A61:D61"/>
    <mergeCell ref="A62:D62"/>
    <mergeCell ref="A63:D63"/>
    <mergeCell ref="A64:D64"/>
    <mergeCell ref="A65:D65"/>
    <mergeCell ref="A54:D54"/>
    <mergeCell ref="A55:D55"/>
    <mergeCell ref="A56:D56"/>
    <mergeCell ref="A57:D57"/>
    <mergeCell ref="A58:D58"/>
    <mergeCell ref="A59:D59"/>
    <mergeCell ref="A84:D84"/>
    <mergeCell ref="A85:D85"/>
    <mergeCell ref="A86:D86"/>
    <mergeCell ref="A87:D87"/>
    <mergeCell ref="A88:D88"/>
    <mergeCell ref="A89:D89"/>
    <mergeCell ref="A78:D78"/>
    <mergeCell ref="A79:D79"/>
    <mergeCell ref="A80:D80"/>
    <mergeCell ref="A81:D81"/>
    <mergeCell ref="A82:D82"/>
    <mergeCell ref="A83:D83"/>
    <mergeCell ref="A72:D72"/>
    <mergeCell ref="A73:D73"/>
    <mergeCell ref="A74:D74"/>
    <mergeCell ref="A75:D75"/>
    <mergeCell ref="A76:D76"/>
    <mergeCell ref="A77:D77"/>
    <mergeCell ref="A102:D102"/>
    <mergeCell ref="A103:D103"/>
    <mergeCell ref="A104:D104"/>
    <mergeCell ref="A105:D105"/>
    <mergeCell ref="A106:D106"/>
    <mergeCell ref="A107:D107"/>
    <mergeCell ref="A96:D96"/>
    <mergeCell ref="A97:D97"/>
    <mergeCell ref="A98:D98"/>
    <mergeCell ref="A99:D99"/>
    <mergeCell ref="A100:D100"/>
    <mergeCell ref="A101:D101"/>
    <mergeCell ref="A90:D90"/>
    <mergeCell ref="A91:D91"/>
    <mergeCell ref="A92:D92"/>
    <mergeCell ref="A93:D93"/>
    <mergeCell ref="A94:D94"/>
    <mergeCell ref="A95:D95"/>
    <mergeCell ref="A120:D120"/>
    <mergeCell ref="A121:D121"/>
    <mergeCell ref="A122:D122"/>
    <mergeCell ref="A123:D123"/>
    <mergeCell ref="A124:D124"/>
    <mergeCell ref="A125:D125"/>
    <mergeCell ref="A114:D114"/>
    <mergeCell ref="A115:D115"/>
    <mergeCell ref="A116:D116"/>
    <mergeCell ref="A117:D117"/>
    <mergeCell ref="A118:D118"/>
    <mergeCell ref="A119:D119"/>
    <mergeCell ref="A108:D108"/>
    <mergeCell ref="A109:D109"/>
    <mergeCell ref="A110:D110"/>
    <mergeCell ref="A111:D111"/>
    <mergeCell ref="A112:D112"/>
    <mergeCell ref="A113:D113"/>
    <mergeCell ref="A138:D138"/>
    <mergeCell ref="A139:D139"/>
    <mergeCell ref="A140:D140"/>
    <mergeCell ref="A141:D141"/>
    <mergeCell ref="A142:D142"/>
    <mergeCell ref="A143:D143"/>
    <mergeCell ref="A132:D132"/>
    <mergeCell ref="A133:D133"/>
    <mergeCell ref="A134:D134"/>
    <mergeCell ref="A135:D135"/>
    <mergeCell ref="A136:D136"/>
    <mergeCell ref="A137:D137"/>
    <mergeCell ref="A126:D126"/>
    <mergeCell ref="A127:D127"/>
    <mergeCell ref="A128:D128"/>
    <mergeCell ref="A129:D129"/>
    <mergeCell ref="A130:D130"/>
    <mergeCell ref="A131:D131"/>
    <mergeCell ref="A156:D156"/>
    <mergeCell ref="A157:D157"/>
    <mergeCell ref="A158:D158"/>
    <mergeCell ref="A159:D159"/>
    <mergeCell ref="A160:D160"/>
    <mergeCell ref="A161:D161"/>
    <mergeCell ref="A150:D150"/>
    <mergeCell ref="A151:D151"/>
    <mergeCell ref="A152:D152"/>
    <mergeCell ref="A153:D153"/>
    <mergeCell ref="A154:D154"/>
    <mergeCell ref="A155:D155"/>
    <mergeCell ref="A144:D144"/>
    <mergeCell ref="A145:D145"/>
    <mergeCell ref="A146:D146"/>
    <mergeCell ref="A147:D147"/>
    <mergeCell ref="A148:D148"/>
    <mergeCell ref="A149:D149"/>
    <mergeCell ref="A174:D174"/>
    <mergeCell ref="A175:D175"/>
    <mergeCell ref="A176:D176"/>
    <mergeCell ref="A177:D177"/>
    <mergeCell ref="A178:D178"/>
    <mergeCell ref="A179:D179"/>
    <mergeCell ref="A168:D168"/>
    <mergeCell ref="A169:D169"/>
    <mergeCell ref="A170:D170"/>
    <mergeCell ref="A171:D171"/>
    <mergeCell ref="A172:D172"/>
    <mergeCell ref="A173:D173"/>
    <mergeCell ref="A162:D162"/>
    <mergeCell ref="A163:D163"/>
    <mergeCell ref="A164:D164"/>
    <mergeCell ref="A165:D165"/>
    <mergeCell ref="A166:D166"/>
    <mergeCell ref="A167:D167"/>
    <mergeCell ref="A192:D192"/>
    <mergeCell ref="A193:D193"/>
    <mergeCell ref="A194:D194"/>
    <mergeCell ref="A195:D195"/>
    <mergeCell ref="A196:D196"/>
    <mergeCell ref="A197:D197"/>
    <mergeCell ref="A186:D186"/>
    <mergeCell ref="A187:D187"/>
    <mergeCell ref="A188:D188"/>
    <mergeCell ref="A189:D189"/>
    <mergeCell ref="A190:D190"/>
    <mergeCell ref="A191:D191"/>
    <mergeCell ref="A180:D180"/>
    <mergeCell ref="A181:D181"/>
    <mergeCell ref="A182:D182"/>
    <mergeCell ref="A183:D183"/>
    <mergeCell ref="A184:D184"/>
    <mergeCell ref="A185:D185"/>
    <mergeCell ref="A210:D210"/>
    <mergeCell ref="A211:D211"/>
    <mergeCell ref="A212:D212"/>
    <mergeCell ref="A213:D213"/>
    <mergeCell ref="A214:D214"/>
    <mergeCell ref="A215:D215"/>
    <mergeCell ref="A204:D204"/>
    <mergeCell ref="A205:D205"/>
    <mergeCell ref="A206:D206"/>
    <mergeCell ref="A207:D207"/>
    <mergeCell ref="A208:D208"/>
    <mergeCell ref="A209:D209"/>
    <mergeCell ref="A198:D198"/>
    <mergeCell ref="A199:D199"/>
    <mergeCell ref="A200:D200"/>
    <mergeCell ref="A201:D201"/>
    <mergeCell ref="A202:D202"/>
    <mergeCell ref="A203:D203"/>
    <mergeCell ref="A228:D228"/>
    <mergeCell ref="A229:D229"/>
    <mergeCell ref="A230:D230"/>
    <mergeCell ref="A231:D231"/>
    <mergeCell ref="A232:D232"/>
    <mergeCell ref="A233:D233"/>
    <mergeCell ref="A222:D222"/>
    <mergeCell ref="A223:D223"/>
    <mergeCell ref="A224:D224"/>
    <mergeCell ref="A225:D225"/>
    <mergeCell ref="A226:D226"/>
    <mergeCell ref="A227:D227"/>
    <mergeCell ref="A216:D216"/>
    <mergeCell ref="A217:D217"/>
    <mergeCell ref="A218:D218"/>
    <mergeCell ref="A219:D219"/>
    <mergeCell ref="A220:D220"/>
    <mergeCell ref="A221:D221"/>
    <mergeCell ref="A246:D246"/>
    <mergeCell ref="A247:D247"/>
    <mergeCell ref="A248:D248"/>
    <mergeCell ref="A249:D249"/>
    <mergeCell ref="A250:D250"/>
    <mergeCell ref="A251:D251"/>
    <mergeCell ref="A240:D240"/>
    <mergeCell ref="A241:D241"/>
    <mergeCell ref="A242:D242"/>
    <mergeCell ref="A243:D243"/>
    <mergeCell ref="A244:D244"/>
    <mergeCell ref="A245:D245"/>
    <mergeCell ref="A234:D234"/>
    <mergeCell ref="A235:D235"/>
    <mergeCell ref="A236:D236"/>
    <mergeCell ref="A237:D237"/>
    <mergeCell ref="A238:D238"/>
    <mergeCell ref="A239:D239"/>
    <mergeCell ref="A264:D264"/>
    <mergeCell ref="A265:D265"/>
    <mergeCell ref="A266:D266"/>
    <mergeCell ref="A267:D267"/>
    <mergeCell ref="A268:D268"/>
    <mergeCell ref="A269:D269"/>
    <mergeCell ref="A258:D258"/>
    <mergeCell ref="A259:D259"/>
    <mergeCell ref="A260:D260"/>
    <mergeCell ref="A261:D261"/>
    <mergeCell ref="A262:D262"/>
    <mergeCell ref="A263:D263"/>
    <mergeCell ref="A252:D252"/>
    <mergeCell ref="A253:D253"/>
    <mergeCell ref="A254:D254"/>
    <mergeCell ref="A255:D255"/>
    <mergeCell ref="A256:D256"/>
    <mergeCell ref="A257:D257"/>
    <mergeCell ref="A282:D282"/>
    <mergeCell ref="A283:D283"/>
    <mergeCell ref="A284:D284"/>
    <mergeCell ref="A285:D285"/>
    <mergeCell ref="A286:D286"/>
    <mergeCell ref="A287:D287"/>
    <mergeCell ref="A276:D276"/>
    <mergeCell ref="A277:D277"/>
    <mergeCell ref="A278:D278"/>
    <mergeCell ref="A279:D279"/>
    <mergeCell ref="A280:D280"/>
    <mergeCell ref="A281:D281"/>
    <mergeCell ref="A270:D270"/>
    <mergeCell ref="A271:D271"/>
    <mergeCell ref="A272:D272"/>
    <mergeCell ref="A273:D273"/>
    <mergeCell ref="A274:D274"/>
    <mergeCell ref="A275:D275"/>
    <mergeCell ref="A300:D300"/>
    <mergeCell ref="A301:D301"/>
    <mergeCell ref="A302:D302"/>
    <mergeCell ref="A303:D303"/>
    <mergeCell ref="A304:D304"/>
    <mergeCell ref="A305:D305"/>
    <mergeCell ref="A294:D294"/>
    <mergeCell ref="A295:D295"/>
    <mergeCell ref="A296:D296"/>
    <mergeCell ref="A297:D297"/>
    <mergeCell ref="A298:D298"/>
    <mergeCell ref="A299:D299"/>
    <mergeCell ref="A288:D288"/>
    <mergeCell ref="A289:D289"/>
    <mergeCell ref="A290:D290"/>
    <mergeCell ref="A291:D291"/>
    <mergeCell ref="A292:D292"/>
    <mergeCell ref="A293:D293"/>
    <mergeCell ref="A318:D318"/>
    <mergeCell ref="A319:D319"/>
    <mergeCell ref="A320:D320"/>
    <mergeCell ref="A321:D321"/>
    <mergeCell ref="A322:D322"/>
    <mergeCell ref="A323:D323"/>
    <mergeCell ref="A312:D312"/>
    <mergeCell ref="A313:D313"/>
    <mergeCell ref="A314:D314"/>
    <mergeCell ref="A315:D315"/>
    <mergeCell ref="A316:D316"/>
    <mergeCell ref="A317:D317"/>
    <mergeCell ref="A306:D306"/>
    <mergeCell ref="A307:D307"/>
    <mergeCell ref="A308:D308"/>
    <mergeCell ref="A309:D309"/>
    <mergeCell ref="A310:D310"/>
    <mergeCell ref="A311:D311"/>
    <mergeCell ref="A336:D336"/>
    <mergeCell ref="A337:D337"/>
    <mergeCell ref="A338:D338"/>
    <mergeCell ref="A339:D339"/>
    <mergeCell ref="A340:D340"/>
    <mergeCell ref="A341:D341"/>
    <mergeCell ref="A330:D330"/>
    <mergeCell ref="A331:D331"/>
    <mergeCell ref="A332:D332"/>
    <mergeCell ref="A333:D333"/>
    <mergeCell ref="A334:D334"/>
    <mergeCell ref="A335:D335"/>
    <mergeCell ref="A324:D324"/>
    <mergeCell ref="A325:D325"/>
    <mergeCell ref="A326:D326"/>
    <mergeCell ref="A327:D327"/>
    <mergeCell ref="A328:D328"/>
    <mergeCell ref="A329:D329"/>
    <mergeCell ref="A354:D354"/>
    <mergeCell ref="A355:D355"/>
    <mergeCell ref="A356:D356"/>
    <mergeCell ref="A357:D357"/>
    <mergeCell ref="A358:D358"/>
    <mergeCell ref="A359:D359"/>
    <mergeCell ref="A348:D348"/>
    <mergeCell ref="A349:D349"/>
    <mergeCell ref="A350:D350"/>
    <mergeCell ref="A351:D351"/>
    <mergeCell ref="A352:D352"/>
    <mergeCell ref="A353:D353"/>
    <mergeCell ref="A342:D342"/>
    <mergeCell ref="A343:D343"/>
    <mergeCell ref="A344:D344"/>
    <mergeCell ref="A345:D345"/>
    <mergeCell ref="A346:D346"/>
    <mergeCell ref="A347:D347"/>
    <mergeCell ref="A372:D372"/>
    <mergeCell ref="A373:D373"/>
    <mergeCell ref="A374:D374"/>
    <mergeCell ref="A375:D375"/>
    <mergeCell ref="A376:D376"/>
    <mergeCell ref="A377:D377"/>
    <mergeCell ref="A366:D366"/>
    <mergeCell ref="A367:D367"/>
    <mergeCell ref="A368:D368"/>
    <mergeCell ref="A369:D369"/>
    <mergeCell ref="A370:D370"/>
    <mergeCell ref="A371:D371"/>
    <mergeCell ref="A360:D360"/>
    <mergeCell ref="A361:D361"/>
    <mergeCell ref="A362:D362"/>
    <mergeCell ref="A363:D363"/>
    <mergeCell ref="A364:D364"/>
    <mergeCell ref="A365:D365"/>
    <mergeCell ref="A390:D390"/>
    <mergeCell ref="A391:D391"/>
    <mergeCell ref="A392:D392"/>
    <mergeCell ref="A393:D393"/>
    <mergeCell ref="A394:D394"/>
    <mergeCell ref="A395:D395"/>
    <mergeCell ref="A384:D384"/>
    <mergeCell ref="A385:D385"/>
    <mergeCell ref="A386:D386"/>
    <mergeCell ref="A387:D387"/>
    <mergeCell ref="A388:D388"/>
    <mergeCell ref="A389:D389"/>
    <mergeCell ref="A378:D378"/>
    <mergeCell ref="A379:D379"/>
    <mergeCell ref="A380:D380"/>
    <mergeCell ref="A381:D381"/>
    <mergeCell ref="A382:D382"/>
    <mergeCell ref="A383:D383"/>
    <mergeCell ref="A408:D408"/>
    <mergeCell ref="A409:D409"/>
    <mergeCell ref="A410:D410"/>
    <mergeCell ref="A411:D411"/>
    <mergeCell ref="A412:D412"/>
    <mergeCell ref="A413:D413"/>
    <mergeCell ref="A402:D402"/>
    <mergeCell ref="A403:D403"/>
    <mergeCell ref="A404:D404"/>
    <mergeCell ref="A405:D405"/>
    <mergeCell ref="A406:D406"/>
    <mergeCell ref="A407:D407"/>
    <mergeCell ref="A396:D396"/>
    <mergeCell ref="A397:D397"/>
    <mergeCell ref="A398:D398"/>
    <mergeCell ref="A399:D399"/>
    <mergeCell ref="A400:D400"/>
    <mergeCell ref="A401:D401"/>
    <mergeCell ref="A426:D426"/>
    <mergeCell ref="A427:D427"/>
    <mergeCell ref="A428:D428"/>
    <mergeCell ref="A429:D429"/>
    <mergeCell ref="A430:D430"/>
    <mergeCell ref="A431:D431"/>
    <mergeCell ref="A420:D420"/>
    <mergeCell ref="A421:D421"/>
    <mergeCell ref="A422:D422"/>
    <mergeCell ref="A423:D423"/>
    <mergeCell ref="A424:D424"/>
    <mergeCell ref="A425:D425"/>
    <mergeCell ref="A414:D414"/>
    <mergeCell ref="A415:D415"/>
    <mergeCell ref="A416:D416"/>
    <mergeCell ref="A417:D417"/>
    <mergeCell ref="A418:D418"/>
    <mergeCell ref="A419:D419"/>
    <mergeCell ref="A444:D444"/>
    <mergeCell ref="A445:D445"/>
    <mergeCell ref="A446:D446"/>
    <mergeCell ref="A447:D447"/>
    <mergeCell ref="A448:D448"/>
    <mergeCell ref="A449:D449"/>
    <mergeCell ref="A438:D438"/>
    <mergeCell ref="A439:D439"/>
    <mergeCell ref="A440:D440"/>
    <mergeCell ref="A441:D441"/>
    <mergeCell ref="A442:D442"/>
    <mergeCell ref="A443:D443"/>
    <mergeCell ref="A432:D432"/>
    <mergeCell ref="A433:D433"/>
    <mergeCell ref="A434:D434"/>
    <mergeCell ref="A435:D435"/>
    <mergeCell ref="A436:D436"/>
    <mergeCell ref="A437:D437"/>
    <mergeCell ref="A462:D462"/>
    <mergeCell ref="A463:D463"/>
    <mergeCell ref="A464:D464"/>
    <mergeCell ref="A465:D465"/>
    <mergeCell ref="A466:D466"/>
    <mergeCell ref="A467:D467"/>
    <mergeCell ref="A456:D456"/>
    <mergeCell ref="A457:D457"/>
    <mergeCell ref="A458:D458"/>
    <mergeCell ref="A459:D459"/>
    <mergeCell ref="A460:D460"/>
    <mergeCell ref="A461:D461"/>
    <mergeCell ref="A450:D450"/>
    <mergeCell ref="A451:D451"/>
    <mergeCell ref="A452:D452"/>
    <mergeCell ref="A453:D453"/>
    <mergeCell ref="A454:D454"/>
    <mergeCell ref="A455:D455"/>
    <mergeCell ref="A480:D480"/>
    <mergeCell ref="A481:D481"/>
    <mergeCell ref="A482:D482"/>
    <mergeCell ref="A483:D483"/>
    <mergeCell ref="A484:D484"/>
    <mergeCell ref="A485:D485"/>
    <mergeCell ref="A474:D474"/>
    <mergeCell ref="A475:D475"/>
    <mergeCell ref="A476:D476"/>
    <mergeCell ref="A477:D477"/>
    <mergeCell ref="A478:D478"/>
    <mergeCell ref="A479:D479"/>
    <mergeCell ref="A468:D468"/>
    <mergeCell ref="A469:D469"/>
    <mergeCell ref="A470:D470"/>
    <mergeCell ref="A471:D471"/>
    <mergeCell ref="A472:D472"/>
    <mergeCell ref="A473:D473"/>
    <mergeCell ref="A498:D498"/>
    <mergeCell ref="A499:D499"/>
    <mergeCell ref="A500:D500"/>
    <mergeCell ref="A501:D501"/>
    <mergeCell ref="A502:D502"/>
    <mergeCell ref="A503:D503"/>
    <mergeCell ref="A492:D492"/>
    <mergeCell ref="A493:D493"/>
    <mergeCell ref="A494:D494"/>
    <mergeCell ref="A495:D495"/>
    <mergeCell ref="A496:D496"/>
    <mergeCell ref="A497:D497"/>
    <mergeCell ref="A486:D486"/>
    <mergeCell ref="A487:D487"/>
    <mergeCell ref="A488:D488"/>
    <mergeCell ref="A489:D489"/>
    <mergeCell ref="A490:D490"/>
    <mergeCell ref="A491:D491"/>
    <mergeCell ref="A516:D516"/>
    <mergeCell ref="A517:D517"/>
    <mergeCell ref="A518:D518"/>
    <mergeCell ref="A519:D519"/>
    <mergeCell ref="A520:D520"/>
    <mergeCell ref="A521:D521"/>
    <mergeCell ref="A510:D510"/>
    <mergeCell ref="A511:D511"/>
    <mergeCell ref="A512:D512"/>
    <mergeCell ref="A513:D513"/>
    <mergeCell ref="A514:D514"/>
    <mergeCell ref="A515:D515"/>
    <mergeCell ref="A504:D504"/>
    <mergeCell ref="A505:D505"/>
    <mergeCell ref="A506:D506"/>
    <mergeCell ref="A507:D507"/>
    <mergeCell ref="A508:D508"/>
    <mergeCell ref="A509:D509"/>
    <mergeCell ref="A534:D534"/>
    <mergeCell ref="A535:D535"/>
    <mergeCell ref="A536:D536"/>
    <mergeCell ref="A537:D537"/>
    <mergeCell ref="A538:D538"/>
    <mergeCell ref="A539:D539"/>
    <mergeCell ref="A528:D528"/>
    <mergeCell ref="A529:D529"/>
    <mergeCell ref="A530:D530"/>
    <mergeCell ref="A531:D531"/>
    <mergeCell ref="A532:D532"/>
    <mergeCell ref="A533:D533"/>
    <mergeCell ref="A522:D522"/>
    <mergeCell ref="A523:D523"/>
    <mergeCell ref="A524:D524"/>
    <mergeCell ref="A525:D525"/>
    <mergeCell ref="A526:D526"/>
    <mergeCell ref="A527:D527"/>
    <mergeCell ref="A552:D552"/>
    <mergeCell ref="A553:D553"/>
    <mergeCell ref="A554:D554"/>
    <mergeCell ref="A555:D555"/>
    <mergeCell ref="A556:D556"/>
    <mergeCell ref="A557:D557"/>
    <mergeCell ref="A546:D546"/>
    <mergeCell ref="A547:D547"/>
    <mergeCell ref="A548:D548"/>
    <mergeCell ref="A549:D549"/>
    <mergeCell ref="A550:D550"/>
    <mergeCell ref="A551:D551"/>
    <mergeCell ref="A540:D540"/>
    <mergeCell ref="A541:D541"/>
    <mergeCell ref="A542:D542"/>
    <mergeCell ref="A543:D543"/>
    <mergeCell ref="A544:D544"/>
    <mergeCell ref="A545:D545"/>
    <mergeCell ref="A570:D570"/>
    <mergeCell ref="A571:D571"/>
    <mergeCell ref="A572:D572"/>
    <mergeCell ref="A573:D573"/>
    <mergeCell ref="A574:D574"/>
    <mergeCell ref="A575:D575"/>
    <mergeCell ref="A564:D564"/>
    <mergeCell ref="A565:D565"/>
    <mergeCell ref="A566:D566"/>
    <mergeCell ref="A567:D567"/>
    <mergeCell ref="A568:D568"/>
    <mergeCell ref="A569:D569"/>
    <mergeCell ref="A558:D558"/>
    <mergeCell ref="A559:D559"/>
    <mergeCell ref="A560:D560"/>
    <mergeCell ref="A561:D561"/>
    <mergeCell ref="A562:D562"/>
    <mergeCell ref="A563:D563"/>
    <mergeCell ref="A588:D588"/>
    <mergeCell ref="A589:D589"/>
    <mergeCell ref="A590:D590"/>
    <mergeCell ref="A591:D591"/>
    <mergeCell ref="A592:D592"/>
    <mergeCell ref="A593:D593"/>
    <mergeCell ref="A582:D582"/>
    <mergeCell ref="A583:D583"/>
    <mergeCell ref="A584:D584"/>
    <mergeCell ref="A585:D585"/>
    <mergeCell ref="A586:D586"/>
    <mergeCell ref="A587:D587"/>
    <mergeCell ref="A576:D576"/>
    <mergeCell ref="A577:D577"/>
    <mergeCell ref="A578:D578"/>
    <mergeCell ref="A579:D579"/>
    <mergeCell ref="A580:D580"/>
    <mergeCell ref="A581:D581"/>
    <mergeCell ref="A606:D606"/>
    <mergeCell ref="A607:D607"/>
    <mergeCell ref="A608:D608"/>
    <mergeCell ref="A609:D609"/>
    <mergeCell ref="A610:D610"/>
    <mergeCell ref="A611:D611"/>
    <mergeCell ref="A600:D600"/>
    <mergeCell ref="A601:D601"/>
    <mergeCell ref="A602:D602"/>
    <mergeCell ref="A603:D603"/>
    <mergeCell ref="A604:D604"/>
    <mergeCell ref="A605:D605"/>
    <mergeCell ref="A594:D594"/>
    <mergeCell ref="A595:D595"/>
    <mergeCell ref="A596:D596"/>
    <mergeCell ref="A597:D597"/>
    <mergeCell ref="A598:D598"/>
    <mergeCell ref="A599:D599"/>
    <mergeCell ref="A624:D624"/>
    <mergeCell ref="A625:D625"/>
    <mergeCell ref="A626:D626"/>
    <mergeCell ref="A627:D627"/>
    <mergeCell ref="A628:D628"/>
    <mergeCell ref="A629:D629"/>
    <mergeCell ref="A618:D618"/>
    <mergeCell ref="A619:D619"/>
    <mergeCell ref="A620:D620"/>
    <mergeCell ref="A621:D621"/>
    <mergeCell ref="A622:D622"/>
    <mergeCell ref="A623:D623"/>
    <mergeCell ref="A612:D612"/>
    <mergeCell ref="A613:D613"/>
    <mergeCell ref="A614:D614"/>
    <mergeCell ref="A615:D615"/>
    <mergeCell ref="A616:D616"/>
    <mergeCell ref="A617:D617"/>
    <mergeCell ref="A642:D642"/>
    <mergeCell ref="A643:D643"/>
    <mergeCell ref="A644:D644"/>
    <mergeCell ref="A645:D645"/>
    <mergeCell ref="A646:D646"/>
    <mergeCell ref="A647:D647"/>
    <mergeCell ref="A636:D636"/>
    <mergeCell ref="A637:D637"/>
    <mergeCell ref="A638:D638"/>
    <mergeCell ref="A639:D639"/>
    <mergeCell ref="A640:D640"/>
    <mergeCell ref="A641:D641"/>
    <mergeCell ref="A630:D630"/>
    <mergeCell ref="A631:D631"/>
    <mergeCell ref="A632:D632"/>
    <mergeCell ref="A633:D633"/>
    <mergeCell ref="A634:D634"/>
    <mergeCell ref="A635:D635"/>
    <mergeCell ref="A660:D660"/>
    <mergeCell ref="A661:D661"/>
    <mergeCell ref="A662:D662"/>
    <mergeCell ref="A663:D663"/>
    <mergeCell ref="A664:D664"/>
    <mergeCell ref="A665:D665"/>
    <mergeCell ref="A654:D654"/>
    <mergeCell ref="A655:D655"/>
    <mergeCell ref="A656:D656"/>
    <mergeCell ref="A657:D657"/>
    <mergeCell ref="A658:D658"/>
    <mergeCell ref="A659:D659"/>
    <mergeCell ref="A648:D648"/>
    <mergeCell ref="A649:D649"/>
    <mergeCell ref="A650:D650"/>
    <mergeCell ref="A651:D651"/>
    <mergeCell ref="A652:D652"/>
    <mergeCell ref="A653:D653"/>
    <mergeCell ref="A678:D678"/>
    <mergeCell ref="A679:D679"/>
    <mergeCell ref="A680:D680"/>
    <mergeCell ref="A681:D681"/>
    <mergeCell ref="A682:D682"/>
    <mergeCell ref="A683:D683"/>
    <mergeCell ref="A672:D672"/>
    <mergeCell ref="A673:D673"/>
    <mergeCell ref="A674:D674"/>
    <mergeCell ref="A675:D675"/>
    <mergeCell ref="A676:D676"/>
    <mergeCell ref="A677:D677"/>
    <mergeCell ref="A666:D666"/>
    <mergeCell ref="A667:D667"/>
    <mergeCell ref="A668:D668"/>
    <mergeCell ref="A669:D669"/>
    <mergeCell ref="A670:D670"/>
    <mergeCell ref="A671:D671"/>
    <mergeCell ref="A696:D696"/>
    <mergeCell ref="A697:D697"/>
    <mergeCell ref="A698:D698"/>
    <mergeCell ref="A699:D699"/>
    <mergeCell ref="A700:D700"/>
    <mergeCell ref="A701:D701"/>
    <mergeCell ref="A690:D690"/>
    <mergeCell ref="A691:D691"/>
    <mergeCell ref="A692:D692"/>
    <mergeCell ref="A693:D693"/>
    <mergeCell ref="A694:D694"/>
    <mergeCell ref="A695:D695"/>
    <mergeCell ref="A684:D684"/>
    <mergeCell ref="A685:D685"/>
    <mergeCell ref="A686:D686"/>
    <mergeCell ref="A687:D687"/>
    <mergeCell ref="A688:D688"/>
    <mergeCell ref="A689:D689"/>
    <mergeCell ref="A714:D714"/>
    <mergeCell ref="A715:D715"/>
    <mergeCell ref="A716:D716"/>
    <mergeCell ref="A717:D717"/>
    <mergeCell ref="A718:D718"/>
    <mergeCell ref="A719:D719"/>
    <mergeCell ref="A708:D708"/>
    <mergeCell ref="A709:D709"/>
    <mergeCell ref="A710:D710"/>
    <mergeCell ref="A711:D711"/>
    <mergeCell ref="A712:D712"/>
    <mergeCell ref="A713:D713"/>
    <mergeCell ref="A702:D702"/>
    <mergeCell ref="A703:D703"/>
    <mergeCell ref="A704:D704"/>
    <mergeCell ref="A705:D705"/>
    <mergeCell ref="A706:D706"/>
    <mergeCell ref="A707:D707"/>
    <mergeCell ref="A732:D732"/>
    <mergeCell ref="A733:D733"/>
    <mergeCell ref="A734:D734"/>
    <mergeCell ref="A735:D735"/>
    <mergeCell ref="A736:D736"/>
    <mergeCell ref="A737:D737"/>
    <mergeCell ref="A726:D726"/>
    <mergeCell ref="A727:D727"/>
    <mergeCell ref="A728:D728"/>
    <mergeCell ref="A729:D729"/>
    <mergeCell ref="A730:D730"/>
    <mergeCell ref="A731:D731"/>
    <mergeCell ref="A720:D720"/>
    <mergeCell ref="A721:D721"/>
    <mergeCell ref="A722:D722"/>
    <mergeCell ref="A723:D723"/>
    <mergeCell ref="A724:D724"/>
    <mergeCell ref="A725:D725"/>
    <mergeCell ref="A750:D750"/>
    <mergeCell ref="A751:D751"/>
    <mergeCell ref="A752:D752"/>
    <mergeCell ref="A753:D753"/>
    <mergeCell ref="A754:D754"/>
    <mergeCell ref="A755:D755"/>
    <mergeCell ref="A744:D744"/>
    <mergeCell ref="A745:D745"/>
    <mergeCell ref="A746:D746"/>
    <mergeCell ref="A747:D747"/>
    <mergeCell ref="A748:D748"/>
    <mergeCell ref="A749:D749"/>
    <mergeCell ref="A738:D738"/>
    <mergeCell ref="A739:D739"/>
    <mergeCell ref="A740:D740"/>
    <mergeCell ref="A741:D741"/>
    <mergeCell ref="A742:D742"/>
    <mergeCell ref="A743:D743"/>
    <mergeCell ref="A768:D768"/>
    <mergeCell ref="A769:D769"/>
    <mergeCell ref="A770:D770"/>
    <mergeCell ref="A771:D771"/>
    <mergeCell ref="A772:D772"/>
    <mergeCell ref="A773:D773"/>
    <mergeCell ref="A762:D762"/>
    <mergeCell ref="A763:D763"/>
    <mergeCell ref="A764:D764"/>
    <mergeCell ref="A765:D765"/>
    <mergeCell ref="A766:D766"/>
    <mergeCell ref="A767:D767"/>
    <mergeCell ref="A756:D756"/>
    <mergeCell ref="A757:D757"/>
    <mergeCell ref="A758:D758"/>
    <mergeCell ref="A759:D759"/>
    <mergeCell ref="A760:D760"/>
    <mergeCell ref="A761:D761"/>
    <mergeCell ref="A786:D786"/>
    <mergeCell ref="A787:D787"/>
    <mergeCell ref="A788:D788"/>
    <mergeCell ref="A789:D789"/>
    <mergeCell ref="A790:D790"/>
    <mergeCell ref="A791:D791"/>
    <mergeCell ref="A780:D780"/>
    <mergeCell ref="A781:D781"/>
    <mergeCell ref="A782:D782"/>
    <mergeCell ref="A783:D783"/>
    <mergeCell ref="A784:D784"/>
    <mergeCell ref="A785:D785"/>
    <mergeCell ref="A774:D774"/>
    <mergeCell ref="A775:D775"/>
    <mergeCell ref="A776:D776"/>
    <mergeCell ref="A777:D777"/>
    <mergeCell ref="A778:D778"/>
    <mergeCell ref="A779:D779"/>
    <mergeCell ref="A804:D804"/>
    <mergeCell ref="A805:D805"/>
    <mergeCell ref="A806:D806"/>
    <mergeCell ref="A807:D807"/>
    <mergeCell ref="A808:D808"/>
    <mergeCell ref="A809:D809"/>
    <mergeCell ref="A798:D798"/>
    <mergeCell ref="A799:D799"/>
    <mergeCell ref="A800:D800"/>
    <mergeCell ref="A801:D801"/>
    <mergeCell ref="A802:D802"/>
    <mergeCell ref="A803:D803"/>
    <mergeCell ref="A792:D792"/>
    <mergeCell ref="A793:D793"/>
    <mergeCell ref="A794:D794"/>
    <mergeCell ref="A795:D795"/>
    <mergeCell ref="A796:D796"/>
    <mergeCell ref="A797:D797"/>
    <mergeCell ref="A822:D822"/>
    <mergeCell ref="A823:D823"/>
    <mergeCell ref="A824:D824"/>
    <mergeCell ref="A825:D825"/>
    <mergeCell ref="A826:D826"/>
    <mergeCell ref="A827:D827"/>
    <mergeCell ref="A816:D816"/>
    <mergeCell ref="A817:D817"/>
    <mergeCell ref="A818:D818"/>
    <mergeCell ref="A819:D819"/>
    <mergeCell ref="A820:D820"/>
    <mergeCell ref="A821:D821"/>
    <mergeCell ref="A810:D810"/>
    <mergeCell ref="A811:D811"/>
    <mergeCell ref="A812:D812"/>
    <mergeCell ref="A813:D813"/>
    <mergeCell ref="A814:D814"/>
    <mergeCell ref="A815:D815"/>
    <mergeCell ref="A840:D840"/>
    <mergeCell ref="A841:D841"/>
    <mergeCell ref="A842:D842"/>
    <mergeCell ref="A843:D843"/>
    <mergeCell ref="A844:D844"/>
    <mergeCell ref="A845:D845"/>
    <mergeCell ref="A834:D834"/>
    <mergeCell ref="A835:D835"/>
    <mergeCell ref="A836:D836"/>
    <mergeCell ref="A837:D837"/>
    <mergeCell ref="A838:D838"/>
    <mergeCell ref="A839:D839"/>
    <mergeCell ref="A828:D828"/>
    <mergeCell ref="A829:D829"/>
    <mergeCell ref="A830:D830"/>
    <mergeCell ref="A831:D831"/>
    <mergeCell ref="A832:D832"/>
    <mergeCell ref="A833:D833"/>
    <mergeCell ref="A858:D858"/>
    <mergeCell ref="A859:D859"/>
    <mergeCell ref="A860:D860"/>
    <mergeCell ref="A861:D861"/>
    <mergeCell ref="A862:D862"/>
    <mergeCell ref="A863:D863"/>
    <mergeCell ref="A852:D852"/>
    <mergeCell ref="A853:D853"/>
    <mergeCell ref="A854:D854"/>
    <mergeCell ref="A855:D855"/>
    <mergeCell ref="A856:D856"/>
    <mergeCell ref="A857:D857"/>
    <mergeCell ref="A846:D846"/>
    <mergeCell ref="A847:D847"/>
    <mergeCell ref="A848:D848"/>
    <mergeCell ref="A849:D849"/>
    <mergeCell ref="A850:D850"/>
    <mergeCell ref="A851:D851"/>
    <mergeCell ref="A876:D876"/>
    <mergeCell ref="A877:D877"/>
    <mergeCell ref="A878:D878"/>
    <mergeCell ref="A879:D879"/>
    <mergeCell ref="A880:D880"/>
    <mergeCell ref="A881:D881"/>
    <mergeCell ref="A870:D870"/>
    <mergeCell ref="A871:D871"/>
    <mergeCell ref="A872:D872"/>
    <mergeCell ref="A873:D873"/>
    <mergeCell ref="A874:D874"/>
    <mergeCell ref="A875:D875"/>
    <mergeCell ref="A864:D864"/>
    <mergeCell ref="A865:D865"/>
    <mergeCell ref="A866:D866"/>
    <mergeCell ref="A867:D867"/>
    <mergeCell ref="A868:D868"/>
    <mergeCell ref="A869:D869"/>
    <mergeCell ref="A894:D894"/>
    <mergeCell ref="A895:D895"/>
    <mergeCell ref="A896:D896"/>
    <mergeCell ref="A897:D897"/>
    <mergeCell ref="A898:D898"/>
    <mergeCell ref="A899:D899"/>
    <mergeCell ref="A888:D888"/>
    <mergeCell ref="A889:D889"/>
    <mergeCell ref="A890:D890"/>
    <mergeCell ref="A891:D891"/>
    <mergeCell ref="A892:D892"/>
    <mergeCell ref="A893:D893"/>
    <mergeCell ref="A882:D882"/>
    <mergeCell ref="A883:D883"/>
    <mergeCell ref="A884:D884"/>
    <mergeCell ref="A885:D885"/>
    <mergeCell ref="A886:D886"/>
    <mergeCell ref="A887:D887"/>
    <mergeCell ref="A912:D912"/>
    <mergeCell ref="A913:D913"/>
    <mergeCell ref="A914:D914"/>
    <mergeCell ref="A915:D915"/>
    <mergeCell ref="A916:D916"/>
    <mergeCell ref="A917:D917"/>
    <mergeCell ref="A906:D906"/>
    <mergeCell ref="A907:D907"/>
    <mergeCell ref="A908:D908"/>
    <mergeCell ref="A909:D909"/>
    <mergeCell ref="A910:D910"/>
    <mergeCell ref="A911:D911"/>
    <mergeCell ref="A900:D900"/>
    <mergeCell ref="A901:D901"/>
    <mergeCell ref="A902:D902"/>
    <mergeCell ref="A903:D903"/>
    <mergeCell ref="A904:D904"/>
    <mergeCell ref="A905:D905"/>
    <mergeCell ref="A930:D930"/>
    <mergeCell ref="A931:D931"/>
    <mergeCell ref="A932:D932"/>
    <mergeCell ref="A933:D933"/>
    <mergeCell ref="A934:D934"/>
    <mergeCell ref="A935:D935"/>
    <mergeCell ref="A924:D924"/>
    <mergeCell ref="A925:D925"/>
    <mergeCell ref="A926:D926"/>
    <mergeCell ref="A927:D927"/>
    <mergeCell ref="A928:D928"/>
    <mergeCell ref="A929:D929"/>
    <mergeCell ref="A918:D918"/>
    <mergeCell ref="A919:D919"/>
    <mergeCell ref="A920:D920"/>
    <mergeCell ref="A921:D921"/>
    <mergeCell ref="A922:D922"/>
    <mergeCell ref="A923:D923"/>
    <mergeCell ref="A948:D948"/>
    <mergeCell ref="A949:D949"/>
    <mergeCell ref="A950:D950"/>
    <mergeCell ref="A951:D951"/>
    <mergeCell ref="A952:D952"/>
    <mergeCell ref="A953:D953"/>
    <mergeCell ref="A942:D942"/>
    <mergeCell ref="A943:D943"/>
    <mergeCell ref="A944:D944"/>
    <mergeCell ref="A945:D945"/>
    <mergeCell ref="A946:D946"/>
    <mergeCell ref="A947:D947"/>
    <mergeCell ref="A936:D936"/>
    <mergeCell ref="A937:D937"/>
    <mergeCell ref="A938:D938"/>
    <mergeCell ref="A939:D939"/>
    <mergeCell ref="A940:D940"/>
    <mergeCell ref="A941:D941"/>
    <mergeCell ref="A966:D966"/>
    <mergeCell ref="A967:D967"/>
    <mergeCell ref="A968:D968"/>
    <mergeCell ref="A969:D969"/>
    <mergeCell ref="A970:D970"/>
    <mergeCell ref="A971:D971"/>
    <mergeCell ref="A960:D960"/>
    <mergeCell ref="A961:D961"/>
    <mergeCell ref="A962:D962"/>
    <mergeCell ref="A963:D963"/>
    <mergeCell ref="A964:D964"/>
    <mergeCell ref="A965:D965"/>
    <mergeCell ref="A954:D954"/>
    <mergeCell ref="A955:D955"/>
    <mergeCell ref="A956:D956"/>
    <mergeCell ref="A957:D957"/>
    <mergeCell ref="A958:D958"/>
    <mergeCell ref="A959:D959"/>
    <mergeCell ref="A984:D984"/>
    <mergeCell ref="A985:D985"/>
    <mergeCell ref="A986:D986"/>
    <mergeCell ref="A987:D987"/>
    <mergeCell ref="A988:D988"/>
    <mergeCell ref="A989:D989"/>
    <mergeCell ref="A978:D978"/>
    <mergeCell ref="A979:D979"/>
    <mergeCell ref="A980:D980"/>
    <mergeCell ref="A981:D981"/>
    <mergeCell ref="A982:D982"/>
    <mergeCell ref="A983:D983"/>
    <mergeCell ref="A972:D972"/>
    <mergeCell ref="A973:D973"/>
    <mergeCell ref="A974:D974"/>
    <mergeCell ref="A975:D975"/>
    <mergeCell ref="A976:D976"/>
    <mergeCell ref="A977:D977"/>
    <mergeCell ref="A1002:D1002"/>
    <mergeCell ref="A1003:D1003"/>
    <mergeCell ref="A1004:D1004"/>
    <mergeCell ref="A1005:D1005"/>
    <mergeCell ref="A1006:D1006"/>
    <mergeCell ref="A1007:D1007"/>
    <mergeCell ref="A996:D996"/>
    <mergeCell ref="A997:D997"/>
    <mergeCell ref="A998:D998"/>
    <mergeCell ref="A999:D999"/>
    <mergeCell ref="A1000:D1000"/>
    <mergeCell ref="A1001:D1001"/>
    <mergeCell ref="A990:D990"/>
    <mergeCell ref="A991:D991"/>
    <mergeCell ref="A992:D992"/>
    <mergeCell ref="A993:D993"/>
    <mergeCell ref="A994:D994"/>
    <mergeCell ref="A995:D995"/>
    <mergeCell ref="A1020:D1020"/>
    <mergeCell ref="A1021:D1021"/>
    <mergeCell ref="A1022:D1022"/>
    <mergeCell ref="A1023:D1023"/>
    <mergeCell ref="A1024:D1024"/>
    <mergeCell ref="A1025:D1025"/>
    <mergeCell ref="A1014:D1014"/>
    <mergeCell ref="A1015:D1015"/>
    <mergeCell ref="A1016:D1016"/>
    <mergeCell ref="A1017:D1017"/>
    <mergeCell ref="A1018:D1018"/>
    <mergeCell ref="A1019:D1019"/>
    <mergeCell ref="A1008:D1008"/>
    <mergeCell ref="A1009:D1009"/>
    <mergeCell ref="A1010:D1010"/>
    <mergeCell ref="A1011:D1011"/>
    <mergeCell ref="A1012:D1012"/>
    <mergeCell ref="A1013:D1013"/>
    <mergeCell ref="A1038:D1038"/>
    <mergeCell ref="A1039:D1039"/>
    <mergeCell ref="A1040:D1040"/>
    <mergeCell ref="A1041:D1041"/>
    <mergeCell ref="A1042:D1042"/>
    <mergeCell ref="A1043:D1043"/>
    <mergeCell ref="A1032:D1032"/>
    <mergeCell ref="A1033:D1033"/>
    <mergeCell ref="A1034:D1034"/>
    <mergeCell ref="A1035:D1035"/>
    <mergeCell ref="A1036:D1036"/>
    <mergeCell ref="A1037:D1037"/>
    <mergeCell ref="A1026:D1026"/>
    <mergeCell ref="A1027:D1027"/>
    <mergeCell ref="A1028:D1028"/>
    <mergeCell ref="A1029:D1029"/>
    <mergeCell ref="A1030:D1030"/>
    <mergeCell ref="A1031:D1031"/>
    <mergeCell ref="A1056:D1056"/>
    <mergeCell ref="A1057:D1057"/>
    <mergeCell ref="A1058:D1058"/>
    <mergeCell ref="A1059:D1059"/>
    <mergeCell ref="A1060:D1060"/>
    <mergeCell ref="A1061:D1061"/>
    <mergeCell ref="A1050:D1050"/>
    <mergeCell ref="A1051:D1051"/>
    <mergeCell ref="A1052:D1052"/>
    <mergeCell ref="A1053:D1053"/>
    <mergeCell ref="A1054:D1054"/>
    <mergeCell ref="A1055:D1055"/>
    <mergeCell ref="A1044:D1044"/>
    <mergeCell ref="A1045:D1045"/>
    <mergeCell ref="A1046:D1046"/>
    <mergeCell ref="A1047:D1047"/>
    <mergeCell ref="A1048:D1048"/>
    <mergeCell ref="A1049:D1049"/>
    <mergeCell ref="A1074:D1074"/>
    <mergeCell ref="A1075:D1075"/>
    <mergeCell ref="A1076:D1076"/>
    <mergeCell ref="A1077:D1077"/>
    <mergeCell ref="A1078:D1078"/>
    <mergeCell ref="A1079:D1079"/>
    <mergeCell ref="A1068:D1068"/>
    <mergeCell ref="A1069:D1069"/>
    <mergeCell ref="A1070:D1070"/>
    <mergeCell ref="A1071:D1071"/>
    <mergeCell ref="A1072:D1072"/>
    <mergeCell ref="A1073:D1073"/>
    <mergeCell ref="A1062:D1062"/>
    <mergeCell ref="A1063:D1063"/>
    <mergeCell ref="A1064:D1064"/>
    <mergeCell ref="A1065:D1065"/>
    <mergeCell ref="A1066:D1066"/>
    <mergeCell ref="A1067:D1067"/>
    <mergeCell ref="A1092:D1092"/>
    <mergeCell ref="A1093:D1093"/>
    <mergeCell ref="A1094:D1094"/>
    <mergeCell ref="A1095:D1095"/>
    <mergeCell ref="A1096:D1096"/>
    <mergeCell ref="A1097:D1097"/>
    <mergeCell ref="A1086:D1086"/>
    <mergeCell ref="A1087:D1087"/>
    <mergeCell ref="A1088:D1088"/>
    <mergeCell ref="A1089:D1089"/>
    <mergeCell ref="A1090:D1090"/>
    <mergeCell ref="A1091:D1091"/>
    <mergeCell ref="A1080:D1080"/>
    <mergeCell ref="A1081:D1081"/>
    <mergeCell ref="A1082:D1082"/>
    <mergeCell ref="A1083:D1083"/>
    <mergeCell ref="A1084:D1084"/>
    <mergeCell ref="A1085:D1085"/>
    <mergeCell ref="A1110:D1110"/>
    <mergeCell ref="A1111:D1111"/>
    <mergeCell ref="A1112:D1112"/>
    <mergeCell ref="A1113:D1113"/>
    <mergeCell ref="A1114:D1114"/>
    <mergeCell ref="A1115:D1115"/>
    <mergeCell ref="A1104:D1104"/>
    <mergeCell ref="A1105:D1105"/>
    <mergeCell ref="A1106:D1106"/>
    <mergeCell ref="A1107:D1107"/>
    <mergeCell ref="A1108:D1108"/>
    <mergeCell ref="A1109:D1109"/>
    <mergeCell ref="A1098:D1098"/>
    <mergeCell ref="A1099:D1099"/>
    <mergeCell ref="A1100:D1100"/>
    <mergeCell ref="A1101:D1101"/>
    <mergeCell ref="A1102:D1102"/>
    <mergeCell ref="A1103:D1103"/>
    <mergeCell ref="A1128:D1128"/>
    <mergeCell ref="A1129:D1129"/>
    <mergeCell ref="A1130:D1130"/>
    <mergeCell ref="A1131:D1131"/>
    <mergeCell ref="A1132:D1132"/>
    <mergeCell ref="A1133:D1133"/>
    <mergeCell ref="A1122:D1122"/>
    <mergeCell ref="A1123:D1123"/>
    <mergeCell ref="A1124:D1124"/>
    <mergeCell ref="A1125:D1125"/>
    <mergeCell ref="A1126:D1126"/>
    <mergeCell ref="A1127:D1127"/>
    <mergeCell ref="A1116:D1116"/>
    <mergeCell ref="A1117:D1117"/>
    <mergeCell ref="A1118:D1118"/>
    <mergeCell ref="A1119:D1119"/>
    <mergeCell ref="A1120:D1120"/>
    <mergeCell ref="A1121:D1121"/>
    <mergeCell ref="A1146:D1146"/>
    <mergeCell ref="A1147:D1147"/>
    <mergeCell ref="A1148:D1148"/>
    <mergeCell ref="A1149:D1149"/>
    <mergeCell ref="A1150:D1150"/>
    <mergeCell ref="A1151:D1151"/>
    <mergeCell ref="A1140:D1140"/>
    <mergeCell ref="A1141:D1141"/>
    <mergeCell ref="A1142:D1142"/>
    <mergeCell ref="A1143:D1143"/>
    <mergeCell ref="A1144:D1144"/>
    <mergeCell ref="A1145:D1145"/>
    <mergeCell ref="A1134:D1134"/>
    <mergeCell ref="A1135:D1135"/>
    <mergeCell ref="A1136:D1136"/>
    <mergeCell ref="A1137:D1137"/>
    <mergeCell ref="A1138:D1138"/>
    <mergeCell ref="A1139:D1139"/>
    <mergeCell ref="A1164:D1164"/>
    <mergeCell ref="A1165:D1165"/>
    <mergeCell ref="A1166:D1166"/>
    <mergeCell ref="A1167:D1167"/>
    <mergeCell ref="A1168:D1168"/>
    <mergeCell ref="A1169:D1169"/>
    <mergeCell ref="A1158:D1158"/>
    <mergeCell ref="A1159:D1159"/>
    <mergeCell ref="A1160:D1160"/>
    <mergeCell ref="A1161:D1161"/>
    <mergeCell ref="A1162:D1162"/>
    <mergeCell ref="A1163:D1163"/>
    <mergeCell ref="A1152:D1152"/>
    <mergeCell ref="A1153:D1153"/>
    <mergeCell ref="A1154:D1154"/>
    <mergeCell ref="A1155:D1155"/>
    <mergeCell ref="A1156:D1156"/>
    <mergeCell ref="A1157:D1157"/>
    <mergeCell ref="A1182:D1182"/>
    <mergeCell ref="A1183:D1183"/>
    <mergeCell ref="A1184:D1184"/>
    <mergeCell ref="A1185:D1185"/>
    <mergeCell ref="A1186:D1186"/>
    <mergeCell ref="A1187:D1187"/>
    <mergeCell ref="A1176:D1176"/>
    <mergeCell ref="A1177:D1177"/>
    <mergeCell ref="A1178:D1178"/>
    <mergeCell ref="A1179:D1179"/>
    <mergeCell ref="A1180:D1180"/>
    <mergeCell ref="A1181:D1181"/>
    <mergeCell ref="A1170:D1170"/>
    <mergeCell ref="A1171:D1171"/>
    <mergeCell ref="A1172:D1172"/>
    <mergeCell ref="A1173:D1173"/>
    <mergeCell ref="A1174:D1174"/>
    <mergeCell ref="A1175:D1175"/>
    <mergeCell ref="A1200:D1200"/>
    <mergeCell ref="A1201:D1201"/>
    <mergeCell ref="A1202:D1202"/>
    <mergeCell ref="A1203:D1203"/>
    <mergeCell ref="A1204:D1204"/>
    <mergeCell ref="A1205:D1205"/>
    <mergeCell ref="A1194:D1194"/>
    <mergeCell ref="A1195:D1195"/>
    <mergeCell ref="A1196:D1196"/>
    <mergeCell ref="A1197:D1197"/>
    <mergeCell ref="A1198:D1198"/>
    <mergeCell ref="A1199:D1199"/>
    <mergeCell ref="A1188:D1188"/>
    <mergeCell ref="A1189:D1189"/>
    <mergeCell ref="A1190:D1190"/>
    <mergeCell ref="A1191:D1191"/>
    <mergeCell ref="A1192:D1192"/>
    <mergeCell ref="A1193:D1193"/>
    <mergeCell ref="A1226:D1226"/>
    <mergeCell ref="A1227:D1227"/>
    <mergeCell ref="A1228:D1228"/>
    <mergeCell ref="A1229:D1229"/>
    <mergeCell ref="A1230:D1230"/>
    <mergeCell ref="A1231:D1231"/>
    <mergeCell ref="A1216:D1216"/>
    <mergeCell ref="A1217:D1217"/>
    <mergeCell ref="A1218:D1218"/>
    <mergeCell ref="A1219:D1219"/>
    <mergeCell ref="A1220:D1220"/>
    <mergeCell ref="A1221:D1221"/>
    <mergeCell ref="A1210:D1210"/>
    <mergeCell ref="A1211:D1211"/>
    <mergeCell ref="A1212:D1212"/>
    <mergeCell ref="A1213:D1213"/>
    <mergeCell ref="A1214:D1214"/>
    <mergeCell ref="A1215:D1215"/>
    <mergeCell ref="A1222:D1222"/>
    <mergeCell ref="A1223:D1223"/>
    <mergeCell ref="A1224:D1224"/>
    <mergeCell ref="A1225:D1225"/>
    <mergeCell ref="A1244:D1244"/>
    <mergeCell ref="A1245:D1245"/>
    <mergeCell ref="A1246:D1246"/>
    <mergeCell ref="A1247:D1247"/>
    <mergeCell ref="A1248:D1248"/>
    <mergeCell ref="A1249:D1249"/>
    <mergeCell ref="A1238:D1238"/>
    <mergeCell ref="A1239:D1239"/>
    <mergeCell ref="A1240:D1240"/>
    <mergeCell ref="A1241:D1241"/>
    <mergeCell ref="A1242:D1242"/>
    <mergeCell ref="A1243:D1243"/>
    <mergeCell ref="A1232:D1232"/>
    <mergeCell ref="A1233:D1233"/>
    <mergeCell ref="A1234:D1234"/>
    <mergeCell ref="A1235:D1235"/>
    <mergeCell ref="A1236:D1236"/>
    <mergeCell ref="A1237:D1237"/>
    <mergeCell ref="A1262:D1262"/>
    <mergeCell ref="A1263:D1263"/>
    <mergeCell ref="A1264:D1264"/>
    <mergeCell ref="A1265:D1265"/>
    <mergeCell ref="A1266:D1266"/>
    <mergeCell ref="A1267:D1267"/>
    <mergeCell ref="A1256:D1256"/>
    <mergeCell ref="A1257:D1257"/>
    <mergeCell ref="A1258:D1258"/>
    <mergeCell ref="A1259:D1259"/>
    <mergeCell ref="A1260:D1260"/>
    <mergeCell ref="A1261:D1261"/>
    <mergeCell ref="A1250:D1250"/>
    <mergeCell ref="A1251:D1251"/>
    <mergeCell ref="A1252:D1252"/>
    <mergeCell ref="A1253:D1253"/>
    <mergeCell ref="A1254:D1254"/>
    <mergeCell ref="A1255:D1255"/>
    <mergeCell ref="A1280:D1280"/>
    <mergeCell ref="A1281:D1281"/>
    <mergeCell ref="A1282:D1282"/>
    <mergeCell ref="A1283:D1283"/>
    <mergeCell ref="A1284:D1284"/>
    <mergeCell ref="A1285:D1285"/>
    <mergeCell ref="A1274:D1274"/>
    <mergeCell ref="A1275:D1275"/>
    <mergeCell ref="A1276:D1276"/>
    <mergeCell ref="A1277:D1277"/>
    <mergeCell ref="A1278:D1278"/>
    <mergeCell ref="A1279:D1279"/>
    <mergeCell ref="A1268:D1268"/>
    <mergeCell ref="A1269:D1269"/>
    <mergeCell ref="A1270:D1270"/>
    <mergeCell ref="A1271:D1271"/>
    <mergeCell ref="A1272:D1272"/>
    <mergeCell ref="A1273:D1273"/>
    <mergeCell ref="A1298:D1298"/>
    <mergeCell ref="A1299:D1299"/>
    <mergeCell ref="A1300:D1300"/>
    <mergeCell ref="A1301:D1301"/>
    <mergeCell ref="A1302:D1302"/>
    <mergeCell ref="A1303:D1303"/>
    <mergeCell ref="A1292:D1292"/>
    <mergeCell ref="A1293:D1293"/>
    <mergeCell ref="A1294:D1294"/>
    <mergeCell ref="A1295:D1295"/>
    <mergeCell ref="A1296:D1296"/>
    <mergeCell ref="A1297:D1297"/>
    <mergeCell ref="A1286:D1286"/>
    <mergeCell ref="A1287:D1287"/>
    <mergeCell ref="A1288:D1288"/>
    <mergeCell ref="A1289:D1289"/>
    <mergeCell ref="A1290:D1290"/>
    <mergeCell ref="A1291:D1291"/>
    <mergeCell ref="A1316:D1316"/>
    <mergeCell ref="A1317:D1317"/>
    <mergeCell ref="A1318:D1318"/>
    <mergeCell ref="A1319:D1319"/>
    <mergeCell ref="A1320:D1320"/>
    <mergeCell ref="A1321:D1321"/>
    <mergeCell ref="A1310:D1310"/>
    <mergeCell ref="A1311:D1311"/>
    <mergeCell ref="A1312:D1312"/>
    <mergeCell ref="A1313:D1313"/>
    <mergeCell ref="A1314:D1314"/>
    <mergeCell ref="A1315:D1315"/>
    <mergeCell ref="A1304:D1304"/>
    <mergeCell ref="A1305:D1305"/>
    <mergeCell ref="A1306:D1306"/>
    <mergeCell ref="A1307:D1307"/>
    <mergeCell ref="A1308:D1308"/>
    <mergeCell ref="A1309:D1309"/>
    <mergeCell ref="A1334:D1334"/>
    <mergeCell ref="A1335:D1335"/>
    <mergeCell ref="A1336:D1336"/>
    <mergeCell ref="A1337:D1337"/>
    <mergeCell ref="A1338:D1338"/>
    <mergeCell ref="A1339:D1339"/>
    <mergeCell ref="A1328:D1328"/>
    <mergeCell ref="A1329:D1329"/>
    <mergeCell ref="A1330:D1330"/>
    <mergeCell ref="A1331:D1331"/>
    <mergeCell ref="A1332:D1332"/>
    <mergeCell ref="A1333:D1333"/>
    <mergeCell ref="A1322:D1322"/>
    <mergeCell ref="A1323:D1323"/>
    <mergeCell ref="A1324:D1324"/>
    <mergeCell ref="A1325:D1325"/>
    <mergeCell ref="A1326:D1326"/>
    <mergeCell ref="A1327:D1327"/>
    <mergeCell ref="A1352:D1352"/>
    <mergeCell ref="A1353:D1353"/>
    <mergeCell ref="A1354:D1354"/>
    <mergeCell ref="A1355:D1355"/>
    <mergeCell ref="A1356:D1356"/>
    <mergeCell ref="A1357:D1357"/>
    <mergeCell ref="A1346:D1346"/>
    <mergeCell ref="A1347:D1347"/>
    <mergeCell ref="A1348:D1348"/>
    <mergeCell ref="A1349:D1349"/>
    <mergeCell ref="A1350:D1350"/>
    <mergeCell ref="A1351:D1351"/>
    <mergeCell ref="A1340:D1340"/>
    <mergeCell ref="A1341:D1341"/>
    <mergeCell ref="A1342:D1342"/>
    <mergeCell ref="A1343:D1343"/>
    <mergeCell ref="A1344:D1344"/>
    <mergeCell ref="A1345:D1345"/>
    <mergeCell ref="A1370:D1370"/>
    <mergeCell ref="A1371:D1371"/>
    <mergeCell ref="A1372:D1372"/>
    <mergeCell ref="A1373:D1373"/>
    <mergeCell ref="A1374:D1374"/>
    <mergeCell ref="A1375:D1375"/>
    <mergeCell ref="A1364:D1364"/>
    <mergeCell ref="A1365:D1365"/>
    <mergeCell ref="A1366:D1366"/>
    <mergeCell ref="A1367:D1367"/>
    <mergeCell ref="A1368:D1368"/>
    <mergeCell ref="A1369:D1369"/>
    <mergeCell ref="A1358:D1358"/>
    <mergeCell ref="A1359:D1359"/>
    <mergeCell ref="A1360:D1360"/>
    <mergeCell ref="A1361:D1361"/>
    <mergeCell ref="A1362:D1362"/>
    <mergeCell ref="A1363:D1363"/>
    <mergeCell ref="A1388:D1388"/>
    <mergeCell ref="A1389:D1389"/>
    <mergeCell ref="A1390:D1390"/>
    <mergeCell ref="A1391:D1391"/>
    <mergeCell ref="A1392:D1392"/>
    <mergeCell ref="A1393:D1393"/>
    <mergeCell ref="A1382:D1382"/>
    <mergeCell ref="A1383:D1383"/>
    <mergeCell ref="A1384:D1384"/>
    <mergeCell ref="A1385:D1385"/>
    <mergeCell ref="A1386:D1386"/>
    <mergeCell ref="A1387:D1387"/>
    <mergeCell ref="A1376:D1376"/>
    <mergeCell ref="A1377:D1377"/>
    <mergeCell ref="A1378:D1378"/>
    <mergeCell ref="A1379:D1379"/>
    <mergeCell ref="A1380:D1380"/>
    <mergeCell ref="A1381:D1381"/>
    <mergeCell ref="A1406:D1406"/>
    <mergeCell ref="A1407:D1407"/>
    <mergeCell ref="A1408:D1408"/>
    <mergeCell ref="A1409:D1409"/>
    <mergeCell ref="A1410:D1410"/>
    <mergeCell ref="A1411:D1411"/>
    <mergeCell ref="A1400:D1400"/>
    <mergeCell ref="A1401:D1401"/>
    <mergeCell ref="A1402:D1402"/>
    <mergeCell ref="A1403:D1403"/>
    <mergeCell ref="A1404:D1404"/>
    <mergeCell ref="A1405:D1405"/>
    <mergeCell ref="A1394:D1394"/>
    <mergeCell ref="A1395:D1395"/>
    <mergeCell ref="A1396:D1396"/>
    <mergeCell ref="A1397:D1397"/>
    <mergeCell ref="A1398:D1398"/>
    <mergeCell ref="A1399:D1399"/>
    <mergeCell ref="A1424:D1424"/>
    <mergeCell ref="A1425:D1425"/>
    <mergeCell ref="A1426:D1426"/>
    <mergeCell ref="A1427:D1427"/>
    <mergeCell ref="A1428:D1428"/>
    <mergeCell ref="A1429:D1429"/>
    <mergeCell ref="A1418:D1418"/>
    <mergeCell ref="A1419:D1419"/>
    <mergeCell ref="A1420:D1420"/>
    <mergeCell ref="A1421:D1421"/>
    <mergeCell ref="A1422:D1422"/>
    <mergeCell ref="A1423:D1423"/>
    <mergeCell ref="A1412:D1412"/>
    <mergeCell ref="A1413:D1413"/>
    <mergeCell ref="A1414:D1414"/>
    <mergeCell ref="A1415:D1415"/>
    <mergeCell ref="A1416:D1416"/>
    <mergeCell ref="A1417:D1417"/>
    <mergeCell ref="A1442:D1442"/>
    <mergeCell ref="A1443:D1443"/>
    <mergeCell ref="A1444:D1444"/>
    <mergeCell ref="A1445:D1445"/>
    <mergeCell ref="A1446:D1446"/>
    <mergeCell ref="A1447:D1447"/>
    <mergeCell ref="A1436:D1436"/>
    <mergeCell ref="A1437:D1437"/>
    <mergeCell ref="A1438:D1438"/>
    <mergeCell ref="A1439:D1439"/>
    <mergeCell ref="A1440:D1440"/>
    <mergeCell ref="A1441:D1441"/>
    <mergeCell ref="A1430:D1430"/>
    <mergeCell ref="A1431:D1431"/>
    <mergeCell ref="A1432:D1432"/>
    <mergeCell ref="A1433:D1433"/>
    <mergeCell ref="A1434:D1434"/>
    <mergeCell ref="A1435:D1435"/>
    <mergeCell ref="A1460:D1460"/>
    <mergeCell ref="A1461:D1461"/>
    <mergeCell ref="A1462:D1462"/>
    <mergeCell ref="A1463:D1463"/>
    <mergeCell ref="A1464:D1464"/>
    <mergeCell ref="A1465:D1465"/>
    <mergeCell ref="A1454:D1454"/>
    <mergeCell ref="A1455:D1455"/>
    <mergeCell ref="A1456:D1456"/>
    <mergeCell ref="A1457:D1457"/>
    <mergeCell ref="A1458:D1458"/>
    <mergeCell ref="A1459:D1459"/>
    <mergeCell ref="A1448:D1448"/>
    <mergeCell ref="A1449:D1449"/>
    <mergeCell ref="A1450:D1450"/>
    <mergeCell ref="A1451:D1451"/>
    <mergeCell ref="A1452:D1452"/>
    <mergeCell ref="A1453:D1453"/>
    <mergeCell ref="A1478:D1478"/>
    <mergeCell ref="A1479:D1479"/>
    <mergeCell ref="A1480:D1480"/>
    <mergeCell ref="A1481:D1481"/>
    <mergeCell ref="A1482:D1482"/>
    <mergeCell ref="A1483:D1483"/>
    <mergeCell ref="A1472:D1472"/>
    <mergeCell ref="A1473:D1473"/>
    <mergeCell ref="A1474:D1474"/>
    <mergeCell ref="A1475:D1475"/>
    <mergeCell ref="A1476:D1476"/>
    <mergeCell ref="A1477:D1477"/>
    <mergeCell ref="A1466:D1466"/>
    <mergeCell ref="A1467:D1467"/>
    <mergeCell ref="A1468:D1468"/>
    <mergeCell ref="A1469:D1469"/>
    <mergeCell ref="A1470:D1470"/>
    <mergeCell ref="A1471:D1471"/>
    <mergeCell ref="A1496:D1496"/>
    <mergeCell ref="A1497:D1497"/>
    <mergeCell ref="A1498:D1498"/>
    <mergeCell ref="A1499:D1499"/>
    <mergeCell ref="A1500:D1500"/>
    <mergeCell ref="A1501:D1501"/>
    <mergeCell ref="A1490:D1490"/>
    <mergeCell ref="A1491:D1491"/>
    <mergeCell ref="A1492:D1492"/>
    <mergeCell ref="A1493:D1493"/>
    <mergeCell ref="A1494:D1494"/>
    <mergeCell ref="A1495:D1495"/>
    <mergeCell ref="A1484:D1484"/>
    <mergeCell ref="A1485:D1485"/>
    <mergeCell ref="A1486:D1486"/>
    <mergeCell ref="A1487:D1487"/>
    <mergeCell ref="A1488:D1488"/>
    <mergeCell ref="A1489:D1489"/>
    <mergeCell ref="A1514:D1514"/>
    <mergeCell ref="A1515:D1515"/>
    <mergeCell ref="A1516:D1516"/>
    <mergeCell ref="A1517:D1517"/>
    <mergeCell ref="A1518:D1518"/>
    <mergeCell ref="A1519:D1519"/>
    <mergeCell ref="A1508:D1508"/>
    <mergeCell ref="A1509:D1509"/>
    <mergeCell ref="A1510:D1510"/>
    <mergeCell ref="A1511:D1511"/>
    <mergeCell ref="A1512:D1512"/>
    <mergeCell ref="A1513:D1513"/>
    <mergeCell ref="A1502:D1502"/>
    <mergeCell ref="A1503:D1503"/>
    <mergeCell ref="A1504:D1504"/>
    <mergeCell ref="A1505:D1505"/>
    <mergeCell ref="A1506:D1506"/>
    <mergeCell ref="A1507:D1507"/>
    <mergeCell ref="A1532:D1532"/>
    <mergeCell ref="A1533:D1533"/>
    <mergeCell ref="A1534:D1534"/>
    <mergeCell ref="A1535:D1535"/>
    <mergeCell ref="A1536:D1536"/>
    <mergeCell ref="A1537:D1537"/>
    <mergeCell ref="A1526:D1526"/>
    <mergeCell ref="A1527:D1527"/>
    <mergeCell ref="A1528:D1528"/>
    <mergeCell ref="A1529:D1529"/>
    <mergeCell ref="A1530:D1530"/>
    <mergeCell ref="A1531:D1531"/>
    <mergeCell ref="A1520:D1520"/>
    <mergeCell ref="A1521:D1521"/>
    <mergeCell ref="A1522:D1522"/>
    <mergeCell ref="A1523:D1523"/>
    <mergeCell ref="A1524:D1524"/>
    <mergeCell ref="A1525:D1525"/>
    <mergeCell ref="A1550:D1550"/>
    <mergeCell ref="A1551:D1551"/>
    <mergeCell ref="A1552:D1552"/>
    <mergeCell ref="A1553:D1553"/>
    <mergeCell ref="A1554:D1554"/>
    <mergeCell ref="A1555:D1555"/>
    <mergeCell ref="A1544:D1544"/>
    <mergeCell ref="A1545:D1545"/>
    <mergeCell ref="A1546:D1546"/>
    <mergeCell ref="A1547:D1547"/>
    <mergeCell ref="A1548:D1548"/>
    <mergeCell ref="A1549:D1549"/>
    <mergeCell ref="A1538:D1538"/>
    <mergeCell ref="A1539:D1539"/>
    <mergeCell ref="A1540:D1540"/>
    <mergeCell ref="A1541:D1541"/>
    <mergeCell ref="A1542:D1542"/>
    <mergeCell ref="A1543:D1543"/>
    <mergeCell ref="A1568:D1568"/>
    <mergeCell ref="A1569:D1569"/>
    <mergeCell ref="A1570:D1570"/>
    <mergeCell ref="A1571:D1571"/>
    <mergeCell ref="A1572:D1572"/>
    <mergeCell ref="A1573:D1573"/>
    <mergeCell ref="A1562:D1562"/>
    <mergeCell ref="A1563:D1563"/>
    <mergeCell ref="A1564:D1564"/>
    <mergeCell ref="A1565:D1565"/>
    <mergeCell ref="A1566:D1566"/>
    <mergeCell ref="A1567:D1567"/>
    <mergeCell ref="A1556:D1556"/>
    <mergeCell ref="A1557:D1557"/>
    <mergeCell ref="A1558:D1558"/>
    <mergeCell ref="A1559:D1559"/>
    <mergeCell ref="A1560:D1560"/>
    <mergeCell ref="A1561:D1561"/>
    <mergeCell ref="A1586:D1586"/>
    <mergeCell ref="A1587:D1587"/>
    <mergeCell ref="A1588:D1588"/>
    <mergeCell ref="A1589:D1589"/>
    <mergeCell ref="A1590:D1590"/>
    <mergeCell ref="A1591:D1591"/>
    <mergeCell ref="A1580:D1580"/>
    <mergeCell ref="A1581:D1581"/>
    <mergeCell ref="A1582:D1582"/>
    <mergeCell ref="A1583:D1583"/>
    <mergeCell ref="A1584:D1584"/>
    <mergeCell ref="A1585:D1585"/>
    <mergeCell ref="A1574:D1574"/>
    <mergeCell ref="A1575:D1575"/>
    <mergeCell ref="A1576:D1576"/>
    <mergeCell ref="A1577:D1577"/>
    <mergeCell ref="A1578:D1578"/>
    <mergeCell ref="A1579:D1579"/>
    <mergeCell ref="A1604:D1604"/>
    <mergeCell ref="A1605:D1605"/>
    <mergeCell ref="A1606:D1606"/>
    <mergeCell ref="A1607:D1607"/>
    <mergeCell ref="A1608:D1608"/>
    <mergeCell ref="A1609:D1609"/>
    <mergeCell ref="A1598:D1598"/>
    <mergeCell ref="A1599:D1599"/>
    <mergeCell ref="A1600:D1600"/>
    <mergeCell ref="A1601:D1601"/>
    <mergeCell ref="A1602:D1602"/>
    <mergeCell ref="A1603:D1603"/>
    <mergeCell ref="A1592:D1592"/>
    <mergeCell ref="A1593:D1593"/>
    <mergeCell ref="A1594:D1594"/>
    <mergeCell ref="A1595:D1595"/>
    <mergeCell ref="A1596:D1596"/>
    <mergeCell ref="A1597:D1597"/>
    <mergeCell ref="A1622:D1622"/>
    <mergeCell ref="A1623:D1623"/>
    <mergeCell ref="A1624:D1624"/>
    <mergeCell ref="A1625:D1625"/>
    <mergeCell ref="A1626:D1626"/>
    <mergeCell ref="A1627:D1627"/>
    <mergeCell ref="A1616:D1616"/>
    <mergeCell ref="A1617:D1617"/>
    <mergeCell ref="A1618:D1618"/>
    <mergeCell ref="A1619:D1619"/>
    <mergeCell ref="A1620:D1620"/>
    <mergeCell ref="A1621:D1621"/>
    <mergeCell ref="A1610:D1610"/>
    <mergeCell ref="A1611:D1611"/>
    <mergeCell ref="A1612:D1612"/>
    <mergeCell ref="A1613:D1613"/>
    <mergeCell ref="A1614:D1614"/>
    <mergeCell ref="A1615:D1615"/>
    <mergeCell ref="A1640:D1640"/>
    <mergeCell ref="A1641:D1641"/>
    <mergeCell ref="A1642:D1642"/>
    <mergeCell ref="A1643:D1643"/>
    <mergeCell ref="A1644:D1644"/>
    <mergeCell ref="A1645:D1645"/>
    <mergeCell ref="A1634:D1634"/>
    <mergeCell ref="A1635:D1635"/>
    <mergeCell ref="A1636:D1636"/>
    <mergeCell ref="A1637:D1637"/>
    <mergeCell ref="A1638:D1638"/>
    <mergeCell ref="A1639:D1639"/>
    <mergeCell ref="A1628:D1628"/>
    <mergeCell ref="A1629:D1629"/>
    <mergeCell ref="A1630:D1630"/>
    <mergeCell ref="A1631:D1631"/>
    <mergeCell ref="A1632:D1632"/>
    <mergeCell ref="A1633:D1633"/>
    <mergeCell ref="A1658:D1658"/>
    <mergeCell ref="A1659:D1659"/>
    <mergeCell ref="A1660:D1660"/>
    <mergeCell ref="A1661:D1661"/>
    <mergeCell ref="A1662:D1662"/>
    <mergeCell ref="A1663:D1663"/>
    <mergeCell ref="A1652:D1652"/>
    <mergeCell ref="A1653:D1653"/>
    <mergeCell ref="A1654:D1654"/>
    <mergeCell ref="A1655:D1655"/>
    <mergeCell ref="A1656:D1656"/>
    <mergeCell ref="A1657:D1657"/>
    <mergeCell ref="A1646:D1646"/>
    <mergeCell ref="A1647:D1647"/>
    <mergeCell ref="A1648:D1648"/>
    <mergeCell ref="A1649:D1649"/>
    <mergeCell ref="A1650:D1650"/>
    <mergeCell ref="A1651:D1651"/>
    <mergeCell ref="A1676:D1676"/>
    <mergeCell ref="A1677:D1677"/>
    <mergeCell ref="A1678:D1678"/>
    <mergeCell ref="A1679:D1679"/>
    <mergeCell ref="A1680:D1680"/>
    <mergeCell ref="A1681:D1681"/>
    <mergeCell ref="A1670:D1670"/>
    <mergeCell ref="A1671:D1671"/>
    <mergeCell ref="A1672:D1672"/>
    <mergeCell ref="A1673:D1673"/>
    <mergeCell ref="A1674:D1674"/>
    <mergeCell ref="A1675:D1675"/>
    <mergeCell ref="A1664:D1664"/>
    <mergeCell ref="A1665:D1665"/>
    <mergeCell ref="A1666:D1666"/>
    <mergeCell ref="A1667:D1667"/>
    <mergeCell ref="A1668:D1668"/>
    <mergeCell ref="A1669:D1669"/>
    <mergeCell ref="A1694:D1694"/>
    <mergeCell ref="A1695:D1695"/>
    <mergeCell ref="A1696:D1696"/>
    <mergeCell ref="A1697:D1697"/>
    <mergeCell ref="A1698:D1698"/>
    <mergeCell ref="A1699:D1699"/>
    <mergeCell ref="A1688:D1688"/>
    <mergeCell ref="A1689:D1689"/>
    <mergeCell ref="A1690:D1690"/>
    <mergeCell ref="A1691:D1691"/>
    <mergeCell ref="A1692:D1692"/>
    <mergeCell ref="A1693:D1693"/>
    <mergeCell ref="A1682:D1682"/>
    <mergeCell ref="A1683:D1683"/>
    <mergeCell ref="A1684:D1684"/>
    <mergeCell ref="A1685:D1685"/>
    <mergeCell ref="A1686:D1686"/>
    <mergeCell ref="A1687:D1687"/>
    <mergeCell ref="A1712:D1712"/>
    <mergeCell ref="A1713:D1713"/>
    <mergeCell ref="A1714:D1714"/>
    <mergeCell ref="A1715:D1715"/>
    <mergeCell ref="A1716:D1716"/>
    <mergeCell ref="A1717:D1717"/>
    <mergeCell ref="A1706:D1706"/>
    <mergeCell ref="A1707:D1707"/>
    <mergeCell ref="A1708:D1708"/>
    <mergeCell ref="A1709:D1709"/>
    <mergeCell ref="A1710:D1710"/>
    <mergeCell ref="A1711:D1711"/>
    <mergeCell ref="A1700:D1700"/>
    <mergeCell ref="A1701:D1701"/>
    <mergeCell ref="A1702:D1702"/>
    <mergeCell ref="A1703:D1703"/>
    <mergeCell ref="A1704:D1704"/>
    <mergeCell ref="A1705:D1705"/>
    <mergeCell ref="A1730:D1730"/>
    <mergeCell ref="A1731:D1731"/>
    <mergeCell ref="A1732:D1732"/>
    <mergeCell ref="A1733:D1733"/>
    <mergeCell ref="A1734:D1734"/>
    <mergeCell ref="A1735:D1735"/>
    <mergeCell ref="A1724:D1724"/>
    <mergeCell ref="A1725:D1725"/>
    <mergeCell ref="A1726:D1726"/>
    <mergeCell ref="A1727:D1727"/>
    <mergeCell ref="A1728:D1728"/>
    <mergeCell ref="A1729:D1729"/>
    <mergeCell ref="A1718:D1718"/>
    <mergeCell ref="A1719:D1719"/>
    <mergeCell ref="A1720:D1720"/>
    <mergeCell ref="A1721:D1721"/>
    <mergeCell ref="A1722:D1722"/>
    <mergeCell ref="A1723:D1723"/>
    <mergeCell ref="A1748:D1748"/>
    <mergeCell ref="A1749:D1749"/>
    <mergeCell ref="A1750:D1750"/>
    <mergeCell ref="A1751:D1751"/>
    <mergeCell ref="A1752:D1752"/>
    <mergeCell ref="A1753:D1753"/>
    <mergeCell ref="A1742:D1742"/>
    <mergeCell ref="A1743:D1743"/>
    <mergeCell ref="A1744:D1744"/>
    <mergeCell ref="A1745:D1745"/>
    <mergeCell ref="A1746:D1746"/>
    <mergeCell ref="A1747:D1747"/>
    <mergeCell ref="A1736:D1736"/>
    <mergeCell ref="A1737:D1737"/>
    <mergeCell ref="A1738:D1738"/>
    <mergeCell ref="A1739:D1739"/>
    <mergeCell ref="A1740:D1740"/>
    <mergeCell ref="A1741:D1741"/>
    <mergeCell ref="A1766:D1766"/>
    <mergeCell ref="A1767:D1767"/>
    <mergeCell ref="A1768:D1768"/>
    <mergeCell ref="A1769:D1769"/>
    <mergeCell ref="A1770:D1770"/>
    <mergeCell ref="A1771:D1771"/>
    <mergeCell ref="A1760:D1760"/>
    <mergeCell ref="A1761:D1761"/>
    <mergeCell ref="A1762:D1762"/>
    <mergeCell ref="A1763:D1763"/>
    <mergeCell ref="A1764:D1764"/>
    <mergeCell ref="A1765:D1765"/>
    <mergeCell ref="A1754:D1754"/>
    <mergeCell ref="A1755:D1755"/>
    <mergeCell ref="A1756:D1756"/>
    <mergeCell ref="A1757:D1757"/>
    <mergeCell ref="A1758:D1758"/>
    <mergeCell ref="A1759:D1759"/>
    <mergeCell ref="A1784:D1784"/>
    <mergeCell ref="A1785:D1785"/>
    <mergeCell ref="A1786:D1786"/>
    <mergeCell ref="A1787:D1787"/>
    <mergeCell ref="A1788:D1788"/>
    <mergeCell ref="A1789:D1789"/>
    <mergeCell ref="A1778:D1778"/>
    <mergeCell ref="A1779:D1779"/>
    <mergeCell ref="A1780:D1780"/>
    <mergeCell ref="A1781:D1781"/>
    <mergeCell ref="A1782:D1782"/>
    <mergeCell ref="A1783:D1783"/>
    <mergeCell ref="A1772:D1772"/>
    <mergeCell ref="A1773:D1773"/>
    <mergeCell ref="A1774:D1774"/>
    <mergeCell ref="A1775:D1775"/>
    <mergeCell ref="A1776:D1776"/>
    <mergeCell ref="A1777:D1777"/>
    <mergeCell ref="A1802:D1802"/>
    <mergeCell ref="A1803:D1803"/>
    <mergeCell ref="A1804:D1804"/>
    <mergeCell ref="A1805:D1805"/>
    <mergeCell ref="A1806:D1806"/>
    <mergeCell ref="A1807:D1807"/>
    <mergeCell ref="A1796:D1796"/>
    <mergeCell ref="A1797:D1797"/>
    <mergeCell ref="A1798:D1798"/>
    <mergeCell ref="A1799:D1799"/>
    <mergeCell ref="A1800:D1800"/>
    <mergeCell ref="A1801:D1801"/>
    <mergeCell ref="A1790:D1790"/>
    <mergeCell ref="A1791:D1791"/>
    <mergeCell ref="A1792:D1792"/>
    <mergeCell ref="A1793:D1793"/>
    <mergeCell ref="A1794:D1794"/>
    <mergeCell ref="A1795:D1795"/>
    <mergeCell ref="A1820:D1820"/>
    <mergeCell ref="A1821:D1821"/>
    <mergeCell ref="A1822:D1822"/>
    <mergeCell ref="A1823:D1823"/>
    <mergeCell ref="A1824:D1824"/>
    <mergeCell ref="A1825:D1825"/>
    <mergeCell ref="A1814:D1814"/>
    <mergeCell ref="A1815:D1815"/>
    <mergeCell ref="A1816:D1816"/>
    <mergeCell ref="A1817:D1817"/>
    <mergeCell ref="A1818:D1818"/>
    <mergeCell ref="A1819:D1819"/>
    <mergeCell ref="A1808:D1808"/>
    <mergeCell ref="A1809:D1809"/>
    <mergeCell ref="A1810:D1810"/>
    <mergeCell ref="A1811:D1811"/>
    <mergeCell ref="A1812:D1812"/>
    <mergeCell ref="A1813:D1813"/>
    <mergeCell ref="A1838:D1838"/>
    <mergeCell ref="A1839:D1839"/>
    <mergeCell ref="A1840:D1840"/>
    <mergeCell ref="A1841:D1841"/>
    <mergeCell ref="A1842:D1842"/>
    <mergeCell ref="A1843:D1843"/>
    <mergeCell ref="A1832:D1832"/>
    <mergeCell ref="A1833:D1833"/>
    <mergeCell ref="A1834:D1834"/>
    <mergeCell ref="A1835:D1835"/>
    <mergeCell ref="A1836:D1836"/>
    <mergeCell ref="A1837:D1837"/>
    <mergeCell ref="A1826:D1826"/>
    <mergeCell ref="A1827:D1827"/>
    <mergeCell ref="A1828:D1828"/>
    <mergeCell ref="A1829:D1829"/>
    <mergeCell ref="A1830:D1830"/>
    <mergeCell ref="A1831:D1831"/>
    <mergeCell ref="A1856:D1856"/>
    <mergeCell ref="A1857:D1857"/>
    <mergeCell ref="A1858:D1858"/>
    <mergeCell ref="A1859:D1859"/>
    <mergeCell ref="A1860:D1860"/>
    <mergeCell ref="A1861:D1861"/>
    <mergeCell ref="A1850:D1850"/>
    <mergeCell ref="A1851:D1851"/>
    <mergeCell ref="A1852:D1852"/>
    <mergeCell ref="A1853:D1853"/>
    <mergeCell ref="A1854:D1854"/>
    <mergeCell ref="A1855:D1855"/>
    <mergeCell ref="A1844:D1844"/>
    <mergeCell ref="A1845:D1845"/>
    <mergeCell ref="A1846:D1846"/>
    <mergeCell ref="A1847:D1847"/>
    <mergeCell ref="A1848:D1848"/>
    <mergeCell ref="A1849:D1849"/>
    <mergeCell ref="A1874:D1874"/>
    <mergeCell ref="A1875:D1875"/>
    <mergeCell ref="A1876:D1876"/>
    <mergeCell ref="A1877:D1877"/>
    <mergeCell ref="A1878:D1878"/>
    <mergeCell ref="A1879:D1879"/>
    <mergeCell ref="A1868:D1868"/>
    <mergeCell ref="A1869:D1869"/>
    <mergeCell ref="A1870:D1870"/>
    <mergeCell ref="A1871:D1871"/>
    <mergeCell ref="A1872:D1872"/>
    <mergeCell ref="A1873:D1873"/>
    <mergeCell ref="A1862:D1862"/>
    <mergeCell ref="A1863:D1863"/>
    <mergeCell ref="A1864:D1864"/>
    <mergeCell ref="A1865:D1865"/>
    <mergeCell ref="A1866:D1866"/>
    <mergeCell ref="A1867:D1867"/>
    <mergeCell ref="A1892:D1892"/>
    <mergeCell ref="A1893:D1893"/>
    <mergeCell ref="A1894:D1894"/>
    <mergeCell ref="A1895:D1895"/>
    <mergeCell ref="A1896:D1896"/>
    <mergeCell ref="A1897:D1897"/>
    <mergeCell ref="A1886:D1886"/>
    <mergeCell ref="A1887:D1887"/>
    <mergeCell ref="A1888:D1888"/>
    <mergeCell ref="A1889:D1889"/>
    <mergeCell ref="A1890:D1890"/>
    <mergeCell ref="A1891:D1891"/>
    <mergeCell ref="A1880:D1880"/>
    <mergeCell ref="A1881:D1881"/>
    <mergeCell ref="A1882:D1882"/>
    <mergeCell ref="A1883:D1883"/>
    <mergeCell ref="A1884:D1884"/>
    <mergeCell ref="A1885:D1885"/>
    <mergeCell ref="A1910:D1910"/>
    <mergeCell ref="A1911:D1911"/>
    <mergeCell ref="A1912:D1912"/>
    <mergeCell ref="A1913:D1913"/>
    <mergeCell ref="A1914:D1914"/>
    <mergeCell ref="A1915:D1915"/>
    <mergeCell ref="A1904:D1904"/>
    <mergeCell ref="A1905:D1905"/>
    <mergeCell ref="A1906:D1906"/>
    <mergeCell ref="A1907:D1907"/>
    <mergeCell ref="A1908:D1908"/>
    <mergeCell ref="A1909:D1909"/>
    <mergeCell ref="A1898:D1898"/>
    <mergeCell ref="A1899:D1899"/>
    <mergeCell ref="A1900:D1900"/>
    <mergeCell ref="A1901:D1901"/>
    <mergeCell ref="A1902:D1902"/>
    <mergeCell ref="A1903:D1903"/>
    <mergeCell ref="A1928:D1928"/>
    <mergeCell ref="A1929:D1929"/>
    <mergeCell ref="A1930:D1930"/>
    <mergeCell ref="A1931:D1931"/>
    <mergeCell ref="A1932:D1932"/>
    <mergeCell ref="A1933:D1933"/>
    <mergeCell ref="A1922:D1922"/>
    <mergeCell ref="A1923:D1923"/>
    <mergeCell ref="A1924:D1924"/>
    <mergeCell ref="A1925:D1925"/>
    <mergeCell ref="A1926:D1926"/>
    <mergeCell ref="A1927:D1927"/>
    <mergeCell ref="A1916:D1916"/>
    <mergeCell ref="A1917:D1917"/>
    <mergeCell ref="A1918:D1918"/>
    <mergeCell ref="A1919:D1919"/>
    <mergeCell ref="A1920:D1920"/>
    <mergeCell ref="A1921:D1921"/>
    <mergeCell ref="A1946:D1946"/>
    <mergeCell ref="A1947:D1947"/>
    <mergeCell ref="A1948:D1948"/>
    <mergeCell ref="A1949:D1949"/>
    <mergeCell ref="A1950:D1950"/>
    <mergeCell ref="A1951:D1951"/>
    <mergeCell ref="A1940:D1940"/>
    <mergeCell ref="A1941:D1941"/>
    <mergeCell ref="A1942:D1942"/>
    <mergeCell ref="A1943:D1943"/>
    <mergeCell ref="A1944:D1944"/>
    <mergeCell ref="A1945:D1945"/>
    <mergeCell ref="A1934:D1934"/>
    <mergeCell ref="A1935:D1935"/>
    <mergeCell ref="A1936:D1936"/>
    <mergeCell ref="A1937:D1937"/>
    <mergeCell ref="A1938:D1938"/>
    <mergeCell ref="A1939:D1939"/>
    <mergeCell ref="A1964:D1964"/>
    <mergeCell ref="A1965:D1965"/>
    <mergeCell ref="A1966:D1966"/>
    <mergeCell ref="A1967:D1967"/>
    <mergeCell ref="A1968:D1968"/>
    <mergeCell ref="A1969:D1969"/>
    <mergeCell ref="A1958:D1958"/>
    <mergeCell ref="A1959:D1959"/>
    <mergeCell ref="A1960:D1960"/>
    <mergeCell ref="A1961:D1961"/>
    <mergeCell ref="A1962:D1962"/>
    <mergeCell ref="A1963:D1963"/>
    <mergeCell ref="A1952:D1952"/>
    <mergeCell ref="A1953:D1953"/>
    <mergeCell ref="A1954:D1954"/>
    <mergeCell ref="A1955:D1955"/>
    <mergeCell ref="A1956:D1956"/>
    <mergeCell ref="A1957:D1957"/>
    <mergeCell ref="A1982:D1982"/>
    <mergeCell ref="A1983:D1983"/>
    <mergeCell ref="A1984:D1984"/>
    <mergeCell ref="A1985:D1985"/>
    <mergeCell ref="A1986:D1986"/>
    <mergeCell ref="A1987:D1987"/>
    <mergeCell ref="A1976:D1976"/>
    <mergeCell ref="A1977:D1977"/>
    <mergeCell ref="A1978:D1978"/>
    <mergeCell ref="A1979:D1979"/>
    <mergeCell ref="A1980:D1980"/>
    <mergeCell ref="A1981:D1981"/>
    <mergeCell ref="A1970:D1970"/>
    <mergeCell ref="A1971:D1971"/>
    <mergeCell ref="A1972:D1972"/>
    <mergeCell ref="A1973:D1973"/>
    <mergeCell ref="A1974:D1974"/>
    <mergeCell ref="A1975:D1975"/>
    <mergeCell ref="A2000:D2000"/>
    <mergeCell ref="A2001:D2001"/>
    <mergeCell ref="A2002:D2002"/>
    <mergeCell ref="A2003:D2003"/>
    <mergeCell ref="A2004:D2004"/>
    <mergeCell ref="A2005:D2005"/>
    <mergeCell ref="A1994:D1994"/>
    <mergeCell ref="A1995:D1995"/>
    <mergeCell ref="A1996:D1996"/>
    <mergeCell ref="A1997:D1997"/>
    <mergeCell ref="A1998:D1998"/>
    <mergeCell ref="A1999:D1999"/>
    <mergeCell ref="A1988:D1988"/>
    <mergeCell ref="A1989:D1989"/>
    <mergeCell ref="A1990:D1990"/>
    <mergeCell ref="A1991:D1991"/>
    <mergeCell ref="A1992:D1992"/>
    <mergeCell ref="A1993:D1993"/>
    <mergeCell ref="A2018:D2018"/>
    <mergeCell ref="A2019:D2019"/>
    <mergeCell ref="A2020:D2020"/>
    <mergeCell ref="A2021:D2021"/>
    <mergeCell ref="A2022:D2022"/>
    <mergeCell ref="A2023:D2023"/>
    <mergeCell ref="A2012:D2012"/>
    <mergeCell ref="A2013:D2013"/>
    <mergeCell ref="A2014:D2014"/>
    <mergeCell ref="A2015:D2015"/>
    <mergeCell ref="A2016:D2016"/>
    <mergeCell ref="A2017:D2017"/>
    <mergeCell ref="A2006:D2006"/>
    <mergeCell ref="A2007:D2007"/>
    <mergeCell ref="A2008:D2008"/>
    <mergeCell ref="A2009:D2009"/>
    <mergeCell ref="A2010:D2010"/>
    <mergeCell ref="A2011:D2011"/>
    <mergeCell ref="A2036:D2036"/>
    <mergeCell ref="A2037:D2037"/>
    <mergeCell ref="A2038:D2038"/>
    <mergeCell ref="A2039:D2039"/>
    <mergeCell ref="A2040:D2040"/>
    <mergeCell ref="A2041:D2041"/>
    <mergeCell ref="A2030:D2030"/>
    <mergeCell ref="A2031:D2031"/>
    <mergeCell ref="A2032:D2032"/>
    <mergeCell ref="A2033:D2033"/>
    <mergeCell ref="A2034:D2034"/>
    <mergeCell ref="A2035:D2035"/>
    <mergeCell ref="A2024:D2024"/>
    <mergeCell ref="A2025:D2025"/>
    <mergeCell ref="A2026:D2026"/>
    <mergeCell ref="A2027:D2027"/>
    <mergeCell ref="A2028:D2028"/>
    <mergeCell ref="A2029:D2029"/>
    <mergeCell ref="A2054:D2054"/>
    <mergeCell ref="A2055:D2055"/>
    <mergeCell ref="A2056:D2056"/>
    <mergeCell ref="A2057:D2057"/>
    <mergeCell ref="A2058:D2058"/>
    <mergeCell ref="A2059:D2059"/>
    <mergeCell ref="A2048:D2048"/>
    <mergeCell ref="A2049:D2049"/>
    <mergeCell ref="A2050:D2050"/>
    <mergeCell ref="A2051:D2051"/>
    <mergeCell ref="A2052:D2052"/>
    <mergeCell ref="A2053:D2053"/>
    <mergeCell ref="A2042:D2042"/>
    <mergeCell ref="A2043:D2043"/>
    <mergeCell ref="A2044:D2044"/>
    <mergeCell ref="A2045:D2045"/>
    <mergeCell ref="A2046:D2046"/>
    <mergeCell ref="A2047:D2047"/>
    <mergeCell ref="A2072:D2072"/>
    <mergeCell ref="A2073:D2073"/>
    <mergeCell ref="A2074:D2074"/>
    <mergeCell ref="A2075:D2075"/>
    <mergeCell ref="A2076:D2076"/>
    <mergeCell ref="A2077:D2077"/>
    <mergeCell ref="A2066:D2066"/>
    <mergeCell ref="A2067:D2067"/>
    <mergeCell ref="A2068:D2068"/>
    <mergeCell ref="A2069:D2069"/>
    <mergeCell ref="A2070:D2070"/>
    <mergeCell ref="A2071:D2071"/>
    <mergeCell ref="A2060:D2060"/>
    <mergeCell ref="A2061:D2061"/>
    <mergeCell ref="A2062:D2062"/>
    <mergeCell ref="A2063:D2063"/>
    <mergeCell ref="A2064:D2064"/>
    <mergeCell ref="A2065:D2065"/>
    <mergeCell ref="A2090:D2090"/>
    <mergeCell ref="A2091:D2091"/>
    <mergeCell ref="A2092:D2092"/>
    <mergeCell ref="A2093:D2093"/>
    <mergeCell ref="A2094:D2094"/>
    <mergeCell ref="A2095:D2095"/>
    <mergeCell ref="A2084:D2084"/>
    <mergeCell ref="A2085:D2085"/>
    <mergeCell ref="A2086:D2086"/>
    <mergeCell ref="A2087:D2087"/>
    <mergeCell ref="A2088:D2088"/>
    <mergeCell ref="A2089:D2089"/>
    <mergeCell ref="A2078:D2078"/>
    <mergeCell ref="A2079:D2079"/>
    <mergeCell ref="A2080:D2080"/>
    <mergeCell ref="A2081:D2081"/>
    <mergeCell ref="A2082:D2082"/>
    <mergeCell ref="A2083:D2083"/>
    <mergeCell ref="A2108:D2108"/>
    <mergeCell ref="A2109:D2109"/>
    <mergeCell ref="A2110:D2110"/>
    <mergeCell ref="A2111:D2111"/>
    <mergeCell ref="A2112:D2112"/>
    <mergeCell ref="A2113:D2113"/>
    <mergeCell ref="A2102:D2102"/>
    <mergeCell ref="A2103:D2103"/>
    <mergeCell ref="A2104:D2104"/>
    <mergeCell ref="A2105:D2105"/>
    <mergeCell ref="A2106:D2106"/>
    <mergeCell ref="A2107:D2107"/>
    <mergeCell ref="A2096:D2096"/>
    <mergeCell ref="A2097:D2097"/>
    <mergeCell ref="A2098:D2098"/>
    <mergeCell ref="A2099:D2099"/>
    <mergeCell ref="A2100:D2100"/>
    <mergeCell ref="A2101:D2101"/>
    <mergeCell ref="A2126:D2126"/>
    <mergeCell ref="A2127:D2127"/>
    <mergeCell ref="A2128:D2128"/>
    <mergeCell ref="A2129:D2129"/>
    <mergeCell ref="A2130:D2130"/>
    <mergeCell ref="A2131:D2131"/>
    <mergeCell ref="A2120:D2120"/>
    <mergeCell ref="A2121:D2121"/>
    <mergeCell ref="A2122:D2122"/>
    <mergeCell ref="A2123:D2123"/>
    <mergeCell ref="A2124:D2124"/>
    <mergeCell ref="A2125:D2125"/>
    <mergeCell ref="A2114:D2114"/>
    <mergeCell ref="A2115:D2115"/>
    <mergeCell ref="A2116:D2116"/>
    <mergeCell ref="A2117:D2117"/>
    <mergeCell ref="A2118:D2118"/>
    <mergeCell ref="A2119:D2119"/>
    <mergeCell ref="A2144:D2144"/>
    <mergeCell ref="A2145:D2145"/>
    <mergeCell ref="A2146:D2146"/>
    <mergeCell ref="A2147:D2147"/>
    <mergeCell ref="A2148:D2148"/>
    <mergeCell ref="A2149:D2149"/>
    <mergeCell ref="A2138:D2138"/>
    <mergeCell ref="A2139:D2139"/>
    <mergeCell ref="A2140:D2140"/>
    <mergeCell ref="A2141:D2141"/>
    <mergeCell ref="A2142:D2142"/>
    <mergeCell ref="A2143:D2143"/>
    <mergeCell ref="A2132:D2132"/>
    <mergeCell ref="A2133:D2133"/>
    <mergeCell ref="A2134:D2134"/>
    <mergeCell ref="A2135:D2135"/>
    <mergeCell ref="A2136:D2136"/>
    <mergeCell ref="A2137:D2137"/>
    <mergeCell ref="A2162:D2162"/>
    <mergeCell ref="A2163:D2163"/>
    <mergeCell ref="A2164:D2164"/>
    <mergeCell ref="A2165:D2165"/>
    <mergeCell ref="A2166:D2166"/>
    <mergeCell ref="A2167:D2167"/>
    <mergeCell ref="A2156:D2156"/>
    <mergeCell ref="A2157:D2157"/>
    <mergeCell ref="A2158:D2158"/>
    <mergeCell ref="A2159:D2159"/>
    <mergeCell ref="A2160:D2160"/>
    <mergeCell ref="A2161:D2161"/>
    <mergeCell ref="A2150:D2150"/>
    <mergeCell ref="A2151:D2151"/>
    <mergeCell ref="A2152:D2152"/>
    <mergeCell ref="A2153:D2153"/>
    <mergeCell ref="A2154:D2154"/>
    <mergeCell ref="A2155:D2155"/>
    <mergeCell ref="A2180:D2180"/>
    <mergeCell ref="A2181:D2181"/>
    <mergeCell ref="A2182:D2182"/>
    <mergeCell ref="A2183:D2183"/>
    <mergeCell ref="A2184:D2184"/>
    <mergeCell ref="A2185:D2185"/>
    <mergeCell ref="A2174:D2174"/>
    <mergeCell ref="A2175:D2175"/>
    <mergeCell ref="A2176:D2176"/>
    <mergeCell ref="A2177:D2177"/>
    <mergeCell ref="A2178:D2178"/>
    <mergeCell ref="A2179:D2179"/>
    <mergeCell ref="A2168:D2168"/>
    <mergeCell ref="A2169:D2169"/>
    <mergeCell ref="A2170:D2170"/>
    <mergeCell ref="A2171:D2171"/>
    <mergeCell ref="A2172:D2172"/>
    <mergeCell ref="A2173:D2173"/>
    <mergeCell ref="A2198:D2198"/>
    <mergeCell ref="A2199:D2199"/>
    <mergeCell ref="A2200:D2200"/>
    <mergeCell ref="A2201:D2201"/>
    <mergeCell ref="A2202:D2202"/>
    <mergeCell ref="A2203:D2203"/>
    <mergeCell ref="A2192:D2192"/>
    <mergeCell ref="A2193:D2193"/>
    <mergeCell ref="A2194:D2194"/>
    <mergeCell ref="A2195:D2195"/>
    <mergeCell ref="A2196:D2196"/>
    <mergeCell ref="A2197:D2197"/>
    <mergeCell ref="A2186:D2186"/>
    <mergeCell ref="A2187:D2187"/>
    <mergeCell ref="A2188:D2188"/>
    <mergeCell ref="A2189:D2189"/>
    <mergeCell ref="A2190:D2190"/>
    <mergeCell ref="A2191:D2191"/>
    <mergeCell ref="A2216:D2216"/>
    <mergeCell ref="A2217:D2217"/>
    <mergeCell ref="A2218:D2218"/>
    <mergeCell ref="A2219:D2219"/>
    <mergeCell ref="A2220:D2220"/>
    <mergeCell ref="A2221:D2221"/>
    <mergeCell ref="A2210:D2210"/>
    <mergeCell ref="A2211:D2211"/>
    <mergeCell ref="A2212:D2212"/>
    <mergeCell ref="A2213:D2213"/>
    <mergeCell ref="A2214:D2214"/>
    <mergeCell ref="A2215:D2215"/>
    <mergeCell ref="A2204:D2204"/>
    <mergeCell ref="A2205:D2205"/>
    <mergeCell ref="A2206:D2206"/>
    <mergeCell ref="A2207:D2207"/>
    <mergeCell ref="A2208:D2208"/>
    <mergeCell ref="A2209:D2209"/>
    <mergeCell ref="A2234:D2234"/>
    <mergeCell ref="A2235:D2235"/>
    <mergeCell ref="A2236:D2236"/>
    <mergeCell ref="A2237:D2237"/>
    <mergeCell ref="A2238:D2238"/>
    <mergeCell ref="A2239:D2239"/>
    <mergeCell ref="A2228:D2228"/>
    <mergeCell ref="A2229:D2229"/>
    <mergeCell ref="A2230:D2230"/>
    <mergeCell ref="A2231:D2231"/>
    <mergeCell ref="A2232:D2232"/>
    <mergeCell ref="A2233:D2233"/>
    <mergeCell ref="A2222:D2222"/>
    <mergeCell ref="A2223:D2223"/>
    <mergeCell ref="A2224:D2224"/>
    <mergeCell ref="A2225:D2225"/>
    <mergeCell ref="A2226:D2226"/>
    <mergeCell ref="A2227:D2227"/>
    <mergeCell ref="A2252:D2252"/>
    <mergeCell ref="A2253:D2253"/>
    <mergeCell ref="A2254:D2254"/>
    <mergeCell ref="A2255:D2255"/>
    <mergeCell ref="A2256:D2256"/>
    <mergeCell ref="A2257:D2257"/>
    <mergeCell ref="A2246:D2246"/>
    <mergeCell ref="A2247:D2247"/>
    <mergeCell ref="A2248:D2248"/>
    <mergeCell ref="A2249:D2249"/>
    <mergeCell ref="A2250:D2250"/>
    <mergeCell ref="A2251:D2251"/>
    <mergeCell ref="A2240:D2240"/>
    <mergeCell ref="A2241:D2241"/>
    <mergeCell ref="A2242:D2242"/>
    <mergeCell ref="A2243:D2243"/>
    <mergeCell ref="A2244:D2244"/>
    <mergeCell ref="A2245:D2245"/>
    <mergeCell ref="A2270:D2270"/>
    <mergeCell ref="A2271:D2271"/>
    <mergeCell ref="A2272:D2272"/>
    <mergeCell ref="A2273:D2273"/>
    <mergeCell ref="A2274:D2274"/>
    <mergeCell ref="A2275:D2275"/>
    <mergeCell ref="A2264:D2264"/>
    <mergeCell ref="A2265:D2265"/>
    <mergeCell ref="A2266:D2266"/>
    <mergeCell ref="A2267:D2267"/>
    <mergeCell ref="A2268:D2268"/>
    <mergeCell ref="A2269:D2269"/>
    <mergeCell ref="A2258:D2258"/>
    <mergeCell ref="A2259:D2259"/>
    <mergeCell ref="A2260:D2260"/>
    <mergeCell ref="A2261:D2261"/>
    <mergeCell ref="A2262:D2262"/>
    <mergeCell ref="A2263:D2263"/>
    <mergeCell ref="A2288:D2288"/>
    <mergeCell ref="A2289:D2289"/>
    <mergeCell ref="A2290:D2290"/>
    <mergeCell ref="A2291:D2291"/>
    <mergeCell ref="A2292:D2292"/>
    <mergeCell ref="A2293:D2293"/>
    <mergeCell ref="A2282:D2282"/>
    <mergeCell ref="A2283:D2283"/>
    <mergeCell ref="A2284:D2284"/>
    <mergeCell ref="A2285:D2285"/>
    <mergeCell ref="A2286:D2286"/>
    <mergeCell ref="A2287:D2287"/>
    <mergeCell ref="A2276:D2276"/>
    <mergeCell ref="A2277:D2277"/>
    <mergeCell ref="A2278:D2278"/>
    <mergeCell ref="A2279:D2279"/>
    <mergeCell ref="A2280:D2280"/>
    <mergeCell ref="A2281:D2281"/>
    <mergeCell ref="A2306:D2306"/>
    <mergeCell ref="A2307:D2307"/>
    <mergeCell ref="A2308:D2308"/>
    <mergeCell ref="A2309:D2309"/>
    <mergeCell ref="A2310:D2310"/>
    <mergeCell ref="A2311:D2311"/>
    <mergeCell ref="A2300:D2300"/>
    <mergeCell ref="A2301:D2301"/>
    <mergeCell ref="A2302:D2302"/>
    <mergeCell ref="A2303:D2303"/>
    <mergeCell ref="A2304:D2304"/>
    <mergeCell ref="A2305:D2305"/>
    <mergeCell ref="A2294:D2294"/>
    <mergeCell ref="A2295:D2295"/>
    <mergeCell ref="A2296:D2296"/>
    <mergeCell ref="A2297:D2297"/>
    <mergeCell ref="A2298:D2298"/>
    <mergeCell ref="A2299:D2299"/>
    <mergeCell ref="A2324:D2324"/>
    <mergeCell ref="A2325:D2325"/>
    <mergeCell ref="A2326:D2326"/>
    <mergeCell ref="A2327:D2327"/>
    <mergeCell ref="A2328:D2328"/>
    <mergeCell ref="A2329:D2329"/>
    <mergeCell ref="A2318:D2318"/>
    <mergeCell ref="A2319:D2319"/>
    <mergeCell ref="A2320:D2320"/>
    <mergeCell ref="A2321:D2321"/>
    <mergeCell ref="A2322:D2322"/>
    <mergeCell ref="A2323:D2323"/>
    <mergeCell ref="A2312:D2312"/>
    <mergeCell ref="A2313:D2313"/>
    <mergeCell ref="A2314:D2314"/>
    <mergeCell ref="A2315:D2315"/>
    <mergeCell ref="A2316:D2316"/>
    <mergeCell ref="A2317:D2317"/>
    <mergeCell ref="A2342:D2342"/>
    <mergeCell ref="A2343:D2343"/>
    <mergeCell ref="A2344:D2344"/>
    <mergeCell ref="A2345:D2345"/>
    <mergeCell ref="A2346:D2346"/>
    <mergeCell ref="A2347:D2347"/>
    <mergeCell ref="A2336:D2336"/>
    <mergeCell ref="A2337:D2337"/>
    <mergeCell ref="A2338:D2338"/>
    <mergeCell ref="A2339:D2339"/>
    <mergeCell ref="A2340:D2340"/>
    <mergeCell ref="A2341:D2341"/>
    <mergeCell ref="A2330:D2330"/>
    <mergeCell ref="A2331:D2331"/>
    <mergeCell ref="A2332:D2332"/>
    <mergeCell ref="A2333:D2333"/>
    <mergeCell ref="A2334:D2334"/>
    <mergeCell ref="A2335:D2335"/>
    <mergeCell ref="A2360:D2360"/>
    <mergeCell ref="A2361:D2361"/>
    <mergeCell ref="A2362:D2362"/>
    <mergeCell ref="A2363:D2363"/>
    <mergeCell ref="A2364:D2364"/>
    <mergeCell ref="A2365:D2365"/>
    <mergeCell ref="A2354:D2354"/>
    <mergeCell ref="A2355:D2355"/>
    <mergeCell ref="A2356:D2356"/>
    <mergeCell ref="A2357:D2357"/>
    <mergeCell ref="A2358:D2358"/>
    <mergeCell ref="A2359:D2359"/>
    <mergeCell ref="A2348:D2348"/>
    <mergeCell ref="A2349:D2349"/>
    <mergeCell ref="A2350:D2350"/>
    <mergeCell ref="A2351:D2351"/>
    <mergeCell ref="A2352:D2352"/>
    <mergeCell ref="A2353:D2353"/>
    <mergeCell ref="A2378:D2378"/>
    <mergeCell ref="A2379:D2379"/>
    <mergeCell ref="A2380:D2380"/>
    <mergeCell ref="A2381:D2381"/>
    <mergeCell ref="A2382:D2382"/>
    <mergeCell ref="A2383:D2383"/>
    <mergeCell ref="A2372:D2372"/>
    <mergeCell ref="A2373:D2373"/>
    <mergeCell ref="A2374:D2374"/>
    <mergeCell ref="A2375:D2375"/>
    <mergeCell ref="A2376:D2376"/>
    <mergeCell ref="A2377:D2377"/>
    <mergeCell ref="A2366:D2366"/>
    <mergeCell ref="A2367:D2367"/>
    <mergeCell ref="A2368:D2368"/>
    <mergeCell ref="A2369:D2369"/>
    <mergeCell ref="A2370:D2370"/>
    <mergeCell ref="A2371:D2371"/>
    <mergeCell ref="A2396:D2396"/>
    <mergeCell ref="A2397:D2397"/>
    <mergeCell ref="A2398:D2398"/>
    <mergeCell ref="A2399:D2399"/>
    <mergeCell ref="A2400:D2400"/>
    <mergeCell ref="A2401:D2401"/>
    <mergeCell ref="A2390:D2390"/>
    <mergeCell ref="A2391:D2391"/>
    <mergeCell ref="A2392:D2392"/>
    <mergeCell ref="A2393:D2393"/>
    <mergeCell ref="A2394:D2394"/>
    <mergeCell ref="A2395:D2395"/>
    <mergeCell ref="A2384:D2384"/>
    <mergeCell ref="A2385:D2385"/>
    <mergeCell ref="A2386:D2386"/>
    <mergeCell ref="A2387:D2387"/>
    <mergeCell ref="A2388:D2388"/>
    <mergeCell ref="A2389:D2389"/>
    <mergeCell ref="A2414:D2414"/>
    <mergeCell ref="A2415:D2415"/>
    <mergeCell ref="A2416:D2416"/>
    <mergeCell ref="A2417:D2417"/>
    <mergeCell ref="A2418:D2418"/>
    <mergeCell ref="A2419:D2419"/>
    <mergeCell ref="A2408:D2408"/>
    <mergeCell ref="A2409:D2409"/>
    <mergeCell ref="A2410:D2410"/>
    <mergeCell ref="A2411:D2411"/>
    <mergeCell ref="A2412:D2412"/>
    <mergeCell ref="A2413:D2413"/>
    <mergeCell ref="A2402:D2402"/>
    <mergeCell ref="A2403:D2403"/>
    <mergeCell ref="A2404:D2404"/>
    <mergeCell ref="A2405:D2405"/>
    <mergeCell ref="A2406:D2406"/>
    <mergeCell ref="A2407:D2407"/>
    <mergeCell ref="A2432:D2432"/>
    <mergeCell ref="A2433:D2433"/>
    <mergeCell ref="A2434:D2434"/>
    <mergeCell ref="A2435:D2435"/>
    <mergeCell ref="A2436:D2436"/>
    <mergeCell ref="A2437:D2437"/>
    <mergeCell ref="A2426:D2426"/>
    <mergeCell ref="A2427:D2427"/>
    <mergeCell ref="A2428:D2428"/>
    <mergeCell ref="A2429:D2429"/>
    <mergeCell ref="A2430:D2430"/>
    <mergeCell ref="A2431:D2431"/>
    <mergeCell ref="A2420:D2420"/>
    <mergeCell ref="A2421:D2421"/>
    <mergeCell ref="A2422:D2422"/>
    <mergeCell ref="A2423:D2423"/>
    <mergeCell ref="A2424:D2424"/>
    <mergeCell ref="A2425:D2425"/>
    <mergeCell ref="A2450:D2450"/>
    <mergeCell ref="A2451:D2451"/>
    <mergeCell ref="A2452:D2452"/>
    <mergeCell ref="A2453:D2453"/>
    <mergeCell ref="A2454:D2454"/>
    <mergeCell ref="A2455:D2455"/>
    <mergeCell ref="A2444:D2444"/>
    <mergeCell ref="A2445:D2445"/>
    <mergeCell ref="A2446:D2446"/>
    <mergeCell ref="A2447:D2447"/>
    <mergeCell ref="A2448:D2448"/>
    <mergeCell ref="A2449:D2449"/>
    <mergeCell ref="A2438:D2438"/>
    <mergeCell ref="A2439:D2439"/>
    <mergeCell ref="A2440:D2440"/>
    <mergeCell ref="A2441:D2441"/>
    <mergeCell ref="A2442:D2442"/>
    <mergeCell ref="A2443:D2443"/>
    <mergeCell ref="A2468:D2468"/>
    <mergeCell ref="A2469:D2469"/>
    <mergeCell ref="A2470:D2470"/>
    <mergeCell ref="A2471:D2471"/>
    <mergeCell ref="A2472:D2472"/>
    <mergeCell ref="A2473:D2473"/>
    <mergeCell ref="A2462:D2462"/>
    <mergeCell ref="A2463:D2463"/>
    <mergeCell ref="A2464:D2464"/>
    <mergeCell ref="A2465:D2465"/>
    <mergeCell ref="A2466:D2466"/>
    <mergeCell ref="A2467:D2467"/>
    <mergeCell ref="A2456:D2456"/>
    <mergeCell ref="A2457:D2457"/>
    <mergeCell ref="A2458:D2458"/>
    <mergeCell ref="A2459:D2459"/>
    <mergeCell ref="A2460:D2460"/>
    <mergeCell ref="A2461:D2461"/>
    <mergeCell ref="A2486:D2486"/>
    <mergeCell ref="A2487:D2487"/>
    <mergeCell ref="A2488:D2488"/>
    <mergeCell ref="A2489:D2489"/>
    <mergeCell ref="A2490:D2490"/>
    <mergeCell ref="A2491:D2491"/>
    <mergeCell ref="A2480:D2480"/>
    <mergeCell ref="A2481:D2481"/>
    <mergeCell ref="A2482:D2482"/>
    <mergeCell ref="A2483:D2483"/>
    <mergeCell ref="A2484:D2484"/>
    <mergeCell ref="A2485:D2485"/>
    <mergeCell ref="A2474:D2474"/>
    <mergeCell ref="A2475:D2475"/>
    <mergeCell ref="A2476:D2476"/>
    <mergeCell ref="A2477:D2477"/>
    <mergeCell ref="A2478:D2478"/>
    <mergeCell ref="A2479:D2479"/>
    <mergeCell ref="A2504:D2504"/>
    <mergeCell ref="A2505:D2505"/>
    <mergeCell ref="A2506:D2506"/>
    <mergeCell ref="A2507:D2507"/>
    <mergeCell ref="A2508:D2508"/>
    <mergeCell ref="A2509:D2509"/>
    <mergeCell ref="A2498:D2498"/>
    <mergeCell ref="A2499:D2499"/>
    <mergeCell ref="A2500:D2500"/>
    <mergeCell ref="A2501:D2501"/>
    <mergeCell ref="A2502:D2502"/>
    <mergeCell ref="A2503:D2503"/>
    <mergeCell ref="A2492:D2492"/>
    <mergeCell ref="A2493:D2493"/>
    <mergeCell ref="A2494:D2494"/>
    <mergeCell ref="A2495:D2495"/>
    <mergeCell ref="A2496:D2496"/>
    <mergeCell ref="A2497:D2497"/>
    <mergeCell ref="A2522:D2522"/>
    <mergeCell ref="A2523:D2523"/>
    <mergeCell ref="A2524:D2524"/>
    <mergeCell ref="A2525:D2525"/>
    <mergeCell ref="A2526:D2526"/>
    <mergeCell ref="A2527:D2527"/>
    <mergeCell ref="A2516:D2516"/>
    <mergeCell ref="A2517:D2517"/>
    <mergeCell ref="A2518:D2518"/>
    <mergeCell ref="A2519:D2519"/>
    <mergeCell ref="A2520:D2520"/>
    <mergeCell ref="A2521:D2521"/>
    <mergeCell ref="A2510:D2510"/>
    <mergeCell ref="A2511:D2511"/>
    <mergeCell ref="A2512:D2512"/>
    <mergeCell ref="A2513:D2513"/>
    <mergeCell ref="A2514:D2514"/>
    <mergeCell ref="A2515:D2515"/>
    <mergeCell ref="A2540:D2540"/>
    <mergeCell ref="A2541:D2541"/>
    <mergeCell ref="A2542:D2542"/>
    <mergeCell ref="A2543:D2543"/>
    <mergeCell ref="A2544:D2544"/>
    <mergeCell ref="A2534:D2534"/>
    <mergeCell ref="A2535:D2535"/>
    <mergeCell ref="A2536:D2536"/>
    <mergeCell ref="A2537:D2537"/>
    <mergeCell ref="A2538:D2538"/>
    <mergeCell ref="A2539:D2539"/>
    <mergeCell ref="A2528:D2528"/>
    <mergeCell ref="A2529:D2529"/>
    <mergeCell ref="A2530:D2530"/>
    <mergeCell ref="A2531:D2531"/>
    <mergeCell ref="A2532:D2532"/>
    <mergeCell ref="A2533:D2533"/>
  </mergeCells>
  <pageMargins left="0.16597222222222222" right="0.16597222222222222" top="0.16597222222222222" bottom="0.16597222222222222" header="0" footer="0"/>
  <pageSetup paperSize="14" scale="85" fitToWidth="0" fitToHeight="0" orientation="portrait" horizontalDpi="200" verticalDpi="200" r:id="rId1"/>
  <headerFooter alignWithMargins="0"/>
</worksheet>
</file>

<file path=xl/worksheets/sheet30.xml><?xml version="1.0" encoding="utf-8"?>
<worksheet xmlns="http://schemas.openxmlformats.org/spreadsheetml/2006/main" xmlns:r="http://schemas.openxmlformats.org/officeDocument/2006/relationships">
  <sheetPr>
    <tabColor rgb="FFFFFF00"/>
    <pageSetUpPr fitToPage="1"/>
  </sheetPr>
  <dimension ref="A1:F59"/>
  <sheetViews>
    <sheetView view="pageBreakPreview" topLeftCell="A49" zoomScale="85" zoomScaleSheetLayoutView="85" workbookViewId="0">
      <selection activeCell="A10" sqref="A10:A19"/>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117</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71"/>
      <c r="E5" s="155"/>
      <c r="F5" s="155"/>
    </row>
    <row r="6" spans="1:6" s="156" customFormat="1">
      <c r="A6" s="157"/>
      <c r="B6" s="153" t="s">
        <v>117</v>
      </c>
      <c r="C6" s="154">
        <f>SUM(C8,C36,C40,C44,C52)</f>
        <v>416550000</v>
      </c>
      <c r="D6" s="171"/>
      <c r="E6" s="155"/>
      <c r="F6" s="155"/>
    </row>
    <row r="7" spans="1:6" s="156" customFormat="1">
      <c r="A7" s="157"/>
      <c r="B7" s="153"/>
      <c r="C7" s="154"/>
      <c r="D7" s="171"/>
      <c r="E7" s="155"/>
      <c r="F7" s="155"/>
    </row>
    <row r="8" spans="1:6" s="156" customFormat="1" ht="27.6">
      <c r="A8" s="157" t="s">
        <v>8798</v>
      </c>
      <c r="B8" s="258" t="s">
        <v>149</v>
      </c>
      <c r="C8" s="154">
        <f>SUM(C9,C21,C28,C33)</f>
        <v>319848000</v>
      </c>
      <c r="D8" s="171"/>
      <c r="E8" s="155"/>
      <c r="F8" s="155"/>
    </row>
    <row r="9" spans="1:6" s="156" customFormat="1" ht="27.6">
      <c r="A9" s="290" t="s">
        <v>8799</v>
      </c>
      <c r="B9" s="174" t="s">
        <v>187</v>
      </c>
      <c r="C9" s="154">
        <f>SUM(C10:C19)</f>
        <v>155867500</v>
      </c>
      <c r="D9" s="171"/>
      <c r="E9" s="155"/>
      <c r="F9" s="155"/>
    </row>
    <row r="10" spans="1:6" ht="27.6">
      <c r="A10" s="291" t="s">
        <v>3</v>
      </c>
      <c r="B10" s="171" t="s">
        <v>188</v>
      </c>
      <c r="C10" s="265">
        <v>3000000</v>
      </c>
      <c r="D10" s="171" t="s">
        <v>6803</v>
      </c>
      <c r="E10" s="266" t="s">
        <v>5505</v>
      </c>
      <c r="F10" s="173" t="s">
        <v>6831</v>
      </c>
    </row>
    <row r="11" spans="1:6" ht="27.6">
      <c r="A11" s="291" t="s">
        <v>4</v>
      </c>
      <c r="B11" s="171" t="s">
        <v>189</v>
      </c>
      <c r="C11" s="265">
        <v>14700000</v>
      </c>
      <c r="D11" s="171" t="s">
        <v>6804</v>
      </c>
      <c r="E11" s="266" t="s">
        <v>5328</v>
      </c>
      <c r="F11" s="173" t="s">
        <v>6831</v>
      </c>
    </row>
    <row r="12" spans="1:6" ht="27.6">
      <c r="A12" s="291" t="s">
        <v>5</v>
      </c>
      <c r="B12" s="171" t="s">
        <v>362</v>
      </c>
      <c r="C12" s="265">
        <v>56097500</v>
      </c>
      <c r="D12" s="171" t="s">
        <v>6805</v>
      </c>
      <c r="E12" s="266" t="s">
        <v>5509</v>
      </c>
      <c r="F12" s="173" t="s">
        <v>6831</v>
      </c>
    </row>
    <row r="13" spans="1:6" ht="27.6">
      <c r="A13" s="291" t="s">
        <v>8800</v>
      </c>
      <c r="B13" s="171" t="s">
        <v>191</v>
      </c>
      <c r="C13" s="265">
        <v>12500000</v>
      </c>
      <c r="D13" s="171" t="s">
        <v>6806</v>
      </c>
      <c r="E13" s="266" t="s">
        <v>5511</v>
      </c>
      <c r="F13" s="173" t="s">
        <v>6831</v>
      </c>
    </row>
    <row r="14" spans="1:6" ht="27.6">
      <c r="A14" s="291" t="s">
        <v>71</v>
      </c>
      <c r="B14" s="171" t="s">
        <v>192</v>
      </c>
      <c r="C14" s="265">
        <v>4642500</v>
      </c>
      <c r="D14" s="171" t="s">
        <v>6807</v>
      </c>
      <c r="E14" s="266" t="s">
        <v>5513</v>
      </c>
      <c r="F14" s="173" t="s">
        <v>6831</v>
      </c>
    </row>
    <row r="15" spans="1:6" ht="27.6">
      <c r="A15" s="291" t="s">
        <v>8801</v>
      </c>
      <c r="B15" s="171" t="s">
        <v>193</v>
      </c>
      <c r="C15" s="265">
        <v>2500000</v>
      </c>
      <c r="D15" s="171" t="s">
        <v>6808</v>
      </c>
      <c r="E15" s="266" t="s">
        <v>5515</v>
      </c>
      <c r="F15" s="173" t="s">
        <v>6831</v>
      </c>
    </row>
    <row r="16" spans="1:6" ht="27.6">
      <c r="A16" s="291" t="s">
        <v>8802</v>
      </c>
      <c r="B16" s="171" t="s">
        <v>363</v>
      </c>
      <c r="C16" s="265">
        <v>3600000</v>
      </c>
      <c r="D16" s="171" t="s">
        <v>6809</v>
      </c>
      <c r="E16" s="266" t="s">
        <v>5359</v>
      </c>
      <c r="F16" s="173" t="s">
        <v>6831</v>
      </c>
    </row>
    <row r="17" spans="1:6" ht="27.6">
      <c r="A17" s="291" t="s">
        <v>8803</v>
      </c>
      <c r="B17" s="171" t="s">
        <v>195</v>
      </c>
      <c r="C17" s="265">
        <v>15727500</v>
      </c>
      <c r="D17" s="171" t="s">
        <v>6810</v>
      </c>
      <c r="E17" s="266" t="s">
        <v>5518</v>
      </c>
      <c r="F17" s="173" t="s">
        <v>6831</v>
      </c>
    </row>
    <row r="18" spans="1:6" ht="27.6">
      <c r="A18" s="291" t="s">
        <v>8804</v>
      </c>
      <c r="B18" s="171" t="s">
        <v>197</v>
      </c>
      <c r="C18" s="265">
        <v>26900000</v>
      </c>
      <c r="D18" s="171" t="s">
        <v>6811</v>
      </c>
      <c r="E18" s="266" t="s">
        <v>5520</v>
      </c>
      <c r="F18" s="173" t="s">
        <v>6831</v>
      </c>
    </row>
    <row r="19" spans="1:6">
      <c r="A19" s="291" t="s">
        <v>3729</v>
      </c>
      <c r="B19" s="171" t="s">
        <v>1265</v>
      </c>
      <c r="C19" s="265">
        <v>16200000</v>
      </c>
      <c r="D19" s="171" t="s">
        <v>6812</v>
      </c>
      <c r="E19" s="266" t="s">
        <v>5328</v>
      </c>
      <c r="F19" s="173" t="s">
        <v>6831</v>
      </c>
    </row>
    <row r="20" spans="1:6">
      <c r="A20" s="170"/>
      <c r="B20" s="171"/>
      <c r="C20" s="265"/>
      <c r="D20" s="171"/>
      <c r="E20" s="266"/>
      <c r="F20" s="173"/>
    </row>
    <row r="21" spans="1:6" s="156" customFormat="1" ht="27.6">
      <c r="A21" s="290" t="s">
        <v>8805</v>
      </c>
      <c r="B21" s="174" t="s">
        <v>198</v>
      </c>
      <c r="C21" s="267">
        <f>SUM(C22:C26)</f>
        <v>129438500</v>
      </c>
      <c r="D21" s="171"/>
      <c r="E21" s="268"/>
      <c r="F21" s="155"/>
    </row>
    <row r="22" spans="1:6" ht="41.4">
      <c r="A22" s="291" t="s">
        <v>3</v>
      </c>
      <c r="B22" s="171" t="s">
        <v>199</v>
      </c>
      <c r="C22" s="265">
        <v>61800000</v>
      </c>
      <c r="D22" s="171" t="s">
        <v>6813</v>
      </c>
      <c r="E22" s="266" t="s">
        <v>5260</v>
      </c>
      <c r="F22" s="173" t="s">
        <v>6831</v>
      </c>
    </row>
    <row r="23" spans="1:6" ht="27.6">
      <c r="A23" s="291" t="s">
        <v>4</v>
      </c>
      <c r="B23" s="171" t="s">
        <v>1270</v>
      </c>
      <c r="C23" s="265">
        <v>7414500</v>
      </c>
      <c r="D23" s="171" t="s">
        <v>6814</v>
      </c>
      <c r="E23" s="266" t="s">
        <v>5207</v>
      </c>
      <c r="F23" s="173" t="s">
        <v>6831</v>
      </c>
    </row>
    <row r="24" spans="1:6" ht="27.6">
      <c r="A24" s="291" t="s">
        <v>5</v>
      </c>
      <c r="B24" s="171" t="s">
        <v>201</v>
      </c>
      <c r="C24" s="265">
        <v>8275000</v>
      </c>
      <c r="D24" s="171" t="s">
        <v>6815</v>
      </c>
      <c r="E24" s="266" t="s">
        <v>5523</v>
      </c>
      <c r="F24" s="173" t="s">
        <v>6831</v>
      </c>
    </row>
    <row r="25" spans="1:6" ht="27.6">
      <c r="A25" s="291" t="s">
        <v>8800</v>
      </c>
      <c r="B25" s="171" t="s">
        <v>202</v>
      </c>
      <c r="C25" s="265">
        <v>42204000</v>
      </c>
      <c r="D25" s="171" t="s">
        <v>6816</v>
      </c>
      <c r="E25" s="266" t="s">
        <v>5531</v>
      </c>
      <c r="F25" s="173" t="s">
        <v>6831</v>
      </c>
    </row>
    <row r="26" spans="1:6" ht="41.4">
      <c r="A26" s="291" t="s">
        <v>71</v>
      </c>
      <c r="B26" s="171" t="s">
        <v>204</v>
      </c>
      <c r="C26" s="265">
        <v>9745000</v>
      </c>
      <c r="D26" s="171" t="s">
        <v>6817</v>
      </c>
      <c r="E26" s="266" t="s">
        <v>5513</v>
      </c>
      <c r="F26" s="173" t="s">
        <v>6831</v>
      </c>
    </row>
    <row r="27" spans="1:6">
      <c r="A27" s="170"/>
      <c r="B27" s="171"/>
      <c r="C27" s="265"/>
      <c r="D27" s="171"/>
      <c r="E27" s="266"/>
      <c r="F27" s="173"/>
    </row>
    <row r="28" spans="1:6" s="156" customFormat="1" ht="27.6">
      <c r="A28" s="290" t="s">
        <v>8806</v>
      </c>
      <c r="B28" s="176" t="s">
        <v>209</v>
      </c>
      <c r="C28" s="267">
        <f>SUM(C29:C31)</f>
        <v>29022000</v>
      </c>
      <c r="D28" s="171"/>
      <c r="E28" s="268"/>
      <c r="F28" s="155"/>
    </row>
    <row r="29" spans="1:6" ht="27.6">
      <c r="A29" s="291" t="s">
        <v>3</v>
      </c>
      <c r="B29" s="171" t="s">
        <v>210</v>
      </c>
      <c r="C29" s="265">
        <v>26100000</v>
      </c>
      <c r="D29" s="171" t="s">
        <v>6818</v>
      </c>
      <c r="E29" s="266" t="s">
        <v>5192</v>
      </c>
      <c r="F29" s="173" t="s">
        <v>6831</v>
      </c>
    </row>
    <row r="30" spans="1:6" ht="27.6">
      <c r="A30" s="291" t="s">
        <v>4</v>
      </c>
      <c r="B30" s="171" t="s">
        <v>371</v>
      </c>
      <c r="C30" s="265">
        <v>750000</v>
      </c>
      <c r="D30" s="171" t="s">
        <v>6819</v>
      </c>
      <c r="E30" s="266" t="s">
        <v>5111</v>
      </c>
      <c r="F30" s="173" t="s">
        <v>6831</v>
      </c>
    </row>
    <row r="31" spans="1:6" ht="27.6">
      <c r="A31" s="291" t="s">
        <v>5</v>
      </c>
      <c r="B31" s="171" t="s">
        <v>1063</v>
      </c>
      <c r="C31" s="265">
        <v>2172000</v>
      </c>
      <c r="D31" s="171" t="s">
        <v>6820</v>
      </c>
      <c r="E31" s="266" t="s">
        <v>6832</v>
      </c>
      <c r="F31" s="173" t="s">
        <v>6831</v>
      </c>
    </row>
    <row r="32" spans="1:6">
      <c r="A32" s="170"/>
      <c r="B32" s="171"/>
      <c r="C32" s="265"/>
      <c r="D32" s="171"/>
      <c r="E32" s="268"/>
      <c r="F32" s="155"/>
    </row>
    <row r="33" spans="1:6" s="156" customFormat="1" ht="27.6">
      <c r="A33" s="290" t="s">
        <v>8807</v>
      </c>
      <c r="B33" s="174" t="s">
        <v>1500</v>
      </c>
      <c r="C33" s="267">
        <f>SUM(C34)</f>
        <v>5520000</v>
      </c>
      <c r="D33" s="171"/>
      <c r="E33" s="266"/>
      <c r="F33" s="173"/>
    </row>
    <row r="34" spans="1:6" ht="27.6">
      <c r="A34" s="291" t="s">
        <v>3</v>
      </c>
      <c r="B34" s="171" t="s">
        <v>1501</v>
      </c>
      <c r="C34" s="265">
        <v>5520000</v>
      </c>
      <c r="D34" s="171" t="s">
        <v>6821</v>
      </c>
      <c r="E34" s="266" t="s">
        <v>6833</v>
      </c>
      <c r="F34" s="173" t="s">
        <v>6831</v>
      </c>
    </row>
    <row r="35" spans="1:6">
      <c r="A35" s="170"/>
      <c r="B35" s="171"/>
      <c r="C35" s="265"/>
      <c r="D35" s="171"/>
      <c r="E35" s="268"/>
      <c r="F35" s="155"/>
    </row>
    <row r="36" spans="1:6" s="156" customFormat="1" ht="27.6">
      <c r="A36" s="157" t="s">
        <v>8813</v>
      </c>
      <c r="B36" s="153" t="s">
        <v>113</v>
      </c>
      <c r="C36" s="267">
        <f>SUM(C37)</f>
        <v>10000000</v>
      </c>
      <c r="D36" s="171"/>
      <c r="E36" s="268"/>
      <c r="F36" s="155"/>
    </row>
    <row r="37" spans="1:6" s="156" customFormat="1" ht="27.6">
      <c r="A37" s="290" t="s">
        <v>8799</v>
      </c>
      <c r="B37" s="174" t="s">
        <v>926</v>
      </c>
      <c r="C37" s="267">
        <f>SUM(C38)</f>
        <v>10000000</v>
      </c>
      <c r="D37" s="171"/>
      <c r="E37" s="266"/>
      <c r="F37" s="173"/>
    </row>
    <row r="38" spans="1:6" ht="27.6">
      <c r="A38" s="291" t="s">
        <v>3</v>
      </c>
      <c r="B38" s="171" t="s">
        <v>939</v>
      </c>
      <c r="C38" s="265">
        <v>10000000</v>
      </c>
      <c r="D38" s="171" t="s">
        <v>6822</v>
      </c>
      <c r="E38" s="266" t="s">
        <v>6833</v>
      </c>
      <c r="F38" s="173" t="s">
        <v>6831</v>
      </c>
    </row>
    <row r="39" spans="1:6">
      <c r="A39" s="170"/>
      <c r="B39" s="153"/>
      <c r="C39" s="265"/>
      <c r="D39" s="171"/>
      <c r="E39" s="268"/>
      <c r="F39" s="155"/>
    </row>
    <row r="40" spans="1:6" s="156" customFormat="1">
      <c r="A40" s="157" t="s">
        <v>8814</v>
      </c>
      <c r="B40" s="153" t="s">
        <v>134</v>
      </c>
      <c r="C40" s="267">
        <f>SUM(C41)</f>
        <v>7985000</v>
      </c>
      <c r="D40" s="171"/>
      <c r="E40" s="268"/>
      <c r="F40" s="155"/>
    </row>
    <row r="41" spans="1:6" s="156" customFormat="1" ht="27.6">
      <c r="A41" s="290" t="s">
        <v>8799</v>
      </c>
      <c r="B41" s="174" t="s">
        <v>1076</v>
      </c>
      <c r="C41" s="267">
        <f>SUM(C42)</f>
        <v>7985000</v>
      </c>
      <c r="D41" s="171"/>
      <c r="E41" s="266"/>
      <c r="F41" s="173"/>
    </row>
    <row r="42" spans="1:6" ht="27.6">
      <c r="A42" s="291" t="s">
        <v>3</v>
      </c>
      <c r="B42" s="171" t="s">
        <v>1088</v>
      </c>
      <c r="C42" s="265">
        <v>7985000</v>
      </c>
      <c r="D42" s="171" t="s">
        <v>6823</v>
      </c>
      <c r="E42" s="266" t="s">
        <v>5301</v>
      </c>
      <c r="F42" s="173" t="s">
        <v>6831</v>
      </c>
    </row>
    <row r="43" spans="1:6">
      <c r="A43" s="170"/>
      <c r="B43" s="153"/>
      <c r="C43" s="265"/>
      <c r="D43" s="171"/>
      <c r="E43" s="268"/>
      <c r="F43" s="155"/>
    </row>
    <row r="44" spans="1:6" s="156" customFormat="1">
      <c r="A44" s="157" t="s">
        <v>8815</v>
      </c>
      <c r="B44" s="153" t="s">
        <v>146</v>
      </c>
      <c r="C44" s="267">
        <f>SUM(C45,C49)</f>
        <v>45580000</v>
      </c>
      <c r="D44" s="171"/>
      <c r="E44" s="268"/>
      <c r="F44" s="155"/>
    </row>
    <row r="45" spans="1:6" s="156" customFormat="1" ht="27.6">
      <c r="A45" s="290" t="s">
        <v>8799</v>
      </c>
      <c r="B45" s="174" t="s">
        <v>1152</v>
      </c>
      <c r="C45" s="267">
        <f>SUM(C46:C47)</f>
        <v>25580000</v>
      </c>
      <c r="D45" s="171"/>
      <c r="E45" s="266"/>
      <c r="F45" s="173"/>
    </row>
    <row r="46" spans="1:6" ht="27.6">
      <c r="A46" s="291" t="s">
        <v>3</v>
      </c>
      <c r="B46" s="171" t="s">
        <v>1229</v>
      </c>
      <c r="C46" s="265">
        <v>8120000</v>
      </c>
      <c r="D46" s="171" t="s">
        <v>6824</v>
      </c>
      <c r="E46" s="266" t="s">
        <v>6833</v>
      </c>
      <c r="F46" s="173" t="s">
        <v>6831</v>
      </c>
    </row>
    <row r="47" spans="1:6" ht="27.6">
      <c r="A47" s="291" t="s">
        <v>4</v>
      </c>
      <c r="B47" s="171" t="s">
        <v>1230</v>
      </c>
      <c r="C47" s="265">
        <v>17460000</v>
      </c>
      <c r="D47" s="171" t="s">
        <v>6825</v>
      </c>
      <c r="E47" s="266" t="s">
        <v>6833</v>
      </c>
      <c r="F47" s="173" t="s">
        <v>6831</v>
      </c>
    </row>
    <row r="48" spans="1:6">
      <c r="A48" s="170"/>
      <c r="B48" s="171"/>
      <c r="C48" s="265"/>
      <c r="D48" s="171"/>
      <c r="E48" s="268"/>
      <c r="F48" s="155"/>
    </row>
    <row r="49" spans="1:6" s="156" customFormat="1" ht="27.6">
      <c r="A49" s="290" t="s">
        <v>8805</v>
      </c>
      <c r="B49" s="174" t="s">
        <v>1165</v>
      </c>
      <c r="C49" s="267">
        <f>SUM(C50)</f>
        <v>20000000</v>
      </c>
      <c r="D49" s="171"/>
      <c r="E49" s="266"/>
      <c r="F49" s="173"/>
    </row>
    <row r="50" spans="1:6" ht="41.4">
      <c r="A50" s="291" t="s">
        <v>3</v>
      </c>
      <c r="B50" s="171" t="s">
        <v>1231</v>
      </c>
      <c r="C50" s="265">
        <v>20000000</v>
      </c>
      <c r="D50" s="171" t="s">
        <v>6826</v>
      </c>
      <c r="E50" s="266" t="s">
        <v>6834</v>
      </c>
      <c r="F50" s="173" t="s">
        <v>6831</v>
      </c>
    </row>
    <row r="51" spans="1:6">
      <c r="A51" s="170"/>
      <c r="B51" s="153"/>
      <c r="C51" s="265"/>
      <c r="D51" s="171"/>
      <c r="E51" s="268"/>
      <c r="F51" s="155"/>
    </row>
    <row r="52" spans="1:6" s="156" customFormat="1">
      <c r="A52" s="157" t="s">
        <v>8816</v>
      </c>
      <c r="B52" s="153" t="s">
        <v>158</v>
      </c>
      <c r="C52" s="267">
        <f>SUM(C53,C57)</f>
        <v>33137000</v>
      </c>
      <c r="D52" s="171"/>
      <c r="E52" s="268"/>
      <c r="F52" s="155"/>
    </row>
    <row r="53" spans="1:6" s="156" customFormat="1" ht="27.6">
      <c r="A53" s="290" t="s">
        <v>8799</v>
      </c>
      <c r="B53" s="174" t="s">
        <v>1536</v>
      </c>
      <c r="C53" s="267">
        <f>SUM(C54:C55)</f>
        <v>18857000</v>
      </c>
      <c r="D53" s="171"/>
      <c r="E53" s="266"/>
      <c r="F53" s="173"/>
    </row>
    <row r="54" spans="1:6" ht="27.6">
      <c r="A54" s="291" t="s">
        <v>3</v>
      </c>
      <c r="B54" s="171" t="s">
        <v>1537</v>
      </c>
      <c r="C54" s="265">
        <v>7095000</v>
      </c>
      <c r="D54" s="171" t="s">
        <v>6827</v>
      </c>
      <c r="E54" s="266" t="s">
        <v>5111</v>
      </c>
      <c r="F54" s="173" t="s">
        <v>6831</v>
      </c>
    </row>
    <row r="55" spans="1:6" ht="27.6">
      <c r="A55" s="291" t="s">
        <v>4</v>
      </c>
      <c r="B55" s="171" t="s">
        <v>1538</v>
      </c>
      <c r="C55" s="265">
        <v>11762000</v>
      </c>
      <c r="D55" s="171" t="s">
        <v>6828</v>
      </c>
      <c r="E55" s="266" t="s">
        <v>5111</v>
      </c>
      <c r="F55" s="173" t="s">
        <v>6831</v>
      </c>
    </row>
    <row r="56" spans="1:6">
      <c r="A56" s="170"/>
      <c r="B56" s="171"/>
      <c r="C56" s="265"/>
      <c r="D56" s="171"/>
      <c r="E56" s="268"/>
      <c r="F56" s="155"/>
    </row>
    <row r="57" spans="1:6" s="156" customFormat="1" ht="27.6">
      <c r="A57" s="290" t="s">
        <v>8805</v>
      </c>
      <c r="B57" s="174" t="s">
        <v>1510</v>
      </c>
      <c r="C57" s="267">
        <f>SUM(C58:C59)</f>
        <v>14280000</v>
      </c>
      <c r="D57" s="171"/>
      <c r="E57" s="266"/>
      <c r="F57" s="173"/>
    </row>
    <row r="58" spans="1:6" ht="27.6">
      <c r="A58" s="291" t="s">
        <v>3</v>
      </c>
      <c r="B58" s="171" t="s">
        <v>1539</v>
      </c>
      <c r="C58" s="265">
        <v>7620000</v>
      </c>
      <c r="D58" s="171" t="s">
        <v>6829</v>
      </c>
      <c r="E58" s="173" t="s">
        <v>5537</v>
      </c>
      <c r="F58" s="173" t="s">
        <v>6831</v>
      </c>
    </row>
    <row r="59" spans="1:6" ht="13.2" customHeight="1">
      <c r="A59" s="291" t="s">
        <v>4</v>
      </c>
      <c r="B59" s="171" t="s">
        <v>1540</v>
      </c>
      <c r="C59" s="265">
        <v>6660000</v>
      </c>
      <c r="D59" s="171" t="s">
        <v>6830</v>
      </c>
      <c r="E59" s="173" t="s">
        <v>5537</v>
      </c>
      <c r="F59" s="173" t="s">
        <v>6831</v>
      </c>
    </row>
  </sheetData>
  <pageMargins left="0.39370078740157483" right="0.39370078740157483" top="0.39370078740157483" bottom="0.47244094488188981" header="0.31496062992125984" footer="0.31496062992125984"/>
  <pageSetup paperSize="403" scale="68" firstPageNumber="279" fitToHeight="0" orientation="landscape" useFirstPageNumber="1" horizontalDpi="200" verticalDpi="200" r:id="rId1"/>
  <headerFooter>
    <oddFooter>&amp;CInformasi APBD Tahun 2016&amp;R&amp;P</oddFooter>
  </headerFooter>
</worksheet>
</file>

<file path=xl/worksheets/sheet31.xml><?xml version="1.0" encoding="utf-8"?>
<worksheet xmlns="http://schemas.openxmlformats.org/spreadsheetml/2006/main" xmlns:r="http://schemas.openxmlformats.org/officeDocument/2006/relationships">
  <sheetPr>
    <tabColor rgb="FFFFFF00"/>
    <pageSetUpPr fitToPage="1"/>
  </sheetPr>
  <dimension ref="A1:F58"/>
  <sheetViews>
    <sheetView view="pageBreakPreview" topLeftCell="A52" zoomScaleSheetLayoutView="100" workbookViewId="0">
      <selection activeCell="A57" sqref="A57:A58"/>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118</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118</v>
      </c>
      <c r="C6" s="154">
        <f>SUM(C8,C33,C37,C41,C51)</f>
        <v>411330000</v>
      </c>
      <c r="D6" s="155"/>
      <c r="E6" s="155"/>
      <c r="F6" s="155"/>
    </row>
    <row r="7" spans="1:6" s="156" customFormat="1">
      <c r="A7" s="157"/>
      <c r="B7" s="153"/>
      <c r="C7" s="154"/>
      <c r="D7" s="155"/>
      <c r="E7" s="155"/>
      <c r="F7" s="155"/>
    </row>
    <row r="8" spans="1:6" s="156" customFormat="1" ht="27.6">
      <c r="A8" s="157" t="s">
        <v>8798</v>
      </c>
      <c r="B8" s="258" t="s">
        <v>149</v>
      </c>
      <c r="C8" s="154">
        <f>SUM(C9,C20,C30)</f>
        <v>290730000</v>
      </c>
      <c r="D8" s="155"/>
      <c r="E8" s="155"/>
      <c r="F8" s="155"/>
    </row>
    <row r="9" spans="1:6" s="156" customFormat="1" ht="27.6">
      <c r="A9" s="290" t="s">
        <v>8799</v>
      </c>
      <c r="B9" s="174" t="s">
        <v>187</v>
      </c>
      <c r="C9" s="154">
        <f>SUM(C10:C18)</f>
        <v>142140000</v>
      </c>
      <c r="D9" s="155"/>
      <c r="E9" s="155"/>
      <c r="F9" s="155"/>
    </row>
    <row r="10" spans="1:6" ht="41.4">
      <c r="A10" s="291" t="s">
        <v>3</v>
      </c>
      <c r="B10" s="171" t="s">
        <v>189</v>
      </c>
      <c r="C10" s="172">
        <v>16800000</v>
      </c>
      <c r="D10" s="171" t="s">
        <v>7051</v>
      </c>
      <c r="E10" s="171" t="s">
        <v>5567</v>
      </c>
      <c r="F10" s="171" t="s">
        <v>7052</v>
      </c>
    </row>
    <row r="11" spans="1:6" ht="27.6">
      <c r="A11" s="291" t="s">
        <v>4</v>
      </c>
      <c r="B11" s="171" t="s">
        <v>362</v>
      </c>
      <c r="C11" s="172">
        <v>48300000</v>
      </c>
      <c r="D11" s="171" t="s">
        <v>7053</v>
      </c>
      <c r="E11" s="171" t="s">
        <v>7054</v>
      </c>
      <c r="F11" s="171" t="s">
        <v>7052</v>
      </c>
    </row>
    <row r="12" spans="1:6" ht="27.6">
      <c r="A12" s="291" t="s">
        <v>5</v>
      </c>
      <c r="B12" s="171" t="s">
        <v>191</v>
      </c>
      <c r="C12" s="172">
        <v>12000000</v>
      </c>
      <c r="D12" s="171" t="s">
        <v>7055</v>
      </c>
      <c r="E12" s="171" t="s">
        <v>7056</v>
      </c>
      <c r="F12" s="171" t="s">
        <v>7052</v>
      </c>
    </row>
    <row r="13" spans="1:6" ht="27.6">
      <c r="A13" s="291" t="s">
        <v>8800</v>
      </c>
      <c r="B13" s="171" t="s">
        <v>192</v>
      </c>
      <c r="C13" s="172">
        <v>15000000</v>
      </c>
      <c r="D13" s="171" t="s">
        <v>5278</v>
      </c>
      <c r="E13" s="171" t="s">
        <v>5567</v>
      </c>
      <c r="F13" s="171" t="s">
        <v>7052</v>
      </c>
    </row>
    <row r="14" spans="1:6" ht="41.4">
      <c r="A14" s="291" t="s">
        <v>71</v>
      </c>
      <c r="B14" s="171" t="s">
        <v>193</v>
      </c>
      <c r="C14" s="172">
        <v>4000000</v>
      </c>
      <c r="D14" s="171" t="s">
        <v>7057</v>
      </c>
      <c r="E14" s="171" t="s">
        <v>6953</v>
      </c>
      <c r="F14" s="171" t="s">
        <v>7052</v>
      </c>
    </row>
    <row r="15" spans="1:6" ht="27.6">
      <c r="A15" s="291" t="s">
        <v>8801</v>
      </c>
      <c r="B15" s="171" t="s">
        <v>363</v>
      </c>
      <c r="C15" s="172">
        <v>1440000</v>
      </c>
      <c r="D15" s="171" t="s">
        <v>5516</v>
      </c>
      <c r="E15" s="171" t="s">
        <v>7058</v>
      </c>
      <c r="F15" s="171" t="s">
        <v>7052</v>
      </c>
    </row>
    <row r="16" spans="1:6" ht="27.6">
      <c r="A16" s="291" t="s">
        <v>8802</v>
      </c>
      <c r="B16" s="171" t="s">
        <v>195</v>
      </c>
      <c r="C16" s="172">
        <v>16000000</v>
      </c>
      <c r="D16" s="171" t="s">
        <v>7059</v>
      </c>
      <c r="E16" s="171" t="s">
        <v>7060</v>
      </c>
      <c r="F16" s="171" t="s">
        <v>7052</v>
      </c>
    </row>
    <row r="17" spans="1:6" ht="41.4">
      <c r="A17" s="291" t="s">
        <v>8803</v>
      </c>
      <c r="B17" s="171" t="s">
        <v>196</v>
      </c>
      <c r="C17" s="172">
        <v>18600000</v>
      </c>
      <c r="D17" s="171" t="s">
        <v>7061</v>
      </c>
      <c r="E17" s="171" t="s">
        <v>5567</v>
      </c>
      <c r="F17" s="171" t="s">
        <v>7052</v>
      </c>
    </row>
    <row r="18" spans="1:6" ht="27.6">
      <c r="A18" s="291" t="s">
        <v>8804</v>
      </c>
      <c r="B18" s="171" t="s">
        <v>1265</v>
      </c>
      <c r="C18" s="172">
        <v>10000000</v>
      </c>
      <c r="D18" s="171" t="s">
        <v>7062</v>
      </c>
      <c r="E18" s="171" t="s">
        <v>5207</v>
      </c>
      <c r="F18" s="171" t="s">
        <v>7052</v>
      </c>
    </row>
    <row r="19" spans="1:6">
      <c r="A19" s="170"/>
      <c r="B19" s="171"/>
      <c r="C19" s="172"/>
      <c r="D19" s="173"/>
      <c r="E19" s="173"/>
      <c r="F19" s="173"/>
    </row>
    <row r="20" spans="1:6" s="156" customFormat="1" ht="27.6">
      <c r="A20" s="290" t="s">
        <v>8805</v>
      </c>
      <c r="B20" s="174" t="s">
        <v>198</v>
      </c>
      <c r="C20" s="154">
        <f>SUM(C21:C28)</f>
        <v>127590000</v>
      </c>
      <c r="D20" s="153"/>
      <c r="E20" s="153"/>
      <c r="F20" s="153"/>
    </row>
    <row r="21" spans="1:6" ht="27.6">
      <c r="A21" s="291" t="s">
        <v>3</v>
      </c>
      <c r="B21" s="171" t="s">
        <v>199</v>
      </c>
      <c r="C21" s="172">
        <v>5000000</v>
      </c>
      <c r="D21" s="171" t="s">
        <v>7063</v>
      </c>
      <c r="E21" s="171" t="s">
        <v>5569</v>
      </c>
      <c r="F21" s="171" t="s">
        <v>7052</v>
      </c>
    </row>
    <row r="22" spans="1:6" ht="27.6">
      <c r="A22" s="291" t="s">
        <v>4</v>
      </c>
      <c r="B22" s="171" t="s">
        <v>364</v>
      </c>
      <c r="C22" s="172">
        <v>60000000</v>
      </c>
      <c r="D22" s="171" t="s">
        <v>7064</v>
      </c>
      <c r="E22" s="171" t="s">
        <v>5569</v>
      </c>
      <c r="F22" s="171" t="s">
        <v>7052</v>
      </c>
    </row>
    <row r="23" spans="1:6" ht="27.6">
      <c r="A23" s="291" t="s">
        <v>5</v>
      </c>
      <c r="B23" s="171" t="s">
        <v>478</v>
      </c>
      <c r="C23" s="172">
        <v>10000000</v>
      </c>
      <c r="D23" s="171" t="s">
        <v>7065</v>
      </c>
      <c r="E23" s="171" t="s">
        <v>5567</v>
      </c>
      <c r="F23" s="171" t="s">
        <v>7052</v>
      </c>
    </row>
    <row r="24" spans="1:6" ht="27.6">
      <c r="A24" s="291" t="s">
        <v>8800</v>
      </c>
      <c r="B24" s="171" t="s">
        <v>1496</v>
      </c>
      <c r="C24" s="172">
        <v>4000000</v>
      </c>
      <c r="D24" s="171" t="s">
        <v>7066</v>
      </c>
      <c r="E24" s="171" t="s">
        <v>7067</v>
      </c>
      <c r="F24" s="171" t="s">
        <v>7052</v>
      </c>
    </row>
    <row r="25" spans="1:6" ht="27.6">
      <c r="A25" s="291" t="s">
        <v>71</v>
      </c>
      <c r="B25" s="171" t="s">
        <v>201</v>
      </c>
      <c r="C25" s="172">
        <v>9500000</v>
      </c>
      <c r="D25" s="171" t="s">
        <v>7068</v>
      </c>
      <c r="E25" s="171" t="s">
        <v>7067</v>
      </c>
      <c r="F25" s="171" t="s">
        <v>7052</v>
      </c>
    </row>
    <row r="26" spans="1:6" ht="27.6">
      <c r="A26" s="291" t="s">
        <v>8801</v>
      </c>
      <c r="B26" s="171" t="s">
        <v>202</v>
      </c>
      <c r="C26" s="172">
        <v>31090000</v>
      </c>
      <c r="D26" s="171" t="s">
        <v>7069</v>
      </c>
      <c r="E26" s="171" t="s">
        <v>5567</v>
      </c>
      <c r="F26" s="171" t="s">
        <v>7052</v>
      </c>
    </row>
    <row r="27" spans="1:6" ht="27.6">
      <c r="A27" s="291" t="s">
        <v>8802</v>
      </c>
      <c r="B27" s="171" t="s">
        <v>203</v>
      </c>
      <c r="C27" s="172">
        <v>2000000</v>
      </c>
      <c r="D27" s="171" t="s">
        <v>7070</v>
      </c>
      <c r="E27" s="171" t="s">
        <v>5569</v>
      </c>
      <c r="F27" s="171" t="s">
        <v>7052</v>
      </c>
    </row>
    <row r="28" spans="1:6" ht="27.6">
      <c r="A28" s="291" t="s">
        <v>8803</v>
      </c>
      <c r="B28" s="171" t="s">
        <v>367</v>
      </c>
      <c r="C28" s="172">
        <v>6000000</v>
      </c>
      <c r="D28" s="171" t="s">
        <v>7071</v>
      </c>
      <c r="E28" s="171" t="s">
        <v>5569</v>
      </c>
      <c r="F28" s="171" t="s">
        <v>7052</v>
      </c>
    </row>
    <row r="29" spans="1:6">
      <c r="A29" s="170"/>
      <c r="B29" s="171"/>
      <c r="C29" s="172"/>
      <c r="D29" s="171"/>
      <c r="E29" s="171"/>
      <c r="F29" s="171"/>
    </row>
    <row r="30" spans="1:6" s="156" customFormat="1" ht="27.6">
      <c r="A30" s="290" t="s">
        <v>8806</v>
      </c>
      <c r="B30" s="176" t="s">
        <v>209</v>
      </c>
      <c r="C30" s="154">
        <f>SUM(C31)</f>
        <v>21000000</v>
      </c>
      <c r="D30" s="153"/>
      <c r="E30" s="153"/>
      <c r="F30" s="153"/>
    </row>
    <row r="31" spans="1:6" ht="55.2">
      <c r="A31" s="291" t="s">
        <v>3</v>
      </c>
      <c r="B31" s="171" t="s">
        <v>210</v>
      </c>
      <c r="C31" s="172">
        <v>21000000</v>
      </c>
      <c r="D31" s="171" t="s">
        <v>7072</v>
      </c>
      <c r="E31" s="171" t="s">
        <v>7073</v>
      </c>
      <c r="F31" s="171" t="s">
        <v>7052</v>
      </c>
    </row>
    <row r="32" spans="1:6">
      <c r="A32" s="170"/>
      <c r="B32" s="171"/>
      <c r="C32" s="172"/>
      <c r="D32" s="171"/>
      <c r="E32" s="171"/>
      <c r="F32" s="171"/>
    </row>
    <row r="33" spans="1:6" s="156" customFormat="1" ht="27.6">
      <c r="A33" s="157" t="s">
        <v>8813</v>
      </c>
      <c r="B33" s="153" t="s">
        <v>113</v>
      </c>
      <c r="C33" s="154">
        <f>SUM(C34)</f>
        <v>7000000</v>
      </c>
      <c r="D33" s="153"/>
      <c r="E33" s="153"/>
      <c r="F33" s="153"/>
    </row>
    <row r="34" spans="1:6" s="156" customFormat="1" ht="27.6">
      <c r="A34" s="290" t="s">
        <v>8799</v>
      </c>
      <c r="B34" s="174" t="s">
        <v>926</v>
      </c>
      <c r="C34" s="154">
        <f>SUM(C35)</f>
        <v>7000000</v>
      </c>
      <c r="D34" s="153"/>
      <c r="E34" s="153"/>
      <c r="F34" s="153"/>
    </row>
    <row r="35" spans="1:6">
      <c r="A35" s="291" t="s">
        <v>3</v>
      </c>
      <c r="B35" s="171" t="s">
        <v>939</v>
      </c>
      <c r="C35" s="172">
        <v>7000000</v>
      </c>
      <c r="D35" s="171" t="s">
        <v>7074</v>
      </c>
      <c r="E35" s="171" t="s">
        <v>7075</v>
      </c>
      <c r="F35" s="171" t="s">
        <v>7052</v>
      </c>
    </row>
    <row r="36" spans="1:6">
      <c r="A36" s="170"/>
      <c r="B36" s="153"/>
      <c r="C36" s="172"/>
      <c r="D36" s="171"/>
      <c r="E36" s="171"/>
      <c r="F36" s="171"/>
    </row>
    <row r="37" spans="1:6" s="156" customFormat="1">
      <c r="A37" s="157" t="s">
        <v>8814</v>
      </c>
      <c r="B37" s="153" t="s">
        <v>134</v>
      </c>
      <c r="C37" s="154">
        <f>SUM(C38)</f>
        <v>6600000</v>
      </c>
      <c r="D37" s="153"/>
      <c r="E37" s="153"/>
      <c r="F37" s="153"/>
    </row>
    <row r="38" spans="1:6" s="156" customFormat="1" ht="27.6">
      <c r="A38" s="290" t="s">
        <v>8799</v>
      </c>
      <c r="B38" s="174" t="s">
        <v>1076</v>
      </c>
      <c r="C38" s="154">
        <f>SUM(C39)</f>
        <v>6600000</v>
      </c>
      <c r="D38" s="153"/>
      <c r="E38" s="153"/>
      <c r="F38" s="153"/>
    </row>
    <row r="39" spans="1:6" ht="27.6">
      <c r="A39" s="291" t="s">
        <v>3</v>
      </c>
      <c r="B39" s="171" t="s">
        <v>1088</v>
      </c>
      <c r="C39" s="172">
        <v>6600000</v>
      </c>
      <c r="D39" s="171" t="s">
        <v>7076</v>
      </c>
      <c r="E39" s="171" t="s">
        <v>5567</v>
      </c>
      <c r="F39" s="171" t="s">
        <v>7052</v>
      </c>
    </row>
    <row r="40" spans="1:6">
      <c r="A40" s="170"/>
      <c r="B40" s="153"/>
      <c r="C40" s="172"/>
      <c r="D40" s="171"/>
      <c r="E40" s="171"/>
      <c r="F40" s="171"/>
    </row>
    <row r="41" spans="1:6" s="156" customFormat="1">
      <c r="A41" s="157" t="s">
        <v>8815</v>
      </c>
      <c r="B41" s="153" t="s">
        <v>146</v>
      </c>
      <c r="C41" s="154">
        <f>SUM(C42,C46)</f>
        <v>72000000</v>
      </c>
      <c r="D41" s="153"/>
      <c r="E41" s="153"/>
      <c r="F41" s="153"/>
    </row>
    <row r="42" spans="1:6" s="156" customFormat="1" ht="27.6">
      <c r="A42" s="290" t="s">
        <v>8799</v>
      </c>
      <c r="B42" s="174" t="s">
        <v>1152</v>
      </c>
      <c r="C42" s="154">
        <f>SUM(C43:C44)</f>
        <v>40000000</v>
      </c>
      <c r="D42" s="153"/>
      <c r="E42" s="153"/>
      <c r="F42" s="153"/>
    </row>
    <row r="43" spans="1:6" ht="41.4">
      <c r="A43" s="291" t="s">
        <v>3</v>
      </c>
      <c r="B43" s="171" t="s">
        <v>1229</v>
      </c>
      <c r="C43" s="172">
        <v>8000000</v>
      </c>
      <c r="D43" s="171" t="s">
        <v>7077</v>
      </c>
      <c r="E43" s="171" t="s">
        <v>7075</v>
      </c>
      <c r="F43" s="171" t="s">
        <v>7052</v>
      </c>
    </row>
    <row r="44" spans="1:6" ht="27.6">
      <c r="A44" s="291" t="s">
        <v>4</v>
      </c>
      <c r="B44" s="171" t="s">
        <v>1230</v>
      </c>
      <c r="C44" s="172">
        <v>32000000</v>
      </c>
      <c r="D44" s="171" t="s">
        <v>6825</v>
      </c>
      <c r="E44" s="171" t="s">
        <v>7075</v>
      </c>
      <c r="F44" s="171" t="s">
        <v>7052</v>
      </c>
    </row>
    <row r="45" spans="1:6">
      <c r="A45" s="170"/>
      <c r="B45" s="171"/>
      <c r="C45" s="172"/>
      <c r="D45" s="171"/>
      <c r="E45" s="171"/>
      <c r="F45" s="171"/>
    </row>
    <row r="46" spans="1:6" s="156" customFormat="1" ht="27.6">
      <c r="A46" s="290" t="s">
        <v>8805</v>
      </c>
      <c r="B46" s="174" t="s">
        <v>1165</v>
      </c>
      <c r="C46" s="154">
        <f>SUM(C47:C49)</f>
        <v>32000000</v>
      </c>
      <c r="D46" s="153"/>
      <c r="E46" s="153"/>
      <c r="F46" s="153"/>
    </row>
    <row r="47" spans="1:6" ht="41.4">
      <c r="A47" s="291" t="s">
        <v>3</v>
      </c>
      <c r="B47" s="171" t="s">
        <v>1233</v>
      </c>
      <c r="C47" s="172">
        <v>8000000</v>
      </c>
      <c r="D47" s="171" t="s">
        <v>7078</v>
      </c>
      <c r="E47" s="171" t="s">
        <v>7075</v>
      </c>
      <c r="F47" s="171" t="s">
        <v>7052</v>
      </c>
    </row>
    <row r="48" spans="1:6" ht="27.6">
      <c r="A48" s="291" t="s">
        <v>4</v>
      </c>
      <c r="B48" s="171" t="s">
        <v>1215</v>
      </c>
      <c r="C48" s="172">
        <v>10000000</v>
      </c>
      <c r="D48" s="171" t="s">
        <v>7079</v>
      </c>
      <c r="E48" s="171" t="s">
        <v>7075</v>
      </c>
      <c r="F48" s="171" t="s">
        <v>7052</v>
      </c>
    </row>
    <row r="49" spans="1:6" ht="27.6">
      <c r="A49" s="291" t="s">
        <v>5</v>
      </c>
      <c r="B49" s="171" t="s">
        <v>1231</v>
      </c>
      <c r="C49" s="172">
        <v>14000000</v>
      </c>
      <c r="D49" s="171" t="s">
        <v>7080</v>
      </c>
      <c r="E49" s="171" t="s">
        <v>5567</v>
      </c>
      <c r="F49" s="171" t="s">
        <v>7052</v>
      </c>
    </row>
    <row r="50" spans="1:6">
      <c r="A50" s="170"/>
      <c r="B50" s="153"/>
      <c r="C50" s="172"/>
      <c r="D50" s="171"/>
      <c r="E50" s="171"/>
      <c r="F50" s="171"/>
    </row>
    <row r="51" spans="1:6" s="156" customFormat="1">
      <c r="A51" s="157" t="s">
        <v>8814</v>
      </c>
      <c r="B51" s="153" t="s">
        <v>158</v>
      </c>
      <c r="C51" s="154">
        <f>SUM(C52,C56)</f>
        <v>35000000</v>
      </c>
      <c r="D51" s="153"/>
      <c r="E51" s="153"/>
      <c r="F51" s="153"/>
    </row>
    <row r="52" spans="1:6" s="156" customFormat="1" ht="27.6">
      <c r="A52" s="290" t="s">
        <v>8799</v>
      </c>
      <c r="B52" s="174" t="s">
        <v>1536</v>
      </c>
      <c r="C52" s="154">
        <f>SUM(C53:C54)</f>
        <v>23000000</v>
      </c>
      <c r="D52" s="153"/>
      <c r="E52" s="153"/>
      <c r="F52" s="153"/>
    </row>
    <row r="53" spans="1:6" ht="27.6">
      <c r="A53" s="291" t="s">
        <v>3</v>
      </c>
      <c r="B53" s="171" t="s">
        <v>1537</v>
      </c>
      <c r="C53" s="172">
        <v>3000000</v>
      </c>
      <c r="D53" s="171" t="s">
        <v>7081</v>
      </c>
      <c r="E53" s="171" t="s">
        <v>7082</v>
      </c>
      <c r="F53" s="171" t="s">
        <v>7052</v>
      </c>
    </row>
    <row r="54" spans="1:6" ht="27.6">
      <c r="A54" s="291" t="s">
        <v>4</v>
      </c>
      <c r="B54" s="171" t="s">
        <v>1538</v>
      </c>
      <c r="C54" s="172">
        <v>20000000</v>
      </c>
      <c r="D54" s="171" t="s">
        <v>5967</v>
      </c>
      <c r="E54" s="171" t="s">
        <v>7075</v>
      </c>
      <c r="F54" s="171" t="s">
        <v>7052</v>
      </c>
    </row>
    <row r="55" spans="1:6">
      <c r="A55" s="170"/>
      <c r="B55" s="171"/>
      <c r="C55" s="172"/>
      <c r="D55" s="171"/>
      <c r="E55" s="171"/>
      <c r="F55" s="171"/>
    </row>
    <row r="56" spans="1:6" s="156" customFormat="1" ht="27.6">
      <c r="A56" s="290" t="s">
        <v>8805</v>
      </c>
      <c r="B56" s="174" t="s">
        <v>1510</v>
      </c>
      <c r="C56" s="154">
        <f>SUM(C57:C58)</f>
        <v>12000000</v>
      </c>
      <c r="D56" s="153"/>
      <c r="E56" s="153"/>
      <c r="F56" s="153"/>
    </row>
    <row r="57" spans="1:6" ht="27.6">
      <c r="A57" s="291" t="s">
        <v>3</v>
      </c>
      <c r="B57" s="171" t="s">
        <v>1540</v>
      </c>
      <c r="C57" s="172">
        <v>8000000</v>
      </c>
      <c r="D57" s="171" t="s">
        <v>7083</v>
      </c>
      <c r="E57" s="171" t="s">
        <v>7075</v>
      </c>
      <c r="F57" s="171" t="s">
        <v>7052</v>
      </c>
    </row>
    <row r="58" spans="1:6" ht="27.6">
      <c r="A58" s="291" t="s">
        <v>4</v>
      </c>
      <c r="B58" s="171" t="s">
        <v>1541</v>
      </c>
      <c r="C58" s="172">
        <v>4000000</v>
      </c>
      <c r="D58" s="171" t="s">
        <v>6969</v>
      </c>
      <c r="E58" s="171" t="s">
        <v>7075</v>
      </c>
      <c r="F58" s="171" t="s">
        <v>7052</v>
      </c>
    </row>
  </sheetData>
  <pageMargins left="0.39370078740157483" right="0.39370078740157483" top="0.39370078740157483" bottom="0.47244094488188981" header="0.31496062992125984" footer="0.31496062992125984"/>
  <pageSetup paperSize="403" scale="68" firstPageNumber="282" fitToHeight="0" orientation="landscape" useFirstPageNumber="1" horizontalDpi="200" verticalDpi="200" r:id="rId1"/>
  <headerFooter>
    <oddFooter>&amp;CInformasi APBD Tahun 2016&amp;R&amp;P</oddFooter>
  </headerFooter>
</worksheet>
</file>

<file path=xl/worksheets/sheet32.xml><?xml version="1.0" encoding="utf-8"?>
<worksheet xmlns="http://schemas.openxmlformats.org/spreadsheetml/2006/main" xmlns:r="http://schemas.openxmlformats.org/officeDocument/2006/relationships">
  <sheetPr>
    <tabColor rgb="FFFFFF00"/>
    <pageSetUpPr fitToPage="1"/>
  </sheetPr>
  <dimension ref="A1:F102"/>
  <sheetViews>
    <sheetView view="pageBreakPreview" topLeftCell="A95" zoomScale="85" zoomScaleSheetLayoutView="85" workbookViewId="0">
      <selection activeCell="F10" sqref="F10"/>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81</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81</v>
      </c>
      <c r="C6" s="154">
        <f>SUM(C8,C40,C44,C48,C52,C56,C60,C64,C77)</f>
        <v>2518756000</v>
      </c>
      <c r="D6" s="155"/>
      <c r="E6" s="155"/>
      <c r="F6" s="155"/>
    </row>
    <row r="7" spans="1:6" s="156" customFormat="1">
      <c r="A7" s="157"/>
      <c r="B7" s="153"/>
      <c r="C7" s="154"/>
      <c r="D7" s="155"/>
      <c r="E7" s="155"/>
      <c r="F7" s="155"/>
    </row>
    <row r="8" spans="1:6" s="156" customFormat="1" ht="27.6">
      <c r="A8" s="157" t="s">
        <v>8798</v>
      </c>
      <c r="B8" s="258" t="s">
        <v>149</v>
      </c>
      <c r="C8" s="154">
        <f>SUM(C9,C22,C33)</f>
        <v>724801000</v>
      </c>
      <c r="D8" s="155"/>
      <c r="E8" s="155"/>
      <c r="F8" s="155"/>
    </row>
    <row r="9" spans="1:6" s="156" customFormat="1" ht="27.6">
      <c r="A9" s="290" t="s">
        <v>8799</v>
      </c>
      <c r="B9" s="174" t="s">
        <v>187</v>
      </c>
      <c r="C9" s="154">
        <f>SUM(C10:C20)</f>
        <v>409180000</v>
      </c>
      <c r="D9" s="155"/>
      <c r="E9" s="155"/>
      <c r="F9" s="155"/>
    </row>
    <row r="10" spans="1:6" ht="27.6">
      <c r="A10" s="291" t="s">
        <v>3</v>
      </c>
      <c r="B10" s="171" t="s">
        <v>188</v>
      </c>
      <c r="C10" s="172">
        <v>51050000</v>
      </c>
      <c r="D10" s="171" t="s">
        <v>8585</v>
      </c>
      <c r="E10" s="171" t="s">
        <v>5192</v>
      </c>
      <c r="F10" s="171" t="s">
        <v>8839</v>
      </c>
    </row>
    <row r="11" spans="1:6" ht="27.6">
      <c r="A11" s="291" t="s">
        <v>4</v>
      </c>
      <c r="B11" s="171" t="s">
        <v>189</v>
      </c>
      <c r="C11" s="172">
        <v>26688000</v>
      </c>
      <c r="D11" s="171" t="s">
        <v>8586</v>
      </c>
      <c r="E11" s="171" t="s">
        <v>5192</v>
      </c>
      <c r="F11" s="171" t="s">
        <v>8839</v>
      </c>
    </row>
    <row r="12" spans="1:6" ht="41.4">
      <c r="A12" s="291" t="s">
        <v>5</v>
      </c>
      <c r="B12" s="171" t="s">
        <v>190</v>
      </c>
      <c r="C12" s="172">
        <v>500000</v>
      </c>
      <c r="D12" s="171" t="s">
        <v>8587</v>
      </c>
      <c r="E12" s="171" t="s">
        <v>5192</v>
      </c>
      <c r="F12" s="171" t="s">
        <v>8839</v>
      </c>
    </row>
    <row r="13" spans="1:6" ht="27.6">
      <c r="A13" s="291" t="s">
        <v>8800</v>
      </c>
      <c r="B13" s="171" t="s">
        <v>362</v>
      </c>
      <c r="C13" s="172">
        <v>171451500</v>
      </c>
      <c r="D13" s="171" t="s">
        <v>8588</v>
      </c>
      <c r="E13" s="171" t="s">
        <v>5192</v>
      </c>
      <c r="F13" s="171" t="s">
        <v>8839</v>
      </c>
    </row>
    <row r="14" spans="1:6" ht="27.6">
      <c r="A14" s="291" t="s">
        <v>71</v>
      </c>
      <c r="B14" s="171" t="s">
        <v>191</v>
      </c>
      <c r="C14" s="172">
        <v>35085300</v>
      </c>
      <c r="D14" s="171" t="s">
        <v>5195</v>
      </c>
      <c r="E14" s="171" t="s">
        <v>5192</v>
      </c>
      <c r="F14" s="171" t="s">
        <v>8839</v>
      </c>
    </row>
    <row r="15" spans="1:6" ht="27.6">
      <c r="A15" s="291" t="s">
        <v>8801</v>
      </c>
      <c r="B15" s="171" t="s">
        <v>192</v>
      </c>
      <c r="C15" s="172">
        <v>31173200</v>
      </c>
      <c r="D15" s="171" t="s">
        <v>5278</v>
      </c>
      <c r="E15" s="171" t="s">
        <v>5192</v>
      </c>
      <c r="F15" s="171" t="s">
        <v>8839</v>
      </c>
    </row>
    <row r="16" spans="1:6" ht="27.6">
      <c r="A16" s="291" t="s">
        <v>8802</v>
      </c>
      <c r="B16" s="171" t="s">
        <v>193</v>
      </c>
      <c r="C16" s="172">
        <v>9950000</v>
      </c>
      <c r="D16" s="171" t="s">
        <v>8589</v>
      </c>
      <c r="E16" s="171" t="s">
        <v>5192</v>
      </c>
      <c r="F16" s="171" t="s">
        <v>8839</v>
      </c>
    </row>
    <row r="17" spans="1:6" ht="27.6">
      <c r="A17" s="291" t="s">
        <v>8803</v>
      </c>
      <c r="B17" s="171" t="s">
        <v>363</v>
      </c>
      <c r="C17" s="172">
        <v>5520000</v>
      </c>
      <c r="D17" s="171" t="s">
        <v>6889</v>
      </c>
      <c r="E17" s="171" t="s">
        <v>5192</v>
      </c>
      <c r="F17" s="171" t="s">
        <v>8839</v>
      </c>
    </row>
    <row r="18" spans="1:6" ht="27.6">
      <c r="A18" s="291" t="s">
        <v>8804</v>
      </c>
      <c r="B18" s="171" t="s">
        <v>900</v>
      </c>
      <c r="C18" s="172">
        <v>13812000</v>
      </c>
      <c r="D18" s="171" t="s">
        <v>5200</v>
      </c>
      <c r="E18" s="171" t="s">
        <v>5192</v>
      </c>
      <c r="F18" s="171" t="s">
        <v>8839</v>
      </c>
    </row>
    <row r="19" spans="1:6" ht="27.6">
      <c r="A19" s="291" t="s">
        <v>3729</v>
      </c>
      <c r="B19" s="171" t="s">
        <v>195</v>
      </c>
      <c r="C19" s="172">
        <v>42850000</v>
      </c>
      <c r="D19" s="171" t="s">
        <v>6237</v>
      </c>
      <c r="E19" s="171" t="s">
        <v>5192</v>
      </c>
      <c r="F19" s="171" t="s">
        <v>8839</v>
      </c>
    </row>
    <row r="20" spans="1:6" ht="27.6">
      <c r="A20" s="291" t="s">
        <v>3730</v>
      </c>
      <c r="B20" s="171" t="s">
        <v>196</v>
      </c>
      <c r="C20" s="172">
        <v>21100000</v>
      </c>
      <c r="D20" s="171" t="s">
        <v>8590</v>
      </c>
      <c r="E20" s="171" t="s">
        <v>5192</v>
      </c>
      <c r="F20" s="171" t="s">
        <v>8839</v>
      </c>
    </row>
    <row r="21" spans="1:6">
      <c r="A21" s="170"/>
      <c r="B21" s="171"/>
      <c r="C21" s="172"/>
      <c r="D21" s="173"/>
      <c r="E21" s="173"/>
      <c r="F21" s="173"/>
    </row>
    <row r="22" spans="1:6" s="156" customFormat="1" ht="27.6">
      <c r="A22" s="290" t="s">
        <v>8805</v>
      </c>
      <c r="B22" s="174" t="s">
        <v>198</v>
      </c>
      <c r="C22" s="154">
        <f>SUM(C23:C31)</f>
        <v>262463000</v>
      </c>
      <c r="D22" s="155"/>
      <c r="E22" s="155"/>
      <c r="F22" s="155"/>
    </row>
    <row r="23" spans="1:6" ht="27.6">
      <c r="A23" s="291" t="s">
        <v>3</v>
      </c>
      <c r="B23" s="171" t="s">
        <v>1266</v>
      </c>
      <c r="C23" s="172">
        <v>10000000</v>
      </c>
      <c r="D23" s="171" t="s">
        <v>8591</v>
      </c>
      <c r="E23" s="171" t="s">
        <v>8592</v>
      </c>
      <c r="F23" s="171" t="s">
        <v>8839</v>
      </c>
    </row>
    <row r="24" spans="1:6" ht="27.6">
      <c r="A24" s="291" t="s">
        <v>4</v>
      </c>
      <c r="B24" s="171" t="s">
        <v>199</v>
      </c>
      <c r="C24" s="172">
        <v>43500000</v>
      </c>
      <c r="D24" s="171" t="s">
        <v>8593</v>
      </c>
      <c r="E24" s="171" t="s">
        <v>8592</v>
      </c>
      <c r="F24" s="171" t="s">
        <v>8839</v>
      </c>
    </row>
    <row r="25" spans="1:6" ht="27.6">
      <c r="A25" s="291" t="s">
        <v>5</v>
      </c>
      <c r="B25" s="171" t="s">
        <v>200</v>
      </c>
      <c r="C25" s="172">
        <v>39800000</v>
      </c>
      <c r="D25" s="171" t="s">
        <v>8594</v>
      </c>
      <c r="E25" s="171" t="s">
        <v>8592</v>
      </c>
      <c r="F25" s="171" t="s">
        <v>8839</v>
      </c>
    </row>
    <row r="26" spans="1:6" ht="27.6">
      <c r="A26" s="291" t="s">
        <v>8800</v>
      </c>
      <c r="B26" s="171" t="s">
        <v>478</v>
      </c>
      <c r="C26" s="172">
        <v>12800000</v>
      </c>
      <c r="D26" s="171" t="s">
        <v>8595</v>
      </c>
      <c r="E26" s="171"/>
      <c r="F26" s="171" t="s">
        <v>8839</v>
      </c>
    </row>
    <row r="27" spans="1:6" ht="27.6">
      <c r="A27" s="291" t="s">
        <v>71</v>
      </c>
      <c r="B27" s="171" t="s">
        <v>1270</v>
      </c>
      <c r="C27" s="172">
        <v>3300000</v>
      </c>
      <c r="D27" s="171" t="s">
        <v>8596</v>
      </c>
      <c r="E27" s="171" t="s">
        <v>5111</v>
      </c>
      <c r="F27" s="171" t="s">
        <v>8839</v>
      </c>
    </row>
    <row r="28" spans="1:6" ht="27.6">
      <c r="A28" s="291" t="s">
        <v>8801</v>
      </c>
      <c r="B28" s="171" t="s">
        <v>201</v>
      </c>
      <c r="C28" s="172">
        <v>94775000</v>
      </c>
      <c r="D28" s="171" t="s">
        <v>8597</v>
      </c>
      <c r="E28" s="171" t="s">
        <v>5111</v>
      </c>
      <c r="F28" s="171" t="s">
        <v>8839</v>
      </c>
    </row>
    <row r="29" spans="1:6" ht="27.6">
      <c r="A29" s="291" t="s">
        <v>8802</v>
      </c>
      <c r="B29" s="171" t="s">
        <v>202</v>
      </c>
      <c r="C29" s="172">
        <v>50838000</v>
      </c>
      <c r="D29" s="171" t="s">
        <v>8231</v>
      </c>
      <c r="E29" s="171" t="s">
        <v>5192</v>
      </c>
      <c r="F29" s="171" t="s">
        <v>8839</v>
      </c>
    </row>
    <row r="30" spans="1:6" ht="27.6">
      <c r="A30" s="291" t="s">
        <v>8803</v>
      </c>
      <c r="B30" s="171" t="s">
        <v>204</v>
      </c>
      <c r="C30" s="172">
        <v>6450000</v>
      </c>
      <c r="D30" s="171" t="s">
        <v>8598</v>
      </c>
      <c r="E30" s="171" t="s">
        <v>5192</v>
      </c>
      <c r="F30" s="171" t="s">
        <v>8839</v>
      </c>
    </row>
    <row r="31" spans="1:6" ht="41.4">
      <c r="A31" s="291" t="s">
        <v>8804</v>
      </c>
      <c r="B31" s="171" t="s">
        <v>367</v>
      </c>
      <c r="C31" s="172">
        <v>1000000</v>
      </c>
      <c r="D31" s="171" t="s">
        <v>8599</v>
      </c>
      <c r="E31" s="171" t="s">
        <v>5208</v>
      </c>
      <c r="F31" s="171" t="s">
        <v>8839</v>
      </c>
    </row>
    <row r="32" spans="1:6">
      <c r="A32" s="170"/>
      <c r="B32" s="171"/>
      <c r="C32" s="172"/>
      <c r="D32" s="173"/>
      <c r="E32" s="173"/>
      <c r="F32" s="173"/>
    </row>
    <row r="33" spans="1:6" s="156" customFormat="1" ht="27.6">
      <c r="A33" s="290" t="s">
        <v>8806</v>
      </c>
      <c r="B33" s="176" t="s">
        <v>209</v>
      </c>
      <c r="C33" s="154">
        <f>SUM(C34:C38)</f>
        <v>53158000</v>
      </c>
      <c r="D33" s="155"/>
      <c r="E33" s="155"/>
      <c r="F33" s="155"/>
    </row>
    <row r="34" spans="1:6" ht="41.4">
      <c r="A34" s="291" t="s">
        <v>3</v>
      </c>
      <c r="B34" s="171" t="s">
        <v>210</v>
      </c>
      <c r="C34" s="172">
        <v>49868000</v>
      </c>
      <c r="D34" s="171" t="s">
        <v>6903</v>
      </c>
      <c r="E34" s="171" t="s">
        <v>5192</v>
      </c>
      <c r="F34" s="171" t="s">
        <v>7302</v>
      </c>
    </row>
    <row r="35" spans="1:6">
      <c r="A35" s="291" t="s">
        <v>4</v>
      </c>
      <c r="B35" s="171" t="s">
        <v>370</v>
      </c>
      <c r="C35" s="172">
        <v>770000</v>
      </c>
      <c r="D35" s="171"/>
      <c r="E35" s="171"/>
      <c r="F35" s="171"/>
    </row>
    <row r="36" spans="1:6" ht="27.6">
      <c r="A36" s="291" t="s">
        <v>5</v>
      </c>
      <c r="B36" s="171" t="s">
        <v>1063</v>
      </c>
      <c r="C36" s="172">
        <v>520000</v>
      </c>
      <c r="D36" s="171" t="s">
        <v>8601</v>
      </c>
      <c r="E36" s="171" t="s">
        <v>6834</v>
      </c>
      <c r="F36" s="171" t="s">
        <v>8600</v>
      </c>
    </row>
    <row r="37" spans="1:6">
      <c r="A37" s="291" t="s">
        <v>8800</v>
      </c>
      <c r="B37" s="171" t="s">
        <v>481</v>
      </c>
      <c r="C37" s="172">
        <v>1000000</v>
      </c>
      <c r="D37" s="171" t="s">
        <v>8602</v>
      </c>
      <c r="E37" s="171" t="s">
        <v>5192</v>
      </c>
      <c r="F37" s="171" t="s">
        <v>7302</v>
      </c>
    </row>
    <row r="38" spans="1:6" ht="27.6">
      <c r="A38" s="291" t="s">
        <v>71</v>
      </c>
      <c r="B38" s="171" t="s">
        <v>482</v>
      </c>
      <c r="C38" s="172">
        <v>1000000</v>
      </c>
      <c r="D38" s="171" t="s">
        <v>8603</v>
      </c>
      <c r="E38" s="171" t="s">
        <v>5192</v>
      </c>
      <c r="F38" s="171" t="s">
        <v>7302</v>
      </c>
    </row>
    <row r="39" spans="1:6">
      <c r="A39" s="170"/>
      <c r="B39" s="171"/>
      <c r="C39" s="172"/>
      <c r="D39" s="173"/>
      <c r="E39" s="173"/>
      <c r="F39" s="173"/>
    </row>
    <row r="40" spans="1:6" s="156" customFormat="1">
      <c r="A40" s="157" t="s">
        <v>8813</v>
      </c>
      <c r="B40" s="153" t="s">
        <v>77</v>
      </c>
      <c r="C40" s="154">
        <f>SUM(C41)</f>
        <v>5000000</v>
      </c>
      <c r="D40" s="155"/>
      <c r="E40" s="155"/>
      <c r="F40" s="155"/>
    </row>
    <row r="41" spans="1:6" s="156" customFormat="1">
      <c r="A41" s="290" t="s">
        <v>8799</v>
      </c>
      <c r="B41" s="174" t="s">
        <v>408</v>
      </c>
      <c r="C41" s="154">
        <f>SUM(C42)</f>
        <v>5000000</v>
      </c>
      <c r="D41" s="155"/>
      <c r="E41" s="155"/>
      <c r="F41" s="155"/>
    </row>
    <row r="42" spans="1:6" ht="27.6">
      <c r="A42" s="291" t="s">
        <v>3</v>
      </c>
      <c r="B42" s="171" t="s">
        <v>412</v>
      </c>
      <c r="C42" s="172">
        <v>5000000</v>
      </c>
      <c r="D42" s="171" t="s">
        <v>8604</v>
      </c>
      <c r="E42" s="171" t="s">
        <v>5546</v>
      </c>
      <c r="F42" s="171" t="s">
        <v>8600</v>
      </c>
    </row>
    <row r="43" spans="1:6">
      <c r="A43" s="170"/>
      <c r="B43" s="171"/>
      <c r="C43" s="172"/>
      <c r="D43" s="173"/>
      <c r="E43" s="173"/>
      <c r="F43" s="173"/>
    </row>
    <row r="44" spans="1:6" s="156" customFormat="1" ht="27.6">
      <c r="A44" s="157" t="s">
        <v>8814</v>
      </c>
      <c r="B44" s="153" t="s">
        <v>113</v>
      </c>
      <c r="C44" s="154">
        <f>SUM(C45)</f>
        <v>12960000</v>
      </c>
      <c r="D44" s="153"/>
      <c r="E44" s="153"/>
      <c r="F44" s="153"/>
    </row>
    <row r="45" spans="1:6" s="156" customFormat="1" ht="27.6">
      <c r="A45" s="290" t="s">
        <v>8799</v>
      </c>
      <c r="B45" s="176" t="s">
        <v>934</v>
      </c>
      <c r="C45" s="154">
        <f>SUM(C46)</f>
        <v>12960000</v>
      </c>
      <c r="D45" s="153"/>
      <c r="E45" s="153"/>
      <c r="F45" s="153"/>
    </row>
    <row r="46" spans="1:6" ht="27.6">
      <c r="A46" s="291" t="s">
        <v>3</v>
      </c>
      <c r="B46" s="171" t="s">
        <v>935</v>
      </c>
      <c r="C46" s="172">
        <v>12960000</v>
      </c>
      <c r="D46" s="171" t="s">
        <v>8605</v>
      </c>
      <c r="E46" s="171" t="s">
        <v>8606</v>
      </c>
      <c r="F46" s="171" t="s">
        <v>8607</v>
      </c>
    </row>
    <row r="47" spans="1:6">
      <c r="A47" s="170"/>
      <c r="B47" s="171"/>
      <c r="C47" s="172"/>
      <c r="D47" s="171"/>
      <c r="E47" s="171"/>
      <c r="F47" s="171"/>
    </row>
    <row r="48" spans="1:6" s="156" customFormat="1">
      <c r="A48" s="157" t="s">
        <v>8815</v>
      </c>
      <c r="B48" s="153" t="s">
        <v>125</v>
      </c>
      <c r="C48" s="154">
        <f>SUM(C49)</f>
        <v>6975000</v>
      </c>
      <c r="D48" s="153"/>
      <c r="E48" s="153"/>
      <c r="F48" s="153"/>
    </row>
    <row r="49" spans="1:6" s="156" customFormat="1" ht="27.6">
      <c r="A49" s="290" t="s">
        <v>8799</v>
      </c>
      <c r="B49" s="174" t="s">
        <v>968</v>
      </c>
      <c r="C49" s="154">
        <f>SUM(C50)</f>
        <v>6975000</v>
      </c>
      <c r="D49" s="153"/>
      <c r="E49" s="153"/>
      <c r="F49" s="153"/>
    </row>
    <row r="50" spans="1:6" ht="27.6">
      <c r="A50" s="291" t="s">
        <v>3</v>
      </c>
      <c r="B50" s="171" t="s">
        <v>969</v>
      </c>
      <c r="C50" s="172">
        <v>6975000</v>
      </c>
      <c r="D50" s="171" t="s">
        <v>8608</v>
      </c>
      <c r="E50" s="171" t="s">
        <v>8609</v>
      </c>
      <c r="F50" s="171" t="s">
        <v>8607</v>
      </c>
    </row>
    <row r="51" spans="1:6">
      <c r="A51" s="170"/>
      <c r="B51" s="153"/>
      <c r="C51" s="172"/>
      <c r="D51" s="171"/>
      <c r="E51" s="171"/>
      <c r="F51" s="171"/>
    </row>
    <row r="52" spans="1:6" s="156" customFormat="1">
      <c r="A52" s="157" t="s">
        <v>8816</v>
      </c>
      <c r="B52" s="153" t="s">
        <v>134</v>
      </c>
      <c r="C52" s="154">
        <f>SUM(C53)</f>
        <v>12000000</v>
      </c>
      <c r="D52" s="153"/>
      <c r="E52" s="153"/>
      <c r="F52" s="153"/>
    </row>
    <row r="53" spans="1:6" s="156" customFormat="1" ht="27.6">
      <c r="A53" s="290" t="s">
        <v>8799</v>
      </c>
      <c r="B53" s="174" t="s">
        <v>1076</v>
      </c>
      <c r="C53" s="154">
        <f>SUM(C54)</f>
        <v>12000000</v>
      </c>
      <c r="D53" s="153"/>
      <c r="E53" s="153"/>
      <c r="F53" s="153"/>
    </row>
    <row r="54" spans="1:6" ht="27.6">
      <c r="A54" s="291" t="s">
        <v>3</v>
      </c>
      <c r="B54" s="171" t="s">
        <v>1088</v>
      </c>
      <c r="C54" s="172">
        <v>12000000</v>
      </c>
      <c r="D54" s="171" t="s">
        <v>8610</v>
      </c>
      <c r="E54" s="171" t="s">
        <v>5192</v>
      </c>
      <c r="F54" s="171" t="s">
        <v>7302</v>
      </c>
    </row>
    <row r="55" spans="1:6">
      <c r="A55" s="170"/>
      <c r="B55" s="171"/>
      <c r="C55" s="172"/>
      <c r="D55" s="171"/>
      <c r="E55" s="171"/>
      <c r="F55" s="171"/>
    </row>
    <row r="56" spans="1:6" s="156" customFormat="1">
      <c r="A56" s="157" t="s">
        <v>8826</v>
      </c>
      <c r="B56" s="153" t="s">
        <v>142</v>
      </c>
      <c r="C56" s="154">
        <f>SUM(C57)</f>
        <v>15000000</v>
      </c>
      <c r="D56" s="153"/>
      <c r="E56" s="153"/>
      <c r="F56" s="153"/>
    </row>
    <row r="57" spans="1:6" s="156" customFormat="1">
      <c r="A57" s="290" t="s">
        <v>8799</v>
      </c>
      <c r="B57" s="174" t="s">
        <v>1093</v>
      </c>
      <c r="C57" s="154">
        <f>SUM(C58)</f>
        <v>15000000</v>
      </c>
      <c r="D57" s="153"/>
      <c r="E57" s="153"/>
      <c r="F57" s="153"/>
    </row>
    <row r="58" spans="1:6" ht="27.6">
      <c r="A58" s="291" t="s">
        <v>3</v>
      </c>
      <c r="B58" s="171" t="s">
        <v>1094</v>
      </c>
      <c r="C58" s="172">
        <v>15000000</v>
      </c>
      <c r="D58" s="171" t="s">
        <v>8611</v>
      </c>
      <c r="E58" s="171" t="s">
        <v>8606</v>
      </c>
      <c r="F58" s="171" t="s">
        <v>8607</v>
      </c>
    </row>
    <row r="59" spans="1:6">
      <c r="A59" s="170"/>
      <c r="B59" s="171"/>
      <c r="C59" s="172"/>
      <c r="D59" s="171"/>
      <c r="E59" s="171"/>
      <c r="F59" s="171"/>
    </row>
    <row r="60" spans="1:6" s="156" customFormat="1">
      <c r="A60" s="157" t="s">
        <v>8827</v>
      </c>
      <c r="B60" s="153" t="s">
        <v>144</v>
      </c>
      <c r="C60" s="154">
        <f>SUM(C61)</f>
        <v>5000000</v>
      </c>
      <c r="D60" s="153"/>
      <c r="E60" s="153"/>
      <c r="F60" s="153"/>
    </row>
    <row r="61" spans="1:6" s="156" customFormat="1" ht="27.6">
      <c r="A61" s="290" t="s">
        <v>8799</v>
      </c>
      <c r="B61" s="174" t="s">
        <v>1114</v>
      </c>
      <c r="C61" s="154">
        <f>SUM(C62)</f>
        <v>5000000</v>
      </c>
      <c r="D61" s="153"/>
      <c r="E61" s="153"/>
      <c r="F61" s="153"/>
    </row>
    <row r="62" spans="1:6" ht="27.6">
      <c r="A62" s="291" t="s">
        <v>3</v>
      </c>
      <c r="B62" s="171" t="s">
        <v>1145</v>
      </c>
      <c r="C62" s="172">
        <v>5000000</v>
      </c>
      <c r="D62" s="171" t="s">
        <v>8612</v>
      </c>
      <c r="E62" s="171" t="s">
        <v>5111</v>
      </c>
      <c r="F62" s="171" t="s">
        <v>8607</v>
      </c>
    </row>
    <row r="63" spans="1:6">
      <c r="A63" s="170"/>
      <c r="B63" s="171"/>
      <c r="C63" s="172"/>
      <c r="D63" s="171"/>
      <c r="E63" s="171"/>
      <c r="F63" s="171"/>
    </row>
    <row r="64" spans="1:6" s="156" customFormat="1">
      <c r="A64" s="157" t="s">
        <v>8828</v>
      </c>
      <c r="B64" s="153" t="s">
        <v>146</v>
      </c>
      <c r="C64" s="154">
        <f>SUM(C65,C70,C74)</f>
        <v>95685000</v>
      </c>
      <c r="D64" s="153"/>
      <c r="E64" s="153"/>
      <c r="F64" s="153"/>
    </row>
    <row r="65" spans="1:6" s="156" customFormat="1" ht="27.6">
      <c r="A65" s="290" t="s">
        <v>8799</v>
      </c>
      <c r="B65" s="174" t="s">
        <v>1152</v>
      </c>
      <c r="C65" s="154">
        <f>SUM(C66:C68)</f>
        <v>69400000</v>
      </c>
      <c r="D65" s="153"/>
      <c r="E65" s="153"/>
      <c r="F65" s="153"/>
    </row>
    <row r="66" spans="1:6" ht="27.6">
      <c r="A66" s="291" t="s">
        <v>3</v>
      </c>
      <c r="B66" s="171" t="s">
        <v>1229</v>
      </c>
      <c r="C66" s="172">
        <v>31100000</v>
      </c>
      <c r="D66" s="171" t="s">
        <v>8613</v>
      </c>
      <c r="E66" s="171" t="s">
        <v>6085</v>
      </c>
      <c r="F66" s="171" t="s">
        <v>7302</v>
      </c>
    </row>
    <row r="67" spans="1:6" ht="27.6">
      <c r="A67" s="291" t="s">
        <v>4</v>
      </c>
      <c r="B67" s="171" t="s">
        <v>1230</v>
      </c>
      <c r="C67" s="172">
        <v>33300000</v>
      </c>
      <c r="D67" s="171" t="s">
        <v>6825</v>
      </c>
      <c r="E67" s="171"/>
      <c r="F67" s="171" t="s">
        <v>7302</v>
      </c>
    </row>
    <row r="68" spans="1:6" ht="27.6">
      <c r="A68" s="291" t="s">
        <v>5</v>
      </c>
      <c r="B68" s="171" t="s">
        <v>1234</v>
      </c>
      <c r="C68" s="172">
        <v>5000000</v>
      </c>
      <c r="D68" s="171" t="s">
        <v>8614</v>
      </c>
      <c r="E68" s="171" t="s">
        <v>5157</v>
      </c>
      <c r="F68" s="171" t="s">
        <v>7302</v>
      </c>
    </row>
    <row r="69" spans="1:6">
      <c r="A69" s="170"/>
      <c r="B69" s="171"/>
      <c r="C69" s="172"/>
      <c r="D69" s="171"/>
      <c r="E69" s="171"/>
      <c r="F69" s="171"/>
    </row>
    <row r="70" spans="1:6" s="156" customFormat="1" ht="27.6">
      <c r="A70" s="290" t="s">
        <v>8805</v>
      </c>
      <c r="B70" s="174" t="s">
        <v>1165</v>
      </c>
      <c r="C70" s="154">
        <f>SUM(C71:C72)</f>
        <v>17030000</v>
      </c>
      <c r="D70" s="153"/>
      <c r="E70" s="153"/>
      <c r="F70" s="153"/>
    </row>
    <row r="71" spans="1:6" ht="41.4">
      <c r="A71" s="291" t="s">
        <v>3</v>
      </c>
      <c r="B71" s="171" t="s">
        <v>1166</v>
      </c>
      <c r="C71" s="172">
        <v>7030000</v>
      </c>
      <c r="D71" s="171" t="s">
        <v>8615</v>
      </c>
      <c r="E71" s="171" t="s">
        <v>5111</v>
      </c>
      <c r="F71" s="171" t="s">
        <v>8616</v>
      </c>
    </row>
    <row r="72" spans="1:6">
      <c r="A72" s="291" t="s">
        <v>4</v>
      </c>
      <c r="B72" s="171" t="s">
        <v>1231</v>
      </c>
      <c r="C72" s="172">
        <v>10000000</v>
      </c>
      <c r="D72" s="171" t="s">
        <v>8617</v>
      </c>
      <c r="E72" s="171" t="s">
        <v>6834</v>
      </c>
      <c r="F72" s="171" t="s">
        <v>7302</v>
      </c>
    </row>
    <row r="73" spans="1:6">
      <c r="A73" s="170"/>
      <c r="B73" s="171"/>
      <c r="C73" s="172"/>
      <c r="D73" s="171"/>
      <c r="E73" s="171"/>
      <c r="F73" s="171"/>
    </row>
    <row r="74" spans="1:6" s="156" customFormat="1" ht="27.6">
      <c r="A74" s="290" t="s">
        <v>8806</v>
      </c>
      <c r="B74" s="174" t="s">
        <v>1235</v>
      </c>
      <c r="C74" s="154">
        <f>SUM(C75)</f>
        <v>9255000</v>
      </c>
      <c r="D74" s="153"/>
      <c r="E74" s="153"/>
      <c r="F74" s="153"/>
    </row>
    <row r="75" spans="1:6" ht="55.2">
      <c r="A75" s="291" t="s">
        <v>3</v>
      </c>
      <c r="B75" s="171" t="s">
        <v>1236</v>
      </c>
      <c r="C75" s="172">
        <v>9255000</v>
      </c>
      <c r="D75" s="171" t="s">
        <v>8618</v>
      </c>
      <c r="E75" s="171" t="s">
        <v>6085</v>
      </c>
      <c r="F75" s="171" t="s">
        <v>7302</v>
      </c>
    </row>
    <row r="76" spans="1:6">
      <c r="A76" s="170"/>
      <c r="B76" s="153"/>
      <c r="C76" s="172"/>
      <c r="D76" s="171"/>
      <c r="E76" s="171"/>
      <c r="F76" s="171"/>
    </row>
    <row r="77" spans="1:6" s="156" customFormat="1">
      <c r="A77" s="157" t="s">
        <v>8829</v>
      </c>
      <c r="B77" s="153" t="s">
        <v>158</v>
      </c>
      <c r="C77" s="154">
        <f>SUM(C78,C82,C90,C97,C100)</f>
        <v>1641335000</v>
      </c>
      <c r="D77" s="153"/>
      <c r="E77" s="153"/>
      <c r="F77" s="153"/>
    </row>
    <row r="78" spans="1:6" s="156" customFormat="1" ht="27.6">
      <c r="A78" s="290" t="s">
        <v>8799</v>
      </c>
      <c r="B78" s="174" t="s">
        <v>1534</v>
      </c>
      <c r="C78" s="154">
        <f>SUM(C79:C80)</f>
        <v>52960000</v>
      </c>
      <c r="D78" s="153"/>
      <c r="E78" s="153"/>
      <c r="F78" s="153"/>
    </row>
    <row r="79" spans="1:6" ht="27.6">
      <c r="A79" s="291" t="s">
        <v>3</v>
      </c>
      <c r="B79" s="171" t="s">
        <v>1544</v>
      </c>
      <c r="C79" s="172">
        <v>42960000</v>
      </c>
      <c r="D79" s="171" t="s">
        <v>8612</v>
      </c>
      <c r="E79" s="171" t="s">
        <v>5111</v>
      </c>
      <c r="F79" s="171" t="s">
        <v>8619</v>
      </c>
    </row>
    <row r="80" spans="1:6" ht="27.6">
      <c r="A80" s="291" t="s">
        <v>4</v>
      </c>
      <c r="B80" s="171" t="s">
        <v>1545</v>
      </c>
      <c r="C80" s="172">
        <v>10000000</v>
      </c>
      <c r="D80" s="171" t="s">
        <v>8620</v>
      </c>
      <c r="E80" s="171" t="s">
        <v>5192</v>
      </c>
      <c r="F80" s="171" t="s">
        <v>7302</v>
      </c>
    </row>
    <row r="81" spans="1:6">
      <c r="A81" s="170"/>
      <c r="B81" s="171"/>
      <c r="C81" s="172"/>
      <c r="D81" s="171"/>
      <c r="E81" s="171"/>
      <c r="F81" s="171"/>
    </row>
    <row r="82" spans="1:6" s="156" customFormat="1" ht="27.6">
      <c r="A82" s="290" t="s">
        <v>8805</v>
      </c>
      <c r="B82" s="174" t="s">
        <v>1536</v>
      </c>
      <c r="C82" s="154">
        <f>SUM(C83:C88)</f>
        <v>1533720000</v>
      </c>
      <c r="D82" s="153"/>
      <c r="E82" s="153"/>
      <c r="F82" s="153"/>
    </row>
    <row r="83" spans="1:6" ht="27.6">
      <c r="A83" s="291" t="s">
        <v>3</v>
      </c>
      <c r="B83" s="171" t="s">
        <v>1537</v>
      </c>
      <c r="C83" s="172">
        <v>11290000</v>
      </c>
      <c r="D83" s="171" t="s">
        <v>8621</v>
      </c>
      <c r="E83" s="171" t="s">
        <v>5146</v>
      </c>
      <c r="F83" s="171" t="s">
        <v>81</v>
      </c>
    </row>
    <row r="84" spans="1:6" ht="27.6">
      <c r="A84" s="291" t="s">
        <v>4</v>
      </c>
      <c r="B84" s="171" t="s">
        <v>1538</v>
      </c>
      <c r="C84" s="172">
        <v>38000000</v>
      </c>
      <c r="D84" s="171" t="s">
        <v>8622</v>
      </c>
      <c r="E84" s="171" t="s">
        <v>6083</v>
      </c>
      <c r="F84" s="171" t="s">
        <v>81</v>
      </c>
    </row>
    <row r="85" spans="1:6" ht="27.6">
      <c r="A85" s="291" t="s">
        <v>5</v>
      </c>
      <c r="B85" s="171" t="s">
        <v>1546</v>
      </c>
      <c r="C85" s="172">
        <v>9430000</v>
      </c>
      <c r="D85" s="171" t="s">
        <v>8623</v>
      </c>
      <c r="E85" s="171" t="s">
        <v>8606</v>
      </c>
      <c r="F85" s="171" t="s">
        <v>8607</v>
      </c>
    </row>
    <row r="86" spans="1:6" ht="41.4">
      <c r="A86" s="291" t="s">
        <v>8800</v>
      </c>
      <c r="B86" s="171" t="s">
        <v>1547</v>
      </c>
      <c r="C86" s="172">
        <v>725000000</v>
      </c>
      <c r="D86" s="171" t="s">
        <v>8624</v>
      </c>
      <c r="E86" s="171" t="s">
        <v>5260</v>
      </c>
      <c r="F86" s="171" t="s">
        <v>8607</v>
      </c>
    </row>
    <row r="87" spans="1:6" ht="41.4">
      <c r="A87" s="291" t="s">
        <v>71</v>
      </c>
      <c r="B87" s="171" t="s">
        <v>1548</v>
      </c>
      <c r="C87" s="172">
        <v>200000000</v>
      </c>
      <c r="D87" s="171" t="s">
        <v>8625</v>
      </c>
      <c r="E87" s="171" t="s">
        <v>5260</v>
      </c>
      <c r="F87" s="171" t="s">
        <v>8626</v>
      </c>
    </row>
    <row r="88" spans="1:6" ht="41.4">
      <c r="A88" s="291" t="s">
        <v>8801</v>
      </c>
      <c r="B88" s="171" t="s">
        <v>1549</v>
      </c>
      <c r="C88" s="172">
        <v>550000000</v>
      </c>
      <c r="D88" s="171" t="s">
        <v>8627</v>
      </c>
      <c r="E88" s="171" t="s">
        <v>5260</v>
      </c>
      <c r="F88" s="171" t="s">
        <v>8600</v>
      </c>
    </row>
    <row r="89" spans="1:6">
      <c r="A89" s="170"/>
      <c r="B89" s="171"/>
      <c r="C89" s="172"/>
      <c r="D89" s="171"/>
      <c r="E89" s="171"/>
      <c r="F89" s="171"/>
    </row>
    <row r="90" spans="1:6" s="156" customFormat="1" ht="27.6">
      <c r="A90" s="290" t="s">
        <v>8806</v>
      </c>
      <c r="B90" s="174" t="s">
        <v>1510</v>
      </c>
      <c r="C90" s="154">
        <f>SUM(C91:C95)</f>
        <v>28195000</v>
      </c>
      <c r="D90" s="153"/>
      <c r="E90" s="153"/>
      <c r="F90" s="153"/>
    </row>
    <row r="91" spans="1:6" ht="27.6">
      <c r="A91" s="291" t="s">
        <v>3</v>
      </c>
      <c r="B91" s="171" t="s">
        <v>1539</v>
      </c>
      <c r="C91" s="172">
        <v>7195000</v>
      </c>
      <c r="D91" s="171" t="s">
        <v>6829</v>
      </c>
      <c r="E91" s="171" t="s">
        <v>6085</v>
      </c>
      <c r="F91" s="171" t="s">
        <v>7302</v>
      </c>
    </row>
    <row r="92" spans="1:6" ht="41.4">
      <c r="A92" s="291" t="s">
        <v>4</v>
      </c>
      <c r="B92" s="171" t="s">
        <v>1540</v>
      </c>
      <c r="C92" s="172">
        <v>8500000</v>
      </c>
      <c r="D92" s="171" t="s">
        <v>7049</v>
      </c>
      <c r="E92" s="171" t="s">
        <v>6085</v>
      </c>
      <c r="F92" s="171" t="s">
        <v>7302</v>
      </c>
    </row>
    <row r="93" spans="1:6" ht="55.2">
      <c r="A93" s="291" t="s">
        <v>5</v>
      </c>
      <c r="B93" s="171" t="s">
        <v>1541</v>
      </c>
      <c r="C93" s="172">
        <v>5500000</v>
      </c>
      <c r="D93" s="171" t="s">
        <v>8628</v>
      </c>
      <c r="E93" s="171" t="s">
        <v>5546</v>
      </c>
      <c r="F93" s="171" t="s">
        <v>7302</v>
      </c>
    </row>
    <row r="94" spans="1:6" ht="27.6">
      <c r="A94" s="291" t="s">
        <v>8800</v>
      </c>
      <c r="B94" s="171" t="s">
        <v>1542</v>
      </c>
      <c r="C94" s="172">
        <v>4000000</v>
      </c>
      <c r="D94" s="171" t="s">
        <v>8629</v>
      </c>
      <c r="E94" s="171" t="s">
        <v>5546</v>
      </c>
      <c r="F94" s="171" t="s">
        <v>8600</v>
      </c>
    </row>
    <row r="95" spans="1:6">
      <c r="A95" s="291" t="s">
        <v>71</v>
      </c>
      <c r="B95" s="171" t="s">
        <v>1550</v>
      </c>
      <c r="C95" s="172">
        <v>3000000</v>
      </c>
      <c r="D95" s="171" t="s">
        <v>8630</v>
      </c>
      <c r="E95" s="171" t="s">
        <v>5546</v>
      </c>
      <c r="F95" s="171" t="s">
        <v>8600</v>
      </c>
    </row>
    <row r="96" spans="1:6">
      <c r="A96" s="170"/>
      <c r="B96" s="171"/>
      <c r="C96" s="172"/>
      <c r="D96" s="171"/>
      <c r="E96" s="171"/>
      <c r="F96" s="171"/>
    </row>
    <row r="97" spans="1:6" s="156" customFormat="1" ht="27.6">
      <c r="A97" s="290" t="s">
        <v>8807</v>
      </c>
      <c r="B97" s="174" t="s">
        <v>1551</v>
      </c>
      <c r="C97" s="154">
        <f>SUM(C98)</f>
        <v>21520000</v>
      </c>
      <c r="D97" s="153"/>
      <c r="E97" s="153"/>
      <c r="F97" s="153"/>
    </row>
    <row r="98" spans="1:6">
      <c r="A98" s="291" t="s">
        <v>3</v>
      </c>
      <c r="B98" s="171" t="s">
        <v>1552</v>
      </c>
      <c r="C98" s="172">
        <v>21520000</v>
      </c>
      <c r="D98" s="171" t="s">
        <v>8631</v>
      </c>
      <c r="E98" s="171" t="s">
        <v>5328</v>
      </c>
      <c r="F98" s="171" t="s">
        <v>8600</v>
      </c>
    </row>
    <row r="99" spans="1:6">
      <c r="A99" s="170"/>
      <c r="B99" s="171"/>
      <c r="C99" s="172"/>
      <c r="D99" s="171"/>
      <c r="E99" s="171"/>
      <c r="F99" s="171"/>
    </row>
    <row r="100" spans="1:6" s="156" customFormat="1" ht="27.6">
      <c r="A100" s="290" t="s">
        <v>8808</v>
      </c>
      <c r="B100" s="174" t="s">
        <v>1519</v>
      </c>
      <c r="C100" s="154">
        <f>SUM(C101:C102)</f>
        <v>4940000</v>
      </c>
      <c r="D100" s="153"/>
      <c r="E100" s="153"/>
      <c r="F100" s="153"/>
    </row>
    <row r="101" spans="1:6" ht="55.2">
      <c r="A101" s="291" t="s">
        <v>3</v>
      </c>
      <c r="B101" s="175" t="s">
        <v>1529</v>
      </c>
      <c r="C101" s="172">
        <v>3500000</v>
      </c>
      <c r="D101" s="171" t="s">
        <v>8632</v>
      </c>
      <c r="E101" s="171" t="s">
        <v>8633</v>
      </c>
      <c r="F101" s="171" t="s">
        <v>8626</v>
      </c>
    </row>
    <row r="102" spans="1:6" ht="41.4">
      <c r="A102" s="291" t="s">
        <v>4</v>
      </c>
      <c r="B102" s="171" t="s">
        <v>1553</v>
      </c>
      <c r="C102" s="172">
        <v>1440000</v>
      </c>
      <c r="D102" s="171" t="s">
        <v>8634</v>
      </c>
      <c r="E102" s="171" t="s">
        <v>5546</v>
      </c>
      <c r="F102" s="171" t="s">
        <v>7302</v>
      </c>
    </row>
  </sheetData>
  <pageMargins left="0.39370078740157483" right="0.39370078740157483" top="0.39370078740157483" bottom="0.47244094488188981" header="0.31496062992125984" footer="0.31496062992125984"/>
  <pageSetup paperSize="403" scale="68" firstPageNumber="285" fitToHeight="0" orientation="landscape" useFirstPageNumber="1" horizontalDpi="200" verticalDpi="200" r:id="rId1"/>
  <headerFooter>
    <oddFooter>&amp;CInformasi APBD Tahun 2016&amp;R&amp;P</oddFooter>
  </headerFooter>
  <rowBreaks count="1" manualBreakCount="1">
    <brk id="69" max="16383" man="1"/>
  </rowBreaks>
</worksheet>
</file>

<file path=xl/worksheets/sheet33.xml><?xml version="1.0" encoding="utf-8"?>
<worksheet xmlns="http://schemas.openxmlformats.org/spreadsheetml/2006/main" xmlns:r="http://schemas.openxmlformats.org/officeDocument/2006/relationships">
  <sheetPr>
    <tabColor rgb="FFFFFF00"/>
    <pageSetUpPr fitToPage="1"/>
  </sheetPr>
  <dimension ref="A1:F57"/>
  <sheetViews>
    <sheetView view="pageBreakPreview" topLeftCell="A52" zoomScaleSheetLayoutView="100" workbookViewId="0">
      <selection activeCell="A47" sqref="A47:XFD47"/>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108</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108</v>
      </c>
      <c r="C6" s="154">
        <f>SUM(C8,C31,C35,C39,C47)</f>
        <v>343370000</v>
      </c>
      <c r="D6" s="155"/>
      <c r="E6" s="155"/>
      <c r="F6" s="155"/>
    </row>
    <row r="7" spans="1:6" s="156" customFormat="1">
      <c r="A7" s="157"/>
      <c r="B7" s="153"/>
      <c r="C7" s="154"/>
      <c r="D7" s="155"/>
      <c r="E7" s="155"/>
      <c r="F7" s="155"/>
    </row>
    <row r="8" spans="1:6" s="156" customFormat="1" ht="27.6">
      <c r="A8" s="157" t="s">
        <v>8798</v>
      </c>
      <c r="B8" s="258" t="s">
        <v>149</v>
      </c>
      <c r="C8" s="154">
        <f>SUM(C9,C23,C28)</f>
        <v>261390000</v>
      </c>
      <c r="D8" s="155"/>
      <c r="E8" s="155"/>
      <c r="F8" s="155"/>
    </row>
    <row r="9" spans="1:6" s="156" customFormat="1" ht="27.6">
      <c r="A9" s="290" t="s">
        <v>8799</v>
      </c>
      <c r="B9" s="174" t="s">
        <v>187</v>
      </c>
      <c r="C9" s="154">
        <f>SUM(C10:C21)</f>
        <v>171158000</v>
      </c>
      <c r="D9" s="155"/>
      <c r="E9" s="155"/>
      <c r="F9" s="155"/>
    </row>
    <row r="10" spans="1:6">
      <c r="A10" s="291" t="s">
        <v>3</v>
      </c>
      <c r="B10" s="171" t="s">
        <v>188</v>
      </c>
      <c r="C10" s="172">
        <v>13800000</v>
      </c>
      <c r="D10" s="171" t="s">
        <v>6942</v>
      </c>
      <c r="E10" s="171" t="s">
        <v>5567</v>
      </c>
      <c r="F10" s="171" t="s">
        <v>6943</v>
      </c>
    </row>
    <row r="11" spans="1:6" ht="27.6">
      <c r="A11" s="291" t="s">
        <v>4</v>
      </c>
      <c r="B11" s="171" t="s">
        <v>189</v>
      </c>
      <c r="C11" s="172">
        <v>14100000</v>
      </c>
      <c r="D11" s="171" t="s">
        <v>6944</v>
      </c>
      <c r="E11" s="171" t="s">
        <v>5567</v>
      </c>
      <c r="F11" s="171" t="s">
        <v>6943</v>
      </c>
    </row>
    <row r="12" spans="1:6" ht="27.6">
      <c r="A12" s="291" t="s">
        <v>5</v>
      </c>
      <c r="B12" s="171" t="s">
        <v>362</v>
      </c>
      <c r="C12" s="172">
        <v>25200000</v>
      </c>
      <c r="D12" s="171" t="s">
        <v>6945</v>
      </c>
      <c r="E12" s="171" t="s">
        <v>6160</v>
      </c>
      <c r="F12" s="171" t="s">
        <v>6943</v>
      </c>
    </row>
    <row r="13" spans="1:6">
      <c r="A13" s="291" t="s">
        <v>8800</v>
      </c>
      <c r="B13" s="171" t="s">
        <v>191</v>
      </c>
      <c r="C13" s="172">
        <v>10000000</v>
      </c>
      <c r="D13" s="171" t="s">
        <v>5195</v>
      </c>
      <c r="E13" s="171" t="s">
        <v>5941</v>
      </c>
      <c r="F13" s="171" t="s">
        <v>6943</v>
      </c>
    </row>
    <row r="14" spans="1:6" ht="27.6">
      <c r="A14" s="291" t="s">
        <v>71</v>
      </c>
      <c r="B14" s="171" t="s">
        <v>192</v>
      </c>
      <c r="C14" s="172">
        <v>5000000</v>
      </c>
      <c r="D14" s="171" t="s">
        <v>6946</v>
      </c>
      <c r="E14" s="171" t="s">
        <v>6947</v>
      </c>
      <c r="F14" s="171" t="s">
        <v>6943</v>
      </c>
    </row>
    <row r="15" spans="1:6" ht="27.6">
      <c r="A15" s="291" t="s">
        <v>8801</v>
      </c>
      <c r="B15" s="171" t="s">
        <v>193</v>
      </c>
      <c r="C15" s="172">
        <v>3238000</v>
      </c>
      <c r="D15" s="171" t="s">
        <v>5983</v>
      </c>
      <c r="E15" s="171" t="s">
        <v>6948</v>
      </c>
      <c r="F15" s="171" t="s">
        <v>6943</v>
      </c>
    </row>
    <row r="16" spans="1:6" ht="41.4">
      <c r="A16" s="291" t="s">
        <v>8802</v>
      </c>
      <c r="B16" s="171" t="s">
        <v>475</v>
      </c>
      <c r="C16" s="172">
        <v>4200000</v>
      </c>
      <c r="D16" s="171" t="s">
        <v>6949</v>
      </c>
      <c r="E16" s="171" t="s">
        <v>6950</v>
      </c>
      <c r="F16" s="171" t="s">
        <v>6943</v>
      </c>
    </row>
    <row r="17" spans="1:6" ht="27.6">
      <c r="A17" s="291" t="s">
        <v>8803</v>
      </c>
      <c r="B17" s="171" t="s">
        <v>363</v>
      </c>
      <c r="C17" s="172">
        <v>1200000</v>
      </c>
      <c r="D17" s="171" t="s">
        <v>6951</v>
      </c>
      <c r="E17" s="171" t="s">
        <v>5569</v>
      </c>
      <c r="F17" s="171" t="s">
        <v>6943</v>
      </c>
    </row>
    <row r="18" spans="1:6" ht="41.4">
      <c r="A18" s="291" t="s">
        <v>8804</v>
      </c>
      <c r="B18" s="171" t="s">
        <v>900</v>
      </c>
      <c r="C18" s="172">
        <v>13000000</v>
      </c>
      <c r="D18" s="171" t="s">
        <v>6952</v>
      </c>
      <c r="E18" s="171" t="s">
        <v>6953</v>
      </c>
      <c r="F18" s="171" t="s">
        <v>6943</v>
      </c>
    </row>
    <row r="19" spans="1:6" ht="27.6">
      <c r="A19" s="291" t="s">
        <v>3729</v>
      </c>
      <c r="B19" s="171" t="s">
        <v>195</v>
      </c>
      <c r="C19" s="172">
        <v>32400000</v>
      </c>
      <c r="D19" s="171" t="s">
        <v>6954</v>
      </c>
      <c r="E19" s="171" t="s">
        <v>6955</v>
      </c>
      <c r="F19" s="171" t="s">
        <v>6943</v>
      </c>
    </row>
    <row r="20" spans="1:6" ht="27.6">
      <c r="A20" s="291" t="s">
        <v>3730</v>
      </c>
      <c r="B20" s="171" t="s">
        <v>196</v>
      </c>
      <c r="C20" s="172">
        <v>29020000</v>
      </c>
      <c r="D20" s="171" t="s">
        <v>6956</v>
      </c>
      <c r="E20" s="171" t="s">
        <v>5192</v>
      </c>
      <c r="F20" s="171" t="s">
        <v>6943</v>
      </c>
    </row>
    <row r="21" spans="1:6" ht="27.6">
      <c r="A21" s="291" t="s">
        <v>3731</v>
      </c>
      <c r="B21" s="171" t="s">
        <v>1502</v>
      </c>
      <c r="C21" s="172">
        <v>20000000</v>
      </c>
      <c r="D21" s="171" t="s">
        <v>6957</v>
      </c>
      <c r="E21" s="173" t="s">
        <v>5400</v>
      </c>
      <c r="F21" s="173" t="s">
        <v>6943</v>
      </c>
    </row>
    <row r="22" spans="1:6">
      <c r="A22" s="170"/>
      <c r="B22" s="171"/>
      <c r="C22" s="172"/>
      <c r="D22" s="173"/>
      <c r="E22" s="173"/>
      <c r="F22" s="173"/>
    </row>
    <row r="23" spans="1:6" s="156" customFormat="1" ht="27.6">
      <c r="A23" s="290" t="s">
        <v>8805</v>
      </c>
      <c r="B23" s="174" t="s">
        <v>198</v>
      </c>
      <c r="C23" s="154">
        <f>SUM(C24:C26)</f>
        <v>70532000</v>
      </c>
      <c r="D23" s="155"/>
      <c r="E23" s="155"/>
      <c r="F23" s="155"/>
    </row>
    <row r="24" spans="1:6">
      <c r="A24" s="291" t="s">
        <v>3</v>
      </c>
      <c r="B24" s="171" t="s">
        <v>199</v>
      </c>
      <c r="C24" s="172">
        <v>15000000</v>
      </c>
      <c r="D24" s="171" t="s">
        <v>6958</v>
      </c>
      <c r="E24" s="171" t="s">
        <v>5569</v>
      </c>
      <c r="F24" s="171" t="s">
        <v>6943</v>
      </c>
    </row>
    <row r="25" spans="1:6" ht="41.4">
      <c r="A25" s="291" t="s">
        <v>4</v>
      </c>
      <c r="B25" s="171" t="s">
        <v>202</v>
      </c>
      <c r="C25" s="172">
        <v>48532000</v>
      </c>
      <c r="D25" s="171" t="s">
        <v>6959</v>
      </c>
      <c r="E25" s="171" t="s">
        <v>5426</v>
      </c>
      <c r="F25" s="171" t="s">
        <v>6943</v>
      </c>
    </row>
    <row r="26" spans="1:6" ht="27.6">
      <c r="A26" s="291" t="s">
        <v>5</v>
      </c>
      <c r="B26" s="171" t="s">
        <v>204</v>
      </c>
      <c r="C26" s="172">
        <v>7000000</v>
      </c>
      <c r="D26" s="171" t="s">
        <v>5215</v>
      </c>
      <c r="E26" s="171" t="s">
        <v>5486</v>
      </c>
      <c r="F26" s="171" t="s">
        <v>6943</v>
      </c>
    </row>
    <row r="27" spans="1:6">
      <c r="A27" s="170"/>
      <c r="B27" s="171"/>
      <c r="C27" s="172"/>
      <c r="D27" s="173"/>
      <c r="E27" s="173"/>
      <c r="F27" s="173"/>
    </row>
    <row r="28" spans="1:6" s="156" customFormat="1" ht="27.6">
      <c r="A28" s="290" t="s">
        <v>8806</v>
      </c>
      <c r="B28" s="176" t="s">
        <v>209</v>
      </c>
      <c r="C28" s="154">
        <f>SUM(C29)</f>
        <v>19700000</v>
      </c>
      <c r="D28" s="155"/>
      <c r="E28" s="155"/>
      <c r="F28" s="155"/>
    </row>
    <row r="29" spans="1:6" ht="27.6">
      <c r="A29" s="291" t="s">
        <v>3</v>
      </c>
      <c r="B29" s="171" t="s">
        <v>210</v>
      </c>
      <c r="C29" s="172">
        <v>19700000</v>
      </c>
      <c r="D29" s="171" t="s">
        <v>6960</v>
      </c>
      <c r="E29" s="171" t="s">
        <v>5192</v>
      </c>
      <c r="F29" s="171" t="s">
        <v>6943</v>
      </c>
    </row>
    <row r="30" spans="1:6">
      <c r="A30" s="170"/>
      <c r="B30" s="171"/>
      <c r="C30" s="172"/>
      <c r="D30" s="173"/>
      <c r="E30" s="173"/>
      <c r="F30" s="173"/>
    </row>
    <row r="31" spans="1:6" s="156" customFormat="1">
      <c r="A31" s="157" t="s">
        <v>8813</v>
      </c>
      <c r="B31" s="153" t="s">
        <v>107</v>
      </c>
      <c r="C31" s="154">
        <f>SUM(C32)</f>
        <v>18000000</v>
      </c>
      <c r="D31" s="153"/>
      <c r="E31" s="153"/>
      <c r="F31" s="153"/>
    </row>
    <row r="32" spans="1:6" s="156" customFormat="1" ht="27.6">
      <c r="A32" s="290" t="s">
        <v>8799</v>
      </c>
      <c r="B32" s="176" t="s">
        <v>889</v>
      </c>
      <c r="C32" s="154">
        <f>SUM(C33)</f>
        <v>18000000</v>
      </c>
      <c r="D32" s="153"/>
      <c r="E32" s="153"/>
      <c r="F32" s="153"/>
    </row>
    <row r="33" spans="1:6" ht="55.2">
      <c r="A33" s="291" t="s">
        <v>3</v>
      </c>
      <c r="B33" s="175" t="s">
        <v>891</v>
      </c>
      <c r="C33" s="172">
        <v>18000000</v>
      </c>
      <c r="D33" s="171" t="s">
        <v>6961</v>
      </c>
      <c r="E33" s="171" t="s">
        <v>5192</v>
      </c>
      <c r="F33" s="171" t="s">
        <v>6943</v>
      </c>
    </row>
    <row r="34" spans="1:6">
      <c r="A34" s="170"/>
      <c r="B34" s="153"/>
      <c r="C34" s="172"/>
      <c r="D34" s="171"/>
      <c r="E34" s="171"/>
      <c r="F34" s="171"/>
    </row>
    <row r="35" spans="1:6" s="156" customFormat="1" ht="27.6">
      <c r="A35" s="157" t="s">
        <v>8814</v>
      </c>
      <c r="B35" s="153" t="s">
        <v>113</v>
      </c>
      <c r="C35" s="154">
        <f>SUM(C36)</f>
        <v>10000000</v>
      </c>
      <c r="D35" s="153"/>
      <c r="E35" s="153"/>
      <c r="F35" s="153"/>
    </row>
    <row r="36" spans="1:6" s="156" customFormat="1" ht="27.6">
      <c r="A36" s="290" t="s">
        <v>8799</v>
      </c>
      <c r="B36" s="174" t="s">
        <v>926</v>
      </c>
      <c r="C36" s="154">
        <f>SUM(C37)</f>
        <v>10000000</v>
      </c>
      <c r="D36" s="153"/>
      <c r="E36" s="153"/>
      <c r="F36" s="153"/>
    </row>
    <row r="37" spans="1:6" ht="27.6">
      <c r="A37" s="291" t="s">
        <v>3</v>
      </c>
      <c r="B37" s="171" t="s">
        <v>939</v>
      </c>
      <c r="C37" s="172">
        <v>10000000</v>
      </c>
      <c r="D37" s="171" t="s">
        <v>6962</v>
      </c>
      <c r="E37" s="171" t="s">
        <v>5192</v>
      </c>
      <c r="F37" s="171" t="s">
        <v>6943</v>
      </c>
    </row>
    <row r="38" spans="1:6">
      <c r="A38" s="170"/>
      <c r="B38" s="153"/>
      <c r="C38" s="172"/>
      <c r="D38" s="171"/>
      <c r="E38" s="171"/>
      <c r="F38" s="171"/>
    </row>
    <row r="39" spans="1:6" s="156" customFormat="1">
      <c r="A39" s="157" t="s">
        <v>8815</v>
      </c>
      <c r="B39" s="153" t="s">
        <v>146</v>
      </c>
      <c r="C39" s="154">
        <f>SUM(C40,C44)</f>
        <v>17980000</v>
      </c>
      <c r="D39" s="153"/>
      <c r="E39" s="153"/>
      <c r="F39" s="153"/>
    </row>
    <row r="40" spans="1:6" s="156" customFormat="1" ht="27.6">
      <c r="A40" s="290" t="s">
        <v>8799</v>
      </c>
      <c r="B40" s="174" t="s">
        <v>1152</v>
      </c>
      <c r="C40" s="154">
        <f>SUM(C41:C42)</f>
        <v>9980000</v>
      </c>
      <c r="D40" s="153"/>
      <c r="E40" s="153"/>
      <c r="F40" s="153"/>
    </row>
    <row r="41" spans="1:6" ht="27.6">
      <c r="A41" s="291" t="s">
        <v>3</v>
      </c>
      <c r="B41" s="171" t="s">
        <v>1229</v>
      </c>
      <c r="C41" s="172">
        <v>5000000</v>
      </c>
      <c r="D41" s="171" t="s">
        <v>6824</v>
      </c>
      <c r="E41" s="171" t="s">
        <v>5111</v>
      </c>
      <c r="F41" s="171" t="s">
        <v>6943</v>
      </c>
    </row>
    <row r="42" spans="1:6" ht="27.6">
      <c r="A42" s="291" t="s">
        <v>4</v>
      </c>
      <c r="B42" s="171" t="s">
        <v>1230</v>
      </c>
      <c r="C42" s="172">
        <v>4980000</v>
      </c>
      <c r="D42" s="171" t="s">
        <v>6963</v>
      </c>
      <c r="E42" s="171" t="s">
        <v>6964</v>
      </c>
      <c r="F42" s="171" t="s">
        <v>6943</v>
      </c>
    </row>
    <row r="43" spans="1:6">
      <c r="A43" s="170"/>
      <c r="B43" s="171"/>
      <c r="C43" s="172"/>
      <c r="D43" s="171"/>
      <c r="E43" s="171"/>
      <c r="F43" s="171"/>
    </row>
    <row r="44" spans="1:6" s="156" customFormat="1" ht="27.6">
      <c r="A44" s="290" t="s">
        <v>8805</v>
      </c>
      <c r="B44" s="174" t="s">
        <v>1165</v>
      </c>
      <c r="C44" s="154">
        <f>SUM(C45)</f>
        <v>8000000</v>
      </c>
      <c r="D44" s="153"/>
      <c r="E44" s="153"/>
      <c r="F44" s="153"/>
    </row>
    <row r="45" spans="1:6" ht="41.4">
      <c r="A45" s="291" t="s">
        <v>3</v>
      </c>
      <c r="B45" s="171" t="s">
        <v>1231</v>
      </c>
      <c r="C45" s="172">
        <v>8000000</v>
      </c>
      <c r="D45" s="171" t="s">
        <v>6965</v>
      </c>
      <c r="E45" s="171" t="s">
        <v>6964</v>
      </c>
      <c r="F45" s="171" t="s">
        <v>6943</v>
      </c>
    </row>
    <row r="46" spans="1:6">
      <c r="A46" s="170"/>
      <c r="B46" s="153"/>
      <c r="C46" s="172"/>
      <c r="D46" s="171"/>
      <c r="E46" s="171"/>
      <c r="F46" s="171"/>
    </row>
    <row r="47" spans="1:6" s="156" customFormat="1">
      <c r="A47" s="157" t="s">
        <v>8816</v>
      </c>
      <c r="B47" s="153" t="s">
        <v>158</v>
      </c>
      <c r="C47" s="154">
        <f>SUM(C48,C52,C56)</f>
        <v>36000000</v>
      </c>
      <c r="D47" s="153"/>
      <c r="E47" s="153"/>
      <c r="F47" s="153"/>
    </row>
    <row r="48" spans="1:6" s="156" customFormat="1" ht="27.6">
      <c r="A48" s="290" t="s">
        <v>8799</v>
      </c>
      <c r="B48" s="174" t="s">
        <v>1536</v>
      </c>
      <c r="C48" s="154">
        <f>SUM(C49:C50)</f>
        <v>15000000</v>
      </c>
      <c r="D48" s="153"/>
      <c r="E48" s="153"/>
      <c r="F48" s="153"/>
    </row>
    <row r="49" spans="1:6" ht="27.6">
      <c r="A49" s="291" t="s">
        <v>3</v>
      </c>
      <c r="B49" s="171" t="s">
        <v>1537</v>
      </c>
      <c r="C49" s="172">
        <v>7000000</v>
      </c>
      <c r="D49" s="171" t="s">
        <v>6966</v>
      </c>
      <c r="E49" s="171" t="s">
        <v>6964</v>
      </c>
      <c r="F49" s="171" t="s">
        <v>6943</v>
      </c>
    </row>
    <row r="50" spans="1:6" ht="41.4">
      <c r="A50" s="291" t="s">
        <v>4</v>
      </c>
      <c r="B50" s="279" t="s">
        <v>1538</v>
      </c>
      <c r="C50" s="172">
        <v>8000000</v>
      </c>
      <c r="D50" s="171" t="s">
        <v>6967</v>
      </c>
      <c r="E50" s="171" t="s">
        <v>5400</v>
      </c>
      <c r="F50" s="171" t="s">
        <v>6943</v>
      </c>
    </row>
    <row r="51" spans="1:6">
      <c r="A51" s="170"/>
      <c r="B51" s="171"/>
      <c r="C51" s="172"/>
      <c r="D51" s="171"/>
      <c r="E51" s="171"/>
      <c r="F51" s="171"/>
    </row>
    <row r="52" spans="1:6" s="156" customFormat="1" ht="27.6">
      <c r="A52" s="290" t="s">
        <v>8805</v>
      </c>
      <c r="B52" s="174" t="s">
        <v>1510</v>
      </c>
      <c r="C52" s="154">
        <f>SUM(C53:C54)</f>
        <v>11000000</v>
      </c>
      <c r="D52" s="153"/>
      <c r="E52" s="153"/>
      <c r="F52" s="153"/>
    </row>
    <row r="53" spans="1:6" ht="27.6">
      <c r="A53" s="291" t="s">
        <v>3</v>
      </c>
      <c r="B53" s="171" t="s">
        <v>1540</v>
      </c>
      <c r="C53" s="172">
        <v>5000000</v>
      </c>
      <c r="D53" s="171" t="s">
        <v>6968</v>
      </c>
      <c r="E53" s="171" t="s">
        <v>6964</v>
      </c>
      <c r="F53" s="171" t="s">
        <v>6943</v>
      </c>
    </row>
    <row r="54" spans="1:6" ht="27.6">
      <c r="A54" s="291" t="s">
        <v>4</v>
      </c>
      <c r="B54" s="171" t="s">
        <v>1541</v>
      </c>
      <c r="C54" s="172">
        <v>6000000</v>
      </c>
      <c r="D54" s="171" t="s">
        <v>6969</v>
      </c>
      <c r="E54" s="171" t="s">
        <v>6970</v>
      </c>
      <c r="F54" s="171" t="s">
        <v>6943</v>
      </c>
    </row>
    <row r="55" spans="1:6">
      <c r="A55" s="170"/>
      <c r="B55" s="171"/>
      <c r="C55" s="172"/>
      <c r="D55" s="171"/>
      <c r="E55" s="171"/>
      <c r="F55" s="171"/>
    </row>
    <row r="56" spans="1:6" s="156" customFormat="1" ht="27.6">
      <c r="A56" s="290" t="s">
        <v>8806</v>
      </c>
      <c r="B56" s="174" t="s">
        <v>1519</v>
      </c>
      <c r="C56" s="154">
        <f>SUM(C57)</f>
        <v>10000000</v>
      </c>
      <c r="D56" s="153"/>
      <c r="E56" s="153"/>
      <c r="F56" s="153"/>
    </row>
    <row r="57" spans="1:6" ht="41.4">
      <c r="A57" s="291" t="s">
        <v>3</v>
      </c>
      <c r="B57" s="171" t="s">
        <v>1555</v>
      </c>
      <c r="C57" s="172">
        <v>10000000</v>
      </c>
      <c r="D57" s="171" t="s">
        <v>6971</v>
      </c>
      <c r="E57" s="171" t="s">
        <v>6964</v>
      </c>
      <c r="F57" s="171" t="s">
        <v>6943</v>
      </c>
    </row>
  </sheetData>
  <pageMargins left="0.39370078740157483" right="0.39370078740157483" top="0.39370078740157483" bottom="0.47244094488188981" header="0.31496062992125984" footer="0.31496062992125984"/>
  <pageSetup paperSize="403" scale="68" firstPageNumber="290" fitToHeight="0" orientation="landscape" useFirstPageNumber="1" horizontalDpi="200" verticalDpi="200" r:id="rId1"/>
  <headerFooter>
    <oddFooter>&amp;CInformasi APBD Tahun 2016&amp;R&amp;P</oddFooter>
  </headerFooter>
  <rowBreaks count="2" manualBreakCount="2">
    <brk id="22" max="16383" man="1"/>
    <brk id="43" max="16383" man="1"/>
  </rowBreaks>
</worksheet>
</file>

<file path=xl/worksheets/sheet34.xml><?xml version="1.0" encoding="utf-8"?>
<worksheet xmlns="http://schemas.openxmlformats.org/spreadsheetml/2006/main" xmlns:r="http://schemas.openxmlformats.org/officeDocument/2006/relationships">
  <sheetPr>
    <tabColor rgb="FFFFFF00"/>
    <pageSetUpPr fitToPage="1"/>
  </sheetPr>
  <dimension ref="A1:F54"/>
  <sheetViews>
    <sheetView view="pageBreakPreview" topLeftCell="A49" zoomScaleSheetLayoutView="100" workbookViewId="0">
      <selection activeCell="C54" sqref="C54"/>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137</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137</v>
      </c>
      <c r="C6" s="154">
        <f>SUM(C8,C29,C33,C41)</f>
        <v>333833000</v>
      </c>
      <c r="D6" s="155"/>
      <c r="E6" s="155"/>
      <c r="F6" s="155"/>
    </row>
    <row r="7" spans="1:6" s="156" customFormat="1">
      <c r="A7" s="157"/>
      <c r="B7" s="153"/>
      <c r="C7" s="154"/>
      <c r="D7" s="155"/>
      <c r="E7" s="155"/>
      <c r="F7" s="155"/>
    </row>
    <row r="8" spans="1:6" s="156" customFormat="1" ht="27.6">
      <c r="A8" s="157" t="s">
        <v>8798</v>
      </c>
      <c r="B8" s="258" t="s">
        <v>149</v>
      </c>
      <c r="C8" s="154">
        <f>SUM(C9,C20,C26)</f>
        <v>201562500</v>
      </c>
      <c r="D8" s="155"/>
      <c r="E8" s="155"/>
      <c r="F8" s="155"/>
    </row>
    <row r="9" spans="1:6" s="156" customFormat="1" ht="27.6">
      <c r="A9" s="290" t="s">
        <v>8799</v>
      </c>
      <c r="B9" s="174" t="s">
        <v>187</v>
      </c>
      <c r="C9" s="154">
        <f>SUM(C10:C18)</f>
        <v>110027700</v>
      </c>
      <c r="D9" s="155"/>
      <c r="E9" s="155"/>
      <c r="F9" s="155"/>
    </row>
    <row r="10" spans="1:6" ht="41.4">
      <c r="A10" s="291" t="s">
        <v>3</v>
      </c>
      <c r="B10" s="171" t="s">
        <v>189</v>
      </c>
      <c r="C10" s="172">
        <v>10902150</v>
      </c>
      <c r="D10" s="171" t="s">
        <v>7023</v>
      </c>
      <c r="E10" s="171" t="s">
        <v>5303</v>
      </c>
      <c r="F10" s="171" t="s">
        <v>7024</v>
      </c>
    </row>
    <row r="11" spans="1:6" ht="27.6">
      <c r="A11" s="291" t="s">
        <v>4</v>
      </c>
      <c r="B11" s="171" t="s">
        <v>362</v>
      </c>
      <c r="C11" s="172">
        <v>19600000</v>
      </c>
      <c r="D11" s="171" t="s">
        <v>7025</v>
      </c>
      <c r="E11" s="171" t="s">
        <v>5254</v>
      </c>
      <c r="F11" s="171" t="s">
        <v>7024</v>
      </c>
    </row>
    <row r="12" spans="1:6" ht="27.6">
      <c r="A12" s="291" t="s">
        <v>5</v>
      </c>
      <c r="B12" s="171" t="s">
        <v>191</v>
      </c>
      <c r="C12" s="172">
        <v>11016550</v>
      </c>
      <c r="D12" s="171" t="s">
        <v>7026</v>
      </c>
      <c r="E12" s="171"/>
      <c r="F12" s="171"/>
    </row>
    <row r="13" spans="1:6" ht="41.4">
      <c r="A13" s="291" t="s">
        <v>8800</v>
      </c>
      <c r="B13" s="171" t="s">
        <v>192</v>
      </c>
      <c r="C13" s="172">
        <v>8500000</v>
      </c>
      <c r="D13" s="171" t="s">
        <v>7027</v>
      </c>
      <c r="E13" s="171" t="s">
        <v>5567</v>
      </c>
      <c r="F13" s="171" t="s">
        <v>7024</v>
      </c>
    </row>
    <row r="14" spans="1:6" ht="41.4">
      <c r="A14" s="291" t="s">
        <v>71</v>
      </c>
      <c r="B14" s="171" t="s">
        <v>193</v>
      </c>
      <c r="C14" s="172">
        <v>1209000</v>
      </c>
      <c r="D14" s="171" t="s">
        <v>7028</v>
      </c>
      <c r="E14" s="171" t="s">
        <v>5254</v>
      </c>
      <c r="F14" s="171" t="s">
        <v>7024</v>
      </c>
    </row>
    <row r="15" spans="1:6" ht="27.6">
      <c r="A15" s="291" t="s">
        <v>8801</v>
      </c>
      <c r="B15" s="171" t="s">
        <v>363</v>
      </c>
      <c r="C15" s="172">
        <v>1800000</v>
      </c>
      <c r="D15" s="171" t="s">
        <v>7029</v>
      </c>
      <c r="E15" s="171" t="s">
        <v>5192</v>
      </c>
      <c r="F15" s="171" t="s">
        <v>7024</v>
      </c>
    </row>
    <row r="16" spans="1:6" ht="27.6">
      <c r="A16" s="291" t="s">
        <v>8802</v>
      </c>
      <c r="B16" s="171" t="s">
        <v>195</v>
      </c>
      <c r="C16" s="172">
        <v>16000000</v>
      </c>
      <c r="D16" s="171" t="s">
        <v>7030</v>
      </c>
      <c r="E16" s="171" t="s">
        <v>7031</v>
      </c>
      <c r="F16" s="171" t="s">
        <v>7024</v>
      </c>
    </row>
    <row r="17" spans="1:6" ht="27.6">
      <c r="A17" s="291" t="s">
        <v>8803</v>
      </c>
      <c r="B17" s="171" t="s">
        <v>196</v>
      </c>
      <c r="C17" s="172">
        <v>26000000</v>
      </c>
      <c r="D17" s="171" t="s">
        <v>7032</v>
      </c>
      <c r="E17" s="171" t="s">
        <v>5254</v>
      </c>
      <c r="F17" s="171" t="s">
        <v>7024</v>
      </c>
    </row>
    <row r="18" spans="1:6" ht="27.6">
      <c r="A18" s="291" t="s">
        <v>8804</v>
      </c>
      <c r="B18" s="171" t="s">
        <v>1265</v>
      </c>
      <c r="C18" s="172">
        <v>15000000</v>
      </c>
      <c r="D18" s="171" t="s">
        <v>7033</v>
      </c>
      <c r="E18" s="171" t="s">
        <v>5192</v>
      </c>
      <c r="F18" s="171" t="s">
        <v>7024</v>
      </c>
    </row>
    <row r="19" spans="1:6">
      <c r="A19" s="170"/>
      <c r="B19" s="171"/>
      <c r="C19" s="172"/>
      <c r="D19" s="171"/>
      <c r="E19" s="171"/>
      <c r="F19" s="171"/>
    </row>
    <row r="20" spans="1:6" s="156" customFormat="1" ht="27.6">
      <c r="A20" s="290" t="s">
        <v>8805</v>
      </c>
      <c r="B20" s="174" t="s">
        <v>198</v>
      </c>
      <c r="C20" s="154">
        <f>SUM(C21:C24)</f>
        <v>59734800</v>
      </c>
      <c r="D20" s="153"/>
      <c r="E20" s="153"/>
      <c r="F20" s="153"/>
    </row>
    <row r="21" spans="1:6" ht="27.6">
      <c r="A21" s="291" t="s">
        <v>3</v>
      </c>
      <c r="B21" s="171" t="s">
        <v>1496</v>
      </c>
      <c r="C21" s="172">
        <v>9500000</v>
      </c>
      <c r="D21" s="171" t="s">
        <v>7034</v>
      </c>
      <c r="E21" s="171" t="s">
        <v>7035</v>
      </c>
      <c r="F21" s="171" t="s">
        <v>7024</v>
      </c>
    </row>
    <row r="22" spans="1:6" ht="27.6">
      <c r="A22" s="291" t="s">
        <v>4</v>
      </c>
      <c r="B22" s="171" t="s">
        <v>201</v>
      </c>
      <c r="C22" s="172">
        <v>15888000</v>
      </c>
      <c r="D22" s="171" t="s">
        <v>7036</v>
      </c>
      <c r="E22" s="171" t="s">
        <v>5208</v>
      </c>
      <c r="F22" s="171" t="s">
        <v>7024</v>
      </c>
    </row>
    <row r="23" spans="1:6" ht="27.6">
      <c r="A23" s="291" t="s">
        <v>5</v>
      </c>
      <c r="B23" s="171" t="s">
        <v>202</v>
      </c>
      <c r="C23" s="172">
        <v>27696800</v>
      </c>
      <c r="D23" s="171" t="s">
        <v>7037</v>
      </c>
      <c r="E23" s="171" t="s">
        <v>7038</v>
      </c>
      <c r="F23" s="171" t="s">
        <v>7024</v>
      </c>
    </row>
    <row r="24" spans="1:6" ht="27.6">
      <c r="A24" s="291" t="s">
        <v>8800</v>
      </c>
      <c r="B24" s="171" t="s">
        <v>203</v>
      </c>
      <c r="C24" s="172">
        <v>6650000</v>
      </c>
      <c r="D24" s="171" t="s">
        <v>7039</v>
      </c>
      <c r="E24" s="171" t="s">
        <v>7040</v>
      </c>
      <c r="F24" s="171" t="s">
        <v>7024</v>
      </c>
    </row>
    <row r="25" spans="1:6">
      <c r="A25" s="170"/>
      <c r="B25" s="171"/>
      <c r="C25" s="172"/>
      <c r="D25" s="171"/>
      <c r="E25" s="171"/>
      <c r="F25" s="171"/>
    </row>
    <row r="26" spans="1:6" s="156" customFormat="1" ht="27.6">
      <c r="A26" s="290" t="s">
        <v>8806</v>
      </c>
      <c r="B26" s="176" t="s">
        <v>209</v>
      </c>
      <c r="C26" s="154">
        <f>SUM(C27)</f>
        <v>31800000</v>
      </c>
      <c r="D26" s="153"/>
      <c r="E26" s="153"/>
      <c r="F26" s="153"/>
    </row>
    <row r="27" spans="1:6" ht="27.6">
      <c r="A27" s="291" t="s">
        <v>3</v>
      </c>
      <c r="B27" s="171" t="s">
        <v>210</v>
      </c>
      <c r="C27" s="172">
        <v>31800000</v>
      </c>
      <c r="D27" s="171" t="s">
        <v>7041</v>
      </c>
      <c r="E27" s="171" t="s">
        <v>5254</v>
      </c>
      <c r="F27" s="171" t="s">
        <v>7024</v>
      </c>
    </row>
    <row r="28" spans="1:6">
      <c r="A28" s="170"/>
      <c r="B28" s="171"/>
      <c r="C28" s="172"/>
      <c r="D28" s="171"/>
      <c r="E28" s="171"/>
      <c r="F28" s="171"/>
    </row>
    <row r="29" spans="1:6" s="156" customFormat="1">
      <c r="A29" s="157" t="s">
        <v>8813</v>
      </c>
      <c r="B29" s="153" t="s">
        <v>134</v>
      </c>
      <c r="C29" s="154">
        <f>SUM(C30)</f>
        <v>3432000</v>
      </c>
      <c r="D29" s="153"/>
      <c r="E29" s="153"/>
      <c r="F29" s="153"/>
    </row>
    <row r="30" spans="1:6" s="156" customFormat="1" ht="27.6">
      <c r="A30" s="290" t="s">
        <v>8799</v>
      </c>
      <c r="B30" s="174" t="s">
        <v>1076</v>
      </c>
      <c r="C30" s="154">
        <f>SUM(C31)</f>
        <v>3432000</v>
      </c>
      <c r="D30" s="153"/>
      <c r="E30" s="153"/>
      <c r="F30" s="153"/>
    </row>
    <row r="31" spans="1:6">
      <c r="A31" s="291" t="s">
        <v>3</v>
      </c>
      <c r="B31" s="171" t="s">
        <v>1088</v>
      </c>
      <c r="C31" s="172">
        <v>3432000</v>
      </c>
      <c r="D31" s="171" t="s">
        <v>7042</v>
      </c>
      <c r="E31" s="171" t="s">
        <v>5254</v>
      </c>
      <c r="F31" s="171" t="s">
        <v>7024</v>
      </c>
    </row>
    <row r="32" spans="1:6">
      <c r="A32" s="170"/>
      <c r="B32" s="153"/>
      <c r="C32" s="172"/>
      <c r="D32" s="171"/>
      <c r="E32" s="171"/>
      <c r="F32" s="171"/>
    </row>
    <row r="33" spans="1:6" s="156" customFormat="1">
      <c r="A33" s="157" t="s">
        <v>8814</v>
      </c>
      <c r="B33" s="153" t="s">
        <v>146</v>
      </c>
      <c r="C33" s="154">
        <f>SUM(C34,C38)</f>
        <v>70716000</v>
      </c>
      <c r="D33" s="171"/>
      <c r="E33" s="171"/>
      <c r="F33" s="171"/>
    </row>
    <row r="34" spans="1:6" s="156" customFormat="1" ht="27.6">
      <c r="A34" s="290" t="s">
        <v>8799</v>
      </c>
      <c r="B34" s="174" t="s">
        <v>1152</v>
      </c>
      <c r="C34" s="154">
        <f>SUM(C35:C36)</f>
        <v>51216000</v>
      </c>
      <c r="D34" s="153"/>
      <c r="E34" s="153"/>
      <c r="F34" s="153"/>
    </row>
    <row r="35" spans="1:6" ht="27.6">
      <c r="A35" s="291" t="s">
        <v>3</v>
      </c>
      <c r="B35" s="171" t="s">
        <v>1229</v>
      </c>
      <c r="C35" s="172">
        <v>12000000</v>
      </c>
      <c r="D35" s="171" t="s">
        <v>7043</v>
      </c>
      <c r="E35" s="171" t="s">
        <v>5254</v>
      </c>
      <c r="F35" s="171" t="s">
        <v>7024</v>
      </c>
    </row>
    <row r="36" spans="1:6" ht="27.6">
      <c r="A36" s="291" t="s">
        <v>4</v>
      </c>
      <c r="B36" s="171" t="s">
        <v>1230</v>
      </c>
      <c r="C36" s="172">
        <v>39216000</v>
      </c>
      <c r="D36" s="171" t="s">
        <v>7044</v>
      </c>
      <c r="E36" s="171" t="s">
        <v>5921</v>
      </c>
      <c r="F36" s="171" t="s">
        <v>7024</v>
      </c>
    </row>
    <row r="37" spans="1:6">
      <c r="A37" s="170"/>
      <c r="B37" s="171"/>
      <c r="C37" s="172"/>
      <c r="D37" s="153"/>
      <c r="E37" s="153"/>
      <c r="F37" s="153"/>
    </row>
    <row r="38" spans="1:6" s="156" customFormat="1" ht="27.6">
      <c r="A38" s="290" t="s">
        <v>8805</v>
      </c>
      <c r="B38" s="174" t="s">
        <v>1165</v>
      </c>
      <c r="C38" s="154">
        <f>SUM(C39)</f>
        <v>19500000</v>
      </c>
      <c r="D38" s="153"/>
      <c r="E38" s="153"/>
      <c r="F38" s="153"/>
    </row>
    <row r="39" spans="1:6" ht="27.6">
      <c r="A39" s="291" t="s">
        <v>3</v>
      </c>
      <c r="B39" s="171" t="s">
        <v>1231</v>
      </c>
      <c r="C39" s="172">
        <v>19500000</v>
      </c>
      <c r="D39" s="171" t="s">
        <v>7045</v>
      </c>
      <c r="E39" s="171" t="s">
        <v>5254</v>
      </c>
      <c r="F39" s="171" t="s">
        <v>7024</v>
      </c>
    </row>
    <row r="40" spans="1:6">
      <c r="A40" s="170"/>
      <c r="B40" s="153"/>
      <c r="C40" s="172"/>
      <c r="D40" s="171"/>
      <c r="E40" s="171"/>
      <c r="F40" s="171"/>
    </row>
    <row r="41" spans="1:6" s="156" customFormat="1">
      <c r="A41" s="157" t="s">
        <v>8815</v>
      </c>
      <c r="B41" s="153" t="s">
        <v>158</v>
      </c>
      <c r="C41" s="154">
        <f>SUM(C42,C45,C49,C53)</f>
        <v>58122500</v>
      </c>
      <c r="D41" s="153"/>
      <c r="E41" s="153"/>
      <c r="F41" s="153"/>
    </row>
    <row r="42" spans="1:6" s="156" customFormat="1" ht="27.6">
      <c r="A42" s="290" t="s">
        <v>8799</v>
      </c>
      <c r="B42" s="174" t="s">
        <v>1534</v>
      </c>
      <c r="C42" s="154">
        <f>SUM(C43)</f>
        <v>10950000</v>
      </c>
      <c r="D42" s="171"/>
      <c r="E42" s="171"/>
      <c r="F42" s="171"/>
    </row>
    <row r="43" spans="1:6" ht="55.2">
      <c r="A43" s="291" t="s">
        <v>3</v>
      </c>
      <c r="B43" s="171" t="s">
        <v>1544</v>
      </c>
      <c r="C43" s="172">
        <v>10950000</v>
      </c>
      <c r="D43" s="171" t="s">
        <v>7046</v>
      </c>
      <c r="E43" s="171" t="s">
        <v>5254</v>
      </c>
      <c r="F43" s="171" t="s">
        <v>7024</v>
      </c>
    </row>
    <row r="44" spans="1:6">
      <c r="A44" s="170"/>
      <c r="B44" s="171"/>
      <c r="C44" s="172"/>
      <c r="D44" s="171"/>
      <c r="E44" s="171"/>
      <c r="F44" s="171"/>
    </row>
    <row r="45" spans="1:6" s="156" customFormat="1" ht="27.6">
      <c r="A45" s="290" t="s">
        <v>8805</v>
      </c>
      <c r="B45" s="174" t="s">
        <v>1536</v>
      </c>
      <c r="C45" s="154">
        <f>SUM(C46:C47)</f>
        <v>22035500</v>
      </c>
      <c r="D45" s="153"/>
      <c r="E45" s="153"/>
      <c r="F45" s="153"/>
    </row>
    <row r="46" spans="1:6" ht="27.6">
      <c r="A46" s="291" t="s">
        <v>3</v>
      </c>
      <c r="B46" s="171" t="s">
        <v>1537</v>
      </c>
      <c r="C46" s="172">
        <v>6190000</v>
      </c>
      <c r="D46" s="171" t="s">
        <v>7047</v>
      </c>
      <c r="E46" s="171" t="s">
        <v>5921</v>
      </c>
      <c r="F46" s="171" t="s">
        <v>7024</v>
      </c>
    </row>
    <row r="47" spans="1:6" ht="27.6">
      <c r="A47" s="291" t="s">
        <v>4</v>
      </c>
      <c r="B47" s="171" t="s">
        <v>1538</v>
      </c>
      <c r="C47" s="172">
        <v>15845500</v>
      </c>
      <c r="D47" s="171" t="s">
        <v>5926</v>
      </c>
      <c r="E47" s="171" t="s">
        <v>5921</v>
      </c>
      <c r="F47" s="171" t="s">
        <v>7024</v>
      </c>
    </row>
    <row r="48" spans="1:6">
      <c r="A48" s="170"/>
      <c r="B48" s="171"/>
      <c r="C48" s="172"/>
      <c r="D48" s="171"/>
      <c r="E48" s="171"/>
      <c r="F48" s="171"/>
    </row>
    <row r="49" spans="1:6" s="156" customFormat="1" ht="27.6">
      <c r="A49" s="290" t="s">
        <v>8806</v>
      </c>
      <c r="B49" s="174" t="s">
        <v>1510</v>
      </c>
      <c r="C49" s="154">
        <f>SUM(C50:C51)</f>
        <v>18137000</v>
      </c>
      <c r="D49" s="153"/>
      <c r="E49" s="153"/>
      <c r="F49" s="153"/>
    </row>
    <row r="50" spans="1:6" ht="41.4">
      <c r="A50" s="291" t="s">
        <v>3</v>
      </c>
      <c r="B50" s="171" t="s">
        <v>1539</v>
      </c>
      <c r="C50" s="172">
        <v>11760000</v>
      </c>
      <c r="D50" s="171" t="s">
        <v>7048</v>
      </c>
      <c r="E50" s="171" t="s">
        <v>5359</v>
      </c>
      <c r="F50" s="171" t="s">
        <v>7024</v>
      </c>
    </row>
    <row r="51" spans="1:6" ht="41.4">
      <c r="A51" s="291" t="s">
        <v>4</v>
      </c>
      <c r="B51" s="171" t="s">
        <v>1540</v>
      </c>
      <c r="C51" s="172">
        <v>6377000</v>
      </c>
      <c r="D51" s="171" t="s">
        <v>7049</v>
      </c>
      <c r="E51" s="171" t="s">
        <v>5921</v>
      </c>
      <c r="F51" s="171" t="s">
        <v>7024</v>
      </c>
    </row>
    <row r="52" spans="1:6">
      <c r="A52" s="170"/>
      <c r="B52" s="171"/>
      <c r="C52" s="172"/>
      <c r="D52" s="171"/>
      <c r="E52" s="171"/>
      <c r="F52" s="171"/>
    </row>
    <row r="53" spans="1:6" s="156" customFormat="1" ht="27.6">
      <c r="A53" s="290" t="s">
        <v>8807</v>
      </c>
      <c r="B53" s="174" t="s">
        <v>1551</v>
      </c>
      <c r="C53" s="154">
        <f>SUM(C54)</f>
        <v>7000000</v>
      </c>
      <c r="D53" s="171"/>
      <c r="E53" s="171"/>
      <c r="F53" s="171"/>
    </row>
    <row r="54" spans="1:6" ht="27.6">
      <c r="A54" s="291" t="s">
        <v>3</v>
      </c>
      <c r="B54" s="171" t="s">
        <v>1552</v>
      </c>
      <c r="C54" s="172">
        <v>7000000</v>
      </c>
      <c r="D54" s="171" t="s">
        <v>7050</v>
      </c>
      <c r="E54" s="171" t="s">
        <v>5921</v>
      </c>
      <c r="F54" s="171" t="s">
        <v>7024</v>
      </c>
    </row>
  </sheetData>
  <pageMargins left="0.39370078740157483" right="0.39370078740157483" top="0.39370078740157483" bottom="0.47244094488188981" header="0.31496062992125984" footer="0.31496062992125984"/>
  <pageSetup paperSize="403" scale="68" firstPageNumber="293" fitToHeight="0" orientation="landscape" useFirstPageNumber="1" horizontalDpi="200" verticalDpi="200" r:id="rId1"/>
  <headerFooter>
    <oddFooter>&amp;CInformasi APBD Tahun 2016&amp;R&amp;P</oddFooter>
  </headerFooter>
  <rowBreaks count="1" manualBreakCount="1">
    <brk id="44" max="16383" man="1"/>
  </rowBreaks>
</worksheet>
</file>

<file path=xl/worksheets/sheet35.xml><?xml version="1.0" encoding="utf-8"?>
<worksheet xmlns="http://schemas.openxmlformats.org/spreadsheetml/2006/main" xmlns:r="http://schemas.openxmlformats.org/officeDocument/2006/relationships">
  <sheetPr>
    <tabColor rgb="FFFFFF00"/>
    <pageSetUpPr fitToPage="1"/>
  </sheetPr>
  <dimension ref="A1:F202"/>
  <sheetViews>
    <sheetView view="pageBreakPreview" topLeftCell="A190" zoomScale="85" zoomScaleSheetLayoutView="85" workbookViewId="0">
      <selection activeCell="B203" sqref="B20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82</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82</v>
      </c>
      <c r="C6" s="154">
        <f>SUM(C8,C64,C84,C88,C93,C107,C111,C115,C119,C132,C152,C195,C200)</f>
        <v>8326524000</v>
      </c>
      <c r="D6" s="155"/>
      <c r="E6" s="155"/>
      <c r="F6" s="155"/>
    </row>
    <row r="7" spans="1:6" s="156" customFormat="1">
      <c r="A7" s="157"/>
      <c r="B7" s="153"/>
      <c r="C7" s="154"/>
      <c r="D7" s="155"/>
      <c r="E7" s="155"/>
      <c r="F7" s="155"/>
    </row>
    <row r="8" spans="1:6" s="156" customFormat="1" ht="27.6">
      <c r="A8" s="157" t="s">
        <v>8798</v>
      </c>
      <c r="B8" s="258" t="s">
        <v>149</v>
      </c>
      <c r="C8" s="154">
        <f>SUM(C9,C26,C50,C53,C56)</f>
        <v>2753970300</v>
      </c>
      <c r="D8" s="155"/>
      <c r="E8" s="155"/>
      <c r="F8" s="155"/>
    </row>
    <row r="9" spans="1:6" s="156" customFormat="1" ht="27.6">
      <c r="A9" s="290" t="s">
        <v>8799</v>
      </c>
      <c r="B9" s="174" t="s">
        <v>187</v>
      </c>
      <c r="C9" s="154">
        <f>SUM(C10:C24)</f>
        <v>1332130100</v>
      </c>
      <c r="D9" s="155"/>
      <c r="E9" s="155"/>
      <c r="F9" s="155"/>
    </row>
    <row r="10" spans="1:6">
      <c r="A10" s="291" t="s">
        <v>3</v>
      </c>
      <c r="B10" s="171" t="s">
        <v>188</v>
      </c>
      <c r="C10" s="172">
        <v>115477000</v>
      </c>
      <c r="D10" s="171" t="s">
        <v>8635</v>
      </c>
      <c r="E10" s="171" t="s">
        <v>8636</v>
      </c>
      <c r="F10" s="171" t="s">
        <v>7193</v>
      </c>
    </row>
    <row r="11" spans="1:6" ht="27.6">
      <c r="A11" s="291" t="s">
        <v>4</v>
      </c>
      <c r="B11" s="171" t="s">
        <v>189</v>
      </c>
      <c r="C11" s="172">
        <v>130608000</v>
      </c>
      <c r="D11" s="171" t="s">
        <v>8637</v>
      </c>
      <c r="E11" s="171" t="s">
        <v>5192</v>
      </c>
      <c r="F11" s="171" t="s">
        <v>7193</v>
      </c>
    </row>
    <row r="12" spans="1:6" ht="41.4">
      <c r="A12" s="291" t="s">
        <v>5</v>
      </c>
      <c r="B12" s="171" t="s">
        <v>190</v>
      </c>
      <c r="C12" s="172">
        <v>2131000</v>
      </c>
      <c r="D12" s="171" t="s">
        <v>8638</v>
      </c>
      <c r="E12" s="171" t="s">
        <v>5192</v>
      </c>
      <c r="F12" s="171" t="s">
        <v>7193</v>
      </c>
    </row>
    <row r="13" spans="1:6" ht="27.6">
      <c r="A13" s="291" t="s">
        <v>8800</v>
      </c>
      <c r="B13" s="171" t="s">
        <v>362</v>
      </c>
      <c r="C13" s="172">
        <v>638172100</v>
      </c>
      <c r="D13" s="171" t="s">
        <v>8639</v>
      </c>
      <c r="E13" s="171" t="s">
        <v>5192</v>
      </c>
      <c r="F13" s="171" t="s">
        <v>7193</v>
      </c>
    </row>
    <row r="14" spans="1:6">
      <c r="A14" s="291" t="s">
        <v>71</v>
      </c>
      <c r="B14" s="171" t="s">
        <v>747</v>
      </c>
      <c r="C14" s="172">
        <v>8450000</v>
      </c>
      <c r="D14" s="171"/>
      <c r="E14" s="171"/>
      <c r="F14" s="171"/>
    </row>
    <row r="15" spans="1:6">
      <c r="A15" s="291" t="s">
        <v>8801</v>
      </c>
      <c r="B15" s="171" t="s">
        <v>191</v>
      </c>
      <c r="C15" s="172">
        <v>108414600</v>
      </c>
      <c r="D15" s="171" t="s">
        <v>8640</v>
      </c>
      <c r="E15" s="171" t="s">
        <v>5192</v>
      </c>
      <c r="F15" s="171" t="s">
        <v>7193</v>
      </c>
    </row>
    <row r="16" spans="1:6" ht="27.6">
      <c r="A16" s="291" t="s">
        <v>8802</v>
      </c>
      <c r="B16" s="171" t="s">
        <v>192</v>
      </c>
      <c r="C16" s="172">
        <v>42700400</v>
      </c>
      <c r="D16" s="171" t="s">
        <v>8641</v>
      </c>
      <c r="E16" s="171" t="s">
        <v>6392</v>
      </c>
      <c r="F16" s="171" t="s">
        <v>7193</v>
      </c>
    </row>
    <row r="17" spans="1:6" ht="27.6">
      <c r="A17" s="291" t="s">
        <v>8803</v>
      </c>
      <c r="B17" s="171" t="s">
        <v>193</v>
      </c>
      <c r="C17" s="172">
        <v>20474000</v>
      </c>
      <c r="D17" s="171" t="s">
        <v>8642</v>
      </c>
      <c r="E17" s="171" t="s">
        <v>8643</v>
      </c>
      <c r="F17" s="171" t="s">
        <v>7193</v>
      </c>
    </row>
    <row r="18" spans="1:6" ht="27.6">
      <c r="A18" s="291" t="s">
        <v>8804</v>
      </c>
      <c r="B18" s="171" t="s">
        <v>475</v>
      </c>
      <c r="C18" s="172">
        <v>38525000</v>
      </c>
      <c r="D18" s="171" t="s">
        <v>8644</v>
      </c>
      <c r="E18" s="171" t="s">
        <v>5254</v>
      </c>
      <c r="F18" s="171" t="s">
        <v>7193</v>
      </c>
    </row>
    <row r="19" spans="1:6" ht="27.6">
      <c r="A19" s="291" t="s">
        <v>3729</v>
      </c>
      <c r="B19" s="171" t="s">
        <v>194</v>
      </c>
      <c r="C19" s="172">
        <v>7300000</v>
      </c>
      <c r="D19" s="171" t="s">
        <v>8645</v>
      </c>
      <c r="E19" s="171" t="s">
        <v>5254</v>
      </c>
      <c r="F19" s="171" t="s">
        <v>7193</v>
      </c>
    </row>
    <row r="20" spans="1:6" ht="27.6">
      <c r="A20" s="291" t="s">
        <v>3730</v>
      </c>
      <c r="B20" s="171" t="s">
        <v>363</v>
      </c>
      <c r="C20" s="172">
        <v>22980000</v>
      </c>
      <c r="D20" s="171" t="s">
        <v>8646</v>
      </c>
      <c r="E20" s="171" t="s">
        <v>8647</v>
      </c>
      <c r="F20" s="171" t="s">
        <v>7193</v>
      </c>
    </row>
    <row r="21" spans="1:6" ht="27.6">
      <c r="A21" s="291" t="s">
        <v>3731</v>
      </c>
      <c r="B21" s="171" t="s">
        <v>900</v>
      </c>
      <c r="C21" s="172">
        <v>9750000</v>
      </c>
      <c r="D21" s="171" t="s">
        <v>8648</v>
      </c>
      <c r="E21" s="171" t="s">
        <v>5303</v>
      </c>
      <c r="F21" s="171" t="s">
        <v>7193</v>
      </c>
    </row>
    <row r="22" spans="1:6">
      <c r="A22" s="291" t="s">
        <v>3753</v>
      </c>
      <c r="B22" s="171" t="s">
        <v>195</v>
      </c>
      <c r="C22" s="172">
        <v>118878000</v>
      </c>
      <c r="D22" s="171" t="s">
        <v>8640</v>
      </c>
      <c r="E22" s="171" t="s">
        <v>8649</v>
      </c>
      <c r="F22" s="171" t="s">
        <v>7193</v>
      </c>
    </row>
    <row r="23" spans="1:6" ht="41.4">
      <c r="A23" s="291" t="s">
        <v>3732</v>
      </c>
      <c r="B23" s="171" t="s">
        <v>196</v>
      </c>
      <c r="C23" s="172">
        <v>43430000</v>
      </c>
      <c r="D23" s="171" t="s">
        <v>8650</v>
      </c>
      <c r="E23" s="171" t="s">
        <v>5254</v>
      </c>
      <c r="F23" s="171" t="s">
        <v>7193</v>
      </c>
    </row>
    <row r="24" spans="1:6" ht="41.4">
      <c r="A24" s="291" t="s">
        <v>3745</v>
      </c>
      <c r="B24" s="171" t="s">
        <v>197</v>
      </c>
      <c r="C24" s="172">
        <v>24840000</v>
      </c>
      <c r="D24" s="171" t="s">
        <v>8650</v>
      </c>
      <c r="E24" s="171" t="s">
        <v>5254</v>
      </c>
      <c r="F24" s="171" t="s">
        <v>7193</v>
      </c>
    </row>
    <row r="25" spans="1:6">
      <c r="A25" s="170"/>
      <c r="B25" s="171"/>
      <c r="C25" s="172"/>
      <c r="D25" s="171"/>
      <c r="E25" s="171"/>
      <c r="F25" s="171"/>
    </row>
    <row r="26" spans="1:6" s="156" customFormat="1" ht="27.6">
      <c r="A26" s="290" t="s">
        <v>8805</v>
      </c>
      <c r="B26" s="174" t="s">
        <v>198</v>
      </c>
      <c r="C26" s="154">
        <f>SUM(C27:C48)</f>
        <v>1145844700</v>
      </c>
      <c r="D26" s="153"/>
      <c r="E26" s="153"/>
      <c r="F26" s="153"/>
    </row>
    <row r="27" spans="1:6" ht="27.6">
      <c r="A27" s="291" t="s">
        <v>3</v>
      </c>
      <c r="B27" s="171" t="s">
        <v>199</v>
      </c>
      <c r="C27" s="172">
        <v>175055000</v>
      </c>
      <c r="D27" s="171" t="s">
        <v>8651</v>
      </c>
      <c r="E27" s="171" t="s">
        <v>5369</v>
      </c>
      <c r="F27" s="171" t="s">
        <v>7193</v>
      </c>
    </row>
    <row r="28" spans="1:6" ht="27.6">
      <c r="A28" s="291" t="s">
        <v>4</v>
      </c>
      <c r="B28" s="171" t="s">
        <v>200</v>
      </c>
      <c r="C28" s="172">
        <v>42735000</v>
      </c>
      <c r="D28" s="171" t="s">
        <v>8652</v>
      </c>
      <c r="E28" s="171"/>
      <c r="F28" s="171" t="s">
        <v>7193</v>
      </c>
    </row>
    <row r="29" spans="1:6">
      <c r="A29" s="291" t="s">
        <v>5</v>
      </c>
      <c r="B29" s="171" t="s">
        <v>364</v>
      </c>
      <c r="C29" s="172">
        <v>62600000</v>
      </c>
      <c r="D29" s="171" t="s">
        <v>5109</v>
      </c>
      <c r="E29" s="171"/>
      <c r="F29" s="171" t="s">
        <v>7193</v>
      </c>
    </row>
    <row r="30" spans="1:6">
      <c r="A30" s="291" t="s">
        <v>8800</v>
      </c>
      <c r="B30" s="171" t="s">
        <v>478</v>
      </c>
      <c r="C30" s="172">
        <v>60100000</v>
      </c>
      <c r="D30" s="171" t="s">
        <v>6849</v>
      </c>
      <c r="E30" s="171"/>
      <c r="F30" s="171" t="s">
        <v>7193</v>
      </c>
    </row>
    <row r="31" spans="1:6" ht="27.6">
      <c r="A31" s="291" t="s">
        <v>71</v>
      </c>
      <c r="B31" s="171" t="s">
        <v>1269</v>
      </c>
      <c r="C31" s="172">
        <v>13712000</v>
      </c>
      <c r="D31" s="171" t="s">
        <v>6841</v>
      </c>
      <c r="E31" s="171"/>
      <c r="F31" s="171" t="s">
        <v>7193</v>
      </c>
    </row>
    <row r="32" spans="1:6">
      <c r="A32" s="291" t="s">
        <v>8801</v>
      </c>
      <c r="B32" s="171" t="s">
        <v>1498</v>
      </c>
      <c r="C32" s="172">
        <v>31095200</v>
      </c>
      <c r="D32" s="171" t="s">
        <v>8653</v>
      </c>
      <c r="E32" s="171"/>
      <c r="F32" s="171" t="s">
        <v>7193</v>
      </c>
    </row>
    <row r="33" spans="1:6" ht="27.6">
      <c r="A33" s="291" t="s">
        <v>8802</v>
      </c>
      <c r="B33" s="171" t="s">
        <v>1496</v>
      </c>
      <c r="C33" s="172">
        <v>3000000</v>
      </c>
      <c r="D33" s="171" t="s">
        <v>8654</v>
      </c>
      <c r="E33" s="171" t="s">
        <v>5207</v>
      </c>
      <c r="F33" s="171" t="s">
        <v>7193</v>
      </c>
    </row>
    <row r="34" spans="1:6">
      <c r="A34" s="291" t="s">
        <v>8803</v>
      </c>
      <c r="B34" s="171" t="s">
        <v>201</v>
      </c>
      <c r="C34" s="172">
        <v>269849500</v>
      </c>
      <c r="D34" s="171" t="s">
        <v>8655</v>
      </c>
      <c r="E34" s="171" t="s">
        <v>5207</v>
      </c>
      <c r="F34" s="171" t="s">
        <v>7193</v>
      </c>
    </row>
    <row r="35" spans="1:6">
      <c r="A35" s="291" t="s">
        <v>8804</v>
      </c>
      <c r="B35" s="171" t="s">
        <v>901</v>
      </c>
      <c r="C35" s="172">
        <v>15000000</v>
      </c>
      <c r="D35" s="171" t="s">
        <v>8656</v>
      </c>
      <c r="E35" s="171" t="s">
        <v>5207</v>
      </c>
      <c r="F35" s="171" t="s">
        <v>7193</v>
      </c>
    </row>
    <row r="36" spans="1:6" ht="27.6">
      <c r="A36" s="291" t="s">
        <v>3729</v>
      </c>
      <c r="B36" s="171" t="s">
        <v>202</v>
      </c>
      <c r="C36" s="172">
        <v>34797000</v>
      </c>
      <c r="D36" s="171" t="s">
        <v>8656</v>
      </c>
      <c r="E36" s="171"/>
      <c r="F36" s="171" t="s">
        <v>7193</v>
      </c>
    </row>
    <row r="37" spans="1:6" ht="27.6">
      <c r="A37" s="291" t="s">
        <v>3730</v>
      </c>
      <c r="B37" s="171" t="s">
        <v>203</v>
      </c>
      <c r="C37" s="172">
        <v>1946000</v>
      </c>
      <c r="D37" s="171" t="s">
        <v>8657</v>
      </c>
      <c r="E37" s="171"/>
      <c r="F37" s="171" t="s">
        <v>7193</v>
      </c>
    </row>
    <row r="38" spans="1:6" ht="27.6">
      <c r="A38" s="291" t="s">
        <v>3731</v>
      </c>
      <c r="B38" s="171" t="s">
        <v>204</v>
      </c>
      <c r="C38" s="172">
        <v>7250000</v>
      </c>
      <c r="D38" s="171" t="s">
        <v>8658</v>
      </c>
      <c r="E38" s="171" t="s">
        <v>8659</v>
      </c>
      <c r="F38" s="171" t="s">
        <v>7193</v>
      </c>
    </row>
    <row r="39" spans="1:6" ht="27.6">
      <c r="A39" s="291" t="s">
        <v>3753</v>
      </c>
      <c r="B39" s="171" t="s">
        <v>366</v>
      </c>
      <c r="C39" s="172">
        <v>4625000</v>
      </c>
      <c r="D39" s="171" t="s">
        <v>8660</v>
      </c>
      <c r="E39" s="171" t="s">
        <v>8661</v>
      </c>
      <c r="F39" s="171" t="s">
        <v>7193</v>
      </c>
    </row>
    <row r="40" spans="1:6">
      <c r="A40" s="291" t="s">
        <v>3732</v>
      </c>
      <c r="B40" s="171" t="s">
        <v>367</v>
      </c>
      <c r="C40" s="172">
        <v>21325000</v>
      </c>
      <c r="D40" s="171" t="s">
        <v>8662</v>
      </c>
      <c r="E40" s="171"/>
      <c r="F40" s="171" t="s">
        <v>7193</v>
      </c>
    </row>
    <row r="41" spans="1:6">
      <c r="A41" s="291" t="s">
        <v>3745</v>
      </c>
      <c r="B41" s="171" t="s">
        <v>479</v>
      </c>
      <c r="C41" s="172">
        <v>208882000</v>
      </c>
      <c r="D41" s="171" t="s">
        <v>8663</v>
      </c>
      <c r="E41" s="171"/>
      <c r="F41" s="171" t="s">
        <v>7193</v>
      </c>
    </row>
    <row r="42" spans="1:6">
      <c r="A42" s="291" t="s">
        <v>3752</v>
      </c>
      <c r="B42" s="171" t="s">
        <v>480</v>
      </c>
      <c r="C42" s="172">
        <v>48173000</v>
      </c>
      <c r="D42" s="171" t="s">
        <v>8664</v>
      </c>
      <c r="E42" s="171"/>
      <c r="F42" s="171" t="s">
        <v>7193</v>
      </c>
    </row>
    <row r="43" spans="1:6" ht="27.6">
      <c r="A43" s="291" t="s">
        <v>3733</v>
      </c>
      <c r="B43" s="171" t="s">
        <v>1278</v>
      </c>
      <c r="C43" s="172">
        <v>89350000</v>
      </c>
      <c r="D43" s="171" t="s">
        <v>8665</v>
      </c>
      <c r="E43" s="171" t="s">
        <v>5260</v>
      </c>
      <c r="F43" s="171" t="s">
        <v>7193</v>
      </c>
    </row>
    <row r="44" spans="1:6" ht="27.6">
      <c r="A44" s="291" t="s">
        <v>3734</v>
      </c>
      <c r="B44" s="171" t="s">
        <v>1503</v>
      </c>
      <c r="C44" s="172">
        <v>1000000</v>
      </c>
      <c r="D44" s="171" t="s">
        <v>8666</v>
      </c>
      <c r="E44" s="171"/>
      <c r="F44" s="171" t="s">
        <v>7193</v>
      </c>
    </row>
    <row r="45" spans="1:6" ht="27.6">
      <c r="A45" s="291" t="s">
        <v>3806</v>
      </c>
      <c r="B45" s="171" t="s">
        <v>1504</v>
      </c>
      <c r="C45" s="172">
        <v>16000000</v>
      </c>
      <c r="D45" s="171" t="s">
        <v>8667</v>
      </c>
      <c r="E45" s="171"/>
      <c r="F45" s="171" t="s">
        <v>7193</v>
      </c>
    </row>
    <row r="46" spans="1:6">
      <c r="A46" s="291" t="s">
        <v>3754</v>
      </c>
      <c r="B46" s="171" t="s">
        <v>1505</v>
      </c>
      <c r="C46" s="172">
        <v>14900000</v>
      </c>
      <c r="D46" s="171" t="s">
        <v>8668</v>
      </c>
      <c r="E46" s="171" t="s">
        <v>8669</v>
      </c>
      <c r="F46" s="171" t="s">
        <v>7193</v>
      </c>
    </row>
    <row r="47" spans="1:6" ht="27.6">
      <c r="A47" s="291" t="s">
        <v>3807</v>
      </c>
      <c r="B47" s="171" t="s">
        <v>1506</v>
      </c>
      <c r="C47" s="172">
        <v>14950000</v>
      </c>
      <c r="D47" s="171" t="s">
        <v>8670</v>
      </c>
      <c r="E47" s="171"/>
      <c r="F47" s="171" t="s">
        <v>7193</v>
      </c>
    </row>
    <row r="48" spans="1:6">
      <c r="A48" s="291" t="s">
        <v>3737</v>
      </c>
      <c r="B48" s="171" t="s">
        <v>1507</v>
      </c>
      <c r="C48" s="172">
        <v>9500000</v>
      </c>
      <c r="D48" s="171" t="s">
        <v>8671</v>
      </c>
      <c r="E48" s="171" t="s">
        <v>7687</v>
      </c>
      <c r="F48" s="171" t="s">
        <v>7193</v>
      </c>
    </row>
    <row r="49" spans="1:6">
      <c r="A49" s="170"/>
      <c r="B49" s="171"/>
      <c r="C49" s="172"/>
      <c r="D49" s="171"/>
      <c r="E49" s="171"/>
      <c r="F49" s="171"/>
    </row>
    <row r="50" spans="1:6" s="156" customFormat="1">
      <c r="A50" s="290" t="s">
        <v>8806</v>
      </c>
      <c r="B50" s="174" t="s">
        <v>1061</v>
      </c>
      <c r="C50" s="154">
        <f>SUM(C51)</f>
        <v>11025000</v>
      </c>
      <c r="D50" s="153"/>
      <c r="E50" s="153"/>
      <c r="F50" s="153"/>
    </row>
    <row r="51" spans="1:6">
      <c r="A51" s="291" t="s">
        <v>3</v>
      </c>
      <c r="B51" s="171" t="s">
        <v>1508</v>
      </c>
      <c r="C51" s="172">
        <v>11025000</v>
      </c>
      <c r="D51" s="171" t="s">
        <v>8672</v>
      </c>
      <c r="E51" s="171">
        <v>1</v>
      </c>
      <c r="F51" s="171" t="s">
        <v>7193</v>
      </c>
    </row>
    <row r="52" spans="1:6">
      <c r="A52" s="170"/>
      <c r="B52" s="171"/>
      <c r="C52" s="172"/>
      <c r="D52" s="171"/>
      <c r="E52" s="171"/>
      <c r="F52" s="171"/>
    </row>
    <row r="53" spans="1:6" s="156" customFormat="1" ht="27.6">
      <c r="A53" s="290" t="s">
        <v>8807</v>
      </c>
      <c r="B53" s="174" t="s">
        <v>207</v>
      </c>
      <c r="C53" s="154">
        <f>SUM(C54)</f>
        <v>6720000</v>
      </c>
      <c r="D53" s="153"/>
      <c r="E53" s="153"/>
      <c r="F53" s="153"/>
    </row>
    <row r="54" spans="1:6">
      <c r="A54" s="291" t="s">
        <v>3</v>
      </c>
      <c r="B54" s="171" t="s">
        <v>855</v>
      </c>
      <c r="C54" s="172">
        <v>6720000</v>
      </c>
      <c r="D54" s="171" t="s">
        <v>8673</v>
      </c>
      <c r="E54" s="171"/>
      <c r="F54" s="171" t="s">
        <v>7193</v>
      </c>
    </row>
    <row r="55" spans="1:6">
      <c r="A55" s="170"/>
      <c r="B55" s="171"/>
      <c r="C55" s="172"/>
      <c r="D55" s="171"/>
      <c r="E55" s="171"/>
      <c r="F55" s="171"/>
    </row>
    <row r="56" spans="1:6" s="156" customFormat="1" ht="27.6">
      <c r="A56" s="290" t="s">
        <v>8808</v>
      </c>
      <c r="B56" s="176" t="s">
        <v>209</v>
      </c>
      <c r="C56" s="154">
        <f>SUM(C57:C62)</f>
        <v>258250500</v>
      </c>
      <c r="D56" s="153"/>
      <c r="E56" s="153"/>
      <c r="F56" s="153"/>
    </row>
    <row r="57" spans="1:6" ht="27.6">
      <c r="A57" s="291" t="s">
        <v>3</v>
      </c>
      <c r="B57" s="171" t="s">
        <v>210</v>
      </c>
      <c r="C57" s="172">
        <v>191308000</v>
      </c>
      <c r="D57" s="171" t="s">
        <v>8674</v>
      </c>
      <c r="E57" s="171" t="s">
        <v>5254</v>
      </c>
      <c r="F57" s="171" t="s">
        <v>7193</v>
      </c>
    </row>
    <row r="58" spans="1:6" ht="41.4">
      <c r="A58" s="291" t="s">
        <v>4</v>
      </c>
      <c r="B58" s="171" t="s">
        <v>371</v>
      </c>
      <c r="C58" s="172">
        <v>1289000</v>
      </c>
      <c r="D58" s="171" t="s">
        <v>8675</v>
      </c>
      <c r="E58" s="171" t="s">
        <v>6524</v>
      </c>
      <c r="F58" s="171" t="s">
        <v>7193</v>
      </c>
    </row>
    <row r="59" spans="1:6" ht="27.6">
      <c r="A59" s="291" t="s">
        <v>5</v>
      </c>
      <c r="B59" s="171" t="s">
        <v>1063</v>
      </c>
      <c r="C59" s="172">
        <v>10746500</v>
      </c>
      <c r="D59" s="171" t="s">
        <v>8676</v>
      </c>
      <c r="E59" s="171" t="s">
        <v>6604</v>
      </c>
      <c r="F59" s="171" t="s">
        <v>7193</v>
      </c>
    </row>
    <row r="60" spans="1:6" ht="27.6">
      <c r="A60" s="291" t="s">
        <v>8800</v>
      </c>
      <c r="B60" s="171" t="s">
        <v>481</v>
      </c>
      <c r="C60" s="172">
        <v>1427500</v>
      </c>
      <c r="D60" s="171" t="s">
        <v>8677</v>
      </c>
      <c r="E60" s="171">
        <v>1</v>
      </c>
      <c r="F60" s="171" t="s">
        <v>7193</v>
      </c>
    </row>
    <row r="61" spans="1:6" ht="27.6">
      <c r="A61" s="291" t="s">
        <v>71</v>
      </c>
      <c r="B61" s="171" t="s">
        <v>482</v>
      </c>
      <c r="C61" s="172">
        <v>3019500</v>
      </c>
      <c r="D61" s="171" t="s">
        <v>8678</v>
      </c>
      <c r="E61" s="171" t="s">
        <v>8679</v>
      </c>
      <c r="F61" s="171" t="s">
        <v>7193</v>
      </c>
    </row>
    <row r="62" spans="1:6" ht="27.6">
      <c r="A62" s="291" t="s">
        <v>8801</v>
      </c>
      <c r="B62" s="171" t="s">
        <v>211</v>
      </c>
      <c r="C62" s="172">
        <v>50460000</v>
      </c>
      <c r="D62" s="171" t="s">
        <v>8680</v>
      </c>
      <c r="E62" s="171" t="s">
        <v>6524</v>
      </c>
      <c r="F62" s="171" t="s">
        <v>7193</v>
      </c>
    </row>
    <row r="63" spans="1:6">
      <c r="A63" s="170"/>
      <c r="B63" s="153"/>
      <c r="C63" s="172"/>
      <c r="D63" s="171"/>
      <c r="E63" s="171"/>
      <c r="F63" s="171"/>
    </row>
    <row r="64" spans="1:6" s="156" customFormat="1">
      <c r="A64" s="157" t="s">
        <v>8813</v>
      </c>
      <c r="B64" s="153" t="s">
        <v>77</v>
      </c>
      <c r="C64" s="154">
        <f>SUM(C65,C72,C75,C80)</f>
        <v>94059000</v>
      </c>
      <c r="D64" s="153"/>
      <c r="E64" s="153"/>
      <c r="F64" s="153"/>
    </row>
    <row r="65" spans="1:6" s="156" customFormat="1">
      <c r="A65" s="290" t="s">
        <v>8799</v>
      </c>
      <c r="B65" s="174" t="s">
        <v>408</v>
      </c>
      <c r="C65" s="154">
        <f>SUM(C66:C70)</f>
        <v>61890000</v>
      </c>
      <c r="D65" s="153"/>
      <c r="E65" s="153"/>
      <c r="F65" s="153"/>
    </row>
    <row r="66" spans="1:6" ht="27.6">
      <c r="A66" s="291" t="s">
        <v>3</v>
      </c>
      <c r="B66" s="171" t="s">
        <v>470</v>
      </c>
      <c r="C66" s="172">
        <v>24600000</v>
      </c>
      <c r="D66" s="171" t="s">
        <v>8681</v>
      </c>
      <c r="E66" s="171" t="s">
        <v>8682</v>
      </c>
      <c r="F66" s="171" t="s">
        <v>7193</v>
      </c>
    </row>
    <row r="67" spans="1:6" ht="27.6">
      <c r="A67" s="291" t="s">
        <v>4</v>
      </c>
      <c r="B67" s="171" t="s">
        <v>410</v>
      </c>
      <c r="C67" s="172">
        <v>8000000</v>
      </c>
      <c r="D67" s="171" t="s">
        <v>8683</v>
      </c>
      <c r="E67" s="171">
        <v>1</v>
      </c>
      <c r="F67" s="171" t="s">
        <v>8684</v>
      </c>
    </row>
    <row r="68" spans="1:6">
      <c r="A68" s="291" t="s">
        <v>5</v>
      </c>
      <c r="B68" s="171" t="s">
        <v>471</v>
      </c>
      <c r="C68" s="172">
        <v>6000000</v>
      </c>
      <c r="D68" s="171" t="s">
        <v>8685</v>
      </c>
      <c r="E68" s="171" t="s">
        <v>8686</v>
      </c>
      <c r="F68" s="171" t="s">
        <v>8687</v>
      </c>
    </row>
    <row r="69" spans="1:6" ht="27.6">
      <c r="A69" s="291" t="s">
        <v>8800</v>
      </c>
      <c r="B69" s="171" t="s">
        <v>472</v>
      </c>
      <c r="C69" s="172">
        <v>15750000</v>
      </c>
      <c r="D69" s="171" t="s">
        <v>8688</v>
      </c>
      <c r="E69" s="171" t="s">
        <v>8689</v>
      </c>
      <c r="F69" s="171" t="s">
        <v>8690</v>
      </c>
    </row>
    <row r="70" spans="1:6" ht="27.6">
      <c r="A70" s="291" t="s">
        <v>71</v>
      </c>
      <c r="B70" s="171" t="s">
        <v>412</v>
      </c>
      <c r="C70" s="172">
        <v>7540000</v>
      </c>
      <c r="D70" s="171" t="s">
        <v>8691</v>
      </c>
      <c r="E70" s="171">
        <v>1</v>
      </c>
      <c r="F70" s="171" t="s">
        <v>8692</v>
      </c>
    </row>
    <row r="71" spans="1:6">
      <c r="A71" s="170"/>
      <c r="B71" s="171"/>
      <c r="C71" s="172"/>
      <c r="D71" s="171"/>
      <c r="E71" s="171"/>
      <c r="F71" s="171"/>
    </row>
    <row r="72" spans="1:6" s="156" customFormat="1">
      <c r="A72" s="290" t="s">
        <v>8805</v>
      </c>
      <c r="B72" s="174" t="s">
        <v>413</v>
      </c>
      <c r="C72" s="154">
        <f>SUM(C73)</f>
        <v>5000000</v>
      </c>
      <c r="D72" s="153"/>
      <c r="E72" s="153"/>
      <c r="F72" s="153"/>
    </row>
    <row r="73" spans="1:6">
      <c r="A73" s="291" t="s">
        <v>3</v>
      </c>
      <c r="B73" s="171" t="s">
        <v>473</v>
      </c>
      <c r="C73" s="172">
        <v>5000000</v>
      </c>
      <c r="D73" s="171" t="s">
        <v>8693</v>
      </c>
      <c r="E73" s="171">
        <v>1</v>
      </c>
      <c r="F73" s="171" t="s">
        <v>8692</v>
      </c>
    </row>
    <row r="74" spans="1:6">
      <c r="A74" s="170"/>
      <c r="B74" s="171"/>
      <c r="C74" s="172"/>
      <c r="D74" s="171"/>
      <c r="E74" s="171"/>
      <c r="F74" s="171"/>
    </row>
    <row r="75" spans="1:6" s="156" customFormat="1" ht="27.6">
      <c r="A75" s="290" t="s">
        <v>8806</v>
      </c>
      <c r="B75" s="174" t="s">
        <v>418</v>
      </c>
      <c r="C75" s="154">
        <f>SUM(C76:C78)</f>
        <v>14509000</v>
      </c>
      <c r="D75" s="153"/>
      <c r="E75" s="153"/>
      <c r="F75" s="153"/>
    </row>
    <row r="76" spans="1:6" ht="27.6">
      <c r="A76" s="291" t="s">
        <v>3</v>
      </c>
      <c r="B76" s="171" t="s">
        <v>419</v>
      </c>
      <c r="C76" s="172">
        <v>4509000</v>
      </c>
      <c r="D76" s="171" t="s">
        <v>8694</v>
      </c>
      <c r="E76" s="171" t="s">
        <v>5111</v>
      </c>
      <c r="F76" s="171" t="s">
        <v>8695</v>
      </c>
    </row>
    <row r="77" spans="1:6" ht="27.6">
      <c r="A77" s="291" t="s">
        <v>4</v>
      </c>
      <c r="B77" s="171" t="s">
        <v>421</v>
      </c>
      <c r="C77" s="172">
        <v>5000000</v>
      </c>
      <c r="D77" s="171" t="s">
        <v>8683</v>
      </c>
      <c r="E77" s="171">
        <v>1</v>
      </c>
      <c r="F77" s="171" t="s">
        <v>7193</v>
      </c>
    </row>
    <row r="78" spans="1:6" ht="27.6">
      <c r="A78" s="291" t="s">
        <v>5</v>
      </c>
      <c r="B78" s="171" t="s">
        <v>423</v>
      </c>
      <c r="C78" s="172">
        <v>5000000</v>
      </c>
      <c r="D78" s="171" t="s">
        <v>8683</v>
      </c>
      <c r="E78" s="171">
        <v>1</v>
      </c>
      <c r="F78" s="171" t="s">
        <v>7193</v>
      </c>
    </row>
    <row r="79" spans="1:6">
      <c r="A79" s="170"/>
      <c r="B79" s="171"/>
      <c r="C79" s="172"/>
      <c r="D79" s="171"/>
      <c r="E79" s="171"/>
      <c r="F79" s="171"/>
    </row>
    <row r="80" spans="1:6" s="156" customFormat="1" ht="27.6">
      <c r="A80" s="290" t="s">
        <v>8806</v>
      </c>
      <c r="B80" s="174" t="s">
        <v>455</v>
      </c>
      <c r="C80" s="154">
        <f>SUM(C81:C82)</f>
        <v>12660000</v>
      </c>
      <c r="D80" s="153"/>
      <c r="E80" s="153"/>
      <c r="F80" s="153"/>
    </row>
    <row r="81" spans="1:6" ht="27.6">
      <c r="A81" s="291" t="s">
        <v>3</v>
      </c>
      <c r="B81" s="171" t="s">
        <v>474</v>
      </c>
      <c r="C81" s="172">
        <v>6480000</v>
      </c>
      <c r="D81" s="171" t="s">
        <v>8683</v>
      </c>
      <c r="E81" s="171">
        <v>1</v>
      </c>
      <c r="F81" s="171" t="s">
        <v>8684</v>
      </c>
    </row>
    <row r="82" spans="1:6" ht="27.6">
      <c r="A82" s="291" t="s">
        <v>4</v>
      </c>
      <c r="B82" s="171" t="s">
        <v>458</v>
      </c>
      <c r="C82" s="172">
        <v>6180000</v>
      </c>
      <c r="D82" s="171" t="s">
        <v>8683</v>
      </c>
      <c r="E82" s="171">
        <v>1</v>
      </c>
      <c r="F82" s="171" t="s">
        <v>8684</v>
      </c>
    </row>
    <row r="83" spans="1:6">
      <c r="A83" s="170"/>
      <c r="B83" s="153"/>
      <c r="C83" s="172"/>
      <c r="D83" s="171"/>
      <c r="E83" s="171"/>
      <c r="F83" s="171"/>
    </row>
    <row r="84" spans="1:6" s="156" customFormat="1">
      <c r="A84" s="157" t="s">
        <v>8814</v>
      </c>
      <c r="B84" s="153" t="s">
        <v>110</v>
      </c>
      <c r="C84" s="154">
        <f>SUM(C85)</f>
        <v>8700000</v>
      </c>
      <c r="D84" s="153"/>
      <c r="E84" s="153"/>
      <c r="F84" s="153"/>
    </row>
    <row r="85" spans="1:6" s="156" customFormat="1" ht="27.6">
      <c r="A85" s="290" t="s">
        <v>8799</v>
      </c>
      <c r="B85" s="174" t="s">
        <v>903</v>
      </c>
      <c r="C85" s="154">
        <f>SUM(C86)</f>
        <v>8700000</v>
      </c>
      <c r="D85" s="153"/>
      <c r="E85" s="153"/>
      <c r="F85" s="153"/>
    </row>
    <row r="86" spans="1:6" ht="27.6">
      <c r="A86" s="291" t="s">
        <v>3</v>
      </c>
      <c r="B86" s="171" t="s">
        <v>915</v>
      </c>
      <c r="C86" s="172">
        <v>8700000</v>
      </c>
      <c r="D86" s="171" t="s">
        <v>8696</v>
      </c>
      <c r="E86" s="171" t="s">
        <v>5546</v>
      </c>
      <c r="F86" s="171" t="s">
        <v>7193</v>
      </c>
    </row>
    <row r="87" spans="1:6">
      <c r="A87" s="170"/>
      <c r="B87" s="171"/>
      <c r="C87" s="172"/>
      <c r="D87" s="171"/>
      <c r="E87" s="171"/>
      <c r="F87" s="171"/>
    </row>
    <row r="88" spans="1:6" s="156" customFormat="1" ht="27.6">
      <c r="A88" s="157" t="s">
        <v>8815</v>
      </c>
      <c r="B88" s="153" t="s">
        <v>113</v>
      </c>
      <c r="C88" s="154">
        <f>SUM(C89)</f>
        <v>60082500</v>
      </c>
      <c r="D88" s="153"/>
      <c r="E88" s="153"/>
      <c r="F88" s="153"/>
    </row>
    <row r="89" spans="1:6" s="156" customFormat="1" ht="27.6">
      <c r="A89" s="290" t="s">
        <v>8799</v>
      </c>
      <c r="B89" s="176" t="s">
        <v>934</v>
      </c>
      <c r="C89" s="154">
        <f>SUM(C90:C91)</f>
        <v>60082500</v>
      </c>
      <c r="D89" s="153"/>
      <c r="E89" s="153"/>
      <c r="F89" s="153"/>
    </row>
    <row r="90" spans="1:6" ht="27.6">
      <c r="A90" s="291" t="s">
        <v>3</v>
      </c>
      <c r="B90" s="171" t="s">
        <v>935</v>
      </c>
      <c r="C90" s="172">
        <v>55307500</v>
      </c>
      <c r="D90" s="171" t="s">
        <v>8697</v>
      </c>
      <c r="E90" s="171" t="s">
        <v>5785</v>
      </c>
      <c r="F90" s="171" t="s">
        <v>7193</v>
      </c>
    </row>
    <row r="91" spans="1:6" ht="27.6">
      <c r="A91" s="291" t="s">
        <v>4</v>
      </c>
      <c r="B91" s="171" t="s">
        <v>940</v>
      </c>
      <c r="C91" s="172">
        <v>4775000</v>
      </c>
      <c r="D91" s="171" t="s">
        <v>8698</v>
      </c>
      <c r="E91" s="171" t="s">
        <v>5785</v>
      </c>
      <c r="F91" s="171" t="s">
        <v>7193</v>
      </c>
    </row>
    <row r="92" spans="1:6">
      <c r="A92" s="170"/>
      <c r="B92" s="171"/>
      <c r="C92" s="172"/>
      <c r="D92" s="171"/>
      <c r="E92" s="171"/>
      <c r="F92" s="171"/>
    </row>
    <row r="93" spans="1:6" s="156" customFormat="1">
      <c r="A93" s="157" t="s">
        <v>8816</v>
      </c>
      <c r="B93" s="153" t="s">
        <v>125</v>
      </c>
      <c r="C93" s="154">
        <f>SUM(C94,C97,C101,C104)</f>
        <v>70056000</v>
      </c>
      <c r="D93" s="153"/>
      <c r="E93" s="153"/>
      <c r="F93" s="153"/>
    </row>
    <row r="94" spans="1:6" s="156" customFormat="1">
      <c r="A94" s="290" t="s">
        <v>8799</v>
      </c>
      <c r="B94" s="174" t="s">
        <v>944</v>
      </c>
      <c r="C94" s="154">
        <f>SUM(C95)</f>
        <v>2500000</v>
      </c>
      <c r="D94" s="153"/>
      <c r="E94" s="153"/>
      <c r="F94" s="153"/>
    </row>
    <row r="95" spans="1:6" ht="41.4">
      <c r="A95" s="291" t="s">
        <v>3</v>
      </c>
      <c r="B95" s="171" t="s">
        <v>947</v>
      </c>
      <c r="C95" s="172">
        <v>2500000</v>
      </c>
      <c r="D95" s="171" t="s">
        <v>8699</v>
      </c>
      <c r="E95" s="171" t="s">
        <v>5111</v>
      </c>
      <c r="F95" s="171" t="s">
        <v>8687</v>
      </c>
    </row>
    <row r="96" spans="1:6">
      <c r="A96" s="170"/>
      <c r="B96" s="171"/>
      <c r="C96" s="172"/>
      <c r="D96" s="171"/>
      <c r="E96" s="171"/>
      <c r="F96" s="171"/>
    </row>
    <row r="97" spans="1:6" s="156" customFormat="1" ht="27.6">
      <c r="A97" s="290" t="s">
        <v>8805</v>
      </c>
      <c r="B97" s="176" t="s">
        <v>956</v>
      </c>
      <c r="C97" s="154">
        <f>SUM(C98:C99)</f>
        <v>32556000</v>
      </c>
      <c r="D97" s="153"/>
      <c r="E97" s="153"/>
      <c r="F97" s="153"/>
    </row>
    <row r="98" spans="1:6" ht="27.6">
      <c r="A98" s="291" t="s">
        <v>3</v>
      </c>
      <c r="B98" s="171" t="s">
        <v>960</v>
      </c>
      <c r="C98" s="172">
        <v>19476500</v>
      </c>
      <c r="D98" s="171" t="s">
        <v>8700</v>
      </c>
      <c r="E98" s="171" t="s">
        <v>5546</v>
      </c>
      <c r="F98" s="171" t="s">
        <v>7193</v>
      </c>
    </row>
    <row r="99" spans="1:6" ht="41.4">
      <c r="A99" s="291" t="s">
        <v>4</v>
      </c>
      <c r="B99" s="171" t="s">
        <v>970</v>
      </c>
      <c r="C99" s="172">
        <v>13079500</v>
      </c>
      <c r="D99" s="171" t="s">
        <v>8701</v>
      </c>
      <c r="E99" s="171" t="s">
        <v>5546</v>
      </c>
      <c r="F99" s="171" t="s">
        <v>7193</v>
      </c>
    </row>
    <row r="100" spans="1:6">
      <c r="A100" s="170"/>
      <c r="B100" s="171"/>
      <c r="C100" s="172"/>
      <c r="D100" s="171"/>
      <c r="E100" s="171"/>
      <c r="F100" s="171"/>
    </row>
    <row r="101" spans="1:6" s="156" customFormat="1" ht="27.6">
      <c r="A101" s="290" t="s">
        <v>8806</v>
      </c>
      <c r="B101" s="174" t="s">
        <v>966</v>
      </c>
      <c r="C101" s="154">
        <f>SUM(C102)</f>
        <v>8675000</v>
      </c>
      <c r="D101" s="153"/>
      <c r="E101" s="153"/>
      <c r="F101" s="153"/>
    </row>
    <row r="102" spans="1:6" ht="41.4">
      <c r="A102" s="291" t="s">
        <v>3</v>
      </c>
      <c r="B102" s="171" t="s">
        <v>967</v>
      </c>
      <c r="C102" s="172">
        <v>8675000</v>
      </c>
      <c r="D102" s="171" t="s">
        <v>8699</v>
      </c>
      <c r="E102" s="171" t="s">
        <v>5111</v>
      </c>
      <c r="F102" s="171" t="s">
        <v>7193</v>
      </c>
    </row>
    <row r="103" spans="1:6">
      <c r="A103" s="170"/>
      <c r="B103" s="171"/>
      <c r="C103" s="172"/>
      <c r="D103" s="171"/>
      <c r="E103" s="171"/>
      <c r="F103" s="171"/>
    </row>
    <row r="104" spans="1:6" s="156" customFormat="1" ht="27.6">
      <c r="A104" s="290" t="s">
        <v>8807</v>
      </c>
      <c r="B104" s="174" t="s">
        <v>968</v>
      </c>
      <c r="C104" s="154">
        <f>SUM(C105)</f>
        <v>26325000</v>
      </c>
      <c r="D104" s="153"/>
      <c r="E104" s="153"/>
      <c r="F104" s="153"/>
    </row>
    <row r="105" spans="1:6" ht="27.6">
      <c r="A105" s="291" t="s">
        <v>3</v>
      </c>
      <c r="B105" s="171" t="s">
        <v>969</v>
      </c>
      <c r="C105" s="172">
        <v>26325000</v>
      </c>
      <c r="D105" s="171" t="s">
        <v>8702</v>
      </c>
      <c r="E105" s="171" t="s">
        <v>8703</v>
      </c>
      <c r="F105" s="171" t="s">
        <v>7193</v>
      </c>
    </row>
    <row r="106" spans="1:6">
      <c r="A106" s="170"/>
      <c r="B106" s="171"/>
      <c r="C106" s="172"/>
      <c r="D106" s="171"/>
      <c r="E106" s="171"/>
      <c r="F106" s="171"/>
    </row>
    <row r="107" spans="1:6" s="156" customFormat="1">
      <c r="A107" s="157" t="s">
        <v>8826</v>
      </c>
      <c r="B107" s="153" t="s">
        <v>127</v>
      </c>
      <c r="C107" s="154">
        <f>SUM(C108)</f>
        <v>4520000</v>
      </c>
      <c r="D107" s="153"/>
      <c r="E107" s="153"/>
      <c r="F107" s="153"/>
    </row>
    <row r="108" spans="1:6" s="156" customFormat="1" ht="27.6">
      <c r="A108" s="290" t="s">
        <v>8799</v>
      </c>
      <c r="B108" s="174" t="s">
        <v>975</v>
      </c>
      <c r="C108" s="154">
        <f>SUM(C109)</f>
        <v>4520000</v>
      </c>
      <c r="D108" s="153"/>
      <c r="E108" s="153"/>
      <c r="F108" s="153"/>
    </row>
    <row r="109" spans="1:6" ht="27.6">
      <c r="A109" s="291" t="s">
        <v>3</v>
      </c>
      <c r="B109" s="171" t="s">
        <v>1000</v>
      </c>
      <c r="C109" s="172">
        <v>4520000</v>
      </c>
      <c r="D109" s="171" t="s">
        <v>8704</v>
      </c>
      <c r="E109" s="171" t="s">
        <v>5254</v>
      </c>
      <c r="F109" s="171" t="s">
        <v>7193</v>
      </c>
    </row>
    <row r="110" spans="1:6">
      <c r="A110" s="170"/>
      <c r="B110" s="153"/>
      <c r="C110" s="172"/>
      <c r="D110" s="171"/>
      <c r="E110" s="171"/>
      <c r="F110" s="171"/>
    </row>
    <row r="111" spans="1:6" s="156" customFormat="1">
      <c r="A111" s="157" t="s">
        <v>8827</v>
      </c>
      <c r="B111" s="153" t="s">
        <v>132</v>
      </c>
      <c r="C111" s="154">
        <f>SUM(C112)</f>
        <v>39262000</v>
      </c>
      <c r="D111" s="153"/>
      <c r="E111" s="153"/>
      <c r="F111" s="153"/>
    </row>
    <row r="112" spans="1:6" s="156" customFormat="1" ht="27.6">
      <c r="A112" s="290" t="s">
        <v>8799</v>
      </c>
      <c r="B112" s="174" t="s">
        <v>1051</v>
      </c>
      <c r="C112" s="154">
        <f>SUM(C113)</f>
        <v>39262000</v>
      </c>
      <c r="D112" s="153"/>
      <c r="E112" s="153"/>
      <c r="F112" s="153"/>
    </row>
    <row r="113" spans="1:6" ht="41.4">
      <c r="A113" s="291" t="s">
        <v>3</v>
      </c>
      <c r="B113" s="171" t="s">
        <v>1052</v>
      </c>
      <c r="C113" s="172">
        <v>39262000</v>
      </c>
      <c r="D113" s="171" t="s">
        <v>8705</v>
      </c>
      <c r="E113" s="171" t="s">
        <v>5111</v>
      </c>
      <c r="F113" s="171" t="s">
        <v>7193</v>
      </c>
    </row>
    <row r="114" spans="1:6">
      <c r="A114" s="170"/>
      <c r="B114" s="171"/>
      <c r="C114" s="172"/>
      <c r="D114" s="171"/>
      <c r="E114" s="171"/>
      <c r="F114" s="171"/>
    </row>
    <row r="115" spans="1:6" s="156" customFormat="1">
      <c r="A115" s="157" t="s">
        <v>8828</v>
      </c>
      <c r="B115" s="153" t="s">
        <v>134</v>
      </c>
      <c r="C115" s="154">
        <f>SUM(C116)</f>
        <v>11605000</v>
      </c>
      <c r="D115" s="153"/>
      <c r="E115" s="153"/>
      <c r="F115" s="153"/>
    </row>
    <row r="116" spans="1:6" s="156" customFormat="1" ht="27.6">
      <c r="A116" s="290" t="s">
        <v>8799</v>
      </c>
      <c r="B116" s="174" t="s">
        <v>1076</v>
      </c>
      <c r="C116" s="154">
        <f>SUM(C117)</f>
        <v>11605000</v>
      </c>
      <c r="D116" s="153"/>
      <c r="E116" s="153"/>
      <c r="F116" s="153"/>
    </row>
    <row r="117" spans="1:6" ht="27.6">
      <c r="A117" s="291" t="s">
        <v>3</v>
      </c>
      <c r="B117" s="171" t="s">
        <v>1088</v>
      </c>
      <c r="C117" s="172">
        <v>11605000</v>
      </c>
      <c r="D117" s="171" t="s">
        <v>8706</v>
      </c>
      <c r="E117" s="171" t="s">
        <v>5254</v>
      </c>
      <c r="F117" s="171" t="s">
        <v>7193</v>
      </c>
    </row>
    <row r="118" spans="1:6">
      <c r="A118" s="170"/>
      <c r="B118" s="153"/>
      <c r="C118" s="172"/>
      <c r="D118" s="171"/>
      <c r="E118" s="171"/>
      <c r="F118" s="171"/>
    </row>
    <row r="119" spans="1:6" s="156" customFormat="1">
      <c r="A119" s="157" t="s">
        <v>8829</v>
      </c>
      <c r="B119" s="153" t="s">
        <v>144</v>
      </c>
      <c r="C119" s="154">
        <f>SUM(C120,C124,C129)</f>
        <v>59775000</v>
      </c>
      <c r="D119" s="153"/>
      <c r="E119" s="153"/>
      <c r="F119" s="153"/>
    </row>
    <row r="120" spans="1:6" s="156" customFormat="1" ht="27.6">
      <c r="A120" s="290" t="s">
        <v>8799</v>
      </c>
      <c r="B120" s="174" t="s">
        <v>1114</v>
      </c>
      <c r="C120" s="154">
        <f>SUM(C121:C122)</f>
        <v>30625000</v>
      </c>
      <c r="D120" s="153"/>
      <c r="E120" s="153"/>
      <c r="F120" s="153"/>
    </row>
    <row r="121" spans="1:6" ht="27.6">
      <c r="A121" s="291" t="s">
        <v>3</v>
      </c>
      <c r="B121" s="171" t="s">
        <v>1146</v>
      </c>
      <c r="C121" s="172">
        <v>20425000</v>
      </c>
      <c r="D121" s="171" t="s">
        <v>8707</v>
      </c>
      <c r="E121" s="171" t="s">
        <v>5111</v>
      </c>
      <c r="F121" s="171" t="s">
        <v>7193</v>
      </c>
    </row>
    <row r="122" spans="1:6" ht="27.6">
      <c r="A122" s="291" t="s">
        <v>4</v>
      </c>
      <c r="B122" s="171" t="s">
        <v>1145</v>
      </c>
      <c r="C122" s="172">
        <v>10200000</v>
      </c>
      <c r="D122" s="171" t="s">
        <v>8708</v>
      </c>
      <c r="E122" s="171">
        <v>1</v>
      </c>
      <c r="F122" s="171" t="s">
        <v>7193</v>
      </c>
    </row>
    <row r="123" spans="1:6">
      <c r="A123" s="170"/>
      <c r="B123" s="171"/>
      <c r="C123" s="172"/>
      <c r="D123" s="171"/>
      <c r="E123" s="171"/>
      <c r="F123" s="171"/>
    </row>
    <row r="124" spans="1:6" s="156" customFormat="1" ht="27.6">
      <c r="A124" s="290" t="s">
        <v>8805</v>
      </c>
      <c r="B124" s="174" t="s">
        <v>1120</v>
      </c>
      <c r="C124" s="154">
        <f>SUM(C125:C127)</f>
        <v>23150000</v>
      </c>
      <c r="D124" s="153"/>
      <c r="E124" s="153"/>
      <c r="F124" s="153"/>
    </row>
    <row r="125" spans="1:6">
      <c r="A125" s="291" t="s">
        <v>3</v>
      </c>
      <c r="B125" s="171" t="s">
        <v>1143</v>
      </c>
      <c r="C125" s="172">
        <v>3775000</v>
      </c>
      <c r="D125" s="171" t="s">
        <v>8709</v>
      </c>
      <c r="E125" s="171" t="s">
        <v>5546</v>
      </c>
      <c r="F125" s="171" t="s">
        <v>7193</v>
      </c>
    </row>
    <row r="126" spans="1:6">
      <c r="A126" s="291" t="s">
        <v>4</v>
      </c>
      <c r="B126" s="171" t="s">
        <v>1147</v>
      </c>
      <c r="C126" s="172">
        <v>4710000</v>
      </c>
      <c r="D126" s="171" t="s">
        <v>8709</v>
      </c>
      <c r="E126" s="171" t="s">
        <v>5546</v>
      </c>
      <c r="F126" s="171" t="s">
        <v>7193</v>
      </c>
    </row>
    <row r="127" spans="1:6" ht="27.6">
      <c r="A127" s="291" t="s">
        <v>5</v>
      </c>
      <c r="B127" s="171" t="s">
        <v>1148</v>
      </c>
      <c r="C127" s="172">
        <v>14665000</v>
      </c>
      <c r="D127" s="171" t="s">
        <v>8710</v>
      </c>
      <c r="E127" s="171" t="s">
        <v>5111</v>
      </c>
      <c r="F127" s="171" t="s">
        <v>7193</v>
      </c>
    </row>
    <row r="128" spans="1:6">
      <c r="A128" s="170"/>
      <c r="B128" s="171"/>
      <c r="C128" s="172"/>
      <c r="D128" s="171"/>
      <c r="E128" s="171"/>
      <c r="F128" s="171"/>
    </row>
    <row r="129" spans="1:6" s="156" customFormat="1" ht="27.6">
      <c r="A129" s="290" t="s">
        <v>8806</v>
      </c>
      <c r="B129" s="174" t="s">
        <v>1137</v>
      </c>
      <c r="C129" s="154">
        <f>SUM(C130)</f>
        <v>6000000</v>
      </c>
      <c r="D129" s="153"/>
      <c r="E129" s="153"/>
      <c r="F129" s="153"/>
    </row>
    <row r="130" spans="1:6">
      <c r="A130" s="291" t="s">
        <v>3</v>
      </c>
      <c r="B130" s="171" t="s">
        <v>1138</v>
      </c>
      <c r="C130" s="172">
        <v>6000000</v>
      </c>
      <c r="D130" s="171" t="s">
        <v>8709</v>
      </c>
      <c r="E130" s="171" t="s">
        <v>5546</v>
      </c>
      <c r="F130" s="171" t="s">
        <v>7193</v>
      </c>
    </row>
    <row r="131" spans="1:6">
      <c r="A131" s="170"/>
      <c r="B131" s="171"/>
      <c r="C131" s="172"/>
      <c r="D131" s="171"/>
      <c r="E131" s="171"/>
      <c r="F131" s="171"/>
    </row>
    <row r="132" spans="1:6" s="156" customFormat="1">
      <c r="A132" s="157" t="s">
        <v>8835</v>
      </c>
      <c r="B132" s="153" t="s">
        <v>146</v>
      </c>
      <c r="C132" s="154">
        <f>SUM(C133,C138,C141,C145,C148)</f>
        <v>349437700</v>
      </c>
      <c r="D132" s="153"/>
      <c r="E132" s="153"/>
      <c r="F132" s="153"/>
    </row>
    <row r="133" spans="1:6" s="156" customFormat="1" ht="27.6">
      <c r="A133" s="290" t="s">
        <v>8799</v>
      </c>
      <c r="B133" s="174" t="s">
        <v>1152</v>
      </c>
      <c r="C133" s="154">
        <f>SUM(C134:C136)</f>
        <v>279057500</v>
      </c>
      <c r="D133" s="153"/>
      <c r="E133" s="153"/>
      <c r="F133" s="153"/>
    </row>
    <row r="134" spans="1:6" ht="27.6">
      <c r="A134" s="291" t="s">
        <v>3</v>
      </c>
      <c r="B134" s="171" t="s">
        <v>1237</v>
      </c>
      <c r="C134" s="172">
        <v>15950000</v>
      </c>
      <c r="D134" s="171" t="s">
        <v>8711</v>
      </c>
      <c r="E134" s="171" t="s">
        <v>5966</v>
      </c>
      <c r="F134" s="171" t="s">
        <v>7193</v>
      </c>
    </row>
    <row r="135" spans="1:6" ht="27.6">
      <c r="A135" s="291" t="s">
        <v>4</v>
      </c>
      <c r="B135" s="171" t="s">
        <v>1229</v>
      </c>
      <c r="C135" s="172">
        <v>44187500</v>
      </c>
      <c r="D135" s="171" t="s">
        <v>8712</v>
      </c>
      <c r="E135" s="171" t="s">
        <v>5111</v>
      </c>
      <c r="F135" s="171" t="s">
        <v>7193</v>
      </c>
    </row>
    <row r="136" spans="1:6" ht="27.6">
      <c r="A136" s="291" t="s">
        <v>5</v>
      </c>
      <c r="B136" s="171" t="s">
        <v>1230</v>
      </c>
      <c r="C136" s="172">
        <v>218920000</v>
      </c>
      <c r="D136" s="171" t="s">
        <v>8713</v>
      </c>
      <c r="E136" s="171" t="s">
        <v>5111</v>
      </c>
      <c r="F136" s="171" t="s">
        <v>7193</v>
      </c>
    </row>
    <row r="137" spans="1:6">
      <c r="A137" s="170"/>
      <c r="B137" s="171"/>
      <c r="C137" s="172"/>
      <c r="D137" s="153"/>
      <c r="E137" s="153"/>
      <c r="F137" s="153"/>
    </row>
    <row r="138" spans="1:6" s="156" customFormat="1" ht="27.6">
      <c r="A138" s="290" t="s">
        <v>8805</v>
      </c>
      <c r="B138" s="174" t="s">
        <v>1202</v>
      </c>
      <c r="C138" s="154">
        <f>SUM(C139)</f>
        <v>13995200</v>
      </c>
      <c r="D138" s="171"/>
      <c r="E138" s="171"/>
      <c r="F138" s="171"/>
    </row>
    <row r="139" spans="1:6" ht="27.6">
      <c r="A139" s="291" t="s">
        <v>3</v>
      </c>
      <c r="B139" s="171" t="s">
        <v>1238</v>
      </c>
      <c r="C139" s="172">
        <v>13995200</v>
      </c>
      <c r="D139" s="171" t="s">
        <v>8714</v>
      </c>
      <c r="E139" s="171" t="s">
        <v>5546</v>
      </c>
      <c r="F139" s="171" t="s">
        <v>7193</v>
      </c>
    </row>
    <row r="140" spans="1:6">
      <c r="A140" s="170"/>
      <c r="B140" s="171"/>
      <c r="C140" s="172"/>
      <c r="D140" s="153"/>
      <c r="E140" s="153"/>
      <c r="F140" s="153"/>
    </row>
    <row r="141" spans="1:6" s="156" customFormat="1" ht="27.6">
      <c r="A141" s="290" t="s">
        <v>8806</v>
      </c>
      <c r="B141" s="174" t="s">
        <v>1165</v>
      </c>
      <c r="C141" s="154">
        <f>SUM(C142:C143)</f>
        <v>38260000</v>
      </c>
      <c r="D141" s="171"/>
      <c r="E141" s="171"/>
      <c r="F141" s="171"/>
    </row>
    <row r="142" spans="1:6" ht="27.6">
      <c r="A142" s="291" t="s">
        <v>3</v>
      </c>
      <c r="B142" s="171" t="s">
        <v>1239</v>
      </c>
      <c r="C142" s="172">
        <v>20000000</v>
      </c>
      <c r="D142" s="171" t="s">
        <v>8715</v>
      </c>
      <c r="E142" s="171" t="s">
        <v>6552</v>
      </c>
      <c r="F142" s="171" t="s">
        <v>7193</v>
      </c>
    </row>
    <row r="143" spans="1:6" ht="27.6">
      <c r="A143" s="291" t="s">
        <v>4</v>
      </c>
      <c r="B143" s="171" t="s">
        <v>1240</v>
      </c>
      <c r="C143" s="172">
        <v>18260000</v>
      </c>
      <c r="D143" s="171" t="s">
        <v>8716</v>
      </c>
      <c r="E143" s="171" t="s">
        <v>5111</v>
      </c>
      <c r="F143" s="171" t="s">
        <v>7193</v>
      </c>
    </row>
    <row r="144" spans="1:6">
      <c r="A144" s="170"/>
      <c r="B144" s="171"/>
      <c r="C144" s="172"/>
      <c r="D144" s="171"/>
      <c r="E144" s="171"/>
      <c r="F144" s="171"/>
    </row>
    <row r="145" spans="1:6" s="156" customFormat="1" ht="27.6">
      <c r="A145" s="290" t="s">
        <v>8807</v>
      </c>
      <c r="B145" s="174" t="s">
        <v>1172</v>
      </c>
      <c r="C145" s="154">
        <f>SUM(C146)</f>
        <v>4500000</v>
      </c>
      <c r="D145" s="171"/>
      <c r="E145" s="171"/>
      <c r="F145" s="171"/>
    </row>
    <row r="146" spans="1:6" ht="41.4">
      <c r="A146" s="291" t="s">
        <v>3</v>
      </c>
      <c r="B146" s="175" t="s">
        <v>1241</v>
      </c>
      <c r="C146" s="172">
        <v>4500000</v>
      </c>
      <c r="D146" s="171" t="s">
        <v>8717</v>
      </c>
      <c r="E146" s="171" t="s">
        <v>5546</v>
      </c>
      <c r="F146" s="171" t="s">
        <v>8718</v>
      </c>
    </row>
    <row r="147" spans="1:6">
      <c r="A147" s="170"/>
      <c r="B147" s="175"/>
      <c r="C147" s="172"/>
      <c r="D147" s="171"/>
      <c r="E147" s="171"/>
      <c r="F147" s="171"/>
    </row>
    <row r="148" spans="1:6" s="156" customFormat="1" ht="27.6">
      <c r="A148" s="290" t="s">
        <v>8808</v>
      </c>
      <c r="B148" s="176" t="s">
        <v>1179</v>
      </c>
      <c r="C148" s="154">
        <f>SUM(C149:C150)</f>
        <v>13625000</v>
      </c>
      <c r="D148" s="171"/>
      <c r="E148" s="171"/>
      <c r="F148" s="171"/>
    </row>
    <row r="149" spans="1:6" ht="27.6">
      <c r="A149" s="291" t="s">
        <v>3</v>
      </c>
      <c r="B149" s="171" t="s">
        <v>1242</v>
      </c>
      <c r="C149" s="172">
        <v>9500000</v>
      </c>
      <c r="D149" s="171" t="s">
        <v>8719</v>
      </c>
      <c r="E149" s="171" t="s">
        <v>5546</v>
      </c>
      <c r="F149" s="171" t="s">
        <v>7193</v>
      </c>
    </row>
    <row r="150" spans="1:6" ht="27.6">
      <c r="A150" s="291" t="s">
        <v>4</v>
      </c>
      <c r="B150" s="171" t="s">
        <v>1243</v>
      </c>
      <c r="C150" s="172">
        <v>4125000</v>
      </c>
      <c r="D150" s="171" t="s">
        <v>8720</v>
      </c>
      <c r="E150" s="171" t="s">
        <v>5546</v>
      </c>
      <c r="F150" s="171" t="s">
        <v>7193</v>
      </c>
    </row>
    <row r="151" spans="1:6">
      <c r="A151" s="170"/>
      <c r="B151" s="171"/>
      <c r="C151" s="172"/>
      <c r="D151" s="153"/>
      <c r="E151" s="153"/>
      <c r="F151" s="153"/>
    </row>
    <row r="152" spans="1:6" s="156" customFormat="1">
      <c r="A152" s="157" t="s">
        <v>8836</v>
      </c>
      <c r="B152" s="153" t="s">
        <v>158</v>
      </c>
      <c r="C152" s="154">
        <f>SUM(C153,C158,C179,C184,C188)</f>
        <v>4861206500</v>
      </c>
      <c r="D152" s="171"/>
      <c r="E152" s="171"/>
      <c r="F152" s="171"/>
    </row>
    <row r="153" spans="1:6" s="156" customFormat="1" ht="27.6">
      <c r="A153" s="290" t="s">
        <v>8799</v>
      </c>
      <c r="B153" s="174" t="s">
        <v>1534</v>
      </c>
      <c r="C153" s="154">
        <f>SUM(C154:C156)</f>
        <v>89781000</v>
      </c>
      <c r="D153" s="171"/>
      <c r="E153" s="171"/>
      <c r="F153" s="171"/>
    </row>
    <row r="154" spans="1:6" ht="41.4">
      <c r="A154" s="291" t="s">
        <v>3</v>
      </c>
      <c r="B154" s="171" t="s">
        <v>1544</v>
      </c>
      <c r="C154" s="172">
        <v>64781000</v>
      </c>
      <c r="D154" s="171" t="s">
        <v>8721</v>
      </c>
      <c r="E154" s="171" t="s">
        <v>8722</v>
      </c>
      <c r="F154" s="171" t="s">
        <v>7193</v>
      </c>
    </row>
    <row r="155" spans="1:6" ht="27.6">
      <c r="A155" s="291" t="s">
        <v>4</v>
      </c>
      <c r="B155" s="171" t="s">
        <v>1545</v>
      </c>
      <c r="C155" s="172">
        <v>18000000</v>
      </c>
      <c r="D155" s="171" t="s">
        <v>8723</v>
      </c>
      <c r="E155" s="171" t="s">
        <v>5254</v>
      </c>
      <c r="F155" s="171" t="s">
        <v>7193</v>
      </c>
    </row>
    <row r="156" spans="1:6" ht="27.6">
      <c r="A156" s="291" t="s">
        <v>5</v>
      </c>
      <c r="B156" s="171" t="s">
        <v>1556</v>
      </c>
      <c r="C156" s="172">
        <v>7000000</v>
      </c>
      <c r="D156" s="171" t="s">
        <v>8702</v>
      </c>
      <c r="E156" s="171" t="s">
        <v>5254</v>
      </c>
      <c r="F156" s="171" t="s">
        <v>7193</v>
      </c>
    </row>
    <row r="157" spans="1:6">
      <c r="A157" s="170"/>
      <c r="B157" s="171"/>
      <c r="C157" s="172"/>
      <c r="D157" s="171"/>
      <c r="E157" s="171"/>
      <c r="F157" s="171"/>
    </row>
    <row r="158" spans="1:6" s="156" customFormat="1" ht="27.6">
      <c r="A158" s="290" t="s">
        <v>8805</v>
      </c>
      <c r="B158" s="174" t="s">
        <v>1536</v>
      </c>
      <c r="C158" s="154">
        <f>SUM(C159:C177)</f>
        <v>4531499000</v>
      </c>
      <c r="D158" s="171"/>
      <c r="E158" s="171"/>
      <c r="F158" s="171"/>
    </row>
    <row r="159" spans="1:6" ht="27.6">
      <c r="A159" s="291" t="s">
        <v>3</v>
      </c>
      <c r="B159" s="171" t="s">
        <v>1557</v>
      </c>
      <c r="C159" s="172">
        <v>8700000</v>
      </c>
      <c r="D159" s="171"/>
      <c r="E159" s="171"/>
      <c r="F159" s="171"/>
    </row>
    <row r="160" spans="1:6" ht="41.4">
      <c r="A160" s="291" t="s">
        <v>4</v>
      </c>
      <c r="B160" s="171" t="s">
        <v>1537</v>
      </c>
      <c r="C160" s="172">
        <v>71554500</v>
      </c>
      <c r="D160" s="171" t="s">
        <v>8750</v>
      </c>
      <c r="E160" s="171" t="s">
        <v>8751</v>
      </c>
      <c r="F160" s="171" t="s">
        <v>8752</v>
      </c>
    </row>
    <row r="161" spans="1:6" ht="27.6">
      <c r="A161" s="291" t="s">
        <v>5</v>
      </c>
      <c r="B161" s="171" t="s">
        <v>1538</v>
      </c>
      <c r="C161" s="172">
        <v>97590500</v>
      </c>
      <c r="D161" s="171" t="s">
        <v>8753</v>
      </c>
      <c r="E161" s="171" t="s">
        <v>8751</v>
      </c>
      <c r="F161" s="171" t="s">
        <v>8754</v>
      </c>
    </row>
    <row r="162" spans="1:6" ht="27.6">
      <c r="A162" s="291" t="s">
        <v>8800</v>
      </c>
      <c r="B162" s="171" t="s">
        <v>1546</v>
      </c>
      <c r="C162" s="172">
        <v>5127000</v>
      </c>
      <c r="D162" s="171" t="s">
        <v>8724</v>
      </c>
      <c r="E162" s="171" t="s">
        <v>5192</v>
      </c>
      <c r="F162" s="171" t="s">
        <v>7193</v>
      </c>
    </row>
    <row r="163" spans="1:6" ht="27.6">
      <c r="A163" s="291" t="s">
        <v>71</v>
      </c>
      <c r="B163" s="171" t="s">
        <v>1554</v>
      </c>
      <c r="C163" s="172">
        <v>20150000</v>
      </c>
      <c r="D163" s="171" t="s">
        <v>8725</v>
      </c>
      <c r="E163" s="171" t="s">
        <v>5400</v>
      </c>
      <c r="F163" s="171" t="s">
        <v>7193</v>
      </c>
    </row>
    <row r="164" spans="1:6" ht="27.6">
      <c r="A164" s="291" t="s">
        <v>8801</v>
      </c>
      <c r="B164" s="171" t="s">
        <v>1558</v>
      </c>
      <c r="C164" s="172">
        <v>24777000</v>
      </c>
      <c r="D164" s="171" t="s">
        <v>8725</v>
      </c>
      <c r="E164" s="171" t="s">
        <v>5400</v>
      </c>
      <c r="F164" s="171" t="s">
        <v>7193</v>
      </c>
    </row>
    <row r="165" spans="1:6" ht="27.6">
      <c r="A165" s="291" t="s">
        <v>8802</v>
      </c>
      <c r="B165" s="171" t="s">
        <v>1559</v>
      </c>
      <c r="C165" s="172">
        <v>270000000</v>
      </c>
      <c r="D165" s="171" t="s">
        <v>8726</v>
      </c>
      <c r="E165" s="171" t="s">
        <v>5260</v>
      </c>
      <c r="F165" s="171" t="s">
        <v>8727</v>
      </c>
    </row>
    <row r="166" spans="1:6" ht="27.6">
      <c r="A166" s="291" t="s">
        <v>8803</v>
      </c>
      <c r="B166" s="171" t="s">
        <v>1560</v>
      </c>
      <c r="C166" s="172">
        <v>400000000</v>
      </c>
      <c r="D166" s="171" t="s">
        <v>8726</v>
      </c>
      <c r="E166" s="171" t="s">
        <v>5260</v>
      </c>
      <c r="F166" s="171" t="s">
        <v>8728</v>
      </c>
    </row>
    <row r="167" spans="1:6" ht="27.6">
      <c r="A167" s="291" t="s">
        <v>8804</v>
      </c>
      <c r="B167" s="171" t="s">
        <v>1561</v>
      </c>
      <c r="C167" s="172">
        <v>360000000</v>
      </c>
      <c r="D167" s="171" t="s">
        <v>8726</v>
      </c>
      <c r="E167" s="171" t="s">
        <v>5260</v>
      </c>
      <c r="F167" s="171" t="s">
        <v>8729</v>
      </c>
    </row>
    <row r="168" spans="1:6" ht="27.6">
      <c r="A168" s="291" t="s">
        <v>3729</v>
      </c>
      <c r="B168" s="171" t="s">
        <v>1562</v>
      </c>
      <c r="C168" s="172">
        <v>555000000</v>
      </c>
      <c r="D168" s="171" t="s">
        <v>8726</v>
      </c>
      <c r="E168" s="171" t="s">
        <v>5260</v>
      </c>
      <c r="F168" s="171" t="s">
        <v>8730</v>
      </c>
    </row>
    <row r="169" spans="1:6" ht="27.6">
      <c r="A169" s="291" t="s">
        <v>3730</v>
      </c>
      <c r="B169" s="171" t="s">
        <v>1563</v>
      </c>
      <c r="C169" s="172">
        <v>300000000</v>
      </c>
      <c r="D169" s="171" t="s">
        <v>8726</v>
      </c>
      <c r="E169" s="171" t="s">
        <v>5260</v>
      </c>
      <c r="F169" s="171" t="s">
        <v>8731</v>
      </c>
    </row>
    <row r="170" spans="1:6" ht="27.6">
      <c r="A170" s="291" t="s">
        <v>3731</v>
      </c>
      <c r="B170" s="171" t="s">
        <v>1564</v>
      </c>
      <c r="C170" s="172">
        <v>230000000</v>
      </c>
      <c r="D170" s="171" t="s">
        <v>8726</v>
      </c>
      <c r="E170" s="171" t="s">
        <v>5260</v>
      </c>
      <c r="F170" s="171" t="s">
        <v>8732</v>
      </c>
    </row>
    <row r="171" spans="1:6" ht="27.6">
      <c r="A171" s="291" t="s">
        <v>3753</v>
      </c>
      <c r="B171" s="171" t="s">
        <v>1565</v>
      </c>
      <c r="C171" s="172">
        <v>200000000</v>
      </c>
      <c r="D171" s="171" t="s">
        <v>8726</v>
      </c>
      <c r="E171" s="171" t="s">
        <v>5260</v>
      </c>
      <c r="F171" s="171" t="s">
        <v>8733</v>
      </c>
    </row>
    <row r="172" spans="1:6" ht="27.6">
      <c r="A172" s="291" t="s">
        <v>3732</v>
      </c>
      <c r="B172" s="171" t="s">
        <v>1566</v>
      </c>
      <c r="C172" s="172">
        <v>200000000</v>
      </c>
      <c r="D172" s="171" t="s">
        <v>8726</v>
      </c>
      <c r="E172" s="171" t="s">
        <v>5260</v>
      </c>
      <c r="F172" s="171" t="s">
        <v>8734</v>
      </c>
    </row>
    <row r="173" spans="1:6" ht="27.6">
      <c r="A173" s="291" t="s">
        <v>3745</v>
      </c>
      <c r="B173" s="171" t="s">
        <v>1567</v>
      </c>
      <c r="C173" s="172">
        <v>500000000</v>
      </c>
      <c r="D173" s="171" t="s">
        <v>8726</v>
      </c>
      <c r="E173" s="171" t="s">
        <v>5260</v>
      </c>
      <c r="F173" s="171" t="s">
        <v>8735</v>
      </c>
    </row>
    <row r="174" spans="1:6" ht="27.6">
      <c r="A174" s="291" t="s">
        <v>3752</v>
      </c>
      <c r="B174" s="171" t="s">
        <v>1568</v>
      </c>
      <c r="C174" s="172">
        <v>575000000</v>
      </c>
      <c r="D174" s="171" t="s">
        <v>8726</v>
      </c>
      <c r="E174" s="171" t="s">
        <v>5260</v>
      </c>
      <c r="F174" s="171" t="s">
        <v>8736</v>
      </c>
    </row>
    <row r="175" spans="1:6" ht="27.6">
      <c r="A175" s="291" t="s">
        <v>3733</v>
      </c>
      <c r="B175" s="171" t="s">
        <v>1569</v>
      </c>
      <c r="C175" s="172">
        <v>380000000</v>
      </c>
      <c r="D175" s="171" t="s">
        <v>8726</v>
      </c>
      <c r="E175" s="171" t="s">
        <v>5260</v>
      </c>
      <c r="F175" s="171" t="s">
        <v>8737</v>
      </c>
    </row>
    <row r="176" spans="1:6" ht="27.6">
      <c r="A176" s="291" t="s">
        <v>3734</v>
      </c>
      <c r="B176" s="171" t="s">
        <v>1570</v>
      </c>
      <c r="C176" s="172">
        <v>320000000</v>
      </c>
      <c r="D176" s="171" t="s">
        <v>8726</v>
      </c>
      <c r="E176" s="171" t="s">
        <v>5260</v>
      </c>
      <c r="F176" s="171" t="s">
        <v>8738</v>
      </c>
    </row>
    <row r="177" spans="1:6" ht="27.6">
      <c r="A177" s="291" t="s">
        <v>3806</v>
      </c>
      <c r="B177" s="171" t="s">
        <v>1571</v>
      </c>
      <c r="C177" s="172">
        <v>13600000</v>
      </c>
      <c r="D177" s="153"/>
      <c r="E177" s="153"/>
      <c r="F177" s="153"/>
    </row>
    <row r="178" spans="1:6">
      <c r="A178" s="170"/>
      <c r="B178" s="171"/>
      <c r="C178" s="172"/>
      <c r="D178" s="171"/>
      <c r="E178" s="171"/>
      <c r="F178" s="171"/>
    </row>
    <row r="179" spans="1:6" s="156" customFormat="1" ht="27.6">
      <c r="A179" s="290" t="s">
        <v>8806</v>
      </c>
      <c r="B179" s="174" t="s">
        <v>1510</v>
      </c>
      <c r="C179" s="154">
        <f>SUM(C180:C182)</f>
        <v>88106500</v>
      </c>
      <c r="D179" s="171"/>
      <c r="E179" s="171"/>
      <c r="F179" s="171"/>
    </row>
    <row r="180" spans="1:6">
      <c r="A180" s="291" t="s">
        <v>3</v>
      </c>
      <c r="B180" s="171" t="s">
        <v>333</v>
      </c>
      <c r="C180" s="172">
        <v>1013000</v>
      </c>
      <c r="D180" s="171" t="s">
        <v>8739</v>
      </c>
      <c r="E180" s="171">
        <v>1</v>
      </c>
      <c r="F180" s="171" t="s">
        <v>7193</v>
      </c>
    </row>
    <row r="181" spans="1:6" ht="27.6">
      <c r="A181" s="291" t="s">
        <v>4</v>
      </c>
      <c r="B181" s="171" t="s">
        <v>1542</v>
      </c>
      <c r="C181" s="172">
        <v>66043500</v>
      </c>
      <c r="D181" s="171" t="s">
        <v>8740</v>
      </c>
      <c r="E181" s="171" t="s">
        <v>5192</v>
      </c>
      <c r="F181" s="171" t="s">
        <v>7193</v>
      </c>
    </row>
    <row r="182" spans="1:6" ht="27.6">
      <c r="A182" s="291" t="s">
        <v>5</v>
      </c>
      <c r="B182" s="171" t="s">
        <v>1550</v>
      </c>
      <c r="C182" s="172">
        <v>21050000</v>
      </c>
      <c r="D182" s="171" t="s">
        <v>8741</v>
      </c>
      <c r="E182" s="171" t="s">
        <v>5192</v>
      </c>
      <c r="F182" s="171" t="s">
        <v>7193</v>
      </c>
    </row>
    <row r="183" spans="1:6">
      <c r="A183" s="170"/>
      <c r="B183" s="171"/>
      <c r="C183" s="172"/>
      <c r="D183" s="153"/>
      <c r="E183" s="153"/>
      <c r="F183" s="153"/>
    </row>
    <row r="184" spans="1:6" s="156" customFormat="1" ht="27.6">
      <c r="A184" s="290" t="s">
        <v>8807</v>
      </c>
      <c r="B184" s="174" t="s">
        <v>1551</v>
      </c>
      <c r="C184" s="154">
        <f>SUM(C185:C186)</f>
        <v>93482000</v>
      </c>
      <c r="D184" s="171"/>
      <c r="E184" s="171"/>
      <c r="F184" s="171"/>
    </row>
    <row r="185" spans="1:6" ht="27.6">
      <c r="A185" s="291" t="s">
        <v>3</v>
      </c>
      <c r="B185" s="171" t="s">
        <v>1572</v>
      </c>
      <c r="C185" s="172">
        <v>4170000</v>
      </c>
      <c r="D185" s="171" t="s">
        <v>8742</v>
      </c>
      <c r="E185" s="171" t="s">
        <v>5192</v>
      </c>
      <c r="F185" s="171" t="s">
        <v>7193</v>
      </c>
    </row>
    <row r="186" spans="1:6" ht="27.6">
      <c r="A186" s="291" t="s">
        <v>4</v>
      </c>
      <c r="B186" s="171" t="s">
        <v>1552</v>
      </c>
      <c r="C186" s="172">
        <v>89312000</v>
      </c>
      <c r="D186" s="171" t="s">
        <v>8743</v>
      </c>
      <c r="E186" s="171" t="s">
        <v>5192</v>
      </c>
      <c r="F186" s="171" t="s">
        <v>7193</v>
      </c>
    </row>
    <row r="187" spans="1:6">
      <c r="A187" s="170"/>
      <c r="B187" s="171"/>
      <c r="C187" s="172"/>
      <c r="D187" s="153"/>
      <c r="E187" s="153"/>
      <c r="F187" s="153"/>
    </row>
    <row r="188" spans="1:6" s="156" customFormat="1" ht="27.6">
      <c r="A188" s="290" t="s">
        <v>8808</v>
      </c>
      <c r="B188" s="174" t="s">
        <v>1519</v>
      </c>
      <c r="C188" s="154">
        <f>SUM(C189:C193)</f>
        <v>58338000</v>
      </c>
      <c r="D188" s="171"/>
      <c r="E188" s="171"/>
      <c r="F188" s="171"/>
    </row>
    <row r="189" spans="1:6" ht="27.6">
      <c r="A189" s="291" t="s">
        <v>3</v>
      </c>
      <c r="B189" s="171" t="s">
        <v>1521</v>
      </c>
      <c r="C189" s="172">
        <v>7240000</v>
      </c>
      <c r="D189" s="171" t="s">
        <v>8744</v>
      </c>
      <c r="E189" s="171" t="s">
        <v>5966</v>
      </c>
      <c r="F189" s="171" t="s">
        <v>7193</v>
      </c>
    </row>
    <row r="190" spans="1:6" ht="27.6">
      <c r="A190" s="291" t="s">
        <v>4</v>
      </c>
      <c r="B190" s="171" t="s">
        <v>1573</v>
      </c>
      <c r="C190" s="172">
        <v>3924000</v>
      </c>
      <c r="D190" s="171" t="s">
        <v>8745</v>
      </c>
      <c r="E190" s="171" t="s">
        <v>5966</v>
      </c>
      <c r="F190" s="171" t="s">
        <v>7193</v>
      </c>
    </row>
    <row r="191" spans="1:6">
      <c r="A191" s="291" t="s">
        <v>5</v>
      </c>
      <c r="B191" s="171" t="s">
        <v>1574</v>
      </c>
      <c r="C191" s="172">
        <v>2250000</v>
      </c>
      <c r="D191" s="171" t="s">
        <v>8746</v>
      </c>
      <c r="E191" s="171" t="s">
        <v>5334</v>
      </c>
      <c r="F191" s="171" t="s">
        <v>7193</v>
      </c>
    </row>
    <row r="192" spans="1:6" ht="41.4">
      <c r="A192" s="291" t="s">
        <v>8800</v>
      </c>
      <c r="B192" s="175" t="s">
        <v>1529</v>
      </c>
      <c r="C192" s="172">
        <v>9757000</v>
      </c>
      <c r="D192" s="171" t="s">
        <v>8747</v>
      </c>
      <c r="E192" s="171" t="s">
        <v>5546</v>
      </c>
      <c r="F192" s="171" t="s">
        <v>7193</v>
      </c>
    </row>
    <row r="193" spans="1:6" ht="27.6">
      <c r="A193" s="291" t="s">
        <v>71</v>
      </c>
      <c r="B193" s="171" t="s">
        <v>1553</v>
      </c>
      <c r="C193" s="172">
        <v>35167000</v>
      </c>
      <c r="D193" s="171" t="s">
        <v>8747</v>
      </c>
      <c r="E193" s="171" t="s">
        <v>5546</v>
      </c>
      <c r="F193" s="171" t="s">
        <v>7193</v>
      </c>
    </row>
    <row r="194" spans="1:6">
      <c r="A194" s="170"/>
      <c r="B194" s="153"/>
      <c r="C194" s="172"/>
      <c r="D194" s="153"/>
      <c r="E194" s="153"/>
      <c r="F194" s="153"/>
    </row>
    <row r="195" spans="1:6" s="156" customFormat="1">
      <c r="A195" s="157" t="s">
        <v>8837</v>
      </c>
      <c r="B195" s="153" t="s">
        <v>166</v>
      </c>
      <c r="C195" s="154">
        <f>SUM(C196)</f>
        <v>10800000</v>
      </c>
      <c r="D195" s="153"/>
      <c r="E195" s="153"/>
      <c r="F195" s="153"/>
    </row>
    <row r="196" spans="1:6" s="156" customFormat="1">
      <c r="A196" s="290" t="s">
        <v>8799</v>
      </c>
      <c r="B196" s="174" t="s">
        <v>1646</v>
      </c>
      <c r="C196" s="154">
        <f>SUM(C197)</f>
        <v>10800000</v>
      </c>
      <c r="D196" s="171"/>
      <c r="E196" s="171"/>
      <c r="F196" s="171"/>
    </row>
    <row r="197" spans="1:6" ht="27.6">
      <c r="A197" s="291" t="s">
        <v>3</v>
      </c>
      <c r="B197" s="171" t="s">
        <v>1647</v>
      </c>
      <c r="C197" s="172">
        <v>10800000</v>
      </c>
      <c r="D197" s="171" t="s">
        <v>8748</v>
      </c>
      <c r="E197" s="171" t="s">
        <v>5254</v>
      </c>
      <c r="F197" s="171" t="s">
        <v>7193</v>
      </c>
    </row>
    <row r="198" spans="1:6">
      <c r="A198" s="170"/>
      <c r="B198" s="171"/>
      <c r="C198" s="172"/>
      <c r="D198" s="153"/>
      <c r="E198" s="153"/>
      <c r="F198" s="153"/>
    </row>
    <row r="199" spans="1:6" s="156" customFormat="1">
      <c r="A199" s="157"/>
      <c r="B199" s="153" t="s">
        <v>167</v>
      </c>
      <c r="C199" s="154">
        <f>SUM(C200)</f>
        <v>3050000</v>
      </c>
      <c r="D199" s="153"/>
      <c r="E199" s="153"/>
      <c r="F199" s="153"/>
    </row>
    <row r="200" spans="1:6" s="156" customFormat="1">
      <c r="A200" s="157" t="s">
        <v>8838</v>
      </c>
      <c r="B200" s="153" t="s">
        <v>169</v>
      </c>
      <c r="C200" s="154">
        <f>SUM(C201)</f>
        <v>3050000</v>
      </c>
      <c r="D200" s="153"/>
      <c r="E200" s="153"/>
      <c r="F200" s="153"/>
    </row>
    <row r="201" spans="1:6" s="156" customFormat="1">
      <c r="A201" s="290" t="s">
        <v>8799</v>
      </c>
      <c r="B201" s="174" t="s">
        <v>1669</v>
      </c>
      <c r="C201" s="154">
        <f>SUM(C202)</f>
        <v>3050000</v>
      </c>
      <c r="D201" s="153"/>
      <c r="E201" s="153"/>
      <c r="F201" s="153"/>
    </row>
    <row r="202" spans="1:6" ht="27.6">
      <c r="A202" s="291" t="s">
        <v>3</v>
      </c>
      <c r="B202" s="171" t="s">
        <v>1671</v>
      </c>
      <c r="C202" s="172">
        <v>3050000</v>
      </c>
      <c r="D202" s="171" t="s">
        <v>8749</v>
      </c>
      <c r="E202" s="171" t="s">
        <v>5111</v>
      </c>
      <c r="F202" s="171" t="s">
        <v>8687</v>
      </c>
    </row>
  </sheetData>
  <pageMargins left="0.39370078740157483" right="0.39370078740157483" top="0.39370078740157483" bottom="0.47244094488188981" header="0.31496062992125984" footer="0.31496062992125984"/>
  <pageSetup paperSize="403" scale="68" firstPageNumber="296" fitToHeight="0" orientation="landscape" useFirstPageNumber="1" horizontalDpi="200" verticalDpi="200" r:id="rId1"/>
  <headerFooter>
    <oddFooter>&amp;CInformasi APBD Tahun 2016&amp;R&amp;P</oddFooter>
  </headerFooter>
  <rowBreaks count="5" manualBreakCount="5">
    <brk id="74" max="16383" man="1"/>
    <brk id="96" max="16383" man="1"/>
    <brk id="118" max="16383" man="1"/>
    <brk id="140" max="16383" man="1"/>
    <brk id="178" max="16383" man="1"/>
  </rowBreaks>
</worksheet>
</file>

<file path=xl/worksheets/sheet36.xml><?xml version="1.0" encoding="utf-8"?>
<worksheet xmlns="http://schemas.openxmlformats.org/spreadsheetml/2006/main" xmlns:r="http://schemas.openxmlformats.org/officeDocument/2006/relationships">
  <sheetPr>
    <tabColor rgb="FFFFFF00"/>
    <pageSetUpPr fitToPage="1"/>
  </sheetPr>
  <dimension ref="A1:F74"/>
  <sheetViews>
    <sheetView view="pageBreakPreview" topLeftCell="A64" zoomScaleSheetLayoutView="100" workbookViewId="0">
      <selection activeCell="A60" sqref="A60"/>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119</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119</v>
      </c>
      <c r="C6" s="154">
        <f>SUM(C8,C37,C44,C48,C52,C60)</f>
        <v>396200000</v>
      </c>
      <c r="D6" s="155"/>
      <c r="E6" s="155"/>
      <c r="F6" s="155"/>
    </row>
    <row r="7" spans="1:6" s="156" customFormat="1">
      <c r="A7" s="157"/>
      <c r="B7" s="153"/>
      <c r="C7" s="154"/>
      <c r="D7" s="155"/>
      <c r="E7" s="155"/>
      <c r="F7" s="155"/>
    </row>
    <row r="8" spans="1:6" s="156" customFormat="1" ht="27.6">
      <c r="A8" s="157" t="s">
        <v>8798</v>
      </c>
      <c r="B8" s="258" t="s">
        <v>149</v>
      </c>
      <c r="C8" s="154">
        <f>SUM(C9,C22,C34)</f>
        <v>264200000</v>
      </c>
      <c r="D8" s="155"/>
      <c r="E8" s="155"/>
      <c r="F8" s="155"/>
    </row>
    <row r="9" spans="1:6" s="156" customFormat="1" ht="27.6">
      <c r="A9" s="290" t="s">
        <v>8799</v>
      </c>
      <c r="B9" s="174" t="s">
        <v>187</v>
      </c>
      <c r="C9" s="154">
        <f>SUM(C10:C20)</f>
        <v>140350000</v>
      </c>
      <c r="D9" s="155"/>
      <c r="E9" s="155"/>
      <c r="F9" s="155"/>
    </row>
    <row r="10" spans="1:6" ht="41.4">
      <c r="A10" s="291" t="s">
        <v>3</v>
      </c>
      <c r="B10" s="171" t="s">
        <v>188</v>
      </c>
      <c r="C10" s="172">
        <v>750000</v>
      </c>
      <c r="D10" s="171" t="s">
        <v>5358</v>
      </c>
      <c r="E10" s="171" t="s">
        <v>5359</v>
      </c>
      <c r="F10" s="171" t="s">
        <v>119</v>
      </c>
    </row>
    <row r="11" spans="1:6" ht="27.6">
      <c r="A11" s="291" t="s">
        <v>4</v>
      </c>
      <c r="B11" s="171" t="s">
        <v>189</v>
      </c>
      <c r="C11" s="172">
        <v>22200000</v>
      </c>
      <c r="D11" s="171" t="s">
        <v>5360</v>
      </c>
      <c r="E11" s="171" t="s">
        <v>5192</v>
      </c>
      <c r="F11" s="171" t="s">
        <v>119</v>
      </c>
    </row>
    <row r="12" spans="1:6" ht="27.6">
      <c r="A12" s="291" t="s">
        <v>5</v>
      </c>
      <c r="B12" s="171" t="s">
        <v>362</v>
      </c>
      <c r="C12" s="172">
        <v>61354000</v>
      </c>
      <c r="D12" s="171" t="s">
        <v>5361</v>
      </c>
      <c r="E12" s="171">
        <v>1</v>
      </c>
      <c r="F12" s="171" t="s">
        <v>119</v>
      </c>
    </row>
    <row r="13" spans="1:6" ht="27.6">
      <c r="A13" s="291" t="s">
        <v>8800</v>
      </c>
      <c r="B13" s="171" t="s">
        <v>191</v>
      </c>
      <c r="C13" s="172">
        <v>7000000</v>
      </c>
      <c r="D13" s="171" t="s">
        <v>5362</v>
      </c>
      <c r="E13" s="171" t="s">
        <v>5192</v>
      </c>
      <c r="F13" s="171" t="s">
        <v>119</v>
      </c>
    </row>
    <row r="14" spans="1:6">
      <c r="A14" s="291" t="s">
        <v>71</v>
      </c>
      <c r="B14" s="171" t="s">
        <v>192</v>
      </c>
      <c r="C14" s="172">
        <v>4000000</v>
      </c>
      <c r="D14" s="171" t="s">
        <v>5363</v>
      </c>
      <c r="E14" s="171" t="s">
        <v>5301</v>
      </c>
      <c r="F14" s="171" t="s">
        <v>119</v>
      </c>
    </row>
    <row r="15" spans="1:6" ht="27.6">
      <c r="A15" s="291" t="s">
        <v>8801</v>
      </c>
      <c r="B15" s="171" t="s">
        <v>193</v>
      </c>
      <c r="C15" s="172">
        <v>1500000</v>
      </c>
      <c r="D15" s="171" t="s">
        <v>5364</v>
      </c>
      <c r="E15" s="171" t="s">
        <v>5365</v>
      </c>
      <c r="F15" s="171" t="s">
        <v>119</v>
      </c>
    </row>
    <row r="16" spans="1:6" ht="27.6">
      <c r="A16" s="291" t="s">
        <v>8802</v>
      </c>
      <c r="B16" s="171" t="s">
        <v>363</v>
      </c>
      <c r="C16" s="172">
        <v>1500000</v>
      </c>
      <c r="D16" s="171" t="s">
        <v>5366</v>
      </c>
      <c r="E16" s="171" t="s">
        <v>5367</v>
      </c>
      <c r="F16" s="171" t="s">
        <v>119</v>
      </c>
    </row>
    <row r="17" spans="1:6" ht="27.6">
      <c r="A17" s="291" t="s">
        <v>8803</v>
      </c>
      <c r="B17" s="171" t="s">
        <v>900</v>
      </c>
      <c r="C17" s="172">
        <v>9000000</v>
      </c>
      <c r="D17" s="171" t="s">
        <v>5368</v>
      </c>
      <c r="E17" s="171" t="s">
        <v>5369</v>
      </c>
      <c r="F17" s="171" t="s">
        <v>119</v>
      </c>
    </row>
    <row r="18" spans="1:6">
      <c r="A18" s="291" t="s">
        <v>8804</v>
      </c>
      <c r="B18" s="171" t="s">
        <v>195</v>
      </c>
      <c r="C18" s="172">
        <v>20056000</v>
      </c>
      <c r="D18" s="171" t="s">
        <v>5370</v>
      </c>
      <c r="E18" s="171" t="s">
        <v>5254</v>
      </c>
      <c r="F18" s="171" t="s">
        <v>119</v>
      </c>
    </row>
    <row r="19" spans="1:6" ht="27.6">
      <c r="A19" s="291" t="s">
        <v>3729</v>
      </c>
      <c r="B19" s="171" t="s">
        <v>196</v>
      </c>
      <c r="C19" s="172">
        <v>7990000</v>
      </c>
      <c r="D19" s="171" t="s">
        <v>5371</v>
      </c>
      <c r="E19" s="171" t="s">
        <v>5372</v>
      </c>
      <c r="F19" s="171" t="s">
        <v>119</v>
      </c>
    </row>
    <row r="20" spans="1:6">
      <c r="A20" s="291" t="s">
        <v>3730</v>
      </c>
      <c r="B20" s="171" t="s">
        <v>1259</v>
      </c>
      <c r="C20" s="172">
        <v>5000000</v>
      </c>
      <c r="D20" s="171" t="s">
        <v>5373</v>
      </c>
      <c r="E20" s="171" t="s">
        <v>5374</v>
      </c>
      <c r="F20" s="171" t="s">
        <v>119</v>
      </c>
    </row>
    <row r="21" spans="1:6">
      <c r="A21" s="170"/>
      <c r="B21" s="171"/>
      <c r="C21" s="172"/>
      <c r="D21" s="171"/>
      <c r="E21" s="171"/>
      <c r="F21" s="171"/>
    </row>
    <row r="22" spans="1:6" s="156" customFormat="1" ht="27.6">
      <c r="A22" s="290" t="s">
        <v>8805</v>
      </c>
      <c r="B22" s="174" t="s">
        <v>198</v>
      </c>
      <c r="C22" s="154">
        <f>SUM(C23:C32)</f>
        <v>103750000</v>
      </c>
      <c r="D22" s="153"/>
      <c r="E22" s="153"/>
      <c r="F22" s="153"/>
    </row>
    <row r="23" spans="1:6" ht="27.6">
      <c r="A23" s="291" t="s">
        <v>3</v>
      </c>
      <c r="B23" s="171" t="s">
        <v>1266</v>
      </c>
      <c r="C23" s="172">
        <v>5000000</v>
      </c>
      <c r="D23" s="171" t="s">
        <v>5375</v>
      </c>
      <c r="E23" s="171" t="s">
        <v>5376</v>
      </c>
      <c r="F23" s="171" t="s">
        <v>119</v>
      </c>
    </row>
    <row r="24" spans="1:6" ht="27.6">
      <c r="A24" s="291" t="s">
        <v>4</v>
      </c>
      <c r="B24" s="171" t="s">
        <v>200</v>
      </c>
      <c r="C24" s="172">
        <v>11000000</v>
      </c>
      <c r="D24" s="171" t="s">
        <v>5377</v>
      </c>
      <c r="E24" s="171" t="s">
        <v>5378</v>
      </c>
      <c r="F24" s="171" t="s">
        <v>119</v>
      </c>
    </row>
    <row r="25" spans="1:6" ht="27.6">
      <c r="A25" s="291" t="s">
        <v>5</v>
      </c>
      <c r="B25" s="171" t="s">
        <v>364</v>
      </c>
      <c r="C25" s="172">
        <v>20000000</v>
      </c>
      <c r="D25" s="171" t="s">
        <v>5379</v>
      </c>
      <c r="E25" s="171" t="s">
        <v>5380</v>
      </c>
      <c r="F25" s="171" t="s">
        <v>119</v>
      </c>
    </row>
    <row r="26" spans="1:6">
      <c r="A26" s="291" t="s">
        <v>8800</v>
      </c>
      <c r="B26" s="171" t="s">
        <v>478</v>
      </c>
      <c r="C26" s="172">
        <v>8000000</v>
      </c>
      <c r="D26" s="171" t="s">
        <v>5381</v>
      </c>
      <c r="E26" s="171" t="s">
        <v>5207</v>
      </c>
      <c r="F26" s="171" t="s">
        <v>119</v>
      </c>
    </row>
    <row r="27" spans="1:6">
      <c r="A27" s="291" t="s">
        <v>71</v>
      </c>
      <c r="B27" s="171" t="s">
        <v>1496</v>
      </c>
      <c r="C27" s="172">
        <v>8000000</v>
      </c>
      <c r="D27" s="171" t="s">
        <v>5382</v>
      </c>
      <c r="E27" s="171" t="s">
        <v>5207</v>
      </c>
      <c r="F27" s="171" t="s">
        <v>119</v>
      </c>
    </row>
    <row r="28" spans="1:6" ht="27.6">
      <c r="A28" s="291" t="s">
        <v>8801</v>
      </c>
      <c r="B28" s="171" t="s">
        <v>201</v>
      </c>
      <c r="C28" s="172">
        <v>10000000</v>
      </c>
      <c r="D28" s="171" t="s">
        <v>5383</v>
      </c>
      <c r="E28" s="171" t="s">
        <v>5207</v>
      </c>
      <c r="F28" s="171" t="s">
        <v>119</v>
      </c>
    </row>
    <row r="29" spans="1:6" ht="27.6">
      <c r="A29" s="291" t="s">
        <v>8802</v>
      </c>
      <c r="B29" s="171" t="s">
        <v>202</v>
      </c>
      <c r="C29" s="172">
        <v>30000000</v>
      </c>
      <c r="D29" s="171" t="s">
        <v>5384</v>
      </c>
      <c r="E29" s="171" t="s">
        <v>5254</v>
      </c>
      <c r="F29" s="171" t="s">
        <v>119</v>
      </c>
    </row>
    <row r="30" spans="1:6" ht="27.6">
      <c r="A30" s="291" t="s">
        <v>8803</v>
      </c>
      <c r="B30" s="171" t="s">
        <v>204</v>
      </c>
      <c r="C30" s="172">
        <v>6750000</v>
      </c>
      <c r="D30" s="171" t="s">
        <v>5385</v>
      </c>
      <c r="E30" s="171" t="s">
        <v>5365</v>
      </c>
      <c r="F30" s="171" t="s">
        <v>119</v>
      </c>
    </row>
    <row r="31" spans="1:6">
      <c r="A31" s="291" t="s">
        <v>8804</v>
      </c>
      <c r="B31" s="171" t="s">
        <v>366</v>
      </c>
      <c r="C31" s="172">
        <v>3000000</v>
      </c>
      <c r="D31" s="171" t="s">
        <v>5386</v>
      </c>
      <c r="E31" s="171" t="s">
        <v>5260</v>
      </c>
      <c r="F31" s="171" t="s">
        <v>119</v>
      </c>
    </row>
    <row r="32" spans="1:6">
      <c r="A32" s="291" t="s">
        <v>3729</v>
      </c>
      <c r="B32" s="171" t="s">
        <v>367</v>
      </c>
      <c r="C32" s="172">
        <v>2000000</v>
      </c>
      <c r="D32" s="171" t="s">
        <v>5387</v>
      </c>
      <c r="E32" s="171" t="s">
        <v>5388</v>
      </c>
      <c r="F32" s="171" t="s">
        <v>119</v>
      </c>
    </row>
    <row r="33" spans="1:6">
      <c r="A33" s="170"/>
      <c r="B33" s="171"/>
      <c r="C33" s="172"/>
      <c r="D33" s="171"/>
      <c r="E33" s="171"/>
      <c r="F33" s="171"/>
    </row>
    <row r="34" spans="1:6" s="156" customFormat="1" ht="27.6">
      <c r="A34" s="290" t="s">
        <v>8806</v>
      </c>
      <c r="B34" s="176" t="s">
        <v>209</v>
      </c>
      <c r="C34" s="154">
        <f>SUM(C35)</f>
        <v>20100000</v>
      </c>
      <c r="D34" s="153"/>
      <c r="E34" s="153"/>
      <c r="F34" s="153"/>
    </row>
    <row r="35" spans="1:6" ht="55.2">
      <c r="A35" s="291" t="s">
        <v>3</v>
      </c>
      <c r="B35" s="171" t="s">
        <v>210</v>
      </c>
      <c r="C35" s="172">
        <v>20100000</v>
      </c>
      <c r="D35" s="171" t="s">
        <v>5389</v>
      </c>
      <c r="E35" s="171" t="s">
        <v>5192</v>
      </c>
      <c r="F35" s="171" t="s">
        <v>119</v>
      </c>
    </row>
    <row r="36" spans="1:6">
      <c r="A36" s="170"/>
      <c r="B36" s="171"/>
      <c r="C36" s="172"/>
      <c r="D36" s="171"/>
      <c r="E36" s="171"/>
      <c r="F36" s="171"/>
    </row>
    <row r="37" spans="1:6" s="156" customFormat="1" ht="27.6">
      <c r="A37" s="157" t="s">
        <v>8813</v>
      </c>
      <c r="B37" s="153" t="s">
        <v>113</v>
      </c>
      <c r="C37" s="154">
        <f>SUM(C38,C41)</f>
        <v>14000000</v>
      </c>
      <c r="D37" s="153"/>
      <c r="E37" s="153"/>
      <c r="F37" s="153"/>
    </row>
    <row r="38" spans="1:6" s="156" customFormat="1" ht="27.6">
      <c r="A38" s="290" t="s">
        <v>8799</v>
      </c>
      <c r="B38" s="174" t="s">
        <v>941</v>
      </c>
      <c r="C38" s="154">
        <f>SUM(C39)</f>
        <v>6000000</v>
      </c>
      <c r="D38" s="153"/>
      <c r="E38" s="153"/>
      <c r="F38" s="153"/>
    </row>
    <row r="39" spans="1:6" ht="55.2">
      <c r="A39" s="291" t="s">
        <v>3</v>
      </c>
      <c r="B39" s="171" t="s">
        <v>942</v>
      </c>
      <c r="C39" s="172">
        <v>6000000</v>
      </c>
      <c r="D39" s="171" t="s">
        <v>5390</v>
      </c>
      <c r="E39" s="171" t="s">
        <v>5391</v>
      </c>
      <c r="F39" s="171" t="s">
        <v>119</v>
      </c>
    </row>
    <row r="40" spans="1:6">
      <c r="A40" s="170"/>
      <c r="B40" s="171"/>
      <c r="C40" s="172"/>
      <c r="D40" s="171"/>
      <c r="E40" s="171"/>
      <c r="F40" s="171"/>
    </row>
    <row r="41" spans="1:6" s="156" customFormat="1" ht="27.6">
      <c r="A41" s="290" t="s">
        <v>8805</v>
      </c>
      <c r="B41" s="174" t="s">
        <v>926</v>
      </c>
      <c r="C41" s="154">
        <f>SUM(C42)</f>
        <v>8000000</v>
      </c>
      <c r="D41" s="153"/>
      <c r="E41" s="153"/>
      <c r="F41" s="153"/>
    </row>
    <row r="42" spans="1:6" ht="27.6">
      <c r="A42" s="291" t="s">
        <v>3</v>
      </c>
      <c r="B42" s="171" t="s">
        <v>939</v>
      </c>
      <c r="C42" s="172">
        <v>8000000</v>
      </c>
      <c r="D42" s="171" t="s">
        <v>5408</v>
      </c>
      <c r="E42" s="171" t="s">
        <v>5391</v>
      </c>
      <c r="F42" s="171" t="s">
        <v>119</v>
      </c>
    </row>
    <row r="43" spans="1:6">
      <c r="A43" s="170"/>
      <c r="B43" s="153"/>
      <c r="C43" s="172"/>
      <c r="D43" s="171"/>
      <c r="E43" s="171"/>
      <c r="F43" s="171"/>
    </row>
    <row r="44" spans="1:6" s="156" customFormat="1">
      <c r="A44" s="157" t="s">
        <v>8814</v>
      </c>
      <c r="B44" s="153" t="s">
        <v>127</v>
      </c>
      <c r="C44" s="154">
        <f>SUM(C45)</f>
        <v>5000000</v>
      </c>
      <c r="D44" s="153"/>
      <c r="E44" s="153"/>
      <c r="F44" s="153"/>
    </row>
    <row r="45" spans="1:6" s="156" customFormat="1" ht="27.6">
      <c r="A45" s="290" t="s">
        <v>8799</v>
      </c>
      <c r="B45" s="174" t="s">
        <v>975</v>
      </c>
      <c r="C45" s="154">
        <f>SUM(C46)</f>
        <v>5000000</v>
      </c>
      <c r="D45" s="153"/>
      <c r="E45" s="153"/>
      <c r="F45" s="153"/>
    </row>
    <row r="46" spans="1:6" ht="27.6">
      <c r="A46" s="291" t="s">
        <v>3</v>
      </c>
      <c r="B46" s="171" t="s">
        <v>1004</v>
      </c>
      <c r="C46" s="172">
        <v>5000000</v>
      </c>
      <c r="D46" s="171" t="s">
        <v>5392</v>
      </c>
      <c r="E46" s="171" t="s">
        <v>5391</v>
      </c>
      <c r="F46" s="171" t="s">
        <v>119</v>
      </c>
    </row>
    <row r="47" spans="1:6">
      <c r="A47" s="170"/>
      <c r="B47" s="153"/>
      <c r="C47" s="172"/>
      <c r="D47" s="171"/>
      <c r="E47" s="171"/>
      <c r="F47" s="171"/>
    </row>
    <row r="48" spans="1:6" s="156" customFormat="1">
      <c r="A48" s="157" t="s">
        <v>8815</v>
      </c>
      <c r="B48" s="153" t="s">
        <v>134</v>
      </c>
      <c r="C48" s="154">
        <f>SUM(C49)</f>
        <v>11600000</v>
      </c>
      <c r="D48" s="153"/>
      <c r="E48" s="153"/>
      <c r="F48" s="153"/>
    </row>
    <row r="49" spans="1:6" s="156" customFormat="1" ht="27.6">
      <c r="A49" s="290" t="s">
        <v>8799</v>
      </c>
      <c r="B49" s="174" t="s">
        <v>1076</v>
      </c>
      <c r="C49" s="154">
        <f>SUM(C50)</f>
        <v>11600000</v>
      </c>
      <c r="D49" s="153"/>
      <c r="E49" s="153"/>
      <c r="F49" s="153"/>
    </row>
    <row r="50" spans="1:6" ht="41.4">
      <c r="A50" s="291" t="s">
        <v>3</v>
      </c>
      <c r="B50" s="171" t="s">
        <v>1088</v>
      </c>
      <c r="C50" s="172">
        <v>11600000</v>
      </c>
      <c r="D50" s="171" t="s">
        <v>5393</v>
      </c>
      <c r="E50" s="171" t="s">
        <v>5192</v>
      </c>
      <c r="F50" s="171" t="s">
        <v>119</v>
      </c>
    </row>
    <row r="51" spans="1:6">
      <c r="A51" s="170"/>
      <c r="B51" s="153"/>
      <c r="C51" s="172"/>
      <c r="D51" s="171"/>
      <c r="E51" s="171"/>
      <c r="F51" s="171"/>
    </row>
    <row r="52" spans="1:6" s="156" customFormat="1">
      <c r="A52" s="157" t="s">
        <v>8816</v>
      </c>
      <c r="B52" s="153" t="s">
        <v>146</v>
      </c>
      <c r="C52" s="154">
        <f>SUM(C53,C57)</f>
        <v>45400000</v>
      </c>
      <c r="D52" s="153"/>
      <c r="E52" s="153"/>
      <c r="F52" s="153"/>
    </row>
    <row r="53" spans="1:6" s="156" customFormat="1" ht="27.6">
      <c r="A53" s="290" t="s">
        <v>8799</v>
      </c>
      <c r="B53" s="174" t="s">
        <v>1152</v>
      </c>
      <c r="C53" s="154">
        <f>SUM(C54:C55)</f>
        <v>25400000</v>
      </c>
      <c r="D53" s="153"/>
      <c r="E53" s="153"/>
      <c r="F53" s="153"/>
    </row>
    <row r="54" spans="1:6" ht="27.6">
      <c r="A54" s="291" t="s">
        <v>3</v>
      </c>
      <c r="B54" s="171" t="s">
        <v>1229</v>
      </c>
      <c r="C54" s="172">
        <v>5000000</v>
      </c>
      <c r="D54" s="171" t="s">
        <v>5394</v>
      </c>
      <c r="E54" s="171" t="s">
        <v>5395</v>
      </c>
      <c r="F54" s="171" t="s">
        <v>119</v>
      </c>
    </row>
    <row r="55" spans="1:6">
      <c r="A55" s="291" t="s">
        <v>4</v>
      </c>
      <c r="B55" s="171" t="s">
        <v>1230</v>
      </c>
      <c r="C55" s="172">
        <v>20400000</v>
      </c>
      <c r="D55" s="171" t="s">
        <v>5396</v>
      </c>
      <c r="E55" s="171" t="s">
        <v>5391</v>
      </c>
      <c r="F55" s="171" t="s">
        <v>119</v>
      </c>
    </row>
    <row r="56" spans="1:6">
      <c r="A56" s="170"/>
      <c r="B56" s="171"/>
      <c r="C56" s="172"/>
      <c r="D56" s="171"/>
      <c r="E56" s="171"/>
      <c r="F56" s="171"/>
    </row>
    <row r="57" spans="1:6" s="156" customFormat="1" ht="27.6">
      <c r="A57" s="290" t="s">
        <v>8805</v>
      </c>
      <c r="B57" s="174" t="s">
        <v>1165</v>
      </c>
      <c r="C57" s="154">
        <f>SUM(C58)</f>
        <v>20000000</v>
      </c>
      <c r="D57" s="153"/>
      <c r="E57" s="153"/>
      <c r="F57" s="153"/>
    </row>
    <row r="58" spans="1:6" ht="27.6">
      <c r="A58" s="291" t="s">
        <v>3</v>
      </c>
      <c r="B58" s="171" t="s">
        <v>1231</v>
      </c>
      <c r="C58" s="172">
        <v>20000000</v>
      </c>
      <c r="D58" s="171" t="s">
        <v>5397</v>
      </c>
      <c r="E58" s="171" t="s">
        <v>5192</v>
      </c>
      <c r="F58" s="171" t="s">
        <v>119</v>
      </c>
    </row>
    <row r="59" spans="1:6">
      <c r="A59" s="170"/>
      <c r="B59" s="153"/>
      <c r="C59" s="172"/>
      <c r="D59" s="171"/>
      <c r="E59" s="171"/>
      <c r="F59" s="171"/>
    </row>
    <row r="60" spans="1:6" s="156" customFormat="1">
      <c r="A60" s="157" t="s">
        <v>8826</v>
      </c>
      <c r="B60" s="153" t="s">
        <v>158</v>
      </c>
      <c r="C60" s="154">
        <f>SUM(C61,C64,C68,C73)</f>
        <v>56000000</v>
      </c>
      <c r="D60" s="153"/>
      <c r="E60" s="153"/>
      <c r="F60" s="153"/>
    </row>
    <row r="61" spans="1:6" s="156" customFormat="1" ht="27.6">
      <c r="A61" s="290" t="s">
        <v>8799</v>
      </c>
      <c r="B61" s="174" t="s">
        <v>1534</v>
      </c>
      <c r="C61" s="154">
        <f>SUM(C62)</f>
        <v>7000000</v>
      </c>
      <c r="D61" s="153"/>
      <c r="E61" s="153"/>
      <c r="F61" s="153"/>
    </row>
    <row r="62" spans="1:6" ht="41.4">
      <c r="A62" s="291" t="s">
        <v>3</v>
      </c>
      <c r="B62" s="171" t="s">
        <v>1575</v>
      </c>
      <c r="C62" s="172">
        <v>7000000</v>
      </c>
      <c r="D62" s="171" t="s">
        <v>5398</v>
      </c>
      <c r="E62" s="171" t="s">
        <v>5391</v>
      </c>
      <c r="F62" s="171" t="s">
        <v>119</v>
      </c>
    </row>
    <row r="63" spans="1:6">
      <c r="A63" s="170"/>
      <c r="B63" s="171"/>
      <c r="C63" s="172"/>
      <c r="D63" s="171"/>
      <c r="E63" s="171"/>
      <c r="F63" s="171"/>
    </row>
    <row r="64" spans="1:6" s="156" customFormat="1" ht="27.6">
      <c r="A64" s="290" t="s">
        <v>8805</v>
      </c>
      <c r="B64" s="174" t="s">
        <v>1536</v>
      </c>
      <c r="C64" s="154">
        <f>SUM(C65:C66)</f>
        <v>30000000</v>
      </c>
      <c r="D64" s="153"/>
      <c r="E64" s="153"/>
      <c r="F64" s="153"/>
    </row>
    <row r="65" spans="1:6">
      <c r="A65" s="291" t="s">
        <v>3</v>
      </c>
      <c r="B65" s="171" t="s">
        <v>1537</v>
      </c>
      <c r="C65" s="172">
        <v>10000000</v>
      </c>
      <c r="D65" s="171" t="s">
        <v>5399</v>
      </c>
      <c r="E65" s="171" t="s">
        <v>5400</v>
      </c>
      <c r="F65" s="171" t="s">
        <v>119</v>
      </c>
    </row>
    <row r="66" spans="1:6" ht="27.6">
      <c r="A66" s="291" t="s">
        <v>4</v>
      </c>
      <c r="B66" s="171" t="s">
        <v>1576</v>
      </c>
      <c r="C66" s="172">
        <v>20000000</v>
      </c>
      <c r="D66" s="171" t="s">
        <v>5401</v>
      </c>
      <c r="E66" s="171" t="s">
        <v>5391</v>
      </c>
      <c r="F66" s="171" t="s">
        <v>119</v>
      </c>
    </row>
    <row r="67" spans="1:6">
      <c r="A67" s="170"/>
      <c r="B67" s="171"/>
      <c r="C67" s="172"/>
      <c r="D67" s="171"/>
      <c r="E67" s="171"/>
      <c r="F67" s="171"/>
    </row>
    <row r="68" spans="1:6" s="156" customFormat="1" ht="27.6">
      <c r="A68" s="290" t="s">
        <v>8806</v>
      </c>
      <c r="B68" s="174" t="s">
        <v>1510</v>
      </c>
      <c r="C68" s="154">
        <f>SUM(C69:C71)</f>
        <v>14000000</v>
      </c>
      <c r="D68" s="153"/>
      <c r="E68" s="153"/>
      <c r="F68" s="153"/>
    </row>
    <row r="69" spans="1:6" ht="27.6">
      <c r="A69" s="291" t="s">
        <v>3</v>
      </c>
      <c r="B69" s="171" t="s">
        <v>1540</v>
      </c>
      <c r="C69" s="172">
        <v>5000000</v>
      </c>
      <c r="D69" s="171" t="s">
        <v>5402</v>
      </c>
      <c r="E69" s="171" t="s">
        <v>5391</v>
      </c>
      <c r="F69" s="171" t="s">
        <v>119</v>
      </c>
    </row>
    <row r="70" spans="1:6" ht="27.6">
      <c r="A70" s="291" t="s">
        <v>4</v>
      </c>
      <c r="B70" s="171" t="s">
        <v>1512</v>
      </c>
      <c r="C70" s="172">
        <v>5000000</v>
      </c>
      <c r="D70" s="171" t="s">
        <v>5403</v>
      </c>
      <c r="E70" s="171" t="s">
        <v>5404</v>
      </c>
      <c r="F70" s="171" t="s">
        <v>119</v>
      </c>
    </row>
    <row r="71" spans="1:6" ht="27.6">
      <c r="A71" s="291" t="s">
        <v>5</v>
      </c>
      <c r="B71" s="171" t="s">
        <v>1541</v>
      </c>
      <c r="C71" s="172">
        <v>4000000</v>
      </c>
      <c r="D71" s="171" t="s">
        <v>5405</v>
      </c>
      <c r="E71" s="171" t="s">
        <v>5391</v>
      </c>
      <c r="F71" s="171" t="s">
        <v>119</v>
      </c>
    </row>
    <row r="72" spans="1:6">
      <c r="A72" s="170"/>
      <c r="B72" s="171"/>
      <c r="C72" s="172"/>
      <c r="D72" s="171"/>
      <c r="E72" s="171"/>
      <c r="F72" s="171"/>
    </row>
    <row r="73" spans="1:6" s="156" customFormat="1" ht="27.6">
      <c r="A73" s="290" t="s">
        <v>157</v>
      </c>
      <c r="B73" s="174" t="s">
        <v>1551</v>
      </c>
      <c r="C73" s="154">
        <f>SUM(C74)</f>
        <v>5000000</v>
      </c>
      <c r="D73" s="153"/>
      <c r="E73" s="153"/>
      <c r="F73" s="153"/>
    </row>
    <row r="74" spans="1:6" ht="27.6">
      <c r="A74" s="291" t="s">
        <v>3</v>
      </c>
      <c r="B74" s="171" t="s">
        <v>1577</v>
      </c>
      <c r="C74" s="172">
        <v>5000000</v>
      </c>
      <c r="D74" s="171" t="s">
        <v>5406</v>
      </c>
      <c r="E74" s="171" t="s">
        <v>5407</v>
      </c>
      <c r="F74" s="171" t="s">
        <v>119</v>
      </c>
    </row>
  </sheetData>
  <pageMargins left="0.39370078740157483" right="0.39370078740157483" top="0.39370078740157483" bottom="0.47244094488188981" header="0.31496062992125984" footer="0.31496062992125984"/>
  <pageSetup paperSize="403" scale="68" firstPageNumber="305" fitToHeight="0" orientation="landscape" useFirstPageNumber="1" horizontalDpi="200" verticalDpi="200" r:id="rId1"/>
  <headerFooter>
    <oddFooter>&amp;CInformasi APBD Tahun 2016&amp;R&amp;P</oddFooter>
  </headerFooter>
  <rowBreaks count="2" manualBreakCount="2">
    <brk id="47" max="16383" man="1"/>
    <brk id="67" max="16383" man="1"/>
  </rowBreaks>
</worksheet>
</file>

<file path=xl/worksheets/sheet37.xml><?xml version="1.0" encoding="utf-8"?>
<worksheet xmlns="http://schemas.openxmlformats.org/spreadsheetml/2006/main" xmlns:r="http://schemas.openxmlformats.org/officeDocument/2006/relationships">
  <sheetPr>
    <tabColor rgb="FFFFFF00"/>
    <pageSetUpPr fitToPage="1"/>
  </sheetPr>
  <dimension ref="A1:F50"/>
  <sheetViews>
    <sheetView view="pageBreakPreview" topLeftCell="A34" zoomScaleSheetLayoutView="100" workbookViewId="0">
      <selection activeCell="A11" sqref="A11:A18"/>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138</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138</v>
      </c>
      <c r="C6" s="154">
        <f>SUM(C8,C30,C34,C41)</f>
        <v>402062000</v>
      </c>
      <c r="D6" s="155"/>
      <c r="E6" s="155"/>
      <c r="F6" s="155"/>
    </row>
    <row r="7" spans="1:6" s="156" customFormat="1">
      <c r="A7" s="157"/>
      <c r="B7" s="153"/>
      <c r="C7" s="154"/>
      <c r="D7" s="155"/>
      <c r="E7" s="155"/>
      <c r="F7" s="155"/>
    </row>
    <row r="8" spans="1:6" s="156" customFormat="1" ht="27.6">
      <c r="A8" s="157" t="s">
        <v>8798</v>
      </c>
      <c r="B8" s="258" t="s">
        <v>149</v>
      </c>
      <c r="C8" s="154">
        <f>SUM(C9,C20,C27)</f>
        <v>297280000</v>
      </c>
      <c r="D8" s="155"/>
      <c r="E8" s="155"/>
      <c r="F8" s="155"/>
    </row>
    <row r="9" spans="1:6" s="156" customFormat="1" ht="27.6">
      <c r="A9" s="290" t="s">
        <v>8799</v>
      </c>
      <c r="B9" s="174" t="s">
        <v>187</v>
      </c>
      <c r="C9" s="154">
        <f>SUM(C10:C18)</f>
        <v>120911000</v>
      </c>
      <c r="D9" s="155"/>
      <c r="E9" s="155"/>
      <c r="F9" s="155"/>
    </row>
    <row r="10" spans="1:6" ht="27.6">
      <c r="A10" s="291" t="s">
        <v>3</v>
      </c>
      <c r="B10" s="171" t="s">
        <v>189</v>
      </c>
      <c r="C10" s="172">
        <v>22800000</v>
      </c>
      <c r="D10" s="171" t="s">
        <v>6913</v>
      </c>
      <c r="E10" s="171" t="s">
        <v>6914</v>
      </c>
      <c r="F10" s="171" t="s">
        <v>138</v>
      </c>
    </row>
    <row r="11" spans="1:6" ht="27.6">
      <c r="A11" s="291" t="s">
        <v>4</v>
      </c>
      <c r="B11" s="171" t="s">
        <v>362</v>
      </c>
      <c r="C11" s="172">
        <v>14947000</v>
      </c>
      <c r="D11" s="171" t="s">
        <v>6915</v>
      </c>
      <c r="E11" s="171" t="s">
        <v>6916</v>
      </c>
      <c r="F11" s="171" t="s">
        <v>138</v>
      </c>
    </row>
    <row r="12" spans="1:6">
      <c r="A12" s="291" t="s">
        <v>5</v>
      </c>
      <c r="B12" s="171" t="s">
        <v>191</v>
      </c>
      <c r="C12" s="172">
        <v>12000000</v>
      </c>
      <c r="D12" s="171" t="s">
        <v>6917</v>
      </c>
      <c r="E12" s="171" t="s">
        <v>5941</v>
      </c>
      <c r="F12" s="171" t="s">
        <v>138</v>
      </c>
    </row>
    <row r="13" spans="1:6">
      <c r="A13" s="291" t="s">
        <v>8800</v>
      </c>
      <c r="B13" s="171" t="s">
        <v>192</v>
      </c>
      <c r="C13" s="172">
        <v>6000000</v>
      </c>
      <c r="D13" s="171" t="s">
        <v>6918</v>
      </c>
      <c r="E13" s="171" t="s">
        <v>5567</v>
      </c>
      <c r="F13" s="171" t="s">
        <v>138</v>
      </c>
    </row>
    <row r="14" spans="1:6" ht="27.6">
      <c r="A14" s="291" t="s">
        <v>71</v>
      </c>
      <c r="B14" s="171" t="s">
        <v>193</v>
      </c>
      <c r="C14" s="172">
        <v>3034000</v>
      </c>
      <c r="D14" s="171" t="s">
        <v>6919</v>
      </c>
      <c r="E14" s="171" t="s">
        <v>5303</v>
      </c>
      <c r="F14" s="171" t="s">
        <v>138</v>
      </c>
    </row>
    <row r="15" spans="1:6" ht="27.6">
      <c r="A15" s="291" t="s">
        <v>8801</v>
      </c>
      <c r="B15" s="171" t="s">
        <v>363</v>
      </c>
      <c r="C15" s="172">
        <v>1140000</v>
      </c>
      <c r="D15" s="171" t="s">
        <v>6920</v>
      </c>
      <c r="E15" s="171" t="s">
        <v>5596</v>
      </c>
      <c r="F15" s="171" t="s">
        <v>138</v>
      </c>
    </row>
    <row r="16" spans="1:6" ht="41.4">
      <c r="A16" s="291" t="s">
        <v>8802</v>
      </c>
      <c r="B16" s="171" t="s">
        <v>195</v>
      </c>
      <c r="C16" s="172">
        <v>23690000</v>
      </c>
      <c r="D16" s="171" t="s">
        <v>6921</v>
      </c>
      <c r="E16" s="171" t="s">
        <v>6922</v>
      </c>
      <c r="F16" s="171" t="s">
        <v>138</v>
      </c>
    </row>
    <row r="17" spans="1:6" ht="27.6">
      <c r="A17" s="291" t="s">
        <v>8803</v>
      </c>
      <c r="B17" s="171" t="s">
        <v>196</v>
      </c>
      <c r="C17" s="172">
        <v>28900000</v>
      </c>
      <c r="D17" s="171" t="s">
        <v>6923</v>
      </c>
      <c r="E17" s="171" t="s">
        <v>6924</v>
      </c>
      <c r="F17" s="171" t="s">
        <v>138</v>
      </c>
    </row>
    <row r="18" spans="1:6">
      <c r="A18" s="291" t="s">
        <v>8804</v>
      </c>
      <c r="B18" s="171" t="s">
        <v>1265</v>
      </c>
      <c r="C18" s="172">
        <v>8400000</v>
      </c>
      <c r="D18" s="171" t="s">
        <v>6925</v>
      </c>
      <c r="E18" s="171" t="s">
        <v>6926</v>
      </c>
      <c r="F18" s="171" t="s">
        <v>138</v>
      </c>
    </row>
    <row r="19" spans="1:6">
      <c r="A19" s="170"/>
      <c r="B19" s="171"/>
      <c r="C19" s="172"/>
      <c r="D19" s="173"/>
      <c r="E19" s="173"/>
      <c r="F19" s="173"/>
    </row>
    <row r="20" spans="1:6" s="156" customFormat="1" ht="27.6">
      <c r="A20" s="290" t="s">
        <v>8805</v>
      </c>
      <c r="B20" s="174" t="s">
        <v>198</v>
      </c>
      <c r="C20" s="154">
        <f>SUM(C21:C25)</f>
        <v>147145000</v>
      </c>
      <c r="D20" s="155"/>
      <c r="E20" s="155"/>
      <c r="F20" s="155"/>
    </row>
    <row r="21" spans="1:6" ht="41.4">
      <c r="A21" s="291" t="s">
        <v>3</v>
      </c>
      <c r="B21" s="171" t="s">
        <v>199</v>
      </c>
      <c r="C21" s="172">
        <v>41250000</v>
      </c>
      <c r="D21" s="171" t="s">
        <v>6927</v>
      </c>
      <c r="E21" s="171" t="s">
        <v>6392</v>
      </c>
      <c r="F21" s="171" t="s">
        <v>138</v>
      </c>
    </row>
    <row r="22" spans="1:6" ht="27.6">
      <c r="A22" s="291" t="s">
        <v>4</v>
      </c>
      <c r="B22" s="171" t="s">
        <v>201</v>
      </c>
      <c r="C22" s="172">
        <v>5795000</v>
      </c>
      <c r="D22" s="171" t="s">
        <v>6928</v>
      </c>
      <c r="E22" s="171" t="s">
        <v>5969</v>
      </c>
      <c r="F22" s="171" t="s">
        <v>138</v>
      </c>
    </row>
    <row r="23" spans="1:6" ht="27.6">
      <c r="A23" s="291" t="s">
        <v>5</v>
      </c>
      <c r="B23" s="171" t="s">
        <v>202</v>
      </c>
      <c r="C23" s="172">
        <v>29580000</v>
      </c>
      <c r="D23" s="171" t="s">
        <v>6929</v>
      </c>
      <c r="E23" s="171" t="s">
        <v>6930</v>
      </c>
      <c r="F23" s="171" t="s">
        <v>138</v>
      </c>
    </row>
    <row r="24" spans="1:6" ht="27.6">
      <c r="A24" s="291" t="s">
        <v>8800</v>
      </c>
      <c r="B24" s="171" t="s">
        <v>204</v>
      </c>
      <c r="C24" s="172">
        <v>8170000</v>
      </c>
      <c r="D24" s="171" t="s">
        <v>6931</v>
      </c>
      <c r="E24" s="171" t="s">
        <v>6248</v>
      </c>
      <c r="F24" s="171" t="s">
        <v>138</v>
      </c>
    </row>
    <row r="25" spans="1:6" ht="27.6">
      <c r="A25" s="291" t="s">
        <v>71</v>
      </c>
      <c r="B25" s="171" t="s">
        <v>1278</v>
      </c>
      <c r="C25" s="172">
        <v>62350000</v>
      </c>
      <c r="D25" s="171" t="s">
        <v>6932</v>
      </c>
      <c r="E25" s="171" t="s">
        <v>5569</v>
      </c>
      <c r="F25" s="171" t="s">
        <v>138</v>
      </c>
    </row>
    <row r="26" spans="1:6">
      <c r="A26" s="170"/>
      <c r="B26" s="171"/>
      <c r="C26" s="172"/>
      <c r="D26" s="173"/>
      <c r="E26" s="173"/>
      <c r="F26" s="173"/>
    </row>
    <row r="27" spans="1:6" s="156" customFormat="1" ht="27.6">
      <c r="A27" s="290" t="s">
        <v>8806</v>
      </c>
      <c r="B27" s="176" t="s">
        <v>209</v>
      </c>
      <c r="C27" s="154">
        <f>SUM(C28)</f>
        <v>29224000</v>
      </c>
      <c r="D27" s="155"/>
      <c r="E27" s="155"/>
      <c r="F27" s="155"/>
    </row>
    <row r="28" spans="1:6" ht="27.6">
      <c r="A28" s="291" t="s">
        <v>3</v>
      </c>
      <c r="B28" s="171" t="s">
        <v>210</v>
      </c>
      <c r="C28" s="172">
        <v>29224000</v>
      </c>
      <c r="D28" s="171" t="s">
        <v>6933</v>
      </c>
      <c r="E28" s="171" t="s">
        <v>6934</v>
      </c>
      <c r="F28" s="171" t="s">
        <v>138</v>
      </c>
    </row>
    <row r="29" spans="1:6">
      <c r="A29" s="170"/>
      <c r="B29" s="171"/>
      <c r="C29" s="172"/>
      <c r="D29" s="171"/>
      <c r="E29" s="171"/>
      <c r="F29" s="171"/>
    </row>
    <row r="30" spans="1:6" s="156" customFormat="1">
      <c r="A30" s="157" t="s">
        <v>8813</v>
      </c>
      <c r="B30" s="153" t="s">
        <v>134</v>
      </c>
      <c r="C30" s="154">
        <f>SUM(C31)</f>
        <v>11284000</v>
      </c>
      <c r="D30" s="153"/>
      <c r="E30" s="153"/>
      <c r="F30" s="153"/>
    </row>
    <row r="31" spans="1:6" s="156" customFormat="1" ht="27.6">
      <c r="A31" s="290" t="s">
        <v>8799</v>
      </c>
      <c r="B31" s="174" t="s">
        <v>1076</v>
      </c>
      <c r="C31" s="154">
        <f>SUM(C32)</f>
        <v>11284000</v>
      </c>
      <c r="D31" s="153"/>
      <c r="E31" s="153"/>
      <c r="F31" s="153"/>
    </row>
    <row r="32" spans="1:6" ht="27.6">
      <c r="A32" s="291" t="s">
        <v>3</v>
      </c>
      <c r="B32" s="171" t="s">
        <v>1088</v>
      </c>
      <c r="C32" s="172">
        <v>11284000</v>
      </c>
      <c r="D32" s="171" t="s">
        <v>6935</v>
      </c>
      <c r="E32" s="171" t="s">
        <v>6936</v>
      </c>
      <c r="F32" s="171" t="s">
        <v>138</v>
      </c>
    </row>
    <row r="33" spans="1:6">
      <c r="A33" s="170"/>
      <c r="B33" s="153"/>
      <c r="C33" s="172"/>
      <c r="D33" s="173"/>
      <c r="E33" s="173"/>
      <c r="F33" s="173"/>
    </row>
    <row r="34" spans="1:6" s="156" customFormat="1">
      <c r="A34" s="157" t="s">
        <v>8814</v>
      </c>
      <c r="B34" s="153" t="s">
        <v>146</v>
      </c>
      <c r="C34" s="154">
        <f>SUM(C35,C38)</f>
        <v>40976000</v>
      </c>
      <c r="D34" s="155"/>
      <c r="E34" s="155"/>
      <c r="F34" s="155"/>
    </row>
    <row r="35" spans="1:6" s="156" customFormat="1" ht="27.6">
      <c r="A35" s="290" t="s">
        <v>8799</v>
      </c>
      <c r="B35" s="174" t="s">
        <v>1152</v>
      </c>
      <c r="C35" s="154">
        <f>SUM(C36)</f>
        <v>23960000</v>
      </c>
      <c r="D35" s="155"/>
      <c r="E35" s="155"/>
      <c r="F35" s="155"/>
    </row>
    <row r="36" spans="1:6">
      <c r="A36" s="291" t="s">
        <v>3</v>
      </c>
      <c r="B36" s="171" t="s">
        <v>1230</v>
      </c>
      <c r="C36" s="172">
        <v>23960000</v>
      </c>
      <c r="D36" s="173" t="s">
        <v>6937</v>
      </c>
      <c r="E36" s="173" t="s">
        <v>6936</v>
      </c>
      <c r="F36" s="171" t="s">
        <v>138</v>
      </c>
    </row>
    <row r="37" spans="1:6">
      <c r="A37" s="170"/>
      <c r="B37" s="171"/>
      <c r="C37" s="172"/>
      <c r="D37" s="173"/>
      <c r="E37" s="173"/>
      <c r="F37" s="173"/>
    </row>
    <row r="38" spans="1:6" s="156" customFormat="1" ht="27.6">
      <c r="A38" s="290" t="s">
        <v>8805</v>
      </c>
      <c r="B38" s="174" t="s">
        <v>1165</v>
      </c>
      <c r="C38" s="154">
        <f>SUM(C39)</f>
        <v>17016000</v>
      </c>
      <c r="D38" s="155"/>
      <c r="E38" s="155"/>
      <c r="F38" s="155"/>
    </row>
    <row r="39" spans="1:6" ht="27.6">
      <c r="A39" s="291" t="s">
        <v>3</v>
      </c>
      <c r="B39" s="171" t="s">
        <v>1166</v>
      </c>
      <c r="C39" s="172">
        <v>17016000</v>
      </c>
      <c r="D39" s="171" t="s">
        <v>6938</v>
      </c>
      <c r="E39" s="171" t="s">
        <v>6936</v>
      </c>
      <c r="F39" s="171" t="s">
        <v>138</v>
      </c>
    </row>
    <row r="40" spans="1:6">
      <c r="A40" s="170"/>
      <c r="B40" s="153"/>
      <c r="C40" s="172"/>
      <c r="D40" s="173"/>
      <c r="E40" s="173"/>
      <c r="F40" s="173"/>
    </row>
    <row r="41" spans="1:6" s="156" customFormat="1">
      <c r="A41" s="157" t="s">
        <v>8815</v>
      </c>
      <c r="B41" s="153" t="s">
        <v>158</v>
      </c>
      <c r="C41" s="154">
        <f>SUM(C42,C46,C49)</f>
        <v>52522000</v>
      </c>
      <c r="D41" s="155"/>
      <c r="E41" s="155"/>
      <c r="F41" s="155"/>
    </row>
    <row r="42" spans="1:6" s="156" customFormat="1" ht="27.6">
      <c r="A42" s="290" t="s">
        <v>8799</v>
      </c>
      <c r="B42" s="174" t="s">
        <v>1536</v>
      </c>
      <c r="C42" s="154">
        <f>SUM(C43:C44)</f>
        <v>29062000</v>
      </c>
      <c r="D42" s="155"/>
      <c r="E42" s="155"/>
      <c r="F42" s="155"/>
    </row>
    <row r="43" spans="1:6" ht="27.6">
      <c r="A43" s="291" t="s">
        <v>3</v>
      </c>
      <c r="B43" s="171" t="s">
        <v>1537</v>
      </c>
      <c r="C43" s="172">
        <v>7902000</v>
      </c>
      <c r="D43" s="171" t="s">
        <v>6939</v>
      </c>
      <c r="E43" s="171" t="s">
        <v>5435</v>
      </c>
      <c r="F43" s="171" t="s">
        <v>138</v>
      </c>
    </row>
    <row r="44" spans="1:6" ht="27.6">
      <c r="A44" s="291" t="s">
        <v>4</v>
      </c>
      <c r="B44" s="171" t="s">
        <v>1538</v>
      </c>
      <c r="C44" s="172">
        <v>21160000</v>
      </c>
      <c r="D44" s="171" t="s">
        <v>6940</v>
      </c>
      <c r="E44" s="171" t="s">
        <v>6936</v>
      </c>
      <c r="F44" s="171" t="s">
        <v>138</v>
      </c>
    </row>
    <row r="45" spans="1:6">
      <c r="A45" s="170"/>
      <c r="B45" s="171"/>
      <c r="C45" s="172"/>
      <c r="D45" s="173"/>
      <c r="E45" s="173"/>
      <c r="F45" s="173"/>
    </row>
    <row r="46" spans="1:6" s="156" customFormat="1" ht="27.6">
      <c r="A46" s="290" t="s">
        <v>8805</v>
      </c>
      <c r="B46" s="174" t="s">
        <v>1510</v>
      </c>
      <c r="C46" s="154">
        <f>SUM(C47)</f>
        <v>13460000</v>
      </c>
      <c r="D46" s="155"/>
      <c r="E46" s="155"/>
      <c r="F46" s="155"/>
    </row>
    <row r="47" spans="1:6">
      <c r="A47" s="291" t="s">
        <v>3</v>
      </c>
      <c r="B47" s="171" t="s">
        <v>1539</v>
      </c>
      <c r="C47" s="172">
        <v>13460000</v>
      </c>
      <c r="D47" s="171" t="s">
        <v>6941</v>
      </c>
      <c r="E47" s="171" t="s">
        <v>6936</v>
      </c>
      <c r="F47" s="171" t="s">
        <v>138</v>
      </c>
    </row>
    <row r="48" spans="1:6">
      <c r="A48" s="170"/>
      <c r="B48" s="171"/>
      <c r="C48" s="172"/>
      <c r="D48" s="173"/>
      <c r="E48" s="173"/>
      <c r="F48" s="173"/>
    </row>
    <row r="49" spans="1:6" s="156" customFormat="1" ht="27.6">
      <c r="A49" s="290" t="s">
        <v>8806</v>
      </c>
      <c r="B49" s="174" t="s">
        <v>1551</v>
      </c>
      <c r="C49" s="154">
        <f>SUM(C50)</f>
        <v>10000000</v>
      </c>
      <c r="D49" s="155"/>
      <c r="E49" s="155"/>
      <c r="F49" s="155"/>
    </row>
    <row r="50" spans="1:6">
      <c r="A50" s="291" t="s">
        <v>3</v>
      </c>
      <c r="B50" s="171" t="s">
        <v>1552</v>
      </c>
      <c r="C50" s="172">
        <v>10000000</v>
      </c>
      <c r="D50" s="171" t="s">
        <v>6941</v>
      </c>
      <c r="E50" s="171" t="s">
        <v>6936</v>
      </c>
      <c r="F50" s="171" t="s">
        <v>138</v>
      </c>
    </row>
  </sheetData>
  <pageMargins left="0.39370078740157483" right="0.39370078740157483" top="0.39370078740157483" bottom="0.47244094488188981" header="0.31496062992125984" footer="0.31496062992125984"/>
  <pageSetup paperSize="403" scale="68" firstPageNumber="309" fitToHeight="0" orientation="landscape" useFirstPageNumber="1" horizontalDpi="200" verticalDpi="200" r:id="rId1"/>
  <headerFooter>
    <oddFooter>&amp;CInformasi APBD Tahun 2016&amp;R&amp;P</oddFooter>
  </headerFooter>
</worksheet>
</file>

<file path=xl/worksheets/sheet38.xml><?xml version="1.0" encoding="utf-8"?>
<worksheet xmlns="http://schemas.openxmlformats.org/spreadsheetml/2006/main" xmlns:r="http://schemas.openxmlformats.org/officeDocument/2006/relationships">
  <sheetPr>
    <tabColor rgb="FFFFFF00"/>
    <pageSetUpPr fitToPage="1"/>
  </sheetPr>
  <dimension ref="A1:F55"/>
  <sheetViews>
    <sheetView view="pageBreakPreview" topLeftCell="A43" zoomScaleSheetLayoutView="100" workbookViewId="0">
      <selection activeCell="A11" sqref="A11:A18"/>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120</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120</v>
      </c>
      <c r="C6" s="154">
        <f>SUM(C8,C31,C35,C39,C47)</f>
        <v>521468000</v>
      </c>
      <c r="D6" s="155"/>
      <c r="E6" s="155"/>
      <c r="F6" s="155"/>
    </row>
    <row r="7" spans="1:6" s="156" customFormat="1">
      <c r="A7" s="157"/>
      <c r="B7" s="153"/>
      <c r="C7" s="154"/>
      <c r="D7" s="155"/>
      <c r="E7" s="155"/>
      <c r="F7" s="155"/>
    </row>
    <row r="8" spans="1:6" s="156" customFormat="1" ht="27.6">
      <c r="A8" s="157" t="s">
        <v>8798</v>
      </c>
      <c r="B8" s="258" t="s">
        <v>149</v>
      </c>
      <c r="C8" s="154">
        <f>SUM(C9,C20,C28)</f>
        <v>330493000</v>
      </c>
      <c r="D8" s="155"/>
      <c r="E8" s="155"/>
      <c r="F8" s="155"/>
    </row>
    <row r="9" spans="1:6" s="156" customFormat="1" ht="27.6">
      <c r="A9" s="290" t="s">
        <v>8799</v>
      </c>
      <c r="B9" s="174" t="s">
        <v>187</v>
      </c>
      <c r="C9" s="154">
        <f>SUM(C10:C18)</f>
        <v>170018000</v>
      </c>
      <c r="D9" s="155"/>
      <c r="E9" s="155"/>
      <c r="F9" s="155"/>
    </row>
    <row r="10" spans="1:6">
      <c r="A10" s="291" t="s">
        <v>3</v>
      </c>
      <c r="B10" s="171" t="s">
        <v>188</v>
      </c>
      <c r="C10" s="172">
        <v>3000000</v>
      </c>
      <c r="D10" s="171" t="s">
        <v>5906</v>
      </c>
      <c r="E10" s="171" t="s">
        <v>5907</v>
      </c>
      <c r="F10" s="171" t="s">
        <v>120</v>
      </c>
    </row>
    <row r="11" spans="1:6" ht="27.6">
      <c r="A11" s="291" t="s">
        <v>4</v>
      </c>
      <c r="B11" s="171" t="s">
        <v>189</v>
      </c>
      <c r="C11" s="172">
        <v>16240000</v>
      </c>
      <c r="D11" s="171" t="s">
        <v>5908</v>
      </c>
      <c r="E11" s="171" t="s">
        <v>5328</v>
      </c>
      <c r="F11" s="171" t="s">
        <v>120</v>
      </c>
    </row>
    <row r="12" spans="1:6" ht="41.4">
      <c r="A12" s="291" t="s">
        <v>5</v>
      </c>
      <c r="B12" s="171" t="s">
        <v>800</v>
      </c>
      <c r="C12" s="172">
        <v>57508500</v>
      </c>
      <c r="D12" s="171" t="s">
        <v>5928</v>
      </c>
      <c r="E12" s="171" t="s">
        <v>5328</v>
      </c>
      <c r="F12" s="171" t="s">
        <v>120</v>
      </c>
    </row>
    <row r="13" spans="1:6">
      <c r="A13" s="291" t="s">
        <v>8800</v>
      </c>
      <c r="B13" s="171" t="s">
        <v>191</v>
      </c>
      <c r="C13" s="172">
        <v>25322000</v>
      </c>
      <c r="D13" s="171" t="s">
        <v>5510</v>
      </c>
      <c r="E13" s="171" t="s">
        <v>5909</v>
      </c>
      <c r="F13" s="171" t="s">
        <v>120</v>
      </c>
    </row>
    <row r="14" spans="1:6" ht="27.6">
      <c r="A14" s="291" t="s">
        <v>71</v>
      </c>
      <c r="B14" s="171" t="s">
        <v>192</v>
      </c>
      <c r="C14" s="172">
        <v>12500000</v>
      </c>
      <c r="D14" s="171" t="s">
        <v>5929</v>
      </c>
      <c r="E14" s="171" t="s">
        <v>5328</v>
      </c>
      <c r="F14" s="171" t="s">
        <v>120</v>
      </c>
    </row>
    <row r="15" spans="1:6" ht="27.6">
      <c r="A15" s="291" t="s">
        <v>8801</v>
      </c>
      <c r="B15" s="171" t="s">
        <v>193</v>
      </c>
      <c r="C15" s="172">
        <v>9107500</v>
      </c>
      <c r="D15" s="171" t="s">
        <v>5910</v>
      </c>
      <c r="E15" s="171" t="s">
        <v>5328</v>
      </c>
      <c r="F15" s="171" t="s">
        <v>120</v>
      </c>
    </row>
    <row r="16" spans="1:6" ht="27.6">
      <c r="A16" s="291" t="s">
        <v>8802</v>
      </c>
      <c r="B16" s="171" t="s">
        <v>363</v>
      </c>
      <c r="C16" s="172">
        <v>1140000</v>
      </c>
      <c r="D16" s="171" t="s">
        <v>5516</v>
      </c>
      <c r="E16" s="171" t="s">
        <v>5328</v>
      </c>
      <c r="F16" s="171" t="s">
        <v>120</v>
      </c>
    </row>
    <row r="17" spans="1:6">
      <c r="A17" s="291" t="s">
        <v>8803</v>
      </c>
      <c r="B17" s="171" t="s">
        <v>195</v>
      </c>
      <c r="C17" s="172">
        <v>19500000</v>
      </c>
      <c r="D17" s="171" t="s">
        <v>5911</v>
      </c>
      <c r="E17" s="171" t="s">
        <v>5328</v>
      </c>
      <c r="F17" s="171" t="s">
        <v>120</v>
      </c>
    </row>
    <row r="18" spans="1:6" ht="27.6">
      <c r="A18" s="291" t="s">
        <v>8804</v>
      </c>
      <c r="B18" s="171" t="s">
        <v>196</v>
      </c>
      <c r="C18" s="172">
        <v>25700000</v>
      </c>
      <c r="D18" s="171" t="s">
        <v>5930</v>
      </c>
      <c r="E18" s="171" t="s">
        <v>5328</v>
      </c>
      <c r="F18" s="171" t="s">
        <v>120</v>
      </c>
    </row>
    <row r="19" spans="1:6">
      <c r="A19" s="170"/>
      <c r="B19" s="171"/>
      <c r="C19" s="172"/>
      <c r="D19" s="171"/>
      <c r="E19" s="171"/>
      <c r="F19" s="171"/>
    </row>
    <row r="20" spans="1:6" s="156" customFormat="1" ht="27.6">
      <c r="A20" s="290" t="s">
        <v>8805</v>
      </c>
      <c r="B20" s="174" t="s">
        <v>198</v>
      </c>
      <c r="C20" s="154">
        <f>SUM(C21:C26)</f>
        <v>129275000</v>
      </c>
      <c r="D20" s="153"/>
      <c r="E20" s="153"/>
      <c r="F20" s="153"/>
    </row>
    <row r="21" spans="1:6" ht="27.6">
      <c r="A21" s="291" t="s">
        <v>3</v>
      </c>
      <c r="B21" s="171" t="s">
        <v>199</v>
      </c>
      <c r="C21" s="172">
        <v>14000000</v>
      </c>
      <c r="D21" s="171" t="s">
        <v>5931</v>
      </c>
      <c r="E21" s="171" t="s">
        <v>5526</v>
      </c>
      <c r="F21" s="171" t="s">
        <v>120</v>
      </c>
    </row>
    <row r="22" spans="1:6">
      <c r="A22" s="291" t="s">
        <v>4</v>
      </c>
      <c r="B22" s="171" t="s">
        <v>364</v>
      </c>
      <c r="C22" s="172">
        <v>14700000</v>
      </c>
      <c r="D22" s="171" t="s">
        <v>5912</v>
      </c>
      <c r="E22" s="171" t="s">
        <v>5913</v>
      </c>
      <c r="F22" s="171" t="s">
        <v>120</v>
      </c>
    </row>
    <row r="23" spans="1:6">
      <c r="A23" s="291" t="s">
        <v>5</v>
      </c>
      <c r="B23" s="171" t="s">
        <v>478</v>
      </c>
      <c r="C23" s="172">
        <v>14800000</v>
      </c>
      <c r="D23" s="171" t="s">
        <v>5914</v>
      </c>
      <c r="E23" s="171" t="s">
        <v>5915</v>
      </c>
      <c r="F23" s="171" t="s">
        <v>120</v>
      </c>
    </row>
    <row r="24" spans="1:6" ht="27.6">
      <c r="A24" s="291" t="s">
        <v>8800</v>
      </c>
      <c r="B24" s="171" t="s">
        <v>901</v>
      </c>
      <c r="C24" s="172">
        <v>30130000</v>
      </c>
      <c r="D24" s="171" t="s">
        <v>5932</v>
      </c>
      <c r="E24" s="171" t="s">
        <v>5913</v>
      </c>
      <c r="F24" s="171" t="s">
        <v>120</v>
      </c>
    </row>
    <row r="25" spans="1:6">
      <c r="A25" s="291" t="s">
        <v>71</v>
      </c>
      <c r="B25" s="171" t="s">
        <v>366</v>
      </c>
      <c r="C25" s="172">
        <v>9645000</v>
      </c>
      <c r="D25" s="171" t="s">
        <v>5916</v>
      </c>
      <c r="E25" s="171" t="s">
        <v>5359</v>
      </c>
      <c r="F25" s="171" t="s">
        <v>120</v>
      </c>
    </row>
    <row r="26" spans="1:6" ht="27.6">
      <c r="A26" s="291" t="s">
        <v>8801</v>
      </c>
      <c r="B26" s="171" t="s">
        <v>1509</v>
      </c>
      <c r="C26" s="172">
        <v>46000000</v>
      </c>
      <c r="D26" s="171" t="s">
        <v>5917</v>
      </c>
      <c r="E26" s="171" t="s">
        <v>5918</v>
      </c>
      <c r="F26" s="171" t="s">
        <v>120</v>
      </c>
    </row>
    <row r="27" spans="1:6">
      <c r="A27" s="170"/>
      <c r="B27" s="171"/>
      <c r="C27" s="172"/>
      <c r="D27" s="171"/>
      <c r="E27" s="171"/>
      <c r="F27" s="171"/>
    </row>
    <row r="28" spans="1:6" s="156" customFormat="1" ht="27.6">
      <c r="A28" s="290" t="s">
        <v>8806</v>
      </c>
      <c r="B28" s="176" t="s">
        <v>209</v>
      </c>
      <c r="C28" s="154">
        <f>SUM(C29)</f>
        <v>31200000</v>
      </c>
      <c r="D28" s="153"/>
      <c r="E28" s="153"/>
      <c r="F28" s="153"/>
    </row>
    <row r="29" spans="1:6" ht="27.6">
      <c r="A29" s="291" t="s">
        <v>3</v>
      </c>
      <c r="B29" s="171" t="s">
        <v>210</v>
      </c>
      <c r="C29" s="172">
        <v>31200000</v>
      </c>
      <c r="D29" s="171" t="s">
        <v>5919</v>
      </c>
      <c r="E29" s="171" t="s">
        <v>5328</v>
      </c>
      <c r="F29" s="171" t="s">
        <v>120</v>
      </c>
    </row>
    <row r="30" spans="1:6">
      <c r="A30" s="170"/>
      <c r="B30" s="171"/>
      <c r="C30" s="172"/>
      <c r="D30" s="171"/>
      <c r="E30" s="171"/>
      <c r="F30" s="171"/>
    </row>
    <row r="31" spans="1:6" s="156" customFormat="1" ht="27.6">
      <c r="A31" s="157" t="s">
        <v>8813</v>
      </c>
      <c r="B31" s="153" t="s">
        <v>113</v>
      </c>
      <c r="C31" s="154">
        <f>SUM(C32)</f>
        <v>12145000</v>
      </c>
      <c r="D31" s="153"/>
      <c r="E31" s="153"/>
      <c r="F31" s="153"/>
    </row>
    <row r="32" spans="1:6" s="156" customFormat="1" ht="27.6">
      <c r="A32" s="290" t="s">
        <v>8799</v>
      </c>
      <c r="B32" s="174" t="s">
        <v>926</v>
      </c>
      <c r="C32" s="154">
        <f>SUM(C33)</f>
        <v>12145000</v>
      </c>
      <c r="D32" s="153"/>
      <c r="E32" s="153"/>
      <c r="F32" s="153"/>
    </row>
    <row r="33" spans="1:6" ht="27.6">
      <c r="A33" s="291" t="s">
        <v>3</v>
      </c>
      <c r="B33" s="171" t="s">
        <v>939</v>
      </c>
      <c r="C33" s="172">
        <v>12145000</v>
      </c>
      <c r="D33" s="171" t="s">
        <v>5933</v>
      </c>
      <c r="E33" s="171" t="s">
        <v>5359</v>
      </c>
      <c r="F33" s="171" t="s">
        <v>120</v>
      </c>
    </row>
    <row r="34" spans="1:6">
      <c r="A34" s="170"/>
      <c r="B34" s="153"/>
      <c r="C34" s="172"/>
      <c r="D34" s="171"/>
      <c r="E34" s="171"/>
      <c r="F34" s="171"/>
    </row>
    <row r="35" spans="1:6" s="156" customFormat="1">
      <c r="A35" s="157" t="s">
        <v>8814</v>
      </c>
      <c r="B35" s="153" t="s">
        <v>134</v>
      </c>
      <c r="C35" s="154">
        <f>SUM(C36)</f>
        <v>15560000</v>
      </c>
      <c r="D35" s="153"/>
      <c r="E35" s="153"/>
      <c r="F35" s="153"/>
    </row>
    <row r="36" spans="1:6" s="156" customFormat="1" ht="27.6">
      <c r="A36" s="290" t="s">
        <v>8799</v>
      </c>
      <c r="B36" s="174" t="s">
        <v>1076</v>
      </c>
      <c r="C36" s="154">
        <f>SUM(C37)</f>
        <v>15560000</v>
      </c>
      <c r="D36" s="153"/>
      <c r="E36" s="153"/>
      <c r="F36" s="153"/>
    </row>
    <row r="37" spans="1:6" ht="27.6">
      <c r="A37" s="291" t="s">
        <v>3</v>
      </c>
      <c r="B37" s="171" t="s">
        <v>1088</v>
      </c>
      <c r="C37" s="172">
        <v>15560000</v>
      </c>
      <c r="D37" s="171" t="s">
        <v>5920</v>
      </c>
      <c r="E37" s="171" t="s">
        <v>5921</v>
      </c>
      <c r="F37" s="171" t="s">
        <v>120</v>
      </c>
    </row>
    <row r="38" spans="1:6">
      <c r="A38" s="170"/>
      <c r="B38" s="153"/>
      <c r="C38" s="172"/>
      <c r="D38" s="171"/>
      <c r="E38" s="171"/>
      <c r="F38" s="171"/>
    </row>
    <row r="39" spans="1:6" s="156" customFormat="1">
      <c r="A39" s="157" t="s">
        <v>8815</v>
      </c>
      <c r="B39" s="153" t="s">
        <v>146</v>
      </c>
      <c r="C39" s="154">
        <f>SUM(C40,C44)</f>
        <v>55055000</v>
      </c>
      <c r="D39" s="153"/>
      <c r="E39" s="153"/>
      <c r="F39" s="153"/>
    </row>
    <row r="40" spans="1:6" s="156" customFormat="1" ht="27.6">
      <c r="A40" s="290" t="s">
        <v>8799</v>
      </c>
      <c r="B40" s="174" t="s">
        <v>1152</v>
      </c>
      <c r="C40" s="154">
        <f>SUM(C41:C42)</f>
        <v>46450000</v>
      </c>
      <c r="D40" s="153"/>
      <c r="E40" s="153"/>
      <c r="F40" s="153"/>
    </row>
    <row r="41" spans="1:6" ht="27.6">
      <c r="A41" s="291" t="s">
        <v>3</v>
      </c>
      <c r="B41" s="171" t="s">
        <v>1229</v>
      </c>
      <c r="C41" s="172">
        <v>20830000</v>
      </c>
      <c r="D41" s="171" t="s">
        <v>5922</v>
      </c>
      <c r="E41" s="171" t="s">
        <v>5921</v>
      </c>
      <c r="F41" s="171" t="s">
        <v>120</v>
      </c>
    </row>
    <row r="42" spans="1:6" ht="27.6">
      <c r="A42" s="291" t="s">
        <v>4</v>
      </c>
      <c r="B42" s="171" t="s">
        <v>1230</v>
      </c>
      <c r="C42" s="172">
        <v>25620000</v>
      </c>
      <c r="D42" s="171" t="s">
        <v>5923</v>
      </c>
      <c r="E42" s="171" t="s">
        <v>5921</v>
      </c>
      <c r="F42" s="171" t="s">
        <v>120</v>
      </c>
    </row>
    <row r="43" spans="1:6">
      <c r="A43" s="170"/>
      <c r="B43" s="171"/>
      <c r="C43" s="172"/>
      <c r="D43" s="171"/>
      <c r="E43" s="171"/>
      <c r="F43" s="171"/>
    </row>
    <row r="44" spans="1:6" s="156" customFormat="1" ht="27.6">
      <c r="A44" s="290" t="s">
        <v>8805</v>
      </c>
      <c r="B44" s="174" t="s">
        <v>1165</v>
      </c>
      <c r="C44" s="154">
        <f>SUM(C45)</f>
        <v>8605000</v>
      </c>
      <c r="D44" s="153"/>
      <c r="E44" s="153"/>
      <c r="F44" s="153"/>
    </row>
    <row r="45" spans="1:6" ht="27.6">
      <c r="A45" s="291" t="s">
        <v>3</v>
      </c>
      <c r="B45" s="171" t="s">
        <v>1167</v>
      </c>
      <c r="C45" s="172">
        <v>8605000</v>
      </c>
      <c r="D45" s="171" t="s">
        <v>5924</v>
      </c>
      <c r="E45" s="171" t="s">
        <v>5921</v>
      </c>
      <c r="F45" s="171" t="s">
        <v>120</v>
      </c>
    </row>
    <row r="46" spans="1:6">
      <c r="A46" s="170"/>
      <c r="B46" s="153"/>
      <c r="C46" s="172"/>
      <c r="D46" s="171"/>
      <c r="E46" s="171"/>
      <c r="F46" s="171"/>
    </row>
    <row r="47" spans="1:6" s="156" customFormat="1">
      <c r="A47" s="157" t="s">
        <v>8816</v>
      </c>
      <c r="B47" s="153" t="s">
        <v>158</v>
      </c>
      <c r="C47" s="154">
        <f>SUM(C48,C52)</f>
        <v>108215000</v>
      </c>
      <c r="D47" s="153"/>
      <c r="E47" s="153"/>
      <c r="F47" s="153"/>
    </row>
    <row r="48" spans="1:6" s="156" customFormat="1" ht="27.6">
      <c r="A48" s="290" t="s">
        <v>8799</v>
      </c>
      <c r="B48" s="174" t="s">
        <v>1536</v>
      </c>
      <c r="C48" s="154">
        <f>SUM(C49:C50)</f>
        <v>29400000</v>
      </c>
      <c r="D48" s="153"/>
      <c r="E48" s="153"/>
      <c r="F48" s="153"/>
    </row>
    <row r="49" spans="1:6">
      <c r="A49" s="291" t="s">
        <v>3</v>
      </c>
      <c r="B49" s="171" t="s">
        <v>1537</v>
      </c>
      <c r="C49" s="172">
        <v>11565000</v>
      </c>
      <c r="D49" s="171" t="s">
        <v>5925</v>
      </c>
      <c r="E49" s="171" t="s">
        <v>5921</v>
      </c>
      <c r="F49" s="171" t="s">
        <v>120</v>
      </c>
    </row>
    <row r="50" spans="1:6" ht="27.6">
      <c r="A50" s="291" t="s">
        <v>4</v>
      </c>
      <c r="B50" s="171" t="s">
        <v>1538</v>
      </c>
      <c r="C50" s="172">
        <v>17835000</v>
      </c>
      <c r="D50" s="171" t="s">
        <v>5926</v>
      </c>
      <c r="E50" s="171" t="s">
        <v>5921</v>
      </c>
      <c r="F50" s="171" t="s">
        <v>120</v>
      </c>
    </row>
    <row r="51" spans="1:6">
      <c r="A51" s="170"/>
      <c r="B51" s="171"/>
      <c r="C51" s="172"/>
      <c r="D51" s="171"/>
      <c r="E51" s="171"/>
      <c r="F51" s="171"/>
    </row>
    <row r="52" spans="1:6" s="156" customFormat="1" ht="27.6">
      <c r="A52" s="290" t="s">
        <v>157</v>
      </c>
      <c r="B52" s="174" t="s">
        <v>1510</v>
      </c>
      <c r="C52" s="154">
        <f>SUM(C53:C55)</f>
        <v>78815000</v>
      </c>
      <c r="D52" s="153"/>
      <c r="E52" s="153"/>
      <c r="F52" s="153"/>
    </row>
    <row r="53" spans="1:6" ht="27.6">
      <c r="A53" s="291" t="s">
        <v>3</v>
      </c>
      <c r="B53" s="171" t="s">
        <v>1539</v>
      </c>
      <c r="C53" s="172">
        <v>27645000</v>
      </c>
      <c r="D53" s="171" t="s">
        <v>5934</v>
      </c>
      <c r="E53" s="171" t="s">
        <v>5921</v>
      </c>
      <c r="F53" s="171" t="s">
        <v>120</v>
      </c>
    </row>
    <row r="54" spans="1:6" ht="27.6">
      <c r="A54" s="291" t="s">
        <v>4</v>
      </c>
      <c r="B54" s="171" t="s">
        <v>1540</v>
      </c>
      <c r="C54" s="172">
        <v>26290000</v>
      </c>
      <c r="D54" s="171" t="s">
        <v>5935</v>
      </c>
      <c r="E54" s="171" t="s">
        <v>5921</v>
      </c>
      <c r="F54" s="171" t="s">
        <v>120</v>
      </c>
    </row>
    <row r="55" spans="1:6" ht="27.6">
      <c r="A55" s="291" t="s">
        <v>5</v>
      </c>
      <c r="B55" s="171" t="s">
        <v>1542</v>
      </c>
      <c r="C55" s="172">
        <v>24880000</v>
      </c>
      <c r="D55" s="171" t="s">
        <v>5927</v>
      </c>
      <c r="E55" s="171" t="s">
        <v>5921</v>
      </c>
      <c r="F55" s="171" t="s">
        <v>120</v>
      </c>
    </row>
  </sheetData>
  <pageMargins left="0.39370078740157483" right="0.39370078740157483" top="0.39370078740157483" bottom="0.47244094488188981" header="0.31496062992125984" footer="0.31496062992125984"/>
  <pageSetup paperSize="403" scale="68" firstPageNumber="311" fitToHeight="0" orientation="landscape" useFirstPageNumber="1" horizontalDpi="200" verticalDpi="200" r:id="rId1"/>
  <headerFooter>
    <oddFooter>&amp;CInformasi APBD Tahun 2016&amp;R&amp;P</oddFooter>
  </headerFooter>
  <rowBreaks count="2" manualBreakCount="2">
    <brk id="27" max="16383" man="1"/>
    <brk id="46" max="16383" man="1"/>
  </rowBreaks>
</worksheet>
</file>

<file path=xl/worksheets/sheet39.xml><?xml version="1.0" encoding="utf-8"?>
<worksheet xmlns="http://schemas.openxmlformats.org/spreadsheetml/2006/main" xmlns:r="http://schemas.openxmlformats.org/officeDocument/2006/relationships">
  <sheetPr>
    <tabColor rgb="FFFFFF00"/>
    <pageSetUpPr fitToPage="1"/>
  </sheetPr>
  <dimension ref="A1:G57"/>
  <sheetViews>
    <sheetView view="pageBreakPreview" topLeftCell="A52" zoomScaleSheetLayoutView="100" workbookViewId="0">
      <selection activeCell="A11" sqref="A11:A19"/>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7" s="144" customFormat="1" ht="12.75" customHeight="1">
      <c r="A1" s="144" t="s">
        <v>3909</v>
      </c>
      <c r="B1" s="301" t="s">
        <v>121</v>
      </c>
    </row>
    <row r="2" spans="1:7" s="145" customFormat="1" ht="12.75" customHeight="1"/>
    <row r="3" spans="1:7" ht="27.6">
      <c r="A3" s="214" t="s">
        <v>3903</v>
      </c>
      <c r="B3" s="146" t="s">
        <v>3904</v>
      </c>
      <c r="C3" s="147" t="s">
        <v>3908</v>
      </c>
      <c r="D3" s="146" t="s">
        <v>3905</v>
      </c>
      <c r="E3" s="146" t="s">
        <v>3906</v>
      </c>
      <c r="F3" s="146" t="s">
        <v>3907</v>
      </c>
    </row>
    <row r="4" spans="1:7" ht="14.4">
      <c r="A4" s="215" t="s">
        <v>3</v>
      </c>
      <c r="B4" s="168">
        <v>2</v>
      </c>
      <c r="C4" s="169" t="s">
        <v>5</v>
      </c>
      <c r="D4" s="168">
        <v>4</v>
      </c>
      <c r="E4" s="168">
        <v>5</v>
      </c>
      <c r="F4" s="168">
        <v>6</v>
      </c>
    </row>
    <row r="5" spans="1:7" s="156" customFormat="1">
      <c r="A5" s="153"/>
      <c r="B5" s="153" t="s">
        <v>72</v>
      </c>
      <c r="C5" s="154"/>
      <c r="D5" s="155"/>
      <c r="E5" s="155"/>
      <c r="F5" s="155"/>
    </row>
    <row r="6" spans="1:7" s="156" customFormat="1">
      <c r="A6" s="157"/>
      <c r="B6" s="153" t="s">
        <v>121</v>
      </c>
      <c r="C6" s="154">
        <f>SUM(C8,C34,C38,C42,C50)</f>
        <v>334030000</v>
      </c>
      <c r="D6" s="155"/>
      <c r="E6" s="155"/>
      <c r="F6" s="155"/>
    </row>
    <row r="7" spans="1:7" s="156" customFormat="1">
      <c r="A7" s="157"/>
      <c r="B7" s="153"/>
      <c r="C7" s="154"/>
      <c r="D7" s="155"/>
      <c r="E7" s="155"/>
      <c r="F7" s="155"/>
    </row>
    <row r="8" spans="1:7" s="156" customFormat="1" ht="27.6">
      <c r="A8" s="157" t="s">
        <v>8798</v>
      </c>
      <c r="B8" s="258" t="s">
        <v>149</v>
      </c>
      <c r="C8" s="154">
        <f>SUM(C9,C21,C30)</f>
        <v>265980000</v>
      </c>
      <c r="D8" s="155"/>
      <c r="E8" s="155"/>
      <c r="F8" s="155"/>
    </row>
    <row r="9" spans="1:7" s="156" customFormat="1" ht="27.6">
      <c r="A9" s="290" t="s">
        <v>8799</v>
      </c>
      <c r="B9" s="174" t="s">
        <v>187</v>
      </c>
      <c r="C9" s="154">
        <f>SUM(C10:C19)</f>
        <v>119100000</v>
      </c>
      <c r="D9" s="155"/>
      <c r="E9" s="155"/>
      <c r="F9" s="155"/>
    </row>
    <row r="10" spans="1:7" ht="27.6">
      <c r="A10" s="291" t="s">
        <v>3</v>
      </c>
      <c r="B10" s="171" t="s">
        <v>188</v>
      </c>
      <c r="C10" s="172">
        <v>2500000</v>
      </c>
      <c r="D10" s="171" t="s">
        <v>6879</v>
      </c>
      <c r="E10" s="171" t="s">
        <v>6880</v>
      </c>
      <c r="F10" s="171" t="s">
        <v>6881</v>
      </c>
    </row>
    <row r="11" spans="1:7" ht="27.6">
      <c r="A11" s="291" t="s">
        <v>4</v>
      </c>
      <c r="B11" s="171" t="s">
        <v>189</v>
      </c>
      <c r="C11" s="172">
        <v>20400000</v>
      </c>
      <c r="D11" s="171" t="s">
        <v>6882</v>
      </c>
      <c r="E11" s="171" t="s">
        <v>5596</v>
      </c>
      <c r="F11" s="171" t="s">
        <v>6881</v>
      </c>
    </row>
    <row r="12" spans="1:7" ht="27.6">
      <c r="A12" s="291" t="s">
        <v>5</v>
      </c>
      <c r="B12" s="171" t="s">
        <v>362</v>
      </c>
      <c r="C12" s="172">
        <v>23400000</v>
      </c>
      <c r="D12" s="171" t="s">
        <v>6837</v>
      </c>
      <c r="E12" s="171" t="s">
        <v>5192</v>
      </c>
      <c r="F12" s="171" t="s">
        <v>6881</v>
      </c>
      <c r="G12" s="171"/>
    </row>
    <row r="13" spans="1:7">
      <c r="A13" s="291" t="s">
        <v>8800</v>
      </c>
      <c r="B13" s="171" t="s">
        <v>191</v>
      </c>
      <c r="C13" s="172">
        <v>14000000</v>
      </c>
      <c r="D13" s="171" t="s">
        <v>5510</v>
      </c>
      <c r="E13" s="171" t="s">
        <v>6883</v>
      </c>
      <c r="F13" s="171" t="s">
        <v>6881</v>
      </c>
    </row>
    <row r="14" spans="1:7" ht="27.6">
      <c r="A14" s="291" t="s">
        <v>71</v>
      </c>
      <c r="B14" s="171" t="s">
        <v>192</v>
      </c>
      <c r="C14" s="172">
        <v>3050000</v>
      </c>
      <c r="D14" s="171" t="s">
        <v>6884</v>
      </c>
      <c r="E14" s="171" t="s">
        <v>6248</v>
      </c>
      <c r="F14" s="171" t="s">
        <v>6881</v>
      </c>
    </row>
    <row r="15" spans="1:7" ht="27.6">
      <c r="A15" s="291" t="s">
        <v>8801</v>
      </c>
      <c r="B15" s="171" t="s">
        <v>193</v>
      </c>
      <c r="C15" s="172">
        <v>4000000</v>
      </c>
      <c r="D15" s="171" t="s">
        <v>6885</v>
      </c>
      <c r="E15" s="171" t="s">
        <v>6886</v>
      </c>
      <c r="F15" s="171" t="s">
        <v>6881</v>
      </c>
    </row>
    <row r="16" spans="1:7" ht="27.6">
      <c r="A16" s="291" t="s">
        <v>8802</v>
      </c>
      <c r="B16" s="171" t="s">
        <v>475</v>
      </c>
      <c r="C16" s="172">
        <v>3000000</v>
      </c>
      <c r="D16" s="171" t="s">
        <v>6887</v>
      </c>
      <c r="E16" s="171" t="s">
        <v>6888</v>
      </c>
      <c r="F16" s="171" t="s">
        <v>6881</v>
      </c>
    </row>
    <row r="17" spans="1:6" ht="27.6">
      <c r="A17" s="291" t="s">
        <v>8803</v>
      </c>
      <c r="B17" s="171" t="s">
        <v>363</v>
      </c>
      <c r="C17" s="172">
        <v>2400000</v>
      </c>
      <c r="D17" s="171" t="s">
        <v>6889</v>
      </c>
      <c r="E17" s="171" t="s">
        <v>5596</v>
      </c>
      <c r="F17" s="171" t="s">
        <v>6881</v>
      </c>
    </row>
    <row r="18" spans="1:6">
      <c r="A18" s="291" t="s">
        <v>8804</v>
      </c>
      <c r="B18" s="171" t="s">
        <v>195</v>
      </c>
      <c r="C18" s="172">
        <v>11000000</v>
      </c>
      <c r="D18" s="171" t="s">
        <v>6890</v>
      </c>
      <c r="E18" s="171" t="s">
        <v>6891</v>
      </c>
      <c r="F18" s="171" t="s">
        <v>6881</v>
      </c>
    </row>
    <row r="19" spans="1:6" ht="27.6">
      <c r="A19" s="291" t="s">
        <v>3729</v>
      </c>
      <c r="B19" s="171" t="s">
        <v>196</v>
      </c>
      <c r="C19" s="172">
        <v>35350000</v>
      </c>
      <c r="D19" s="171" t="s">
        <v>6892</v>
      </c>
      <c r="E19" s="171" t="s">
        <v>5303</v>
      </c>
      <c r="F19" s="171" t="s">
        <v>6881</v>
      </c>
    </row>
    <row r="20" spans="1:6">
      <c r="A20" s="170"/>
      <c r="B20" s="171"/>
      <c r="C20" s="172"/>
      <c r="D20" s="173"/>
      <c r="E20" s="173"/>
      <c r="F20" s="173"/>
    </row>
    <row r="21" spans="1:6" s="156" customFormat="1" ht="27.6">
      <c r="A21" s="290" t="s">
        <v>8805</v>
      </c>
      <c r="B21" s="174" t="s">
        <v>198</v>
      </c>
      <c r="C21" s="154">
        <f>SUM(C22:C28)</f>
        <v>111680000</v>
      </c>
      <c r="D21" s="155"/>
      <c r="E21" s="155"/>
      <c r="F21" s="155"/>
    </row>
    <row r="22" spans="1:6" ht="41.4">
      <c r="A22" s="291" t="s">
        <v>3</v>
      </c>
      <c r="B22" s="171" t="s">
        <v>199</v>
      </c>
      <c r="C22" s="172">
        <v>20000000</v>
      </c>
      <c r="D22" s="171" t="s">
        <v>6893</v>
      </c>
      <c r="E22" s="171" t="s">
        <v>5208</v>
      </c>
      <c r="F22" s="171" t="s">
        <v>6881</v>
      </c>
    </row>
    <row r="23" spans="1:6" ht="41.4">
      <c r="A23" s="291" t="s">
        <v>4</v>
      </c>
      <c r="B23" s="171" t="s">
        <v>200</v>
      </c>
      <c r="C23" s="172">
        <v>20000000</v>
      </c>
      <c r="D23" s="171" t="s">
        <v>6894</v>
      </c>
      <c r="E23" s="171" t="s">
        <v>6895</v>
      </c>
      <c r="F23" s="171" t="s">
        <v>6881</v>
      </c>
    </row>
    <row r="24" spans="1:6" ht="27.6">
      <c r="A24" s="291" t="s">
        <v>5</v>
      </c>
      <c r="B24" s="171" t="s">
        <v>1496</v>
      </c>
      <c r="C24" s="172">
        <v>5000000</v>
      </c>
      <c r="D24" s="171" t="s">
        <v>6896</v>
      </c>
      <c r="E24" s="171" t="s">
        <v>5207</v>
      </c>
      <c r="F24" s="171" t="s">
        <v>6881</v>
      </c>
    </row>
    <row r="25" spans="1:6" ht="27.6">
      <c r="A25" s="291" t="s">
        <v>8800</v>
      </c>
      <c r="B25" s="171" t="s">
        <v>201</v>
      </c>
      <c r="C25" s="172">
        <v>15000000</v>
      </c>
      <c r="D25" s="171" t="s">
        <v>6897</v>
      </c>
      <c r="E25" s="171" t="s">
        <v>6898</v>
      </c>
      <c r="F25" s="171" t="s">
        <v>6881</v>
      </c>
    </row>
    <row r="26" spans="1:6" ht="27.6">
      <c r="A26" s="291" t="s">
        <v>71</v>
      </c>
      <c r="B26" s="171" t="s">
        <v>202</v>
      </c>
      <c r="C26" s="172">
        <v>28880000</v>
      </c>
      <c r="D26" s="171" t="s">
        <v>5680</v>
      </c>
      <c r="E26" s="171" t="s">
        <v>6899</v>
      </c>
      <c r="F26" s="171" t="s">
        <v>6881</v>
      </c>
    </row>
    <row r="27" spans="1:6" ht="27.6">
      <c r="A27" s="291" t="s">
        <v>8801</v>
      </c>
      <c r="B27" s="171" t="s">
        <v>204</v>
      </c>
      <c r="C27" s="172">
        <v>6800000</v>
      </c>
      <c r="D27" s="171" t="s">
        <v>6900</v>
      </c>
      <c r="E27" s="171" t="s">
        <v>6248</v>
      </c>
      <c r="F27" s="171" t="s">
        <v>6881</v>
      </c>
    </row>
    <row r="28" spans="1:6" ht="27.6">
      <c r="A28" s="291" t="s">
        <v>8802</v>
      </c>
      <c r="B28" s="171" t="s">
        <v>1504</v>
      </c>
      <c r="C28" s="172">
        <v>16000000</v>
      </c>
      <c r="D28" s="171" t="s">
        <v>6901</v>
      </c>
      <c r="E28" s="171" t="s">
        <v>5207</v>
      </c>
      <c r="F28" s="171" t="s">
        <v>6881</v>
      </c>
    </row>
    <row r="29" spans="1:6">
      <c r="A29" s="170"/>
      <c r="B29" s="171"/>
      <c r="C29" s="172"/>
      <c r="D29" s="173"/>
      <c r="E29" s="173"/>
      <c r="F29" s="173"/>
    </row>
    <row r="30" spans="1:6" s="156" customFormat="1" ht="27.6">
      <c r="A30" s="290" t="s">
        <v>8806</v>
      </c>
      <c r="B30" s="176" t="s">
        <v>209</v>
      </c>
      <c r="C30" s="154">
        <f>SUM(C31:C32)</f>
        <v>35200000</v>
      </c>
      <c r="D30" s="155"/>
      <c r="E30" s="155"/>
      <c r="F30" s="155"/>
    </row>
    <row r="31" spans="1:6" ht="27.6">
      <c r="A31" s="291" t="s">
        <v>3</v>
      </c>
      <c r="B31" s="171" t="s">
        <v>482</v>
      </c>
      <c r="C31" s="172">
        <v>1000000</v>
      </c>
      <c r="D31" s="171" t="s">
        <v>6902</v>
      </c>
      <c r="E31" s="171" t="s">
        <v>5331</v>
      </c>
      <c r="F31" s="171" t="s">
        <v>6881</v>
      </c>
    </row>
    <row r="32" spans="1:6" ht="41.4">
      <c r="A32" s="291" t="s">
        <v>4</v>
      </c>
      <c r="B32" s="171" t="s">
        <v>1011</v>
      </c>
      <c r="C32" s="172">
        <v>34200000</v>
      </c>
      <c r="D32" s="171" t="s">
        <v>6903</v>
      </c>
      <c r="E32" s="171" t="s">
        <v>5359</v>
      </c>
      <c r="F32" s="171" t="s">
        <v>6881</v>
      </c>
    </row>
    <row r="33" spans="1:6">
      <c r="A33" s="170"/>
      <c r="B33" s="171"/>
      <c r="C33" s="172"/>
      <c r="D33" s="173"/>
      <c r="E33" s="173"/>
      <c r="F33" s="173"/>
    </row>
    <row r="34" spans="1:6" s="156" customFormat="1" ht="27.6">
      <c r="A34" s="157" t="s">
        <v>8813</v>
      </c>
      <c r="B34" s="153" t="s">
        <v>113</v>
      </c>
      <c r="C34" s="154">
        <f>SUM(C35)</f>
        <v>7000000</v>
      </c>
      <c r="D34" s="155"/>
      <c r="E34" s="155"/>
      <c r="F34" s="155"/>
    </row>
    <row r="35" spans="1:6" s="156" customFormat="1" ht="27.6">
      <c r="A35" s="290" t="s">
        <v>8799</v>
      </c>
      <c r="B35" s="174" t="s">
        <v>926</v>
      </c>
      <c r="C35" s="154">
        <f>SUM(C36)</f>
        <v>7000000</v>
      </c>
      <c r="D35" s="155"/>
      <c r="E35" s="155"/>
      <c r="F35" s="155"/>
    </row>
    <row r="36" spans="1:6" ht="27.6">
      <c r="A36" s="291" t="s">
        <v>3</v>
      </c>
      <c r="B36" s="171" t="s">
        <v>939</v>
      </c>
      <c r="C36" s="172">
        <v>7000000</v>
      </c>
      <c r="D36" s="171" t="s">
        <v>6904</v>
      </c>
      <c r="E36" s="171" t="s">
        <v>6905</v>
      </c>
      <c r="F36" s="171" t="s">
        <v>6881</v>
      </c>
    </row>
    <row r="37" spans="1:6">
      <c r="A37" s="170"/>
      <c r="B37" s="153"/>
      <c r="C37" s="172"/>
      <c r="D37" s="171"/>
      <c r="E37" s="171"/>
      <c r="F37" s="171"/>
    </row>
    <row r="38" spans="1:6" s="156" customFormat="1">
      <c r="A38" s="157" t="s">
        <v>8814</v>
      </c>
      <c r="B38" s="153" t="s">
        <v>134</v>
      </c>
      <c r="C38" s="154">
        <f>SUM(C39)</f>
        <v>2200000</v>
      </c>
      <c r="D38" s="153"/>
      <c r="E38" s="153"/>
      <c r="F38" s="153"/>
    </row>
    <row r="39" spans="1:6" s="156" customFormat="1" ht="27.6">
      <c r="A39" s="290" t="s">
        <v>8799</v>
      </c>
      <c r="B39" s="174" t="s">
        <v>1076</v>
      </c>
      <c r="C39" s="154">
        <f>SUM(C40)</f>
        <v>2200000</v>
      </c>
      <c r="D39" s="153"/>
      <c r="E39" s="153"/>
      <c r="F39" s="153"/>
    </row>
    <row r="40" spans="1:6" ht="27.6">
      <c r="A40" s="291" t="s">
        <v>3</v>
      </c>
      <c r="B40" s="171" t="s">
        <v>1088</v>
      </c>
      <c r="C40" s="172">
        <v>2200000</v>
      </c>
      <c r="D40" s="171" t="s">
        <v>6906</v>
      </c>
      <c r="E40" s="171" t="s">
        <v>5192</v>
      </c>
      <c r="F40" s="171" t="s">
        <v>6881</v>
      </c>
    </row>
    <row r="41" spans="1:6">
      <c r="A41" s="170"/>
      <c r="B41" s="153"/>
      <c r="C41" s="172"/>
      <c r="D41" s="173"/>
      <c r="E41" s="173"/>
      <c r="F41" s="173"/>
    </row>
    <row r="42" spans="1:6" s="156" customFormat="1">
      <c r="A42" s="157" t="s">
        <v>8815</v>
      </c>
      <c r="B42" s="153" t="s">
        <v>146</v>
      </c>
      <c r="C42" s="154">
        <f>SUM(C43,C47)</f>
        <v>36950000</v>
      </c>
      <c r="D42" s="155"/>
      <c r="E42" s="155"/>
      <c r="F42" s="155"/>
    </row>
    <row r="43" spans="1:6" s="156" customFormat="1" ht="27.6">
      <c r="A43" s="290" t="s">
        <v>8799</v>
      </c>
      <c r="B43" s="174" t="s">
        <v>1152</v>
      </c>
      <c r="C43" s="154">
        <f>SUM(C44:C45)</f>
        <v>21950000</v>
      </c>
      <c r="D43" s="155"/>
      <c r="E43" s="155"/>
      <c r="F43" s="155"/>
    </row>
    <row r="44" spans="1:6" ht="27.6">
      <c r="A44" s="291" t="s">
        <v>3</v>
      </c>
      <c r="B44" s="171" t="s">
        <v>1229</v>
      </c>
      <c r="C44" s="172">
        <v>3000000</v>
      </c>
      <c r="D44" s="171" t="s">
        <v>6907</v>
      </c>
      <c r="E44" s="171" t="s">
        <v>6905</v>
      </c>
      <c r="F44" s="171" t="s">
        <v>6881</v>
      </c>
    </row>
    <row r="45" spans="1:6">
      <c r="A45" s="291" t="s">
        <v>4</v>
      </c>
      <c r="B45" s="171" t="s">
        <v>1230</v>
      </c>
      <c r="C45" s="172">
        <v>18950000</v>
      </c>
      <c r="D45" s="173" t="s">
        <v>5582</v>
      </c>
      <c r="E45" s="171" t="s">
        <v>6905</v>
      </c>
      <c r="F45" s="171" t="s">
        <v>6881</v>
      </c>
    </row>
    <row r="46" spans="1:6">
      <c r="A46" s="170"/>
      <c r="B46" s="171"/>
      <c r="C46" s="172"/>
      <c r="D46" s="173"/>
      <c r="E46" s="173"/>
      <c r="F46" s="173"/>
    </row>
    <row r="47" spans="1:6" s="156" customFormat="1" ht="27.6">
      <c r="A47" s="290" t="s">
        <v>8805</v>
      </c>
      <c r="B47" s="174" t="s">
        <v>1165</v>
      </c>
      <c r="C47" s="154">
        <f>SUM(C48)</f>
        <v>15000000</v>
      </c>
      <c r="D47" s="155"/>
      <c r="E47" s="155"/>
      <c r="F47" s="155"/>
    </row>
    <row r="48" spans="1:6" ht="41.4">
      <c r="A48" s="291" t="s">
        <v>3</v>
      </c>
      <c r="B48" s="171" t="s">
        <v>1231</v>
      </c>
      <c r="C48" s="172">
        <v>15000000</v>
      </c>
      <c r="D48" s="171" t="s">
        <v>6908</v>
      </c>
      <c r="E48" s="171" t="s">
        <v>6905</v>
      </c>
      <c r="F48" s="171" t="s">
        <v>6881</v>
      </c>
    </row>
    <row r="49" spans="1:6">
      <c r="A49" s="170"/>
      <c r="B49" s="171"/>
      <c r="C49" s="172"/>
      <c r="D49" s="173"/>
      <c r="E49" s="173"/>
      <c r="F49" s="173"/>
    </row>
    <row r="50" spans="1:6" s="156" customFormat="1">
      <c r="A50" s="157" t="s">
        <v>8816</v>
      </c>
      <c r="B50" s="153" t="s">
        <v>158</v>
      </c>
      <c r="C50" s="154">
        <f>SUM(C51,C55)</f>
        <v>21900000</v>
      </c>
      <c r="D50" s="155"/>
      <c r="E50" s="155"/>
      <c r="F50" s="155"/>
    </row>
    <row r="51" spans="1:6" s="156" customFormat="1" ht="27.6">
      <c r="A51" s="290" t="s">
        <v>8799</v>
      </c>
      <c r="B51" s="174" t="s">
        <v>1536</v>
      </c>
      <c r="C51" s="154">
        <f>SUM(C52:C53)</f>
        <v>15000000</v>
      </c>
      <c r="D51" s="155"/>
      <c r="E51" s="155"/>
      <c r="F51" s="155"/>
    </row>
    <row r="52" spans="1:6" ht="27.6">
      <c r="A52" s="291" t="s">
        <v>3</v>
      </c>
      <c r="B52" s="171" t="s">
        <v>1537</v>
      </c>
      <c r="C52" s="172">
        <v>4000000</v>
      </c>
      <c r="D52" s="171" t="s">
        <v>6909</v>
      </c>
      <c r="E52" s="171" t="s">
        <v>5111</v>
      </c>
      <c r="F52" s="171" t="s">
        <v>6881</v>
      </c>
    </row>
    <row r="53" spans="1:6" ht="27.6">
      <c r="A53" s="291" t="s">
        <v>4</v>
      </c>
      <c r="B53" s="171" t="s">
        <v>1538</v>
      </c>
      <c r="C53" s="172">
        <v>11000000</v>
      </c>
      <c r="D53" s="171" t="s">
        <v>6910</v>
      </c>
      <c r="E53" s="171" t="s">
        <v>5966</v>
      </c>
      <c r="F53" s="171" t="s">
        <v>6881</v>
      </c>
    </row>
    <row r="54" spans="1:6">
      <c r="A54" s="170"/>
      <c r="B54" s="171"/>
      <c r="C54" s="172"/>
      <c r="D54" s="171"/>
      <c r="E54" s="171"/>
      <c r="F54" s="171"/>
    </row>
    <row r="55" spans="1:6" s="156" customFormat="1" ht="27.6">
      <c r="A55" s="290" t="s">
        <v>8805</v>
      </c>
      <c r="B55" s="174" t="s">
        <v>1510</v>
      </c>
      <c r="C55" s="154">
        <f>SUM(C56:C57)</f>
        <v>6900000</v>
      </c>
      <c r="D55" s="153"/>
      <c r="E55" s="153"/>
      <c r="F55" s="153"/>
    </row>
    <row r="56" spans="1:6" ht="27.6">
      <c r="A56" s="291" t="s">
        <v>3</v>
      </c>
      <c r="B56" s="171" t="s">
        <v>1539</v>
      </c>
      <c r="C56" s="172">
        <v>3500000</v>
      </c>
      <c r="D56" s="171" t="s">
        <v>6911</v>
      </c>
      <c r="E56" s="171" t="s">
        <v>6905</v>
      </c>
      <c r="F56" s="171" t="s">
        <v>6881</v>
      </c>
    </row>
    <row r="57" spans="1:6" ht="27.6">
      <c r="A57" s="291" t="s">
        <v>4</v>
      </c>
      <c r="B57" s="171" t="s">
        <v>1540</v>
      </c>
      <c r="C57" s="172">
        <v>3400000</v>
      </c>
      <c r="D57" s="171" t="s">
        <v>6912</v>
      </c>
      <c r="E57" s="171" t="s">
        <v>6905</v>
      </c>
      <c r="F57" s="171" t="s">
        <v>6881</v>
      </c>
    </row>
  </sheetData>
  <pageMargins left="0.39370078740157483" right="0.39370078740157483" top="0.39370078740157483" bottom="0.47244094488188981" header="0.31496062992125984" footer="0.31496062992125984"/>
  <pageSetup paperSize="403" scale="68" firstPageNumber="314" fitToHeight="0" orientation="landscape" useFirstPageNumber="1" horizontalDpi="200" verticalDpi="200" r:id="rId1"/>
  <headerFooter>
    <oddFooter>&amp;CInformasi APBD Tahun 2016&amp;R&amp;P</oddFooter>
  </headerFooter>
  <rowBreaks count="1" manualBreakCount="1">
    <brk id="46" max="5" man="1"/>
  </rowBreaks>
</worksheet>
</file>

<file path=xl/worksheets/sheet4.xml><?xml version="1.0" encoding="utf-8"?>
<worksheet xmlns="http://schemas.openxmlformats.org/spreadsheetml/2006/main" xmlns:r="http://schemas.openxmlformats.org/officeDocument/2006/relationships">
  <sheetPr>
    <tabColor rgb="FF00B050"/>
    <pageSetUpPr fitToPage="1"/>
  </sheetPr>
  <dimension ref="A1:M143"/>
  <sheetViews>
    <sheetView view="pageBreakPreview" zoomScale="85" zoomScaleNormal="85" zoomScaleSheetLayoutView="85" workbookViewId="0">
      <pane xSplit="4" ySplit="9" topLeftCell="E49" activePane="bottomRight" state="frozen"/>
      <selection activeCell="I1" sqref="I1:I1048576"/>
      <selection pane="topRight" activeCell="I1" sqref="I1:I1048576"/>
      <selection pane="bottomLeft" activeCell="I1" sqref="I1:I1048576"/>
      <selection pane="bottomRight" activeCell="D48" sqref="D48"/>
    </sheetView>
  </sheetViews>
  <sheetFormatPr defaultColWidth="9.109375" defaultRowHeight="13.8"/>
  <cols>
    <col min="1" max="1" width="3.33203125" style="13" bestFit="1" customWidth="1"/>
    <col min="2" max="2" width="4.5546875" style="13" bestFit="1" customWidth="1"/>
    <col min="3" max="3" width="3.5546875" style="13" bestFit="1" customWidth="1"/>
    <col min="4" max="4" width="60.6640625" style="13" bestFit="1" customWidth="1"/>
    <col min="5" max="5" width="24" style="13" bestFit="1" customWidth="1"/>
    <col min="6" max="7" width="18.44140625" style="13" bestFit="1" customWidth="1"/>
    <col min="8" max="8" width="15.77734375" style="13" customWidth="1"/>
    <col min="9" max="12" width="18.44140625" style="13" bestFit="1" customWidth="1"/>
    <col min="13" max="13" width="15.88671875" style="13" bestFit="1" customWidth="1"/>
    <col min="14" max="16384" width="9.109375" style="13"/>
  </cols>
  <sheetData>
    <row r="1" spans="1:13">
      <c r="A1" s="242" t="s">
        <v>3703</v>
      </c>
      <c r="B1" s="242"/>
      <c r="C1" s="242"/>
      <c r="D1" s="242"/>
      <c r="E1" s="242"/>
      <c r="F1" s="242"/>
      <c r="G1" s="242"/>
      <c r="H1" s="12"/>
      <c r="I1" s="12"/>
      <c r="J1" s="12"/>
      <c r="K1" s="12"/>
    </row>
    <row r="2" spans="1:13">
      <c r="A2" s="242" t="s">
        <v>3704</v>
      </c>
      <c r="B2" s="242"/>
      <c r="C2" s="242"/>
      <c r="D2" s="242"/>
      <c r="E2" s="242"/>
      <c r="F2" s="242"/>
      <c r="G2" s="242"/>
      <c r="H2" s="12"/>
      <c r="I2" s="12"/>
      <c r="J2" s="12"/>
      <c r="K2" s="12"/>
    </row>
    <row r="3" spans="1:13">
      <c r="A3" s="242" t="s">
        <v>3901</v>
      </c>
      <c r="B3" s="242"/>
      <c r="C3" s="242"/>
      <c r="D3" s="242"/>
      <c r="E3" s="242"/>
      <c r="F3" s="242"/>
      <c r="G3" s="242"/>
      <c r="H3" s="12"/>
      <c r="I3" s="12"/>
      <c r="J3" s="12"/>
      <c r="K3" s="12"/>
    </row>
    <row r="5" spans="1:13" s="15" customFormat="1">
      <c r="A5" s="243" t="s">
        <v>3705</v>
      </c>
      <c r="B5" s="243"/>
      <c r="C5" s="243"/>
      <c r="D5" s="243" t="s">
        <v>3706</v>
      </c>
      <c r="E5" s="244" t="s">
        <v>3902</v>
      </c>
      <c r="F5" s="244"/>
      <c r="G5" s="244"/>
      <c r="H5" s="14"/>
      <c r="I5" s="244" t="s">
        <v>3707</v>
      </c>
      <c r="J5" s="14"/>
      <c r="K5" s="14"/>
      <c r="L5" s="249" t="s">
        <v>3708</v>
      </c>
    </row>
    <row r="6" spans="1:13" s="15" customFormat="1">
      <c r="A6" s="243"/>
      <c r="B6" s="243"/>
      <c r="C6" s="243"/>
      <c r="D6" s="243"/>
      <c r="E6" s="244"/>
      <c r="F6" s="244"/>
      <c r="G6" s="244"/>
      <c r="H6" s="14"/>
      <c r="I6" s="244"/>
      <c r="J6" s="14"/>
      <c r="K6" s="14"/>
      <c r="L6" s="249"/>
    </row>
    <row r="7" spans="1:13" s="15" customFormat="1">
      <c r="A7" s="243"/>
      <c r="B7" s="243"/>
      <c r="C7" s="243"/>
      <c r="D7" s="243"/>
      <c r="E7" s="243" t="s">
        <v>49</v>
      </c>
      <c r="F7" s="250" t="s">
        <v>3709</v>
      </c>
      <c r="G7" s="250" t="s">
        <v>2</v>
      </c>
      <c r="H7" s="16"/>
      <c r="I7" s="243" t="s">
        <v>49</v>
      </c>
      <c r="J7" s="250" t="s">
        <v>3709</v>
      </c>
      <c r="K7" s="250" t="s">
        <v>2</v>
      </c>
      <c r="L7" s="249"/>
    </row>
    <row r="8" spans="1:13" s="15" customFormat="1">
      <c r="A8" s="243"/>
      <c r="B8" s="243"/>
      <c r="C8" s="243"/>
      <c r="D8" s="243"/>
      <c r="E8" s="243"/>
      <c r="F8" s="250"/>
      <c r="G8" s="250"/>
      <c r="H8" s="16"/>
      <c r="I8" s="243"/>
      <c r="J8" s="250"/>
      <c r="K8" s="250"/>
      <c r="L8" s="249"/>
    </row>
    <row r="9" spans="1:13" ht="14.4">
      <c r="A9" s="245">
        <v>1</v>
      </c>
      <c r="B9" s="245"/>
      <c r="C9" s="245"/>
      <c r="D9" s="17">
        <v>2</v>
      </c>
      <c r="E9" s="18">
        <v>3</v>
      </c>
      <c r="F9" s="18">
        <v>4</v>
      </c>
      <c r="G9" s="18">
        <v>5</v>
      </c>
      <c r="H9" s="18"/>
      <c r="I9" s="18">
        <v>6</v>
      </c>
      <c r="J9" s="18">
        <v>7</v>
      </c>
      <c r="K9" s="18">
        <v>8</v>
      </c>
      <c r="L9" s="19"/>
    </row>
    <row r="10" spans="1:13">
      <c r="A10" s="20">
        <v>1</v>
      </c>
      <c r="B10" s="20"/>
      <c r="C10" s="20"/>
      <c r="D10" s="20" t="s">
        <v>3710</v>
      </c>
      <c r="E10" s="21"/>
      <c r="F10" s="21"/>
      <c r="G10" s="21"/>
      <c r="H10" s="21"/>
      <c r="I10" s="21"/>
      <c r="J10" s="21"/>
      <c r="K10" s="21"/>
      <c r="L10" s="19"/>
    </row>
    <row r="11" spans="1:13">
      <c r="A11" s="22">
        <v>1</v>
      </c>
      <c r="B11" s="22">
        <v>1</v>
      </c>
      <c r="C11" s="22">
        <v>1</v>
      </c>
      <c r="D11" s="22" t="s">
        <v>3711</v>
      </c>
      <c r="E11" s="23">
        <f>PDK!$C$6</f>
        <v>54728009000</v>
      </c>
      <c r="F11" s="21">
        <f>'BTL-PDK'!C6</f>
        <v>36675733000</v>
      </c>
      <c r="G11" s="24">
        <f>SUM(E11:F11)</f>
        <v>91403742000</v>
      </c>
      <c r="H11" s="24"/>
      <c r="I11" s="21">
        <v>54728009000</v>
      </c>
      <c r="J11" s="21">
        <v>24659360000</v>
      </c>
      <c r="K11" s="24">
        <f>SUM(I11:J11)</f>
        <v>79387369000</v>
      </c>
      <c r="L11" s="25">
        <f>E11-I11</f>
        <v>0</v>
      </c>
      <c r="M11" s="13">
        <v>1</v>
      </c>
    </row>
    <row r="12" spans="1:13">
      <c r="A12" s="22">
        <v>1</v>
      </c>
      <c r="B12" s="22">
        <v>2</v>
      </c>
      <c r="C12" s="22">
        <v>1</v>
      </c>
      <c r="D12" s="22" t="s">
        <v>78</v>
      </c>
      <c r="E12" s="23">
        <f>DKK!$C$6</f>
        <v>80445939000</v>
      </c>
      <c r="F12" s="21"/>
      <c r="G12" s="24">
        <f t="shared" ref="G12:G30" si="0">SUM(E12:F12)</f>
        <v>80445939000</v>
      </c>
      <c r="H12" s="24"/>
      <c r="I12" s="21">
        <v>80445939000</v>
      </c>
      <c r="J12" s="21">
        <v>0</v>
      </c>
      <c r="K12" s="24">
        <f t="shared" ref="K12:K30" si="1">SUM(I12:J12)</f>
        <v>80445939000</v>
      </c>
      <c r="L12" s="25">
        <f t="shared" ref="L12:L59" si="2">E12-I12</f>
        <v>0</v>
      </c>
      <c r="M12" s="13">
        <v>2</v>
      </c>
    </row>
    <row r="13" spans="1:13">
      <c r="A13" s="22">
        <v>1</v>
      </c>
      <c r="B13" s="22">
        <v>2</v>
      </c>
      <c r="C13" s="22">
        <v>2</v>
      </c>
      <c r="D13" s="22" t="s">
        <v>79</v>
      </c>
      <c r="E13" s="21">
        <f>RSUD!$C$6</f>
        <v>140753800000</v>
      </c>
      <c r="F13" s="21"/>
      <c r="G13" s="24">
        <f t="shared" si="0"/>
        <v>140753800000</v>
      </c>
      <c r="H13" s="24"/>
      <c r="I13" s="21">
        <v>140753800000</v>
      </c>
      <c r="J13" s="21">
        <v>0</v>
      </c>
      <c r="K13" s="24">
        <f t="shared" si="1"/>
        <v>140753800000</v>
      </c>
      <c r="L13" s="25">
        <f t="shared" si="2"/>
        <v>0</v>
      </c>
      <c r="M13" s="13">
        <v>3</v>
      </c>
    </row>
    <row r="14" spans="1:13">
      <c r="A14" s="22">
        <v>1</v>
      </c>
      <c r="B14" s="22">
        <v>3</v>
      </c>
      <c r="C14" s="22">
        <v>1</v>
      </c>
      <c r="D14" s="22" t="s">
        <v>85</v>
      </c>
      <c r="E14" s="21">
        <f>DPU!$C$6</f>
        <v>105994770000</v>
      </c>
      <c r="F14" s="21">
        <f>DPU!$C$485</f>
        <v>0</v>
      </c>
      <c r="G14" s="24">
        <f>SUM(E14:F14)</f>
        <v>105994770000</v>
      </c>
      <c r="H14" s="24"/>
      <c r="I14" s="21">
        <v>105994770000</v>
      </c>
      <c r="J14" s="21">
        <v>0</v>
      </c>
      <c r="K14" s="24">
        <f t="shared" si="1"/>
        <v>105994770000</v>
      </c>
      <c r="L14" s="25">
        <f>E14-I14</f>
        <v>0</v>
      </c>
      <c r="M14" s="13">
        <v>4</v>
      </c>
    </row>
    <row r="15" spans="1:13">
      <c r="A15" s="22">
        <v>1</v>
      </c>
      <c r="B15" s="22">
        <v>6</v>
      </c>
      <c r="C15" s="22">
        <v>1</v>
      </c>
      <c r="D15" s="22" t="s">
        <v>3911</v>
      </c>
      <c r="E15" s="21">
        <f>BPPD!$C$6</f>
        <v>3590500000</v>
      </c>
      <c r="F15" s="21">
        <f>SUM(BPPD!C83)</f>
        <v>30000000</v>
      </c>
      <c r="G15" s="24">
        <f t="shared" si="0"/>
        <v>3620500000</v>
      </c>
      <c r="H15" s="24"/>
      <c r="I15" s="21">
        <v>3590500000</v>
      </c>
      <c r="J15" s="21">
        <v>90000000</v>
      </c>
      <c r="K15" s="24">
        <f t="shared" si="1"/>
        <v>3680500000</v>
      </c>
      <c r="L15" s="25">
        <f t="shared" si="2"/>
        <v>0</v>
      </c>
      <c r="M15" s="13">
        <v>5</v>
      </c>
    </row>
    <row r="16" spans="1:13">
      <c r="A16" s="26">
        <v>1</v>
      </c>
      <c r="B16" s="26">
        <v>7</v>
      </c>
      <c r="C16" s="26">
        <v>1</v>
      </c>
      <c r="D16" s="22" t="s">
        <v>3712</v>
      </c>
      <c r="E16" s="23">
        <f>Dishub!$C$6</f>
        <v>3556050000</v>
      </c>
      <c r="F16" s="21"/>
      <c r="G16" s="24">
        <f>SUM(E16:F16)</f>
        <v>3556050000</v>
      </c>
      <c r="H16" s="24"/>
      <c r="I16" s="21">
        <v>3556050000</v>
      </c>
      <c r="J16" s="21">
        <v>0</v>
      </c>
      <c r="K16" s="24">
        <f>SUM(I16:J16)</f>
        <v>3556050000</v>
      </c>
      <c r="L16" s="25">
        <f>E16-I16</f>
        <v>0</v>
      </c>
      <c r="M16" s="13">
        <v>6</v>
      </c>
    </row>
    <row r="17" spans="1:13">
      <c r="A17" s="26">
        <v>1</v>
      </c>
      <c r="B17" s="26">
        <v>8</v>
      </c>
      <c r="C17" s="26">
        <v>1</v>
      </c>
      <c r="D17" s="22" t="s">
        <v>104</v>
      </c>
      <c r="E17" s="23">
        <f>BLH!$C$6</f>
        <v>3556610000</v>
      </c>
      <c r="F17" s="21"/>
      <c r="G17" s="24">
        <f t="shared" si="0"/>
        <v>3556610000</v>
      </c>
      <c r="H17" s="24"/>
      <c r="I17" s="27">
        <v>3556610000</v>
      </c>
      <c r="J17" s="21">
        <v>0</v>
      </c>
      <c r="K17" s="24">
        <f t="shared" si="1"/>
        <v>3556610000</v>
      </c>
      <c r="L17" s="25">
        <f t="shared" si="2"/>
        <v>0</v>
      </c>
      <c r="M17" s="13">
        <v>7</v>
      </c>
    </row>
    <row r="18" spans="1:13">
      <c r="A18" s="26">
        <v>1</v>
      </c>
      <c r="B18" s="26">
        <v>8</v>
      </c>
      <c r="C18" s="26">
        <v>2</v>
      </c>
      <c r="D18" s="22" t="s">
        <v>89</v>
      </c>
      <c r="E18" s="23">
        <f>DKP!$C$6</f>
        <v>11157800000</v>
      </c>
      <c r="F18" s="21"/>
      <c r="G18" s="24">
        <f t="shared" si="0"/>
        <v>11157800000</v>
      </c>
      <c r="H18" s="24"/>
      <c r="I18" s="21">
        <v>11157800000</v>
      </c>
      <c r="J18" s="21">
        <v>0</v>
      </c>
      <c r="K18" s="24">
        <f t="shared" si="1"/>
        <v>11157800000</v>
      </c>
      <c r="L18" s="25">
        <f t="shared" si="2"/>
        <v>0</v>
      </c>
      <c r="M18" s="13">
        <v>8</v>
      </c>
    </row>
    <row r="19" spans="1:13">
      <c r="A19" s="26">
        <v>1</v>
      </c>
      <c r="B19" s="26">
        <v>10</v>
      </c>
      <c r="C19" s="26">
        <v>1</v>
      </c>
      <c r="D19" s="22" t="s">
        <v>3713</v>
      </c>
      <c r="E19" s="23">
        <f>CAPIL!$C$6</f>
        <v>2176176000</v>
      </c>
      <c r="F19" s="21"/>
      <c r="G19" s="24">
        <f t="shared" si="0"/>
        <v>2176176000</v>
      </c>
      <c r="H19" s="24"/>
      <c r="I19" s="21">
        <v>2176176000</v>
      </c>
      <c r="J19" s="21">
        <v>0</v>
      </c>
      <c r="K19" s="24">
        <f t="shared" si="1"/>
        <v>2176176000</v>
      </c>
      <c r="L19" s="25">
        <f t="shared" si="2"/>
        <v>0</v>
      </c>
      <c r="M19" s="13">
        <v>9</v>
      </c>
    </row>
    <row r="20" spans="1:13" ht="27.6">
      <c r="A20" s="26">
        <v>1</v>
      </c>
      <c r="B20" s="26">
        <v>11</v>
      </c>
      <c r="C20" s="26">
        <v>1</v>
      </c>
      <c r="D20" s="22" t="s">
        <v>3910</v>
      </c>
      <c r="E20" s="23">
        <f>BP3AKB!$C$6</f>
        <v>4320826000</v>
      </c>
      <c r="F20" s="23"/>
      <c r="G20" s="24">
        <f t="shared" si="0"/>
        <v>4320826000</v>
      </c>
      <c r="H20" s="24"/>
      <c r="I20" s="21">
        <v>4320826000</v>
      </c>
      <c r="J20" s="21">
        <v>150000000</v>
      </c>
      <c r="K20" s="24">
        <f t="shared" si="1"/>
        <v>4470826000</v>
      </c>
      <c r="L20" s="25">
        <f t="shared" si="2"/>
        <v>0</v>
      </c>
      <c r="M20" s="13">
        <v>10</v>
      </c>
    </row>
    <row r="21" spans="1:13">
      <c r="A21" s="26">
        <v>1</v>
      </c>
      <c r="B21" s="26">
        <v>14</v>
      </c>
      <c r="C21" s="26">
        <v>1</v>
      </c>
      <c r="D21" s="22" t="s">
        <v>3714</v>
      </c>
      <c r="E21" s="23">
        <f>DSTT!$C$6</f>
        <v>5148540000</v>
      </c>
      <c r="F21" s="21">
        <f>DSTT!$C$115</f>
        <v>2485000000</v>
      </c>
      <c r="G21" s="24">
        <f t="shared" si="0"/>
        <v>7633540000</v>
      </c>
      <c r="H21" s="24"/>
      <c r="I21" s="21">
        <v>5148540000</v>
      </c>
      <c r="J21" s="21">
        <v>3515000000</v>
      </c>
      <c r="K21" s="24">
        <f t="shared" si="1"/>
        <v>8663540000</v>
      </c>
      <c r="L21" s="25">
        <f t="shared" si="2"/>
        <v>0</v>
      </c>
      <c r="M21" s="13">
        <v>11</v>
      </c>
    </row>
    <row r="22" spans="1:13">
      <c r="A22" s="26">
        <v>1</v>
      </c>
      <c r="B22" s="26">
        <v>16</v>
      </c>
      <c r="C22" s="26">
        <v>1</v>
      </c>
      <c r="D22" s="22" t="s">
        <v>3715</v>
      </c>
      <c r="E22" s="23">
        <f>BPPT!$C$6</f>
        <v>1540121000</v>
      </c>
      <c r="F22" s="21"/>
      <c r="G22" s="24">
        <f t="shared" si="0"/>
        <v>1540121000</v>
      </c>
      <c r="H22" s="24"/>
      <c r="I22" s="21">
        <v>1540121000</v>
      </c>
      <c r="J22" s="21">
        <v>0</v>
      </c>
      <c r="K22" s="24">
        <f t="shared" si="1"/>
        <v>1540121000</v>
      </c>
      <c r="L22" s="25">
        <f t="shared" si="2"/>
        <v>0</v>
      </c>
      <c r="M22" s="13">
        <v>12</v>
      </c>
    </row>
    <row r="23" spans="1:13">
      <c r="A23" s="26">
        <v>1</v>
      </c>
      <c r="B23" s="26">
        <v>19</v>
      </c>
      <c r="C23" s="26">
        <v>1</v>
      </c>
      <c r="D23" s="22" t="s">
        <v>3716</v>
      </c>
      <c r="E23" s="23">
        <f>KESBANG!$C$6</f>
        <v>2143263000</v>
      </c>
      <c r="F23" s="21">
        <f>KESBANG!$C$81</f>
        <v>2140752000</v>
      </c>
      <c r="G23" s="24">
        <f t="shared" si="0"/>
        <v>4284015000</v>
      </c>
      <c r="H23" s="24"/>
      <c r="I23" s="21">
        <v>2143263000</v>
      </c>
      <c r="J23" s="28">
        <v>2385000000</v>
      </c>
      <c r="K23" s="24">
        <f t="shared" si="1"/>
        <v>4528263000</v>
      </c>
      <c r="L23" s="25">
        <f t="shared" si="2"/>
        <v>0</v>
      </c>
      <c r="M23" s="13">
        <v>13</v>
      </c>
    </row>
    <row r="24" spans="1:13">
      <c r="A24" s="26">
        <v>1</v>
      </c>
      <c r="B24" s="26">
        <v>19</v>
      </c>
      <c r="C24" s="26">
        <v>2</v>
      </c>
      <c r="D24" s="22" t="s">
        <v>86</v>
      </c>
      <c r="E24" s="23">
        <f>BPBD!$C$6</f>
        <v>8007827000</v>
      </c>
      <c r="F24" s="23"/>
      <c r="G24" s="24">
        <f t="shared" si="0"/>
        <v>8007827000</v>
      </c>
      <c r="H24" s="24"/>
      <c r="I24" s="21">
        <v>8007827000</v>
      </c>
      <c r="J24" s="21">
        <v>877500000</v>
      </c>
      <c r="K24" s="24">
        <f t="shared" si="1"/>
        <v>8885327000</v>
      </c>
      <c r="L24" s="25">
        <f t="shared" si="2"/>
        <v>0</v>
      </c>
      <c r="M24" s="13">
        <v>14</v>
      </c>
    </row>
    <row r="25" spans="1:13">
      <c r="A25" s="26">
        <v>1</v>
      </c>
      <c r="B25" s="26">
        <v>19</v>
      </c>
      <c r="C25" s="26">
        <v>3</v>
      </c>
      <c r="D25" s="22" t="s">
        <v>3717</v>
      </c>
      <c r="E25" s="23">
        <f>SATPOL!$C$6</f>
        <v>4260072000</v>
      </c>
      <c r="F25" s="21"/>
      <c r="G25" s="24">
        <f t="shared" si="0"/>
        <v>4260072000</v>
      </c>
      <c r="H25" s="24"/>
      <c r="I25" s="21">
        <v>4260072000</v>
      </c>
      <c r="J25" s="21">
        <v>150000000</v>
      </c>
      <c r="K25" s="24">
        <f t="shared" si="1"/>
        <v>4410072000</v>
      </c>
      <c r="L25" s="25">
        <f t="shared" si="2"/>
        <v>0</v>
      </c>
      <c r="M25" s="13">
        <v>15</v>
      </c>
    </row>
    <row r="26" spans="1:13" s="30" customFormat="1">
      <c r="A26" s="29">
        <v>1</v>
      </c>
      <c r="B26" s="29">
        <v>20</v>
      </c>
      <c r="C26" s="29">
        <v>3</v>
      </c>
      <c r="D26" s="22" t="s">
        <v>80</v>
      </c>
      <c r="E26" s="23">
        <f>SETDA!$C$6</f>
        <v>35406140000</v>
      </c>
      <c r="F26" s="21">
        <f>'BTL-SETDA'!$C$6</f>
        <v>150852564000</v>
      </c>
      <c r="G26" s="24">
        <f t="shared" si="0"/>
        <v>186258704000</v>
      </c>
      <c r="H26" s="21"/>
      <c r="I26" s="21">
        <v>35406140000</v>
      </c>
      <c r="J26" s="21">
        <v>104110061000</v>
      </c>
      <c r="K26" s="21">
        <f t="shared" si="1"/>
        <v>139516201000</v>
      </c>
      <c r="L26" s="25">
        <f t="shared" si="2"/>
        <v>0</v>
      </c>
      <c r="M26" s="13">
        <v>16</v>
      </c>
    </row>
    <row r="27" spans="1:13">
      <c r="A27" s="26">
        <v>1</v>
      </c>
      <c r="B27" s="26">
        <v>20</v>
      </c>
      <c r="C27" s="26">
        <v>4</v>
      </c>
      <c r="D27" s="22" t="s">
        <v>94</v>
      </c>
      <c r="E27" s="23">
        <f>SETWAN!$C$6</f>
        <v>17046664000</v>
      </c>
      <c r="F27" s="21"/>
      <c r="G27" s="24">
        <f t="shared" si="0"/>
        <v>17046664000</v>
      </c>
      <c r="H27" s="24"/>
      <c r="I27" s="21">
        <v>17046664000</v>
      </c>
      <c r="J27" s="21">
        <v>0</v>
      </c>
      <c r="K27" s="24">
        <f t="shared" si="1"/>
        <v>17046664000</v>
      </c>
      <c r="L27" s="25">
        <f t="shared" si="2"/>
        <v>0</v>
      </c>
      <c r="M27" s="13">
        <v>17</v>
      </c>
    </row>
    <row r="28" spans="1:13">
      <c r="A28" s="26">
        <v>1</v>
      </c>
      <c r="B28" s="26">
        <v>20</v>
      </c>
      <c r="C28" s="26">
        <v>5</v>
      </c>
      <c r="D28" s="22" t="s">
        <v>3912</v>
      </c>
      <c r="E28" s="23">
        <f>DPPKAD!$C$6</f>
        <v>37423999000</v>
      </c>
      <c r="F28" s="23">
        <f>DPPKAD!$C$110</f>
        <v>2850000000</v>
      </c>
      <c r="G28" s="24">
        <f t="shared" si="0"/>
        <v>40273999000</v>
      </c>
      <c r="H28" s="24"/>
      <c r="I28" s="21">
        <v>37423999000</v>
      </c>
      <c r="J28" s="21">
        <v>2850000000</v>
      </c>
      <c r="K28" s="24">
        <f t="shared" si="1"/>
        <v>40273999000</v>
      </c>
      <c r="L28" s="25">
        <f>E28-I28</f>
        <v>0</v>
      </c>
      <c r="M28" s="13">
        <v>18</v>
      </c>
    </row>
    <row r="29" spans="1:13">
      <c r="A29" s="26">
        <v>1</v>
      </c>
      <c r="B29" s="26">
        <v>20</v>
      </c>
      <c r="C29" s="26">
        <v>7</v>
      </c>
      <c r="D29" s="22" t="s">
        <v>152</v>
      </c>
      <c r="E29" s="23">
        <f>INSPEK!$C$8</f>
        <v>2696934000</v>
      </c>
      <c r="F29" s="21"/>
      <c r="G29" s="24">
        <f t="shared" si="0"/>
        <v>2696934000</v>
      </c>
      <c r="H29" s="24"/>
      <c r="I29" s="21">
        <v>2696934000</v>
      </c>
      <c r="J29" s="21">
        <v>0</v>
      </c>
      <c r="K29" s="24">
        <f t="shared" si="1"/>
        <v>2696934000</v>
      </c>
      <c r="L29" s="25">
        <f t="shared" si="2"/>
        <v>0</v>
      </c>
      <c r="M29" s="13">
        <v>19</v>
      </c>
    </row>
    <row r="30" spans="1:13">
      <c r="A30" s="26">
        <v>1</v>
      </c>
      <c r="B30" s="26">
        <v>20</v>
      </c>
      <c r="C30" s="26">
        <v>8</v>
      </c>
      <c r="D30" s="22" t="s">
        <v>153</v>
      </c>
      <c r="E30" s="23">
        <f>BKD!$C$8</f>
        <v>4036120000</v>
      </c>
      <c r="F30" s="23">
        <f>BKD!$C$72</f>
        <v>0</v>
      </c>
      <c r="G30" s="24">
        <f t="shared" si="0"/>
        <v>4036120000</v>
      </c>
      <c r="H30" s="24"/>
      <c r="I30" s="21">
        <v>4036120000</v>
      </c>
      <c r="J30" s="21">
        <v>57970000</v>
      </c>
      <c r="K30" s="24">
        <f t="shared" si="1"/>
        <v>4094090000</v>
      </c>
      <c r="L30" s="25">
        <f t="shared" si="2"/>
        <v>0</v>
      </c>
      <c r="M30" s="13">
        <v>20</v>
      </c>
    </row>
    <row r="31" spans="1:13">
      <c r="A31" s="26"/>
      <c r="B31" s="26"/>
      <c r="C31" s="26"/>
      <c r="D31" s="20" t="s">
        <v>3718</v>
      </c>
      <c r="E31" s="21"/>
      <c r="F31" s="21"/>
      <c r="G31" s="24"/>
      <c r="H31" s="24"/>
      <c r="I31" s="21"/>
      <c r="J31" s="21"/>
      <c r="K31" s="24"/>
      <c r="L31" s="25"/>
      <c r="M31" s="13">
        <v>21</v>
      </c>
    </row>
    <row r="32" spans="1:13">
      <c r="A32" s="26">
        <v>1</v>
      </c>
      <c r="B32" s="26">
        <v>20</v>
      </c>
      <c r="C32" s="26">
        <v>13</v>
      </c>
      <c r="D32" s="22" t="s">
        <v>136</v>
      </c>
      <c r="E32" s="21">
        <f>Jtpr!$C$6</f>
        <v>365153000</v>
      </c>
      <c r="F32" s="21"/>
      <c r="G32" s="24">
        <f t="shared" ref="G32:G48" si="3">SUM(E32:F32)</f>
        <v>365153000</v>
      </c>
      <c r="H32" s="24"/>
      <c r="I32" s="21">
        <v>365153000</v>
      </c>
      <c r="J32" s="21">
        <v>0</v>
      </c>
      <c r="K32" s="24">
        <f t="shared" ref="K32:K48" si="4">SUM(I32:J32)</f>
        <v>365153000</v>
      </c>
      <c r="L32" s="25">
        <f t="shared" si="2"/>
        <v>0</v>
      </c>
      <c r="M32" s="13">
        <v>22</v>
      </c>
    </row>
    <row r="33" spans="1:13">
      <c r="A33" s="26">
        <v>1</v>
      </c>
      <c r="B33" s="26">
        <v>20</v>
      </c>
      <c r="C33" s="26">
        <v>14</v>
      </c>
      <c r="D33" s="22" t="s">
        <v>115</v>
      </c>
      <c r="E33" s="21">
        <f>Jtys!$C$6</f>
        <v>428210000</v>
      </c>
      <c r="F33" s="21"/>
      <c r="G33" s="24">
        <f t="shared" si="3"/>
        <v>428210000</v>
      </c>
      <c r="H33" s="24"/>
      <c r="I33" s="21">
        <v>428210000</v>
      </c>
      <c r="J33" s="21">
        <v>0</v>
      </c>
      <c r="K33" s="24">
        <f t="shared" si="4"/>
        <v>428210000</v>
      </c>
      <c r="L33" s="25">
        <f t="shared" si="2"/>
        <v>0</v>
      </c>
      <c r="M33" s="13">
        <v>23</v>
      </c>
    </row>
    <row r="34" spans="1:13">
      <c r="A34" s="26">
        <v>1</v>
      </c>
      <c r="B34" s="26">
        <v>20</v>
      </c>
      <c r="C34" s="26">
        <v>15</v>
      </c>
      <c r="D34" s="22" t="s">
        <v>116</v>
      </c>
      <c r="E34" s="21">
        <f>Jmtn!$C$6</f>
        <v>361345000</v>
      </c>
      <c r="F34" s="21"/>
      <c r="G34" s="24">
        <f t="shared" si="3"/>
        <v>361345000</v>
      </c>
      <c r="H34" s="24"/>
      <c r="I34" s="21">
        <v>361345000</v>
      </c>
      <c r="J34" s="21">
        <v>0</v>
      </c>
      <c r="K34" s="24">
        <f t="shared" si="4"/>
        <v>361345000</v>
      </c>
      <c r="L34" s="25">
        <f t="shared" si="2"/>
        <v>0</v>
      </c>
      <c r="M34" s="13">
        <v>24</v>
      </c>
    </row>
    <row r="35" spans="1:13">
      <c r="A35" s="26">
        <v>1</v>
      </c>
      <c r="B35" s="26">
        <v>20</v>
      </c>
      <c r="C35" s="26">
        <v>16</v>
      </c>
      <c r="D35" s="22" t="s">
        <v>117</v>
      </c>
      <c r="E35" s="21">
        <f>Jmpl!$C$6</f>
        <v>416550000</v>
      </c>
      <c r="F35" s="21"/>
      <c r="G35" s="24">
        <f t="shared" si="3"/>
        <v>416550000</v>
      </c>
      <c r="H35" s="24"/>
      <c r="I35" s="21">
        <v>416550000</v>
      </c>
      <c r="J35" s="21">
        <v>0</v>
      </c>
      <c r="K35" s="24">
        <f t="shared" si="4"/>
        <v>416550000</v>
      </c>
      <c r="L35" s="25">
        <f t="shared" si="2"/>
        <v>0</v>
      </c>
      <c r="M35" s="13">
        <v>25</v>
      </c>
    </row>
    <row r="36" spans="1:13">
      <c r="A36" s="26">
        <v>1</v>
      </c>
      <c r="B36" s="26">
        <v>20</v>
      </c>
      <c r="C36" s="26">
        <v>17</v>
      </c>
      <c r="D36" s="22" t="s">
        <v>118</v>
      </c>
      <c r="E36" s="21">
        <f>Mtsh!$C$6</f>
        <v>411330000</v>
      </c>
      <c r="F36" s="21"/>
      <c r="G36" s="24">
        <f t="shared" si="3"/>
        <v>411330000</v>
      </c>
      <c r="H36" s="24"/>
      <c r="I36" s="21">
        <v>411330000</v>
      </c>
      <c r="J36" s="21">
        <v>0</v>
      </c>
      <c r="K36" s="24">
        <f t="shared" si="4"/>
        <v>411330000</v>
      </c>
      <c r="L36" s="25">
        <f t="shared" si="2"/>
        <v>0</v>
      </c>
      <c r="M36" s="13">
        <v>26</v>
      </c>
    </row>
    <row r="37" spans="1:13">
      <c r="A37" s="26">
        <v>1</v>
      </c>
      <c r="B37" s="26">
        <v>20</v>
      </c>
      <c r="C37" s="26">
        <v>18</v>
      </c>
      <c r="D37" s="22" t="s">
        <v>81</v>
      </c>
      <c r="E37" s="21">
        <f>TW!$C$6</f>
        <v>2518756000</v>
      </c>
      <c r="F37" s="21"/>
      <c r="G37" s="24">
        <f t="shared" si="3"/>
        <v>2518756000</v>
      </c>
      <c r="H37" s="24"/>
      <c r="I37" s="21">
        <v>2518756000</v>
      </c>
      <c r="J37" s="21">
        <v>0</v>
      </c>
      <c r="K37" s="24">
        <f t="shared" si="4"/>
        <v>2518756000</v>
      </c>
      <c r="L37" s="25">
        <f t="shared" si="2"/>
        <v>0</v>
      </c>
      <c r="M37" s="13">
        <v>27</v>
      </c>
    </row>
    <row r="38" spans="1:13">
      <c r="A38" s="26">
        <v>1</v>
      </c>
      <c r="B38" s="26">
        <v>20</v>
      </c>
      <c r="C38" s="26">
        <v>19</v>
      </c>
      <c r="D38" s="22" t="s">
        <v>108</v>
      </c>
      <c r="E38" s="21">
        <f>NGYS!$C$6</f>
        <v>343370000</v>
      </c>
      <c r="F38" s="21"/>
      <c r="G38" s="24">
        <f t="shared" si="3"/>
        <v>343370000</v>
      </c>
      <c r="H38" s="24"/>
      <c r="I38" s="21">
        <v>343370000</v>
      </c>
      <c r="J38" s="21">
        <v>0</v>
      </c>
      <c r="K38" s="24">
        <f t="shared" si="4"/>
        <v>343370000</v>
      </c>
      <c r="L38" s="25">
        <f t="shared" si="2"/>
        <v>0</v>
      </c>
      <c r="M38" s="13">
        <v>28</v>
      </c>
    </row>
    <row r="39" spans="1:13">
      <c r="A39" s="26">
        <v>1</v>
      </c>
      <c r="B39" s="26">
        <v>20</v>
      </c>
      <c r="C39" s="26">
        <v>20</v>
      </c>
      <c r="D39" s="22" t="s">
        <v>137</v>
      </c>
      <c r="E39" s="21">
        <f>KRPD!$C$6</f>
        <v>333833000</v>
      </c>
      <c r="F39" s="21"/>
      <c r="G39" s="24">
        <f t="shared" si="3"/>
        <v>333833000</v>
      </c>
      <c r="H39" s="24"/>
      <c r="I39" s="35">
        <v>333833000</v>
      </c>
      <c r="J39" s="21">
        <v>0</v>
      </c>
      <c r="K39" s="24">
        <f t="shared" si="4"/>
        <v>333833000</v>
      </c>
      <c r="L39" s="25">
        <f t="shared" si="2"/>
        <v>0</v>
      </c>
      <c r="M39" s="13">
        <v>29</v>
      </c>
    </row>
    <row r="40" spans="1:13">
      <c r="A40" s="26">
        <v>1</v>
      </c>
      <c r="B40" s="26">
        <v>20</v>
      </c>
      <c r="C40" s="26">
        <v>21</v>
      </c>
      <c r="D40" s="22" t="s">
        <v>82</v>
      </c>
      <c r="E40" s="21">
        <f>KRA!$C$6</f>
        <v>8326524000</v>
      </c>
      <c r="F40" s="21"/>
      <c r="G40" s="24">
        <f t="shared" si="3"/>
        <v>8326524000</v>
      </c>
      <c r="H40" s="24"/>
      <c r="I40" s="21">
        <v>8326524000</v>
      </c>
      <c r="J40" s="21">
        <v>0</v>
      </c>
      <c r="K40" s="24">
        <f t="shared" si="4"/>
        <v>8326524000</v>
      </c>
      <c r="L40" s="25">
        <f t="shared" si="2"/>
        <v>0</v>
      </c>
      <c r="M40" s="13">
        <v>30</v>
      </c>
    </row>
    <row r="41" spans="1:13">
      <c r="A41" s="26">
        <v>1</v>
      </c>
      <c r="B41" s="26">
        <v>20</v>
      </c>
      <c r="C41" s="26">
        <v>22</v>
      </c>
      <c r="D41" s="22" t="s">
        <v>119</v>
      </c>
      <c r="E41" s="21">
        <f>TSMD!$C$6</f>
        <v>396200000</v>
      </c>
      <c r="F41" s="21"/>
      <c r="G41" s="24">
        <f t="shared" si="3"/>
        <v>396200000</v>
      </c>
      <c r="H41" s="24"/>
      <c r="I41" s="21">
        <v>396200000</v>
      </c>
      <c r="J41" s="21">
        <v>0</v>
      </c>
      <c r="K41" s="24">
        <f t="shared" si="4"/>
        <v>396200000</v>
      </c>
      <c r="L41" s="25">
        <f t="shared" si="2"/>
        <v>0</v>
      </c>
      <c r="M41" s="13">
        <v>31</v>
      </c>
    </row>
    <row r="42" spans="1:13">
      <c r="A42" s="22">
        <v>1</v>
      </c>
      <c r="B42" s="22">
        <v>20</v>
      </c>
      <c r="C42" s="22">
        <v>23</v>
      </c>
      <c r="D42" s="22" t="s">
        <v>138</v>
      </c>
      <c r="E42" s="21">
        <f>JTN!$C$6</f>
        <v>402062000</v>
      </c>
      <c r="F42" s="21"/>
      <c r="G42" s="24">
        <f t="shared" si="3"/>
        <v>402062000</v>
      </c>
      <c r="H42" s="24"/>
      <c r="I42" s="21">
        <v>402062000</v>
      </c>
      <c r="J42" s="21">
        <v>0</v>
      </c>
      <c r="K42" s="24">
        <f t="shared" si="4"/>
        <v>402062000</v>
      </c>
      <c r="L42" s="25">
        <f t="shared" si="2"/>
        <v>0</v>
      </c>
      <c r="M42" s="13">
        <v>32</v>
      </c>
    </row>
    <row r="43" spans="1:13">
      <c r="A43" s="22">
        <v>1</v>
      </c>
      <c r="B43" s="22">
        <v>20</v>
      </c>
      <c r="C43" s="22">
        <v>24</v>
      </c>
      <c r="D43" s="22" t="s">
        <v>120</v>
      </c>
      <c r="E43" s="21">
        <f>CLMD!$C$6</f>
        <v>521468000</v>
      </c>
      <c r="F43" s="21"/>
      <c r="G43" s="24">
        <f t="shared" si="3"/>
        <v>521468000</v>
      </c>
      <c r="H43" s="24"/>
      <c r="I43" s="21">
        <v>521468000</v>
      </c>
      <c r="J43" s="21">
        <v>0</v>
      </c>
      <c r="K43" s="24">
        <f t="shared" si="4"/>
        <v>521468000</v>
      </c>
      <c r="L43" s="25">
        <f t="shared" si="2"/>
        <v>0</v>
      </c>
      <c r="M43" s="13">
        <v>33</v>
      </c>
    </row>
    <row r="44" spans="1:13">
      <c r="A44" s="22">
        <v>1</v>
      </c>
      <c r="B44" s="22">
        <v>20</v>
      </c>
      <c r="C44" s="22">
        <v>25</v>
      </c>
      <c r="D44" s="22" t="s">
        <v>121</v>
      </c>
      <c r="E44" s="21">
        <f>GDRJ!$C$6</f>
        <v>334030000</v>
      </c>
      <c r="F44" s="21"/>
      <c r="G44" s="24">
        <f t="shared" si="3"/>
        <v>334030000</v>
      </c>
      <c r="H44" s="24"/>
      <c r="I44" s="21">
        <v>334030000</v>
      </c>
      <c r="J44" s="21">
        <v>0</v>
      </c>
      <c r="K44" s="24">
        <f t="shared" si="4"/>
        <v>334030000</v>
      </c>
      <c r="L44" s="25">
        <f t="shared" si="2"/>
        <v>0</v>
      </c>
      <c r="M44" s="13">
        <v>34</v>
      </c>
    </row>
    <row r="45" spans="1:13">
      <c r="A45" s="22">
        <v>1</v>
      </c>
      <c r="B45" s="22">
        <v>20</v>
      </c>
      <c r="C45" s="22">
        <v>26</v>
      </c>
      <c r="D45" s="22" t="s">
        <v>122</v>
      </c>
      <c r="E45" s="21">
        <f>MJGD!$C$6</f>
        <v>435992000</v>
      </c>
      <c r="F45" s="21"/>
      <c r="G45" s="24">
        <f t="shared" si="3"/>
        <v>435992000</v>
      </c>
      <c r="H45" s="24"/>
      <c r="I45" s="21">
        <v>435992000</v>
      </c>
      <c r="J45" s="21">
        <v>0</v>
      </c>
      <c r="K45" s="24">
        <f t="shared" si="4"/>
        <v>435992000</v>
      </c>
      <c r="L45" s="25">
        <f t="shared" si="2"/>
        <v>0</v>
      </c>
      <c r="M45" s="13">
        <v>35</v>
      </c>
    </row>
    <row r="46" spans="1:13">
      <c r="A46" s="22">
        <v>1</v>
      </c>
      <c r="B46" s="22">
        <v>20</v>
      </c>
      <c r="C46" s="22">
        <v>27</v>
      </c>
      <c r="D46" s="22" t="s">
        <v>3719</v>
      </c>
      <c r="E46" s="21">
        <f>KBK!$C$6</f>
        <v>349900000</v>
      </c>
      <c r="F46" s="21"/>
      <c r="G46" s="24">
        <f t="shared" si="3"/>
        <v>349900000</v>
      </c>
      <c r="H46" s="24"/>
      <c r="I46" s="21">
        <v>349900000</v>
      </c>
      <c r="J46" s="21">
        <v>0</v>
      </c>
      <c r="K46" s="24">
        <f t="shared" si="4"/>
        <v>349900000</v>
      </c>
      <c r="L46" s="25">
        <f t="shared" si="2"/>
        <v>0</v>
      </c>
      <c r="M46" s="13">
        <v>36</v>
      </c>
    </row>
    <row r="47" spans="1:13">
      <c r="A47" s="22">
        <v>1</v>
      </c>
      <c r="B47" s="22">
        <v>20</v>
      </c>
      <c r="C47" s="22">
        <v>28</v>
      </c>
      <c r="D47" s="22" t="s">
        <v>140</v>
      </c>
      <c r="E47" s="23">
        <f>KERJO!$C$6</f>
        <v>293453000</v>
      </c>
      <c r="F47" s="21"/>
      <c r="G47" s="24">
        <f t="shared" si="3"/>
        <v>293453000</v>
      </c>
      <c r="H47" s="24"/>
      <c r="I47" s="21">
        <v>293453000</v>
      </c>
      <c r="J47" s="21">
        <v>0</v>
      </c>
      <c r="K47" s="24">
        <f t="shared" si="4"/>
        <v>293453000</v>
      </c>
      <c r="L47" s="25">
        <f t="shared" si="2"/>
        <v>0</v>
      </c>
      <c r="M47" s="13">
        <v>37</v>
      </c>
    </row>
    <row r="48" spans="1:13">
      <c r="A48" s="22">
        <v>1</v>
      </c>
      <c r="B48" s="22">
        <v>20</v>
      </c>
      <c r="C48" s="22">
        <v>29</v>
      </c>
      <c r="D48" s="22" t="s">
        <v>123</v>
      </c>
      <c r="E48" s="23">
        <f>JENAWI!$C$6</f>
        <v>382272000</v>
      </c>
      <c r="F48" s="21"/>
      <c r="G48" s="24">
        <f t="shared" si="3"/>
        <v>382272000</v>
      </c>
      <c r="H48" s="24"/>
      <c r="I48" s="21">
        <v>382272000</v>
      </c>
      <c r="J48" s="21">
        <v>0</v>
      </c>
      <c r="K48" s="24">
        <f t="shared" si="4"/>
        <v>382272000</v>
      </c>
      <c r="L48" s="25">
        <f t="shared" si="2"/>
        <v>0</v>
      </c>
      <c r="M48" s="13">
        <v>38</v>
      </c>
    </row>
    <row r="49" spans="1:13" s="31" customFormat="1">
      <c r="A49" s="22"/>
      <c r="B49" s="22"/>
      <c r="C49" s="22"/>
      <c r="D49" s="22"/>
      <c r="E49" s="32"/>
      <c r="F49" s="32"/>
      <c r="G49" s="24"/>
      <c r="H49" s="24"/>
      <c r="I49" s="32"/>
      <c r="J49" s="32"/>
      <c r="K49" s="24"/>
      <c r="L49" s="25"/>
      <c r="M49" s="13">
        <v>39</v>
      </c>
    </row>
    <row r="50" spans="1:13">
      <c r="A50" s="22">
        <v>1</v>
      </c>
      <c r="B50" s="22">
        <v>21</v>
      </c>
      <c r="C50" s="22">
        <v>1</v>
      </c>
      <c r="D50" s="22" t="s">
        <v>156</v>
      </c>
      <c r="E50" s="23">
        <f>KKP!$C$6</f>
        <v>848556000</v>
      </c>
      <c r="F50" s="21"/>
      <c r="G50" s="24">
        <f>SUM(E50:F50)</f>
        <v>848556000</v>
      </c>
      <c r="H50" s="24"/>
      <c r="I50" s="21">
        <v>848556000</v>
      </c>
      <c r="J50" s="21">
        <v>0</v>
      </c>
      <c r="K50" s="24">
        <f>SUM(I50:J50)</f>
        <v>848556000</v>
      </c>
      <c r="L50" s="25">
        <f t="shared" si="2"/>
        <v>0</v>
      </c>
      <c r="M50" s="13">
        <v>40</v>
      </c>
    </row>
    <row r="51" spans="1:13">
      <c r="A51" s="22">
        <v>1</v>
      </c>
      <c r="B51" s="22">
        <v>22</v>
      </c>
      <c r="C51" s="22">
        <v>1</v>
      </c>
      <c r="D51" s="22" t="s">
        <v>3720</v>
      </c>
      <c r="E51" s="23">
        <f>BPMD!$C$6</f>
        <v>2453600000</v>
      </c>
      <c r="F51" s="23">
        <f>'BTL-BPMD'!$C$6</f>
        <v>105936344000</v>
      </c>
      <c r="G51" s="24">
        <f>SUM(E51:F51)</f>
        <v>108389944000</v>
      </c>
      <c r="H51" s="24"/>
      <c r="I51" s="21">
        <v>2453600000</v>
      </c>
      <c r="J51" s="21">
        <v>7962000000</v>
      </c>
      <c r="K51" s="24">
        <f>SUM(I51:J51)</f>
        <v>10415600000</v>
      </c>
      <c r="L51" s="25">
        <f t="shared" si="2"/>
        <v>0</v>
      </c>
      <c r="M51" s="13">
        <v>41</v>
      </c>
    </row>
    <row r="52" spans="1:13">
      <c r="A52" s="22">
        <v>1</v>
      </c>
      <c r="B52" s="22">
        <v>26</v>
      </c>
      <c r="C52" s="22">
        <v>1</v>
      </c>
      <c r="D52" s="22" t="s">
        <v>3721</v>
      </c>
      <c r="E52" s="23">
        <f>PERPUS!$C$6</f>
        <v>6386946000</v>
      </c>
      <c r="F52" s="21"/>
      <c r="G52" s="24">
        <f>SUM(E52:F52)</f>
        <v>6386946000</v>
      </c>
      <c r="H52" s="24"/>
      <c r="I52" s="21">
        <v>6386946000</v>
      </c>
      <c r="J52" s="21">
        <v>0</v>
      </c>
      <c r="K52" s="24">
        <f>SUM(I52:J52)</f>
        <v>6386946000</v>
      </c>
      <c r="L52" s="25">
        <f t="shared" si="2"/>
        <v>0</v>
      </c>
      <c r="M52" s="13">
        <v>42</v>
      </c>
    </row>
    <row r="53" spans="1:13">
      <c r="A53" s="22"/>
      <c r="B53" s="22"/>
      <c r="C53" s="22"/>
      <c r="D53" s="22"/>
      <c r="E53" s="21"/>
      <c r="F53" s="21"/>
      <c r="G53" s="24"/>
      <c r="H53" s="24"/>
      <c r="I53" s="21"/>
      <c r="J53" s="21"/>
      <c r="K53" s="24"/>
      <c r="L53" s="25"/>
      <c r="M53" s="13">
        <v>43</v>
      </c>
    </row>
    <row r="54" spans="1:13">
      <c r="A54" s="20">
        <v>2</v>
      </c>
      <c r="B54" s="20"/>
      <c r="C54" s="20"/>
      <c r="D54" s="20" t="s">
        <v>3722</v>
      </c>
      <c r="E54" s="21"/>
      <c r="F54" s="21"/>
      <c r="G54" s="24"/>
      <c r="H54" s="24"/>
      <c r="I54" s="21"/>
      <c r="J54" s="21"/>
      <c r="K54" s="24"/>
      <c r="L54" s="25"/>
      <c r="M54" s="13">
        <v>44</v>
      </c>
    </row>
    <row r="55" spans="1:13">
      <c r="A55" s="22">
        <v>2</v>
      </c>
      <c r="B55" s="22">
        <v>1</v>
      </c>
      <c r="C55" s="22">
        <v>1</v>
      </c>
      <c r="D55" s="22" t="s">
        <v>3723</v>
      </c>
      <c r="E55" s="21">
        <f>DISPERTAN!$C$6</f>
        <v>3156330000</v>
      </c>
      <c r="F55" s="21">
        <f>DISPERTAN!$C$62</f>
        <v>615000000</v>
      </c>
      <c r="G55" s="24">
        <f>SUM(E55:F55)</f>
        <v>3771330000</v>
      </c>
      <c r="H55" s="24"/>
      <c r="I55" s="21">
        <v>3156330000</v>
      </c>
      <c r="J55" s="21">
        <v>40000000</v>
      </c>
      <c r="K55" s="24">
        <f>SUM(I55:J55)</f>
        <v>3196330000</v>
      </c>
      <c r="L55" s="25">
        <f t="shared" si="2"/>
        <v>0</v>
      </c>
      <c r="M55" s="13">
        <v>45</v>
      </c>
    </row>
    <row r="56" spans="1:13">
      <c r="A56" s="22">
        <v>2</v>
      </c>
      <c r="B56" s="22">
        <v>1</v>
      </c>
      <c r="C56" s="22">
        <v>3</v>
      </c>
      <c r="D56" s="22" t="s">
        <v>171</v>
      </c>
      <c r="E56" s="21">
        <f>DISNAK!$C$6</f>
        <v>2751800000</v>
      </c>
      <c r="F56" s="21">
        <f>DISNAK!$C$62</f>
        <v>1865000000</v>
      </c>
      <c r="G56" s="24">
        <f>SUM(E56:F56)</f>
        <v>4616800000</v>
      </c>
      <c r="H56" s="24"/>
      <c r="I56" s="21">
        <v>2751800000</v>
      </c>
      <c r="J56" s="21">
        <v>730000000</v>
      </c>
      <c r="K56" s="24">
        <f>SUM(I56:J56)</f>
        <v>3481800000</v>
      </c>
      <c r="L56" s="25">
        <f t="shared" si="2"/>
        <v>0</v>
      </c>
      <c r="M56" s="13">
        <v>46</v>
      </c>
    </row>
    <row r="57" spans="1:13">
      <c r="A57" s="22">
        <v>2</v>
      </c>
      <c r="B57" s="22">
        <v>1</v>
      </c>
      <c r="C57" s="22">
        <v>4</v>
      </c>
      <c r="D57" s="22" t="s">
        <v>3913</v>
      </c>
      <c r="E57" s="23">
        <f>BP4K!$C$6</f>
        <v>1268978000</v>
      </c>
      <c r="F57" s="21"/>
      <c r="G57" s="24">
        <f>SUM(E57:F57)</f>
        <v>1268978000</v>
      </c>
      <c r="H57" s="24"/>
      <c r="I57" s="21">
        <v>1268978000</v>
      </c>
      <c r="J57" s="21">
        <v>0</v>
      </c>
      <c r="K57" s="24">
        <f>SUM(I57:J57)</f>
        <v>1268978000</v>
      </c>
      <c r="L57" s="25">
        <f t="shared" si="2"/>
        <v>0</v>
      </c>
      <c r="M57" s="13">
        <v>47</v>
      </c>
    </row>
    <row r="58" spans="1:13">
      <c r="A58" s="22">
        <v>2</v>
      </c>
      <c r="B58" s="22">
        <v>4</v>
      </c>
      <c r="C58" s="22">
        <v>1</v>
      </c>
      <c r="D58" s="22" t="s">
        <v>98</v>
      </c>
      <c r="E58" s="23">
        <f>Disparbud!C6</f>
        <v>3528200000</v>
      </c>
      <c r="F58" s="21"/>
      <c r="G58" s="24">
        <f>SUM(E58:F58)</f>
        <v>3528200000</v>
      </c>
      <c r="H58" s="24"/>
      <c r="I58" s="21">
        <v>3528200000</v>
      </c>
      <c r="J58" s="21">
        <v>0</v>
      </c>
      <c r="K58" s="24">
        <f>SUM(I58:J58)</f>
        <v>3528200000</v>
      </c>
      <c r="L58" s="25">
        <f t="shared" si="2"/>
        <v>0</v>
      </c>
      <c r="M58" s="13">
        <v>48</v>
      </c>
    </row>
    <row r="59" spans="1:13">
      <c r="A59" s="22">
        <v>2</v>
      </c>
      <c r="B59" s="22">
        <v>6</v>
      </c>
      <c r="C59" s="22">
        <v>1</v>
      </c>
      <c r="D59" s="22" t="s">
        <v>105</v>
      </c>
      <c r="E59" s="21">
        <f>DISPERINDAG!C6</f>
        <v>8370705000</v>
      </c>
      <c r="F59" s="21">
        <f>DISPERINDAG!$C$106</f>
        <v>2925000000</v>
      </c>
      <c r="G59" s="24">
        <f>SUM(E59:F59)</f>
        <v>11295705000</v>
      </c>
      <c r="H59" s="24"/>
      <c r="I59" s="21">
        <v>8370705000</v>
      </c>
      <c r="J59" s="21">
        <v>3925000000</v>
      </c>
      <c r="K59" s="24">
        <f>SUM(I59:J59)</f>
        <v>12295705000</v>
      </c>
      <c r="L59" s="25">
        <f t="shared" si="2"/>
        <v>0</v>
      </c>
      <c r="M59" s="13">
        <v>49</v>
      </c>
    </row>
    <row r="60" spans="1:13">
      <c r="A60" s="246" t="s">
        <v>2</v>
      </c>
      <c r="B60" s="247"/>
      <c r="C60" s="247"/>
      <c r="D60" s="248"/>
      <c r="E60" s="24">
        <f>SUM(E10:E59)</f>
        <v>573375723000</v>
      </c>
      <c r="F60" s="24">
        <f>SUM(F10:F59)</f>
        <v>306375393000</v>
      </c>
      <c r="G60" s="24">
        <f>SUM(G10:G59)</f>
        <v>879751116000</v>
      </c>
      <c r="H60" s="24"/>
      <c r="I60" s="24">
        <f>SUM(I11:I59)</f>
        <v>573375723000</v>
      </c>
      <c r="J60" s="24">
        <f>SUM(J10:J59)</f>
        <v>151501891000</v>
      </c>
      <c r="K60" s="24">
        <f>SUM(K10:K59)</f>
        <v>724877614000</v>
      </c>
      <c r="L60" s="25">
        <f>E60-I60</f>
        <v>0</v>
      </c>
    </row>
    <row r="61" spans="1:13">
      <c r="D61" s="13" t="s">
        <v>3724</v>
      </c>
      <c r="E61" s="33"/>
      <c r="F61" s="33"/>
      <c r="G61" s="33"/>
      <c r="H61" s="33"/>
      <c r="I61" s="33">
        <v>573375723000</v>
      </c>
      <c r="J61" s="33"/>
      <c r="K61" s="33"/>
    </row>
    <row r="62" spans="1:13">
      <c r="E62" s="33"/>
      <c r="F62" s="33"/>
      <c r="G62" s="33"/>
      <c r="H62" s="33"/>
      <c r="I62" s="33">
        <f>I60-I61</f>
        <v>0</v>
      </c>
      <c r="J62" s="33"/>
      <c r="K62" s="33"/>
    </row>
    <row r="63" spans="1:13">
      <c r="F63" s="33"/>
      <c r="G63" s="30"/>
      <c r="H63" s="30"/>
      <c r="K63" s="30"/>
    </row>
    <row r="64" spans="1:13">
      <c r="D64" s="30"/>
    </row>
    <row r="65" spans="4:11">
      <c r="D65" s="34"/>
    </row>
    <row r="66" spans="4:11">
      <c r="G66" s="30"/>
      <c r="H66" s="30"/>
      <c r="K66" s="30"/>
    </row>
    <row r="67" spans="4:11">
      <c r="G67" s="30"/>
      <c r="H67" s="30"/>
      <c r="K67" s="30"/>
    </row>
    <row r="68" spans="4:11">
      <c r="G68" s="30"/>
      <c r="H68" s="30"/>
      <c r="K68" s="30"/>
    </row>
    <row r="69" spans="4:11">
      <c r="G69" s="30"/>
      <c r="H69" s="30"/>
      <c r="K69" s="30"/>
    </row>
    <row r="70" spans="4:11">
      <c r="G70" s="30"/>
      <c r="H70" s="30"/>
      <c r="K70" s="30"/>
    </row>
    <row r="71" spans="4:11">
      <c r="G71" s="30"/>
      <c r="H71" s="30"/>
      <c r="K71" s="30"/>
    </row>
    <row r="72" spans="4:11">
      <c r="G72" s="30"/>
      <c r="H72" s="30"/>
      <c r="K72" s="30"/>
    </row>
    <row r="73" spans="4:11">
      <c r="G73" s="30"/>
      <c r="H73" s="30"/>
      <c r="K73" s="30"/>
    </row>
    <row r="74" spans="4:11">
      <c r="G74" s="30"/>
      <c r="H74" s="30"/>
      <c r="K74" s="30"/>
    </row>
    <row r="75" spans="4:11">
      <c r="G75" s="30"/>
      <c r="H75" s="30"/>
      <c r="K75" s="30"/>
    </row>
    <row r="76" spans="4:11">
      <c r="G76" s="30"/>
      <c r="H76" s="30"/>
      <c r="K76" s="30"/>
    </row>
    <row r="77" spans="4:11">
      <c r="G77" s="30"/>
      <c r="H77" s="30"/>
      <c r="K77" s="30"/>
    </row>
    <row r="78" spans="4:11">
      <c r="G78" s="30"/>
      <c r="H78" s="30"/>
      <c r="K78" s="30"/>
    </row>
    <row r="79" spans="4:11">
      <c r="G79" s="30"/>
      <c r="H79" s="30"/>
      <c r="K79" s="30"/>
    </row>
    <row r="80" spans="4:11">
      <c r="G80" s="30"/>
      <c r="H80" s="30"/>
      <c r="K80" s="30"/>
    </row>
    <row r="81" spans="7:11">
      <c r="G81" s="30"/>
      <c r="H81" s="30"/>
      <c r="K81" s="30"/>
    </row>
    <row r="82" spans="7:11">
      <c r="G82" s="30"/>
      <c r="H82" s="30"/>
      <c r="K82" s="30"/>
    </row>
    <row r="83" spans="7:11">
      <c r="G83" s="30"/>
      <c r="H83" s="30"/>
      <c r="K83" s="30"/>
    </row>
    <row r="84" spans="7:11">
      <c r="G84" s="30"/>
      <c r="H84" s="30"/>
      <c r="K84" s="30"/>
    </row>
    <row r="85" spans="7:11">
      <c r="G85" s="30"/>
      <c r="H85" s="30"/>
      <c r="K85" s="30"/>
    </row>
    <row r="86" spans="7:11">
      <c r="G86" s="30"/>
      <c r="H86" s="30"/>
      <c r="K86" s="30"/>
    </row>
    <row r="87" spans="7:11">
      <c r="G87" s="30"/>
      <c r="H87" s="30"/>
      <c r="K87" s="30"/>
    </row>
    <row r="88" spans="7:11">
      <c r="G88" s="30"/>
      <c r="H88" s="30"/>
      <c r="K88" s="30"/>
    </row>
    <row r="89" spans="7:11">
      <c r="G89" s="30"/>
      <c r="H89" s="30"/>
      <c r="K89" s="30"/>
    </row>
    <row r="90" spans="7:11">
      <c r="G90" s="30"/>
      <c r="H90" s="30"/>
      <c r="K90" s="30"/>
    </row>
    <row r="91" spans="7:11">
      <c r="G91" s="30"/>
      <c r="H91" s="30"/>
      <c r="K91" s="30"/>
    </row>
    <row r="92" spans="7:11">
      <c r="G92" s="30"/>
      <c r="H92" s="30"/>
      <c r="K92" s="30"/>
    </row>
    <row r="93" spans="7:11">
      <c r="G93" s="30"/>
      <c r="H93" s="30"/>
      <c r="K93" s="30"/>
    </row>
    <row r="94" spans="7:11">
      <c r="G94" s="30"/>
      <c r="H94" s="30"/>
      <c r="K94" s="30"/>
    </row>
    <row r="95" spans="7:11">
      <c r="G95" s="30"/>
      <c r="H95" s="30"/>
      <c r="K95" s="30"/>
    </row>
    <row r="96" spans="7:11">
      <c r="G96" s="30"/>
      <c r="H96" s="30"/>
      <c r="K96" s="30"/>
    </row>
    <row r="97" spans="7:11">
      <c r="G97" s="30"/>
      <c r="H97" s="30"/>
      <c r="K97" s="30"/>
    </row>
    <row r="98" spans="7:11">
      <c r="G98" s="30"/>
      <c r="H98" s="30"/>
      <c r="K98" s="30"/>
    </row>
    <row r="99" spans="7:11">
      <c r="G99" s="30"/>
      <c r="H99" s="30"/>
      <c r="K99" s="30"/>
    </row>
    <row r="100" spans="7:11">
      <c r="G100" s="30"/>
      <c r="H100" s="30"/>
      <c r="K100" s="30"/>
    </row>
    <row r="101" spans="7:11">
      <c r="G101" s="30"/>
      <c r="H101" s="30"/>
      <c r="K101" s="30"/>
    </row>
    <row r="102" spans="7:11">
      <c r="G102" s="30"/>
      <c r="H102" s="30"/>
      <c r="K102" s="30"/>
    </row>
    <row r="103" spans="7:11">
      <c r="G103" s="30"/>
      <c r="H103" s="30"/>
      <c r="K103" s="30"/>
    </row>
    <row r="104" spans="7:11">
      <c r="G104" s="30"/>
      <c r="H104" s="30"/>
      <c r="K104" s="30"/>
    </row>
    <row r="105" spans="7:11">
      <c r="G105" s="30"/>
      <c r="H105" s="30"/>
      <c r="K105" s="30"/>
    </row>
    <row r="106" spans="7:11">
      <c r="G106" s="30"/>
      <c r="H106" s="30"/>
      <c r="K106" s="30"/>
    </row>
    <row r="107" spans="7:11">
      <c r="G107" s="30"/>
      <c r="H107" s="30"/>
      <c r="K107" s="30"/>
    </row>
    <row r="108" spans="7:11">
      <c r="G108" s="30"/>
      <c r="H108" s="30"/>
      <c r="K108" s="30"/>
    </row>
    <row r="109" spans="7:11">
      <c r="G109" s="30"/>
      <c r="H109" s="30"/>
      <c r="K109" s="30"/>
    </row>
    <row r="110" spans="7:11">
      <c r="G110" s="30"/>
      <c r="H110" s="30"/>
      <c r="K110" s="30"/>
    </row>
    <row r="111" spans="7:11">
      <c r="G111" s="30"/>
      <c r="H111" s="30"/>
      <c r="K111" s="30"/>
    </row>
    <row r="112" spans="7:11">
      <c r="G112" s="30"/>
      <c r="H112" s="30"/>
      <c r="K112" s="30"/>
    </row>
    <row r="113" spans="7:11">
      <c r="G113" s="30"/>
      <c r="H113" s="30"/>
      <c r="K113" s="30"/>
    </row>
    <row r="114" spans="7:11">
      <c r="G114" s="30"/>
      <c r="H114" s="30"/>
      <c r="K114" s="30"/>
    </row>
    <row r="115" spans="7:11">
      <c r="G115" s="30"/>
      <c r="H115" s="30"/>
      <c r="K115" s="30"/>
    </row>
    <row r="116" spans="7:11">
      <c r="G116" s="30"/>
      <c r="H116" s="30"/>
      <c r="K116" s="30"/>
    </row>
    <row r="117" spans="7:11">
      <c r="G117" s="30"/>
      <c r="H117" s="30"/>
      <c r="K117" s="30"/>
    </row>
    <row r="118" spans="7:11">
      <c r="G118" s="30"/>
      <c r="H118" s="30"/>
      <c r="K118" s="30"/>
    </row>
    <row r="119" spans="7:11">
      <c r="G119" s="30"/>
      <c r="H119" s="30"/>
      <c r="K119" s="30"/>
    </row>
    <row r="120" spans="7:11">
      <c r="G120" s="30"/>
      <c r="H120" s="30"/>
      <c r="K120" s="30"/>
    </row>
    <row r="121" spans="7:11">
      <c r="G121" s="30"/>
      <c r="H121" s="30"/>
      <c r="K121" s="30"/>
    </row>
    <row r="122" spans="7:11">
      <c r="G122" s="30"/>
      <c r="H122" s="30"/>
      <c r="K122" s="30"/>
    </row>
    <row r="123" spans="7:11">
      <c r="G123" s="30"/>
      <c r="H123" s="30"/>
      <c r="K123" s="30"/>
    </row>
    <row r="124" spans="7:11">
      <c r="G124" s="30"/>
      <c r="H124" s="30"/>
      <c r="K124" s="30"/>
    </row>
    <row r="125" spans="7:11">
      <c r="G125" s="30"/>
      <c r="H125" s="30"/>
      <c r="K125" s="30"/>
    </row>
    <row r="126" spans="7:11">
      <c r="G126" s="30"/>
      <c r="H126" s="30"/>
      <c r="K126" s="30"/>
    </row>
    <row r="127" spans="7:11">
      <c r="G127" s="30"/>
      <c r="H127" s="30"/>
      <c r="K127" s="30"/>
    </row>
    <row r="128" spans="7:11">
      <c r="G128" s="30"/>
      <c r="H128" s="30"/>
      <c r="K128" s="30"/>
    </row>
    <row r="129" spans="7:11">
      <c r="G129" s="30"/>
      <c r="H129" s="30"/>
      <c r="K129" s="30"/>
    </row>
    <row r="130" spans="7:11">
      <c r="G130" s="30"/>
      <c r="H130" s="30"/>
      <c r="K130" s="30"/>
    </row>
    <row r="131" spans="7:11">
      <c r="G131" s="30"/>
      <c r="H131" s="30"/>
      <c r="K131" s="30"/>
    </row>
    <row r="132" spans="7:11">
      <c r="G132" s="30"/>
      <c r="H132" s="30"/>
      <c r="K132" s="30"/>
    </row>
    <row r="133" spans="7:11">
      <c r="G133" s="30"/>
      <c r="H133" s="30"/>
      <c r="K133" s="30"/>
    </row>
    <row r="134" spans="7:11">
      <c r="G134" s="30"/>
      <c r="H134" s="30"/>
      <c r="K134" s="30"/>
    </row>
    <row r="135" spans="7:11">
      <c r="G135" s="30"/>
      <c r="H135" s="30"/>
      <c r="K135" s="30"/>
    </row>
    <row r="136" spans="7:11">
      <c r="G136" s="30"/>
      <c r="H136" s="30"/>
      <c r="K136" s="30"/>
    </row>
    <row r="137" spans="7:11">
      <c r="G137" s="30"/>
      <c r="H137" s="30"/>
      <c r="K137" s="30"/>
    </row>
    <row r="138" spans="7:11">
      <c r="G138" s="30"/>
      <c r="H138" s="30"/>
      <c r="K138" s="30"/>
    </row>
    <row r="139" spans="7:11">
      <c r="G139" s="30"/>
      <c r="H139" s="30"/>
      <c r="K139" s="30"/>
    </row>
    <row r="140" spans="7:11">
      <c r="G140" s="30"/>
      <c r="H140" s="30"/>
      <c r="K140" s="30"/>
    </row>
    <row r="141" spans="7:11">
      <c r="G141" s="30"/>
      <c r="H141" s="30"/>
      <c r="K141" s="30"/>
    </row>
    <row r="142" spans="7:11">
      <c r="G142" s="30"/>
      <c r="H142" s="30"/>
      <c r="K142" s="30"/>
    </row>
    <row r="143" spans="7:11">
      <c r="G143" s="30"/>
      <c r="H143" s="30"/>
      <c r="K143" s="30"/>
    </row>
  </sheetData>
  <mergeCells count="16">
    <mergeCell ref="A9:C9"/>
    <mergeCell ref="A60:D60"/>
    <mergeCell ref="I5:I6"/>
    <mergeCell ref="L5:L8"/>
    <mergeCell ref="E7:E8"/>
    <mergeCell ref="F7:F8"/>
    <mergeCell ref="G7:G8"/>
    <mergeCell ref="I7:I8"/>
    <mergeCell ref="J7:J8"/>
    <mergeCell ref="K7:K8"/>
    <mergeCell ref="A1:G1"/>
    <mergeCell ref="A2:G2"/>
    <mergeCell ref="A3:G3"/>
    <mergeCell ref="A5:C8"/>
    <mergeCell ref="D5:D8"/>
    <mergeCell ref="E5:G6"/>
  </mergeCells>
  <conditionalFormatting sqref="D11">
    <cfRule type="expression" dxfId="11" priority="12">
      <formula>"E11&lt;&gt;I11"</formula>
    </cfRule>
  </conditionalFormatting>
  <conditionalFormatting sqref="D12">
    <cfRule type="expression" dxfId="10" priority="11">
      <formula>"E11&lt;&gt;I11"</formula>
    </cfRule>
  </conditionalFormatting>
  <conditionalFormatting sqref="D13">
    <cfRule type="expression" dxfId="9" priority="10">
      <formula>"E11&lt;&gt;I11"</formula>
    </cfRule>
  </conditionalFormatting>
  <conditionalFormatting sqref="D14">
    <cfRule type="expression" dxfId="8" priority="9">
      <formula>"E11&lt;&gt;I11"</formula>
    </cfRule>
  </conditionalFormatting>
  <conditionalFormatting sqref="D14">
    <cfRule type="expression" dxfId="7" priority="8">
      <formula>"E14&lt;&gt;I14"</formula>
    </cfRule>
  </conditionalFormatting>
  <conditionalFormatting sqref="D17:D30">
    <cfRule type="expression" dxfId="6" priority="7">
      <formula>E17&lt;&gt;I17</formula>
    </cfRule>
  </conditionalFormatting>
  <conditionalFormatting sqref="D32:D48">
    <cfRule type="expression" dxfId="5" priority="6">
      <formula>$E$16&lt;&gt;$I$16</formula>
    </cfRule>
  </conditionalFormatting>
  <conditionalFormatting sqref="D50:D52">
    <cfRule type="expression" dxfId="4" priority="5">
      <formula>$E$16&lt;&gt;$I$16</formula>
    </cfRule>
  </conditionalFormatting>
  <conditionalFormatting sqref="D55:D59">
    <cfRule type="expression" dxfId="3" priority="4">
      <formula>$E$16&lt;&gt;$I$16</formula>
    </cfRule>
  </conditionalFormatting>
  <conditionalFormatting sqref="D32:D48">
    <cfRule type="expression" dxfId="2" priority="3">
      <formula>E32&lt;&gt;I32</formula>
    </cfRule>
  </conditionalFormatting>
  <conditionalFormatting sqref="D50:D52">
    <cfRule type="expression" dxfId="1" priority="2">
      <formula>E50&lt;&gt;I50</formula>
    </cfRule>
  </conditionalFormatting>
  <conditionalFormatting sqref="D55:D59">
    <cfRule type="expression" dxfId="0" priority="1">
      <formula>E55&lt;&gt;I55</formula>
    </cfRule>
  </conditionalFormatting>
  <pageMargins left="0.39370078740157483" right="0.39370078740157483" top="0.19685039370078741" bottom="0.39370078740157483" header="0.19685039370078741" footer="0.19685039370078741"/>
  <pageSetup paperSize="400" scale="75" fitToHeight="0" orientation="portrait" r:id="rId1"/>
  <headerFooter>
    <oddFooter>&amp;CInformasi APBD 2015&amp;R&amp;N</oddFooter>
  </headerFooter>
</worksheet>
</file>

<file path=xl/worksheets/sheet40.xml><?xml version="1.0" encoding="utf-8"?>
<worksheet xmlns="http://schemas.openxmlformats.org/spreadsheetml/2006/main" xmlns:r="http://schemas.openxmlformats.org/officeDocument/2006/relationships">
  <sheetPr>
    <tabColor rgb="FFFFFF00"/>
    <pageSetUpPr fitToPage="1"/>
  </sheetPr>
  <dimension ref="A1:F73"/>
  <sheetViews>
    <sheetView view="pageBreakPreview" topLeftCell="A64" zoomScale="85" zoomScaleSheetLayoutView="85" workbookViewId="0">
      <selection activeCell="A11" sqref="A11:A20"/>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122</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122</v>
      </c>
      <c r="C6" s="154">
        <f>SUM(C8,C39,C46,C50,C62)</f>
        <v>435992000</v>
      </c>
      <c r="D6" s="155"/>
      <c r="E6" s="155"/>
      <c r="F6" s="155"/>
    </row>
    <row r="7" spans="1:6" s="156" customFormat="1">
      <c r="A7" s="157"/>
      <c r="B7" s="153"/>
      <c r="C7" s="154"/>
      <c r="D7" s="155"/>
      <c r="E7" s="155"/>
      <c r="F7" s="155"/>
    </row>
    <row r="8" spans="1:6" s="156" customFormat="1" ht="27.6">
      <c r="A8" s="157" t="s">
        <v>8798</v>
      </c>
      <c r="B8" s="258" t="s">
        <v>149</v>
      </c>
      <c r="C8" s="154">
        <f>SUM(C9,C22,C32)</f>
        <v>289324000</v>
      </c>
      <c r="D8" s="155"/>
      <c r="E8" s="155"/>
      <c r="F8" s="155"/>
    </row>
    <row r="9" spans="1:6" s="156" customFormat="1" ht="27.6">
      <c r="A9" s="290" t="s">
        <v>8799</v>
      </c>
      <c r="B9" s="174" t="s">
        <v>187</v>
      </c>
      <c r="C9" s="154">
        <f>SUM(C10:C20)</f>
        <v>165414000</v>
      </c>
      <c r="D9" s="155"/>
      <c r="E9" s="155"/>
      <c r="F9" s="155"/>
    </row>
    <row r="10" spans="1:6" ht="27.6">
      <c r="A10" s="291" t="s">
        <v>3</v>
      </c>
      <c r="B10" s="171" t="s">
        <v>188</v>
      </c>
      <c r="C10" s="172">
        <v>14502500</v>
      </c>
      <c r="D10" s="171" t="s">
        <v>6835</v>
      </c>
      <c r="E10" s="171" t="s">
        <v>5192</v>
      </c>
      <c r="F10" s="171" t="s">
        <v>122</v>
      </c>
    </row>
    <row r="11" spans="1:6" ht="27.6">
      <c r="A11" s="291" t="s">
        <v>4</v>
      </c>
      <c r="B11" s="171" t="s">
        <v>189</v>
      </c>
      <c r="C11" s="172">
        <v>18520000</v>
      </c>
      <c r="D11" s="171" t="s">
        <v>6836</v>
      </c>
      <c r="E11" s="171" t="s">
        <v>5192</v>
      </c>
      <c r="F11" s="171" t="s">
        <v>122</v>
      </c>
    </row>
    <row r="12" spans="1:6" ht="27.6">
      <c r="A12" s="291" t="s">
        <v>5</v>
      </c>
      <c r="B12" s="171" t="s">
        <v>362</v>
      </c>
      <c r="C12" s="172">
        <v>43962000</v>
      </c>
      <c r="D12" s="171" t="s">
        <v>6837</v>
      </c>
      <c r="E12" s="171" t="s">
        <v>5192</v>
      </c>
      <c r="F12" s="171" t="s">
        <v>122</v>
      </c>
    </row>
    <row r="13" spans="1:6">
      <c r="A13" s="291" t="s">
        <v>8800</v>
      </c>
      <c r="B13" s="171" t="s">
        <v>191</v>
      </c>
      <c r="C13" s="172">
        <v>12245500</v>
      </c>
      <c r="D13" s="171" t="s">
        <v>6838</v>
      </c>
      <c r="E13" s="171" t="s">
        <v>5192</v>
      </c>
      <c r="F13" s="171" t="s">
        <v>122</v>
      </c>
    </row>
    <row r="14" spans="1:6" ht="27.6">
      <c r="A14" s="291" t="s">
        <v>71</v>
      </c>
      <c r="B14" s="171" t="s">
        <v>192</v>
      </c>
      <c r="C14" s="172">
        <v>9440000</v>
      </c>
      <c r="D14" s="171" t="s">
        <v>6839</v>
      </c>
      <c r="E14" s="171" t="s">
        <v>5192</v>
      </c>
      <c r="F14" s="171" t="s">
        <v>122</v>
      </c>
    </row>
    <row r="15" spans="1:6" ht="27.6">
      <c r="A15" s="291" t="s">
        <v>8801</v>
      </c>
      <c r="B15" s="171" t="s">
        <v>193</v>
      </c>
      <c r="C15" s="172">
        <v>5200000</v>
      </c>
      <c r="D15" s="171" t="s">
        <v>6840</v>
      </c>
      <c r="E15" s="171" t="s">
        <v>5192</v>
      </c>
      <c r="F15" s="171" t="s">
        <v>122</v>
      </c>
    </row>
    <row r="16" spans="1:6" ht="27.6">
      <c r="A16" s="291" t="s">
        <v>8802</v>
      </c>
      <c r="B16" s="171" t="s">
        <v>194</v>
      </c>
      <c r="C16" s="172">
        <v>800000</v>
      </c>
      <c r="D16" s="171" t="s">
        <v>6841</v>
      </c>
      <c r="E16" s="171"/>
      <c r="F16" s="171" t="s">
        <v>122</v>
      </c>
    </row>
    <row r="17" spans="1:6" ht="27.6">
      <c r="A17" s="291" t="s">
        <v>8803</v>
      </c>
      <c r="B17" s="171" t="s">
        <v>363</v>
      </c>
      <c r="C17" s="172">
        <v>2400000</v>
      </c>
      <c r="D17" s="171" t="s">
        <v>6842</v>
      </c>
      <c r="E17" s="171" t="s">
        <v>5192</v>
      </c>
      <c r="F17" s="171" t="s">
        <v>122</v>
      </c>
    </row>
    <row r="18" spans="1:6">
      <c r="A18" s="291" t="s">
        <v>8804</v>
      </c>
      <c r="B18" s="171" t="s">
        <v>195</v>
      </c>
      <c r="C18" s="172">
        <v>14014000</v>
      </c>
      <c r="D18" s="171" t="s">
        <v>5911</v>
      </c>
      <c r="E18" s="171" t="s">
        <v>5192</v>
      </c>
      <c r="F18" s="171" t="s">
        <v>122</v>
      </c>
    </row>
    <row r="19" spans="1:6" ht="41.4">
      <c r="A19" s="291" t="s">
        <v>3729</v>
      </c>
      <c r="B19" s="171" t="s">
        <v>196</v>
      </c>
      <c r="C19" s="172">
        <v>24500000</v>
      </c>
      <c r="D19" s="171" t="s">
        <v>6843</v>
      </c>
      <c r="E19" s="171" t="s">
        <v>5192</v>
      </c>
      <c r="F19" s="171" t="s">
        <v>122</v>
      </c>
    </row>
    <row r="20" spans="1:6" ht="27.6">
      <c r="A20" s="291" t="s">
        <v>3730</v>
      </c>
      <c r="B20" s="171" t="s">
        <v>1265</v>
      </c>
      <c r="C20" s="172">
        <v>19830000</v>
      </c>
      <c r="D20" s="171" t="s">
        <v>6844</v>
      </c>
      <c r="E20" s="171" t="s">
        <v>5192</v>
      </c>
      <c r="F20" s="171" t="s">
        <v>122</v>
      </c>
    </row>
    <row r="21" spans="1:6">
      <c r="A21" s="170"/>
      <c r="B21" s="171"/>
      <c r="C21" s="172"/>
      <c r="D21" s="173"/>
      <c r="E21" s="173"/>
      <c r="F21" s="173"/>
    </row>
    <row r="22" spans="1:6" s="156" customFormat="1" ht="27.6">
      <c r="A22" s="290" t="s">
        <v>8805</v>
      </c>
      <c r="B22" s="174" t="s">
        <v>198</v>
      </c>
      <c r="C22" s="154">
        <f>SUM(C23:C30)</f>
        <v>88423000</v>
      </c>
      <c r="D22" s="155"/>
      <c r="E22" s="155"/>
      <c r="F22" s="155"/>
    </row>
    <row r="23" spans="1:6" ht="27.6">
      <c r="A23" s="291" t="s">
        <v>3</v>
      </c>
      <c r="B23" s="171" t="s">
        <v>200</v>
      </c>
      <c r="C23" s="172">
        <v>10500000</v>
      </c>
      <c r="D23" s="171" t="s">
        <v>6845</v>
      </c>
      <c r="E23" s="171" t="s">
        <v>6846</v>
      </c>
      <c r="F23" s="171" t="s">
        <v>122</v>
      </c>
    </row>
    <row r="24" spans="1:6" ht="27.6">
      <c r="A24" s="291" t="s">
        <v>4</v>
      </c>
      <c r="B24" s="171" t="s">
        <v>364</v>
      </c>
      <c r="C24" s="172">
        <v>3000000</v>
      </c>
      <c r="D24" s="171" t="s">
        <v>6847</v>
      </c>
      <c r="E24" s="171" t="s">
        <v>6848</v>
      </c>
      <c r="F24" s="171" t="s">
        <v>122</v>
      </c>
    </row>
    <row r="25" spans="1:6">
      <c r="A25" s="291" t="s">
        <v>5</v>
      </c>
      <c r="B25" s="171" t="s">
        <v>478</v>
      </c>
      <c r="C25" s="172">
        <v>12000000</v>
      </c>
      <c r="D25" s="171" t="s">
        <v>6849</v>
      </c>
      <c r="E25" s="171" t="s">
        <v>6850</v>
      </c>
      <c r="F25" s="171" t="s">
        <v>122</v>
      </c>
    </row>
    <row r="26" spans="1:6" ht="27.6">
      <c r="A26" s="291" t="s">
        <v>8800</v>
      </c>
      <c r="B26" s="171" t="s">
        <v>1269</v>
      </c>
      <c r="C26" s="172">
        <v>4550000</v>
      </c>
      <c r="D26" s="171" t="s">
        <v>6841</v>
      </c>
      <c r="E26" s="171" t="s">
        <v>6851</v>
      </c>
      <c r="F26" s="171" t="s">
        <v>122</v>
      </c>
    </row>
    <row r="27" spans="1:6" ht="27.6">
      <c r="A27" s="291" t="s">
        <v>71</v>
      </c>
      <c r="B27" s="171" t="s">
        <v>1496</v>
      </c>
      <c r="C27" s="172">
        <v>3550000</v>
      </c>
      <c r="D27" s="171" t="s">
        <v>6852</v>
      </c>
      <c r="E27" s="171" t="s">
        <v>6853</v>
      </c>
      <c r="F27" s="171" t="s">
        <v>122</v>
      </c>
    </row>
    <row r="28" spans="1:6" ht="27.6">
      <c r="A28" s="291" t="s">
        <v>8801</v>
      </c>
      <c r="B28" s="171" t="s">
        <v>201</v>
      </c>
      <c r="C28" s="172">
        <v>14828000</v>
      </c>
      <c r="D28" s="171" t="s">
        <v>6854</v>
      </c>
      <c r="E28" s="171" t="s">
        <v>6399</v>
      </c>
      <c r="F28" s="171" t="s">
        <v>122</v>
      </c>
    </row>
    <row r="29" spans="1:6" ht="27.6">
      <c r="A29" s="291" t="s">
        <v>8802</v>
      </c>
      <c r="B29" s="171" t="s">
        <v>202</v>
      </c>
      <c r="C29" s="172">
        <v>32420000</v>
      </c>
      <c r="D29" s="171" t="s">
        <v>6855</v>
      </c>
      <c r="E29" s="171" t="s">
        <v>6856</v>
      </c>
      <c r="F29" s="171" t="s">
        <v>122</v>
      </c>
    </row>
    <row r="30" spans="1:6" ht="55.2">
      <c r="A30" s="291" t="s">
        <v>8803</v>
      </c>
      <c r="B30" s="171" t="s">
        <v>204</v>
      </c>
      <c r="C30" s="172">
        <v>7575000</v>
      </c>
      <c r="D30" s="171" t="s">
        <v>6857</v>
      </c>
      <c r="E30" s="171" t="s">
        <v>6858</v>
      </c>
      <c r="F30" s="171" t="s">
        <v>122</v>
      </c>
    </row>
    <row r="31" spans="1:6">
      <c r="A31" s="170"/>
      <c r="B31" s="171"/>
      <c r="C31" s="172"/>
      <c r="D31" s="173"/>
      <c r="E31" s="173"/>
      <c r="F31" s="173"/>
    </row>
    <row r="32" spans="1:6" s="156" customFormat="1" ht="27.6">
      <c r="A32" s="290" t="s">
        <v>8806</v>
      </c>
      <c r="B32" s="176" t="s">
        <v>209</v>
      </c>
      <c r="C32" s="154">
        <f>SUM(C33:C37)</f>
        <v>35487000</v>
      </c>
      <c r="D32" s="155"/>
      <c r="E32" s="155"/>
      <c r="F32" s="155"/>
    </row>
    <row r="33" spans="1:6" ht="41.4">
      <c r="A33" s="291" t="s">
        <v>3</v>
      </c>
      <c r="B33" s="171" t="s">
        <v>210</v>
      </c>
      <c r="C33" s="172">
        <v>27803000</v>
      </c>
      <c r="D33" s="171" t="s">
        <v>6859</v>
      </c>
      <c r="E33" s="171" t="s">
        <v>5192</v>
      </c>
      <c r="F33" s="171" t="s">
        <v>122</v>
      </c>
    </row>
    <row r="34" spans="1:6" ht="27.6">
      <c r="A34" s="291" t="s">
        <v>4</v>
      </c>
      <c r="B34" s="171" t="s">
        <v>371</v>
      </c>
      <c r="C34" s="172">
        <v>1360000</v>
      </c>
      <c r="D34" s="171" t="s">
        <v>6860</v>
      </c>
      <c r="E34" s="171" t="s">
        <v>5254</v>
      </c>
      <c r="F34" s="171" t="s">
        <v>122</v>
      </c>
    </row>
    <row r="35" spans="1:6">
      <c r="A35" s="291" t="s">
        <v>5</v>
      </c>
      <c r="B35" s="171" t="s">
        <v>1063</v>
      </c>
      <c r="C35" s="172">
        <v>3254000</v>
      </c>
      <c r="D35" s="171" t="s">
        <v>6861</v>
      </c>
      <c r="E35" s="171" t="s">
        <v>5966</v>
      </c>
      <c r="F35" s="171" t="s">
        <v>122</v>
      </c>
    </row>
    <row r="36" spans="1:6" ht="27.6">
      <c r="A36" s="291" t="s">
        <v>8800</v>
      </c>
      <c r="B36" s="171" t="s">
        <v>481</v>
      </c>
      <c r="C36" s="172">
        <v>1517000</v>
      </c>
      <c r="D36" s="171" t="s">
        <v>6862</v>
      </c>
      <c r="E36" s="171" t="s">
        <v>5254</v>
      </c>
      <c r="F36" s="171" t="s">
        <v>122</v>
      </c>
    </row>
    <row r="37" spans="1:6" ht="27.6">
      <c r="A37" s="291" t="s">
        <v>71</v>
      </c>
      <c r="B37" s="171" t="s">
        <v>482</v>
      </c>
      <c r="C37" s="172">
        <v>1553000</v>
      </c>
      <c r="D37" s="171" t="s">
        <v>6863</v>
      </c>
      <c r="E37" s="171" t="s">
        <v>5254</v>
      </c>
      <c r="F37" s="171" t="s">
        <v>122</v>
      </c>
    </row>
    <row r="38" spans="1:6">
      <c r="A38" s="170"/>
      <c r="B38" s="153"/>
      <c r="C38" s="172"/>
      <c r="D38" s="173"/>
      <c r="E38" s="173"/>
      <c r="F38" s="173"/>
    </row>
    <row r="39" spans="1:6" s="156" customFormat="1" ht="27.6">
      <c r="A39" s="157" t="s">
        <v>8813</v>
      </c>
      <c r="B39" s="153" t="s">
        <v>113</v>
      </c>
      <c r="C39" s="154">
        <f>SUM(C40,C43)</f>
        <v>19250500</v>
      </c>
      <c r="D39" s="155"/>
      <c r="E39" s="155"/>
      <c r="F39" s="155"/>
    </row>
    <row r="40" spans="1:6" s="156" customFormat="1" ht="27.6">
      <c r="A40" s="290" t="s">
        <v>8799</v>
      </c>
      <c r="B40" s="174" t="s">
        <v>916</v>
      </c>
      <c r="C40" s="154">
        <f>SUM(C41)</f>
        <v>4250500</v>
      </c>
      <c r="D40" s="155"/>
      <c r="E40" s="155"/>
      <c r="F40" s="155"/>
    </row>
    <row r="41" spans="1:6" ht="69">
      <c r="A41" s="291" t="s">
        <v>3</v>
      </c>
      <c r="B41" s="175" t="s">
        <v>943</v>
      </c>
      <c r="C41" s="172">
        <v>4250500</v>
      </c>
      <c r="D41" s="171" t="s">
        <v>6864</v>
      </c>
      <c r="E41" s="171" t="s">
        <v>6865</v>
      </c>
      <c r="F41" s="171" t="s">
        <v>122</v>
      </c>
    </row>
    <row r="42" spans="1:6">
      <c r="A42" s="170"/>
      <c r="B42" s="175"/>
      <c r="C42" s="172"/>
      <c r="D42" s="171"/>
      <c r="E42" s="171"/>
      <c r="F42" s="171"/>
    </row>
    <row r="43" spans="1:6" s="156" customFormat="1" ht="27.6">
      <c r="A43" s="290" t="s">
        <v>8805</v>
      </c>
      <c r="B43" s="174" t="s">
        <v>926</v>
      </c>
      <c r="C43" s="154">
        <f>SUM(C44)</f>
        <v>15000000</v>
      </c>
      <c r="D43" s="153"/>
      <c r="E43" s="153"/>
      <c r="F43" s="153"/>
    </row>
    <row r="44" spans="1:6" ht="41.4">
      <c r="A44" s="291" t="s">
        <v>3</v>
      </c>
      <c r="B44" s="171" t="s">
        <v>939</v>
      </c>
      <c r="C44" s="172">
        <v>15000000</v>
      </c>
      <c r="D44" s="171" t="s">
        <v>6866</v>
      </c>
      <c r="E44" s="171" t="s">
        <v>6865</v>
      </c>
      <c r="F44" s="171" t="s">
        <v>122</v>
      </c>
    </row>
    <row r="45" spans="1:6">
      <c r="A45" s="170"/>
      <c r="B45" s="153"/>
      <c r="C45" s="172"/>
      <c r="D45" s="173"/>
      <c r="E45" s="173"/>
      <c r="F45" s="173"/>
    </row>
    <row r="46" spans="1:6" s="156" customFormat="1">
      <c r="A46" s="157" t="s">
        <v>8814</v>
      </c>
      <c r="B46" s="153" t="s">
        <v>134</v>
      </c>
      <c r="C46" s="154">
        <f>SUM(C47)</f>
        <v>17727000</v>
      </c>
      <c r="D46" s="155"/>
      <c r="E46" s="155"/>
      <c r="F46" s="155"/>
    </row>
    <row r="47" spans="1:6" s="156" customFormat="1" ht="27.6">
      <c r="A47" s="290" t="s">
        <v>8799</v>
      </c>
      <c r="B47" s="174" t="s">
        <v>1076</v>
      </c>
      <c r="C47" s="154">
        <v>17727000</v>
      </c>
      <c r="D47" s="155"/>
      <c r="E47" s="155"/>
      <c r="F47" s="155"/>
    </row>
    <row r="48" spans="1:6" ht="27.6">
      <c r="A48" s="291" t="s">
        <v>3</v>
      </c>
      <c r="B48" s="171" t="s">
        <v>1088</v>
      </c>
      <c r="C48" s="172">
        <v>17727000</v>
      </c>
      <c r="D48" s="171" t="s">
        <v>6867</v>
      </c>
      <c r="E48" s="171" t="s">
        <v>6865</v>
      </c>
      <c r="F48" s="171" t="s">
        <v>122</v>
      </c>
    </row>
    <row r="49" spans="1:6">
      <c r="A49" s="170"/>
      <c r="B49" s="153"/>
      <c r="C49" s="172"/>
      <c r="D49" s="173"/>
      <c r="E49" s="173"/>
      <c r="F49" s="173"/>
    </row>
    <row r="50" spans="1:6" s="156" customFormat="1">
      <c r="A50" s="157" t="s">
        <v>8815</v>
      </c>
      <c r="B50" s="153" t="s">
        <v>146</v>
      </c>
      <c r="C50" s="154">
        <f>SUM(C51,C55,C59)</f>
        <v>70099000</v>
      </c>
      <c r="D50" s="155"/>
      <c r="E50" s="155"/>
      <c r="F50" s="155"/>
    </row>
    <row r="51" spans="1:6" s="156" customFormat="1" ht="27.6">
      <c r="A51" s="290" t="s">
        <v>8799</v>
      </c>
      <c r="B51" s="174" t="s">
        <v>1152</v>
      </c>
      <c r="C51" s="154">
        <f>SUM(C52:C53)</f>
        <v>33179500</v>
      </c>
      <c r="D51" s="155"/>
      <c r="E51" s="155"/>
      <c r="F51" s="155"/>
    </row>
    <row r="52" spans="1:6" ht="41.4">
      <c r="A52" s="291" t="s">
        <v>3</v>
      </c>
      <c r="B52" s="171" t="s">
        <v>1229</v>
      </c>
      <c r="C52" s="172">
        <v>4133000</v>
      </c>
      <c r="D52" s="171" t="s">
        <v>6868</v>
      </c>
      <c r="E52" s="171" t="s">
        <v>6865</v>
      </c>
      <c r="F52" s="171" t="s">
        <v>122</v>
      </c>
    </row>
    <row r="53" spans="1:6" ht="41.4">
      <c r="A53" s="291" t="s">
        <v>4</v>
      </c>
      <c r="B53" s="171" t="s">
        <v>1230</v>
      </c>
      <c r="C53" s="172">
        <v>29046500</v>
      </c>
      <c r="D53" s="171" t="s">
        <v>5582</v>
      </c>
      <c r="E53" s="171" t="s">
        <v>5192</v>
      </c>
      <c r="F53" s="171" t="s">
        <v>122</v>
      </c>
    </row>
    <row r="54" spans="1:6">
      <c r="A54" s="170"/>
      <c r="B54" s="171"/>
      <c r="C54" s="172"/>
      <c r="D54" s="173"/>
      <c r="E54" s="173"/>
      <c r="F54" s="173"/>
    </row>
    <row r="55" spans="1:6" s="156" customFormat="1" ht="27.6">
      <c r="A55" s="290" t="s">
        <v>8805</v>
      </c>
      <c r="B55" s="174" t="s">
        <v>1165</v>
      </c>
      <c r="C55" s="154">
        <f>SUM(C56:C57)</f>
        <v>32793500</v>
      </c>
      <c r="D55" s="155"/>
      <c r="E55" s="155"/>
      <c r="F55" s="155"/>
    </row>
    <row r="56" spans="1:6" ht="27.6">
      <c r="A56" s="291" t="s">
        <v>3</v>
      </c>
      <c r="B56" s="171" t="s">
        <v>1231</v>
      </c>
      <c r="C56" s="172">
        <v>20348500</v>
      </c>
      <c r="D56" s="171" t="s">
        <v>6870</v>
      </c>
      <c r="E56" s="171" t="s">
        <v>5192</v>
      </c>
      <c r="F56" s="171" t="s">
        <v>122</v>
      </c>
    </row>
    <row r="57" spans="1:6" ht="27.6">
      <c r="A57" s="291" t="s">
        <v>4</v>
      </c>
      <c r="B57" s="171" t="s">
        <v>1240</v>
      </c>
      <c r="C57" s="172">
        <v>12445000</v>
      </c>
      <c r="D57" s="171" t="s">
        <v>6869</v>
      </c>
      <c r="E57" s="171" t="s">
        <v>5192</v>
      </c>
      <c r="F57" s="171" t="s">
        <v>122</v>
      </c>
    </row>
    <row r="58" spans="1:6">
      <c r="A58" s="170"/>
      <c r="B58" s="171"/>
      <c r="C58" s="172"/>
      <c r="D58" s="173"/>
      <c r="E58" s="173"/>
      <c r="F58" s="173"/>
    </row>
    <row r="59" spans="1:6" s="156" customFormat="1" ht="27.6">
      <c r="A59" s="290" t="s">
        <v>8806</v>
      </c>
      <c r="B59" s="174" t="s">
        <v>1235</v>
      </c>
      <c r="C59" s="154">
        <f>SUM(C60)</f>
        <v>4126000</v>
      </c>
      <c r="D59" s="155"/>
      <c r="E59" s="155"/>
      <c r="F59" s="155"/>
    </row>
    <row r="60" spans="1:6" ht="55.2">
      <c r="A60" s="291" t="s">
        <v>3</v>
      </c>
      <c r="B60" s="171" t="s">
        <v>1236</v>
      </c>
      <c r="C60" s="172">
        <v>4126000</v>
      </c>
      <c r="D60" s="171" t="s">
        <v>6871</v>
      </c>
      <c r="E60" s="171" t="s">
        <v>6865</v>
      </c>
      <c r="F60" s="171" t="s">
        <v>122</v>
      </c>
    </row>
    <row r="61" spans="1:6">
      <c r="A61" s="170"/>
      <c r="B61" s="171"/>
      <c r="C61" s="172"/>
      <c r="D61" s="173"/>
      <c r="E61" s="173"/>
      <c r="F61" s="173"/>
    </row>
    <row r="62" spans="1:6" s="156" customFormat="1">
      <c r="A62" s="300" t="s">
        <v>8816</v>
      </c>
      <c r="B62" s="153" t="s">
        <v>158</v>
      </c>
      <c r="C62" s="154">
        <f>SUM(C63,C67,C72)</f>
        <v>39591500</v>
      </c>
      <c r="D62" s="155"/>
      <c r="E62" s="155"/>
      <c r="F62" s="155"/>
    </row>
    <row r="63" spans="1:6" s="156" customFormat="1" ht="27.6">
      <c r="A63" s="290" t="s">
        <v>8799</v>
      </c>
      <c r="B63" s="174" t="s">
        <v>1536</v>
      </c>
      <c r="C63" s="154">
        <f>SUM(C64:C65)</f>
        <v>17391000</v>
      </c>
      <c r="D63" s="155"/>
      <c r="E63" s="155"/>
      <c r="F63" s="155"/>
    </row>
    <row r="64" spans="1:6" ht="27.6">
      <c r="A64" s="291" t="s">
        <v>3</v>
      </c>
      <c r="B64" s="171" t="s">
        <v>1537</v>
      </c>
      <c r="C64" s="172">
        <v>8466000</v>
      </c>
      <c r="D64" s="171" t="s">
        <v>6872</v>
      </c>
      <c r="E64" s="171" t="s">
        <v>6865</v>
      </c>
      <c r="F64" s="171" t="s">
        <v>122</v>
      </c>
    </row>
    <row r="65" spans="1:6" ht="27.6">
      <c r="A65" s="291" t="s">
        <v>4</v>
      </c>
      <c r="B65" s="171" t="s">
        <v>1538</v>
      </c>
      <c r="C65" s="172">
        <v>8925000</v>
      </c>
      <c r="D65" s="171" t="s">
        <v>6873</v>
      </c>
      <c r="E65" s="171" t="s">
        <v>6865</v>
      </c>
      <c r="F65" s="171" t="s">
        <v>122</v>
      </c>
    </row>
    <row r="66" spans="1:6">
      <c r="A66" s="170"/>
      <c r="B66" s="171"/>
      <c r="C66" s="172"/>
      <c r="D66" s="173"/>
      <c r="E66" s="173"/>
      <c r="F66" s="173"/>
    </row>
    <row r="67" spans="1:6" s="156" customFormat="1" ht="27.6">
      <c r="A67" s="290" t="s">
        <v>8805</v>
      </c>
      <c r="B67" s="174" t="s">
        <v>1510</v>
      </c>
      <c r="C67" s="154">
        <f>SUM(C68:C70)</f>
        <v>18518500</v>
      </c>
      <c r="D67" s="155"/>
      <c r="E67" s="155"/>
      <c r="F67" s="155"/>
    </row>
    <row r="68" spans="1:6" ht="27.6">
      <c r="A68" s="291" t="s">
        <v>3</v>
      </c>
      <c r="B68" s="171" t="s">
        <v>1539</v>
      </c>
      <c r="C68" s="172">
        <v>8514500</v>
      </c>
      <c r="D68" s="171" t="s">
        <v>6874</v>
      </c>
      <c r="E68" s="171" t="s">
        <v>6865</v>
      </c>
      <c r="F68" s="171" t="s">
        <v>122</v>
      </c>
    </row>
    <row r="69" spans="1:6" ht="41.4">
      <c r="A69" s="291" t="s">
        <v>4</v>
      </c>
      <c r="B69" s="171" t="s">
        <v>1540</v>
      </c>
      <c r="C69" s="172">
        <v>4358000</v>
      </c>
      <c r="D69" s="171" t="s">
        <v>6875</v>
      </c>
      <c r="E69" s="171" t="s">
        <v>6865</v>
      </c>
      <c r="F69" s="171" t="s">
        <v>122</v>
      </c>
    </row>
    <row r="70" spans="1:6" ht="27.6">
      <c r="A70" s="291" t="s">
        <v>5</v>
      </c>
      <c r="B70" s="171" t="s">
        <v>1512</v>
      </c>
      <c r="C70" s="172">
        <v>5646000</v>
      </c>
      <c r="D70" s="171" t="s">
        <v>6876</v>
      </c>
      <c r="E70" s="171" t="s">
        <v>6877</v>
      </c>
      <c r="F70" s="171" t="s">
        <v>122</v>
      </c>
    </row>
    <row r="71" spans="1:6">
      <c r="A71" s="314"/>
      <c r="B71" s="171"/>
      <c r="C71" s="172"/>
      <c r="D71" s="173"/>
      <c r="E71" s="173"/>
      <c r="F71" s="173"/>
    </row>
    <row r="72" spans="1:6" s="156" customFormat="1" ht="27.6">
      <c r="A72" s="290" t="s">
        <v>8806</v>
      </c>
      <c r="B72" s="174" t="s">
        <v>1551</v>
      </c>
      <c r="C72" s="154">
        <f>SUM(C73)</f>
        <v>3682000</v>
      </c>
      <c r="D72" s="155"/>
      <c r="E72" s="155"/>
      <c r="F72" s="155"/>
    </row>
    <row r="73" spans="1:6" ht="27.6">
      <c r="A73" s="291" t="s">
        <v>3</v>
      </c>
      <c r="B73" s="171" t="s">
        <v>1577</v>
      </c>
      <c r="C73" s="172">
        <v>3682000</v>
      </c>
      <c r="D73" s="171" t="s">
        <v>6878</v>
      </c>
      <c r="E73" s="171" t="s">
        <v>6865</v>
      </c>
      <c r="F73" s="171" t="s">
        <v>122</v>
      </c>
    </row>
  </sheetData>
  <pageMargins left="0.39370078740157483" right="0.39370078740157483" top="0.39370078740157483" bottom="0.47244094488188981" header="0.31496062992125984" footer="0.31496062992125984"/>
  <pageSetup paperSize="403" scale="68" firstPageNumber="317" fitToHeight="0" orientation="landscape" useFirstPageNumber="1" horizontalDpi="200" verticalDpi="200" r:id="rId1"/>
  <headerFooter>
    <oddFooter>&amp;CInformasi APBD Tahun 2016&amp;R&amp;P</oddFooter>
  </headerFooter>
</worksheet>
</file>

<file path=xl/worksheets/sheet41.xml><?xml version="1.0" encoding="utf-8"?>
<worksheet xmlns="http://schemas.openxmlformats.org/spreadsheetml/2006/main" xmlns:r="http://schemas.openxmlformats.org/officeDocument/2006/relationships">
  <sheetPr>
    <tabColor rgb="FFFFFF00"/>
    <pageSetUpPr fitToPage="1"/>
  </sheetPr>
  <dimension ref="A1:F55"/>
  <sheetViews>
    <sheetView view="pageBreakPreview" topLeftCell="A44" zoomScaleSheetLayoutView="100" workbookViewId="0">
      <selection activeCell="A44" sqref="A44"/>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139</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139</v>
      </c>
      <c r="C6" s="154">
        <f>SUM(C8,C28,C32,C36,C44)</f>
        <v>349900000</v>
      </c>
      <c r="D6" s="155"/>
      <c r="E6" s="155"/>
      <c r="F6" s="155"/>
    </row>
    <row r="7" spans="1:6" s="156" customFormat="1">
      <c r="A7" s="157"/>
      <c r="B7" s="153"/>
      <c r="C7" s="154"/>
      <c r="D7" s="155"/>
      <c r="E7" s="155"/>
      <c r="F7" s="155"/>
    </row>
    <row r="8" spans="1:6" s="156" customFormat="1" ht="27.6">
      <c r="A8" s="157" t="s">
        <v>8798</v>
      </c>
      <c r="B8" s="258" t="s">
        <v>149</v>
      </c>
      <c r="C8" s="154">
        <f>SUM(C9,C20,C25)</f>
        <v>229186500</v>
      </c>
      <c r="D8" s="155"/>
      <c r="E8" s="155"/>
      <c r="F8" s="155"/>
    </row>
    <row r="9" spans="1:6" s="156" customFormat="1" ht="27.6">
      <c r="A9" s="290" t="s">
        <v>8799</v>
      </c>
      <c r="B9" s="174" t="s">
        <v>187</v>
      </c>
      <c r="C9" s="154">
        <f>SUM(C10:C18)</f>
        <v>155106500</v>
      </c>
      <c r="D9" s="155"/>
      <c r="E9" s="155"/>
      <c r="F9" s="155"/>
    </row>
    <row r="10" spans="1:6" ht="27.6">
      <c r="A10" s="291" t="s">
        <v>3</v>
      </c>
      <c r="B10" s="171" t="s">
        <v>189</v>
      </c>
      <c r="C10" s="172">
        <v>16200000</v>
      </c>
      <c r="D10" s="171" t="s">
        <v>5560</v>
      </c>
      <c r="E10" s="171" t="s">
        <v>5301</v>
      </c>
      <c r="F10" s="171" t="s">
        <v>5561</v>
      </c>
    </row>
    <row r="11" spans="1:6" ht="27.6">
      <c r="A11" s="291" t="s">
        <v>4</v>
      </c>
      <c r="B11" s="171" t="s">
        <v>362</v>
      </c>
      <c r="C11" s="172">
        <v>40469200</v>
      </c>
      <c r="D11" s="171" t="s">
        <v>5562</v>
      </c>
      <c r="E11" s="171" t="s">
        <v>5563</v>
      </c>
      <c r="F11" s="171" t="s">
        <v>5564</v>
      </c>
    </row>
    <row r="12" spans="1:6" ht="27.6">
      <c r="A12" s="291" t="s">
        <v>5</v>
      </c>
      <c r="B12" s="171" t="s">
        <v>191</v>
      </c>
      <c r="C12" s="172">
        <v>14436300</v>
      </c>
      <c r="D12" s="171" t="s">
        <v>5565</v>
      </c>
      <c r="E12" s="171" t="s">
        <v>5254</v>
      </c>
      <c r="F12" s="171" t="s">
        <v>5564</v>
      </c>
    </row>
    <row r="13" spans="1:6" ht="27.6">
      <c r="A13" s="291" t="s">
        <v>8800</v>
      </c>
      <c r="B13" s="171" t="s">
        <v>192</v>
      </c>
      <c r="C13" s="172">
        <v>4350000</v>
      </c>
      <c r="D13" s="171" t="s">
        <v>5566</v>
      </c>
      <c r="E13" s="171" t="s">
        <v>5254</v>
      </c>
      <c r="F13" s="171" t="s">
        <v>5564</v>
      </c>
    </row>
    <row r="14" spans="1:6" ht="27.6">
      <c r="A14" s="291" t="s">
        <v>71</v>
      </c>
      <c r="B14" s="171" t="s">
        <v>193</v>
      </c>
      <c r="C14" s="172">
        <v>1190000</v>
      </c>
      <c r="D14" s="171" t="s">
        <v>5458</v>
      </c>
      <c r="E14" s="171" t="s">
        <v>5567</v>
      </c>
      <c r="F14" s="171" t="s">
        <v>5564</v>
      </c>
    </row>
    <row r="15" spans="1:6" ht="27.6">
      <c r="A15" s="291" t="s">
        <v>8801</v>
      </c>
      <c r="B15" s="171" t="s">
        <v>363</v>
      </c>
      <c r="C15" s="172">
        <v>1800000</v>
      </c>
      <c r="D15" s="171" t="s">
        <v>5568</v>
      </c>
      <c r="E15" s="171" t="s">
        <v>5569</v>
      </c>
      <c r="F15" s="171" t="s">
        <v>5564</v>
      </c>
    </row>
    <row r="16" spans="1:6" ht="27.6">
      <c r="A16" s="291" t="s">
        <v>8802</v>
      </c>
      <c r="B16" s="171" t="s">
        <v>195</v>
      </c>
      <c r="C16" s="172">
        <v>28600000</v>
      </c>
      <c r="D16" s="171" t="s">
        <v>5570</v>
      </c>
      <c r="E16" s="171" t="s">
        <v>5571</v>
      </c>
      <c r="F16" s="171" t="s">
        <v>5564</v>
      </c>
    </row>
    <row r="17" spans="1:6" ht="41.4">
      <c r="A17" s="291" t="s">
        <v>8803</v>
      </c>
      <c r="B17" s="171" t="s">
        <v>197</v>
      </c>
      <c r="C17" s="172">
        <v>38020000</v>
      </c>
      <c r="D17" s="171" t="s">
        <v>5572</v>
      </c>
      <c r="E17" s="171" t="s">
        <v>5254</v>
      </c>
      <c r="F17" s="171" t="s">
        <v>5564</v>
      </c>
    </row>
    <row r="18" spans="1:6" ht="27.6">
      <c r="A18" s="291" t="s">
        <v>8804</v>
      </c>
      <c r="B18" s="171" t="s">
        <v>1265</v>
      </c>
      <c r="C18" s="172">
        <v>10041000</v>
      </c>
      <c r="D18" s="171" t="s">
        <v>5573</v>
      </c>
      <c r="E18" s="171" t="s">
        <v>5254</v>
      </c>
      <c r="F18" s="171" t="s">
        <v>5574</v>
      </c>
    </row>
    <row r="19" spans="1:6">
      <c r="A19" s="170"/>
      <c r="B19" s="171"/>
      <c r="C19" s="172"/>
      <c r="D19" s="171"/>
      <c r="E19" s="171"/>
      <c r="F19" s="171"/>
    </row>
    <row r="20" spans="1:6" s="156" customFormat="1" ht="27.6">
      <c r="A20" s="290" t="s">
        <v>8805</v>
      </c>
      <c r="B20" s="174" t="s">
        <v>198</v>
      </c>
      <c r="C20" s="154">
        <f>SUM(C21:C23)</f>
        <v>50380000</v>
      </c>
      <c r="D20" s="153"/>
      <c r="E20" s="153"/>
      <c r="F20" s="153"/>
    </row>
    <row r="21" spans="1:6" ht="27.6">
      <c r="A21" s="291" t="s">
        <v>3</v>
      </c>
      <c r="B21" s="171" t="s">
        <v>199</v>
      </c>
      <c r="C21" s="172">
        <v>22400000</v>
      </c>
      <c r="D21" s="171" t="s">
        <v>5300</v>
      </c>
      <c r="E21" s="171" t="s">
        <v>5575</v>
      </c>
      <c r="F21" s="171" t="s">
        <v>5564</v>
      </c>
    </row>
    <row r="22" spans="1:6" ht="55.2">
      <c r="A22" s="291" t="s">
        <v>4</v>
      </c>
      <c r="B22" s="171" t="s">
        <v>202</v>
      </c>
      <c r="C22" s="172">
        <v>25230000</v>
      </c>
      <c r="D22" s="171" t="s">
        <v>5576</v>
      </c>
      <c r="E22" s="171" t="s">
        <v>5426</v>
      </c>
      <c r="F22" s="171" t="s">
        <v>139</v>
      </c>
    </row>
    <row r="23" spans="1:6" ht="41.4">
      <c r="A23" s="291" t="s">
        <v>5</v>
      </c>
      <c r="B23" s="171" t="s">
        <v>204</v>
      </c>
      <c r="C23" s="172">
        <v>2750000</v>
      </c>
      <c r="D23" s="171" t="s">
        <v>5577</v>
      </c>
      <c r="E23" s="171" t="s">
        <v>5254</v>
      </c>
      <c r="F23" s="171" t="s">
        <v>139</v>
      </c>
    </row>
    <row r="24" spans="1:6">
      <c r="A24" s="170"/>
      <c r="B24" s="171"/>
      <c r="C24" s="172"/>
      <c r="D24" s="171"/>
      <c r="E24" s="171"/>
      <c r="F24" s="171"/>
    </row>
    <row r="25" spans="1:6" s="156" customFormat="1" ht="27.6">
      <c r="A25" s="290" t="s">
        <v>8806</v>
      </c>
      <c r="B25" s="176" t="s">
        <v>209</v>
      </c>
      <c r="C25" s="154">
        <f>SUM(C26)</f>
        <v>23700000</v>
      </c>
      <c r="D25" s="153"/>
      <c r="E25" s="153"/>
      <c r="F25" s="153"/>
    </row>
    <row r="26" spans="1:6" ht="27.6">
      <c r="A26" s="291" t="s">
        <v>3</v>
      </c>
      <c r="B26" s="171" t="s">
        <v>210</v>
      </c>
      <c r="C26" s="172">
        <v>23700000</v>
      </c>
      <c r="D26" s="171" t="s">
        <v>5578</v>
      </c>
      <c r="E26" s="171" t="s">
        <v>5254</v>
      </c>
      <c r="F26" s="171" t="s">
        <v>139</v>
      </c>
    </row>
    <row r="27" spans="1:6">
      <c r="A27" s="170"/>
      <c r="B27" s="153"/>
      <c r="C27" s="172"/>
      <c r="D27" s="171"/>
      <c r="E27" s="171"/>
      <c r="F27" s="171"/>
    </row>
    <row r="28" spans="1:6" s="156" customFormat="1">
      <c r="A28" s="157" t="s">
        <v>8813</v>
      </c>
      <c r="B28" s="153" t="s">
        <v>134</v>
      </c>
      <c r="C28" s="154">
        <f>SUM(C29)</f>
        <v>17808000</v>
      </c>
      <c r="D28" s="153"/>
      <c r="E28" s="153"/>
      <c r="F28" s="153"/>
    </row>
    <row r="29" spans="1:6" s="156" customFormat="1" ht="27.6">
      <c r="A29" s="290" t="s">
        <v>8799</v>
      </c>
      <c r="B29" s="174" t="s">
        <v>1076</v>
      </c>
      <c r="C29" s="154">
        <f>SUM(C30)</f>
        <v>17808000</v>
      </c>
      <c r="D29" s="153"/>
      <c r="E29" s="153"/>
      <c r="F29" s="153"/>
    </row>
    <row r="30" spans="1:6" ht="41.4">
      <c r="A30" s="291" t="s">
        <v>3</v>
      </c>
      <c r="B30" s="171" t="s">
        <v>1088</v>
      </c>
      <c r="C30" s="172">
        <v>17808000</v>
      </c>
      <c r="D30" s="171" t="s">
        <v>5579</v>
      </c>
      <c r="E30" s="171" t="s">
        <v>5254</v>
      </c>
      <c r="F30" s="171" t="s">
        <v>139</v>
      </c>
    </row>
    <row r="31" spans="1:6">
      <c r="A31" s="170"/>
      <c r="B31" s="153"/>
      <c r="C31" s="172"/>
      <c r="D31" s="171"/>
      <c r="E31" s="171"/>
      <c r="F31" s="171"/>
    </row>
    <row r="32" spans="1:6" s="156" customFormat="1">
      <c r="A32" s="157" t="s">
        <v>8814</v>
      </c>
      <c r="B32" s="153" t="s">
        <v>144</v>
      </c>
      <c r="C32" s="154">
        <f>SUM(C33)</f>
        <v>2490000</v>
      </c>
      <c r="D32" s="153"/>
      <c r="E32" s="153"/>
      <c r="F32" s="153"/>
    </row>
    <row r="33" spans="1:6" s="156" customFormat="1" ht="27.6">
      <c r="A33" s="290" t="s">
        <v>8799</v>
      </c>
      <c r="B33" s="174" t="s">
        <v>1114</v>
      </c>
      <c r="C33" s="154">
        <f>SUM(C34)</f>
        <v>2490000</v>
      </c>
      <c r="D33" s="153"/>
      <c r="E33" s="153"/>
      <c r="F33" s="153"/>
    </row>
    <row r="34" spans="1:6" ht="55.2">
      <c r="A34" s="291" t="s">
        <v>3</v>
      </c>
      <c r="B34" s="171" t="s">
        <v>1149</v>
      </c>
      <c r="C34" s="172">
        <v>2490000</v>
      </c>
      <c r="D34" s="171" t="s">
        <v>5580</v>
      </c>
      <c r="E34" s="171" t="s">
        <v>5111</v>
      </c>
      <c r="F34" s="171" t="s">
        <v>139</v>
      </c>
    </row>
    <row r="35" spans="1:6">
      <c r="A35" s="170"/>
      <c r="B35" s="171"/>
      <c r="C35" s="172"/>
      <c r="D35" s="171"/>
      <c r="E35" s="171"/>
      <c r="F35" s="171"/>
    </row>
    <row r="36" spans="1:6" s="156" customFormat="1">
      <c r="A36" s="157" t="s">
        <v>8815</v>
      </c>
      <c r="B36" s="153" t="s">
        <v>146</v>
      </c>
      <c r="C36" s="154">
        <f>SUM(C37,C41)</f>
        <v>47545500</v>
      </c>
      <c r="D36" s="153"/>
      <c r="E36" s="153"/>
      <c r="F36" s="153"/>
    </row>
    <row r="37" spans="1:6" s="156" customFormat="1" ht="27.6">
      <c r="A37" s="290" t="s">
        <v>8799</v>
      </c>
      <c r="B37" s="174" t="s">
        <v>1152</v>
      </c>
      <c r="C37" s="154">
        <f>SUM(C38:C39)</f>
        <v>31813000</v>
      </c>
      <c r="D37" s="153"/>
      <c r="E37" s="153"/>
      <c r="F37" s="153"/>
    </row>
    <row r="38" spans="1:6" ht="27.6">
      <c r="A38" s="291" t="s">
        <v>3</v>
      </c>
      <c r="B38" s="171" t="s">
        <v>1229</v>
      </c>
      <c r="C38" s="172">
        <v>10222000</v>
      </c>
      <c r="D38" s="171" t="s">
        <v>5581</v>
      </c>
      <c r="E38" s="171" t="s">
        <v>5155</v>
      </c>
      <c r="F38" s="171" t="s">
        <v>139</v>
      </c>
    </row>
    <row r="39" spans="1:6" ht="41.4">
      <c r="A39" s="291" t="s">
        <v>4</v>
      </c>
      <c r="B39" s="171" t="s">
        <v>1230</v>
      </c>
      <c r="C39" s="172">
        <v>21591000</v>
      </c>
      <c r="D39" s="171" t="s">
        <v>5582</v>
      </c>
      <c r="E39" s="171" t="s">
        <v>5583</v>
      </c>
      <c r="F39" s="171" t="s">
        <v>139</v>
      </c>
    </row>
    <row r="40" spans="1:6">
      <c r="A40" s="170"/>
      <c r="B40" s="171"/>
      <c r="C40" s="172"/>
      <c r="D40" s="171"/>
      <c r="E40" s="171"/>
      <c r="F40" s="171"/>
    </row>
    <row r="41" spans="1:6" s="156" customFormat="1" ht="27.6">
      <c r="A41" s="290" t="s">
        <v>8805</v>
      </c>
      <c r="B41" s="174" t="s">
        <v>1165</v>
      </c>
      <c r="C41" s="154">
        <f>SUM(C42)</f>
        <v>15732500</v>
      </c>
      <c r="D41" s="153"/>
      <c r="E41" s="153"/>
      <c r="F41" s="153"/>
    </row>
    <row r="42" spans="1:6" ht="27.6">
      <c r="A42" s="291" t="s">
        <v>3</v>
      </c>
      <c r="B42" s="171" t="s">
        <v>1231</v>
      </c>
      <c r="C42" s="172">
        <v>15732500</v>
      </c>
      <c r="D42" s="171" t="s">
        <v>5584</v>
      </c>
      <c r="E42" s="171" t="s">
        <v>5476</v>
      </c>
      <c r="F42" s="171" t="s">
        <v>139</v>
      </c>
    </row>
    <row r="43" spans="1:6">
      <c r="A43" s="170"/>
      <c r="B43" s="171"/>
      <c r="C43" s="172"/>
      <c r="D43" s="171"/>
      <c r="E43" s="171"/>
      <c r="F43" s="171"/>
    </row>
    <row r="44" spans="1:6" s="156" customFormat="1">
      <c r="A44" s="157" t="s">
        <v>8816</v>
      </c>
      <c r="B44" s="153" t="s">
        <v>158</v>
      </c>
      <c r="C44" s="154">
        <f>SUM(C45,C49,C54)</f>
        <v>52870000</v>
      </c>
      <c r="D44" s="153"/>
      <c r="E44" s="153"/>
      <c r="F44" s="153"/>
    </row>
    <row r="45" spans="1:6" s="156" customFormat="1" ht="27.6">
      <c r="A45" s="290" t="s">
        <v>8799</v>
      </c>
      <c r="B45" s="174" t="s">
        <v>1536</v>
      </c>
      <c r="C45" s="154">
        <f>SUM(C46:C47)</f>
        <v>23970000</v>
      </c>
      <c r="D45" s="153"/>
      <c r="E45" s="153"/>
      <c r="F45" s="153"/>
    </row>
    <row r="46" spans="1:6" ht="41.4">
      <c r="A46" s="291" t="s">
        <v>3</v>
      </c>
      <c r="B46" s="171" t="s">
        <v>1537</v>
      </c>
      <c r="C46" s="172">
        <v>12250000</v>
      </c>
      <c r="D46" s="171" t="s">
        <v>5585</v>
      </c>
      <c r="E46" s="171" t="s">
        <v>5586</v>
      </c>
      <c r="F46" s="171" t="s">
        <v>5587</v>
      </c>
    </row>
    <row r="47" spans="1:6" ht="41.4">
      <c r="A47" s="291" t="s">
        <v>4</v>
      </c>
      <c r="B47" s="171" t="s">
        <v>1538</v>
      </c>
      <c r="C47" s="172">
        <v>11720000</v>
      </c>
      <c r="D47" s="171" t="s">
        <v>5588</v>
      </c>
      <c r="E47" s="171" t="s">
        <v>5111</v>
      </c>
      <c r="F47" s="171" t="s">
        <v>5587</v>
      </c>
    </row>
    <row r="48" spans="1:6">
      <c r="A48" s="170"/>
      <c r="B48" s="171"/>
      <c r="C48" s="172"/>
      <c r="D48" s="171"/>
      <c r="E48" s="171"/>
      <c r="F48" s="171"/>
    </row>
    <row r="49" spans="1:6" s="156" customFormat="1" ht="27.6">
      <c r="A49" s="290" t="s">
        <v>8805</v>
      </c>
      <c r="B49" s="174" t="s">
        <v>1510</v>
      </c>
      <c r="C49" s="154">
        <f>SUM(C50:C52)</f>
        <v>14500000</v>
      </c>
      <c r="D49" s="153"/>
      <c r="E49" s="153"/>
      <c r="F49" s="153"/>
    </row>
    <row r="50" spans="1:6" ht="27.6">
      <c r="A50" s="291" t="s">
        <v>3</v>
      </c>
      <c r="B50" s="171" t="s">
        <v>1539</v>
      </c>
      <c r="C50" s="172">
        <v>2700000</v>
      </c>
      <c r="D50" s="171" t="s">
        <v>5589</v>
      </c>
      <c r="E50" s="171" t="s">
        <v>5111</v>
      </c>
      <c r="F50" s="171" t="s">
        <v>139</v>
      </c>
    </row>
    <row r="51" spans="1:6" ht="27.6">
      <c r="A51" s="291" t="s">
        <v>4</v>
      </c>
      <c r="B51" s="171" t="s">
        <v>1540</v>
      </c>
      <c r="C51" s="172">
        <v>1200000</v>
      </c>
      <c r="D51" s="171" t="s">
        <v>5590</v>
      </c>
      <c r="E51" s="171" t="s">
        <v>5111</v>
      </c>
      <c r="F51" s="171" t="s">
        <v>139</v>
      </c>
    </row>
    <row r="52" spans="1:6" ht="41.4">
      <c r="A52" s="291" t="s">
        <v>5</v>
      </c>
      <c r="B52" s="171" t="s">
        <v>1578</v>
      </c>
      <c r="C52" s="172">
        <v>10600000</v>
      </c>
      <c r="D52" s="171" t="s">
        <v>5591</v>
      </c>
      <c r="E52" s="171" t="s">
        <v>5254</v>
      </c>
      <c r="F52" s="171" t="s">
        <v>5443</v>
      </c>
    </row>
    <row r="53" spans="1:6">
      <c r="A53" s="170"/>
      <c r="B53" s="171"/>
      <c r="C53" s="172"/>
      <c r="D53" s="171"/>
      <c r="E53" s="171"/>
      <c r="F53" s="171"/>
    </row>
    <row r="54" spans="1:6" s="156" customFormat="1" ht="27.6">
      <c r="A54" s="290" t="s">
        <v>8806</v>
      </c>
      <c r="B54" s="174" t="s">
        <v>1551</v>
      </c>
      <c r="C54" s="154">
        <f>SUM(C55)</f>
        <v>14400000</v>
      </c>
      <c r="D54" s="153"/>
      <c r="E54" s="153"/>
      <c r="F54" s="153"/>
    </row>
    <row r="55" spans="1:6" ht="27.6">
      <c r="A55" s="291" t="s">
        <v>3</v>
      </c>
      <c r="B55" s="171" t="s">
        <v>1552</v>
      </c>
      <c r="C55" s="172">
        <v>14400000</v>
      </c>
      <c r="D55" s="171" t="s">
        <v>5592</v>
      </c>
      <c r="E55" s="171" t="s">
        <v>5157</v>
      </c>
      <c r="F55" s="171" t="s">
        <v>139</v>
      </c>
    </row>
  </sheetData>
  <pageMargins left="0.39370078740157483" right="0.39370078740157483" top="0.39370078740157483" bottom="0.47244094488188981" header="0.31496062992125984" footer="0.31496062992125984"/>
  <pageSetup paperSize="403" scale="68" firstPageNumber="321" fitToHeight="0" orientation="landscape" useFirstPageNumber="1" horizontalDpi="200" verticalDpi="200" r:id="rId1"/>
  <headerFooter>
    <oddFooter>&amp;CInformasi APBD Tahun 2016&amp;R&amp;P</oddFooter>
  </headerFooter>
  <rowBreaks count="1" manualBreakCount="1">
    <brk id="43" max="16383" man="1"/>
  </rowBreaks>
</worksheet>
</file>

<file path=xl/worksheets/sheet42.xml><?xml version="1.0" encoding="utf-8"?>
<worksheet xmlns="http://schemas.openxmlformats.org/spreadsheetml/2006/main" xmlns:r="http://schemas.openxmlformats.org/officeDocument/2006/relationships">
  <sheetPr>
    <tabColor rgb="FFFFFF00"/>
    <pageSetUpPr fitToPage="1"/>
  </sheetPr>
  <dimension ref="A1:F53"/>
  <sheetViews>
    <sheetView view="pageBreakPreview" topLeftCell="A46" zoomScaleSheetLayoutView="100" workbookViewId="0">
      <selection activeCell="A11" sqref="A11:A19"/>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140</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140</v>
      </c>
      <c r="C6" s="154">
        <f>SUM(C8,C33,C37,C44)</f>
        <v>293453000</v>
      </c>
      <c r="D6" s="155"/>
      <c r="E6" s="155"/>
      <c r="F6" s="155"/>
    </row>
    <row r="7" spans="1:6" s="156" customFormat="1">
      <c r="A7" s="157"/>
      <c r="B7" s="153"/>
      <c r="C7" s="154"/>
      <c r="D7" s="155"/>
      <c r="E7" s="155"/>
      <c r="F7" s="155"/>
    </row>
    <row r="8" spans="1:6" s="156" customFormat="1" ht="27.6">
      <c r="A8" s="157" t="s">
        <v>8798</v>
      </c>
      <c r="B8" s="258" t="s">
        <v>149</v>
      </c>
      <c r="C8" s="154">
        <f>SUM(C9,C21,C27)</f>
        <v>234353000</v>
      </c>
      <c r="D8" s="155"/>
      <c r="E8" s="155"/>
      <c r="F8" s="155"/>
    </row>
    <row r="9" spans="1:6" s="156" customFormat="1" ht="27.6">
      <c r="A9" s="290" t="s">
        <v>8799</v>
      </c>
      <c r="B9" s="174" t="s">
        <v>187</v>
      </c>
      <c r="C9" s="154">
        <f>SUM(C10:C19)</f>
        <v>120753000</v>
      </c>
      <c r="D9" s="155"/>
      <c r="E9" s="155"/>
      <c r="F9" s="155"/>
    </row>
    <row r="10" spans="1:6" ht="27.6">
      <c r="A10" s="291" t="s">
        <v>3</v>
      </c>
      <c r="B10" s="171" t="s">
        <v>188</v>
      </c>
      <c r="C10" s="172">
        <v>2460000</v>
      </c>
      <c r="D10" s="171" t="s">
        <v>5936</v>
      </c>
      <c r="E10" s="171" t="s">
        <v>5937</v>
      </c>
      <c r="F10" s="171" t="s">
        <v>140</v>
      </c>
    </row>
    <row r="11" spans="1:6" ht="27.6">
      <c r="A11" s="291" t="s">
        <v>4</v>
      </c>
      <c r="B11" s="171" t="s">
        <v>189</v>
      </c>
      <c r="C11" s="172">
        <v>10440000</v>
      </c>
      <c r="D11" s="171" t="s">
        <v>5938</v>
      </c>
      <c r="E11" s="171" t="s">
        <v>5301</v>
      </c>
      <c r="F11" s="171" t="s">
        <v>140</v>
      </c>
    </row>
    <row r="12" spans="1:6" ht="55.2">
      <c r="A12" s="291" t="s">
        <v>5</v>
      </c>
      <c r="B12" s="171" t="s">
        <v>362</v>
      </c>
      <c r="C12" s="172">
        <v>41343000</v>
      </c>
      <c r="D12" s="171" t="s">
        <v>5939</v>
      </c>
      <c r="E12" s="171" t="s">
        <v>5940</v>
      </c>
      <c r="F12" s="171" t="s">
        <v>140</v>
      </c>
    </row>
    <row r="13" spans="1:6">
      <c r="A13" s="291" t="s">
        <v>8800</v>
      </c>
      <c r="B13" s="171" t="s">
        <v>191</v>
      </c>
      <c r="C13" s="172">
        <v>10500000</v>
      </c>
      <c r="D13" s="171" t="s">
        <v>5195</v>
      </c>
      <c r="E13" s="171" t="s">
        <v>5941</v>
      </c>
      <c r="F13" s="171" t="s">
        <v>140</v>
      </c>
    </row>
    <row r="14" spans="1:6" ht="27.6">
      <c r="A14" s="291" t="s">
        <v>71</v>
      </c>
      <c r="B14" s="171" t="s">
        <v>192</v>
      </c>
      <c r="C14" s="172">
        <v>8400000</v>
      </c>
      <c r="D14" s="171" t="s">
        <v>5278</v>
      </c>
      <c r="E14" s="171" t="s">
        <v>5942</v>
      </c>
      <c r="F14" s="171" t="s">
        <v>140</v>
      </c>
    </row>
    <row r="15" spans="1:6" ht="27.6">
      <c r="A15" s="291" t="s">
        <v>8801</v>
      </c>
      <c r="B15" s="171" t="s">
        <v>193</v>
      </c>
      <c r="C15" s="172">
        <v>3000000</v>
      </c>
      <c r="D15" s="171" t="s">
        <v>5943</v>
      </c>
      <c r="E15" s="171" t="s">
        <v>5369</v>
      </c>
      <c r="F15" s="171" t="s">
        <v>140</v>
      </c>
    </row>
    <row r="16" spans="1:6" ht="27.6">
      <c r="A16" s="291" t="s">
        <v>8802</v>
      </c>
      <c r="B16" s="171" t="s">
        <v>363</v>
      </c>
      <c r="C16" s="172">
        <v>2640000</v>
      </c>
      <c r="D16" s="171" t="s">
        <v>5284</v>
      </c>
      <c r="E16" s="171" t="s">
        <v>5367</v>
      </c>
      <c r="F16" s="171" t="s">
        <v>140</v>
      </c>
    </row>
    <row r="17" spans="1:6" ht="27.6">
      <c r="A17" s="291" t="s">
        <v>8803</v>
      </c>
      <c r="B17" s="171" t="s">
        <v>195</v>
      </c>
      <c r="C17" s="172">
        <v>12380000</v>
      </c>
      <c r="D17" s="171" t="s">
        <v>5944</v>
      </c>
      <c r="E17" s="171" t="s">
        <v>5945</v>
      </c>
      <c r="F17" s="171" t="s">
        <v>140</v>
      </c>
    </row>
    <row r="18" spans="1:6" ht="27.6">
      <c r="A18" s="291" t="s">
        <v>8804</v>
      </c>
      <c r="B18" s="171" t="s">
        <v>196</v>
      </c>
      <c r="C18" s="172">
        <v>15490000</v>
      </c>
      <c r="D18" s="171" t="s">
        <v>5946</v>
      </c>
      <c r="E18" s="171" t="s">
        <v>5947</v>
      </c>
      <c r="F18" s="171" t="s">
        <v>140</v>
      </c>
    </row>
    <row r="19" spans="1:6" ht="27.6">
      <c r="A19" s="291" t="s">
        <v>3729</v>
      </c>
      <c r="B19" s="171" t="s">
        <v>1265</v>
      </c>
      <c r="C19" s="172">
        <v>14100000</v>
      </c>
      <c r="D19" s="171" t="s">
        <v>5948</v>
      </c>
      <c r="E19" s="171" t="s">
        <v>5254</v>
      </c>
      <c r="F19" s="171" t="s">
        <v>140</v>
      </c>
    </row>
    <row r="20" spans="1:6">
      <c r="A20" s="170"/>
      <c r="B20" s="171"/>
      <c r="C20" s="172"/>
      <c r="D20" s="171"/>
      <c r="E20" s="171"/>
      <c r="F20" s="171"/>
    </row>
    <row r="21" spans="1:6" s="156" customFormat="1" ht="27.6">
      <c r="A21" s="290" t="s">
        <v>8805</v>
      </c>
      <c r="B21" s="174" t="s">
        <v>198</v>
      </c>
      <c r="C21" s="154">
        <f>SUM(C22:C25)</f>
        <v>71600000</v>
      </c>
      <c r="D21" s="153"/>
      <c r="E21" s="153"/>
      <c r="F21" s="153"/>
    </row>
    <row r="22" spans="1:6" ht="27.6">
      <c r="A22" s="291" t="s">
        <v>3</v>
      </c>
      <c r="B22" s="171" t="s">
        <v>1266</v>
      </c>
      <c r="C22" s="172">
        <v>7000000</v>
      </c>
      <c r="D22" s="171" t="s">
        <v>5949</v>
      </c>
      <c r="E22" s="171" t="s">
        <v>5206</v>
      </c>
      <c r="F22" s="171" t="s">
        <v>140</v>
      </c>
    </row>
    <row r="23" spans="1:6" ht="27.6">
      <c r="A23" s="291" t="s">
        <v>4</v>
      </c>
      <c r="B23" s="171" t="s">
        <v>199</v>
      </c>
      <c r="C23" s="172">
        <v>24000000</v>
      </c>
      <c r="D23" s="171" t="s">
        <v>5950</v>
      </c>
      <c r="E23" s="171" t="s">
        <v>5426</v>
      </c>
      <c r="F23" s="171" t="s">
        <v>140</v>
      </c>
    </row>
    <row r="24" spans="1:6" ht="55.2">
      <c r="A24" s="291" t="s">
        <v>5</v>
      </c>
      <c r="B24" s="171" t="s">
        <v>202</v>
      </c>
      <c r="C24" s="172">
        <v>35800000</v>
      </c>
      <c r="D24" s="171" t="s">
        <v>5951</v>
      </c>
      <c r="E24" s="171" t="s">
        <v>5952</v>
      </c>
      <c r="F24" s="171" t="s">
        <v>140</v>
      </c>
    </row>
    <row r="25" spans="1:6" ht="41.4">
      <c r="A25" s="291" t="s">
        <v>8800</v>
      </c>
      <c r="B25" s="171" t="s">
        <v>203</v>
      </c>
      <c r="C25" s="172">
        <v>4800000</v>
      </c>
      <c r="D25" s="171" t="s">
        <v>5953</v>
      </c>
      <c r="E25" s="171" t="s">
        <v>5954</v>
      </c>
      <c r="F25" s="171" t="s">
        <v>140</v>
      </c>
    </row>
    <row r="26" spans="1:6">
      <c r="A26" s="170"/>
      <c r="B26" s="171"/>
      <c r="C26" s="172"/>
      <c r="D26" s="171"/>
      <c r="E26" s="171"/>
      <c r="F26" s="171"/>
    </row>
    <row r="27" spans="1:6" s="156" customFormat="1" ht="27.6">
      <c r="A27" s="290" t="s">
        <v>8806</v>
      </c>
      <c r="B27" s="176" t="s">
        <v>209</v>
      </c>
      <c r="C27" s="154">
        <f>SUM(C28:C31)</f>
        <v>42000000</v>
      </c>
      <c r="D27" s="153"/>
      <c r="E27" s="153"/>
      <c r="F27" s="153"/>
    </row>
    <row r="28" spans="1:6" ht="41.4">
      <c r="A28" s="291" t="s">
        <v>3</v>
      </c>
      <c r="B28" s="171" t="s">
        <v>210</v>
      </c>
      <c r="C28" s="172">
        <v>2000000</v>
      </c>
      <c r="D28" s="171" t="s">
        <v>5955</v>
      </c>
      <c r="E28" s="171" t="s">
        <v>5956</v>
      </c>
      <c r="F28" s="171" t="s">
        <v>140</v>
      </c>
    </row>
    <row r="29" spans="1:6" ht="27.6">
      <c r="A29" s="291" t="s">
        <v>4</v>
      </c>
      <c r="B29" s="171" t="s">
        <v>1063</v>
      </c>
      <c r="C29" s="172">
        <v>2000000</v>
      </c>
      <c r="D29" s="171" t="s">
        <v>5957</v>
      </c>
      <c r="E29" s="171" t="s">
        <v>5958</v>
      </c>
      <c r="F29" s="171" t="s">
        <v>140</v>
      </c>
    </row>
    <row r="30" spans="1:6" ht="27.6">
      <c r="A30" s="291" t="s">
        <v>5</v>
      </c>
      <c r="B30" s="171" t="s">
        <v>1288</v>
      </c>
      <c r="C30" s="172">
        <v>2000000</v>
      </c>
      <c r="D30" s="171" t="s">
        <v>5959</v>
      </c>
      <c r="E30" s="171" t="s">
        <v>5960</v>
      </c>
      <c r="F30" s="171" t="s">
        <v>140</v>
      </c>
    </row>
    <row r="31" spans="1:6" ht="41.4">
      <c r="A31" s="291" t="s">
        <v>8800</v>
      </c>
      <c r="B31" s="171" t="s">
        <v>1011</v>
      </c>
      <c r="C31" s="172">
        <v>36000000</v>
      </c>
      <c r="D31" s="171" t="s">
        <v>5961</v>
      </c>
      <c r="E31" s="171" t="s">
        <v>5254</v>
      </c>
      <c r="F31" s="171" t="s">
        <v>140</v>
      </c>
    </row>
    <row r="32" spans="1:6">
      <c r="A32" s="170"/>
      <c r="B32" s="153"/>
      <c r="C32" s="172"/>
      <c r="D32" s="171"/>
      <c r="E32" s="171"/>
      <c r="F32" s="171"/>
    </row>
    <row r="33" spans="1:6" s="156" customFormat="1">
      <c r="A33" s="157" t="s">
        <v>8813</v>
      </c>
      <c r="B33" s="153" t="s">
        <v>134</v>
      </c>
      <c r="C33" s="154">
        <f>SUM(C34)</f>
        <v>3000000</v>
      </c>
      <c r="D33" s="153"/>
      <c r="E33" s="153"/>
      <c r="F33" s="153"/>
    </row>
    <row r="34" spans="1:6" s="156" customFormat="1" ht="27.6">
      <c r="A34" s="290" t="s">
        <v>8799</v>
      </c>
      <c r="B34" s="174" t="s">
        <v>1076</v>
      </c>
      <c r="C34" s="154">
        <f>SUM(C35)</f>
        <v>3000000</v>
      </c>
      <c r="D34" s="153"/>
      <c r="E34" s="153"/>
      <c r="F34" s="153"/>
    </row>
    <row r="35" spans="1:6" ht="41.4">
      <c r="A35" s="291" t="s">
        <v>3</v>
      </c>
      <c r="B35" s="171" t="s">
        <v>1088</v>
      </c>
      <c r="C35" s="172">
        <v>3000000</v>
      </c>
      <c r="D35" s="171" t="s">
        <v>5962</v>
      </c>
      <c r="E35" s="171" t="s">
        <v>5254</v>
      </c>
      <c r="F35" s="171" t="s">
        <v>140</v>
      </c>
    </row>
    <row r="36" spans="1:6">
      <c r="A36" s="170"/>
      <c r="B36" s="153"/>
      <c r="C36" s="172"/>
      <c r="D36" s="171"/>
      <c r="E36" s="171"/>
      <c r="F36" s="171"/>
    </row>
    <row r="37" spans="1:6" s="156" customFormat="1">
      <c r="A37" s="157" t="s">
        <v>8814</v>
      </c>
      <c r="B37" s="153" t="s">
        <v>146</v>
      </c>
      <c r="C37" s="154">
        <f>SUM(C38,C41)</f>
        <v>27100000</v>
      </c>
      <c r="D37" s="153"/>
      <c r="E37" s="153"/>
      <c r="F37" s="153"/>
    </row>
    <row r="38" spans="1:6" s="156" customFormat="1" ht="27.6">
      <c r="A38" s="290" t="s">
        <v>8799</v>
      </c>
      <c r="B38" s="174" t="s">
        <v>1152</v>
      </c>
      <c r="C38" s="154">
        <f>SUM(C39)</f>
        <v>19600000</v>
      </c>
      <c r="D38" s="153"/>
      <c r="E38" s="153"/>
      <c r="F38" s="153"/>
    </row>
    <row r="39" spans="1:6" ht="41.4">
      <c r="A39" s="291" t="s">
        <v>3</v>
      </c>
      <c r="B39" s="171" t="s">
        <v>1230</v>
      </c>
      <c r="C39" s="172">
        <v>19600000</v>
      </c>
      <c r="D39" s="171" t="s">
        <v>5963</v>
      </c>
      <c r="E39" s="171" t="s">
        <v>5964</v>
      </c>
      <c r="F39" s="171" t="s">
        <v>140</v>
      </c>
    </row>
    <row r="40" spans="1:6">
      <c r="A40" s="170"/>
      <c r="B40" s="171"/>
      <c r="C40" s="172"/>
      <c r="D40" s="171"/>
      <c r="E40" s="171"/>
      <c r="F40" s="171"/>
    </row>
    <row r="41" spans="1:6" s="156" customFormat="1" ht="27.6">
      <c r="A41" s="290" t="s">
        <v>8805</v>
      </c>
      <c r="B41" s="174" t="s">
        <v>1165</v>
      </c>
      <c r="C41" s="154">
        <f>SUM(C42)</f>
        <v>7500000</v>
      </c>
      <c r="D41" s="153"/>
      <c r="E41" s="153"/>
      <c r="F41" s="153"/>
    </row>
    <row r="42" spans="1:6" ht="27.6">
      <c r="A42" s="291" t="s">
        <v>3</v>
      </c>
      <c r="B42" s="171" t="s">
        <v>1231</v>
      </c>
      <c r="C42" s="172">
        <v>7500000</v>
      </c>
      <c r="D42" s="171" t="s">
        <v>5965</v>
      </c>
      <c r="E42" s="171" t="s">
        <v>5966</v>
      </c>
      <c r="F42" s="171" t="s">
        <v>140</v>
      </c>
    </row>
    <row r="43" spans="1:6">
      <c r="A43" s="170"/>
      <c r="B43" s="171"/>
      <c r="C43" s="172"/>
      <c r="D43" s="171"/>
      <c r="E43" s="171"/>
      <c r="F43" s="171"/>
    </row>
    <row r="44" spans="1:6" s="156" customFormat="1">
      <c r="A44" s="157" t="s">
        <v>8815</v>
      </c>
      <c r="B44" s="153" t="s">
        <v>158</v>
      </c>
      <c r="C44" s="154">
        <f>SUM(C45,C49,C52)</f>
        <v>29000000</v>
      </c>
      <c r="D44" s="153"/>
      <c r="E44" s="153"/>
      <c r="F44" s="153"/>
    </row>
    <row r="45" spans="1:6" s="156" customFormat="1" ht="27.6">
      <c r="A45" s="290" t="s">
        <v>8799</v>
      </c>
      <c r="B45" s="174" t="s">
        <v>1536</v>
      </c>
      <c r="C45" s="154">
        <f>SUM(C46:C47)</f>
        <v>15500000</v>
      </c>
      <c r="D45" s="153"/>
      <c r="E45" s="153"/>
      <c r="F45" s="153"/>
    </row>
    <row r="46" spans="1:6">
      <c r="A46" s="291" t="s">
        <v>3</v>
      </c>
      <c r="B46" s="171" t="s">
        <v>1537</v>
      </c>
      <c r="C46" s="172">
        <v>7000000</v>
      </c>
      <c r="D46" s="171" t="s">
        <v>5399</v>
      </c>
      <c r="E46" s="171" t="s">
        <v>5435</v>
      </c>
      <c r="F46" s="171" t="s">
        <v>140</v>
      </c>
    </row>
    <row r="47" spans="1:6" ht="27.6">
      <c r="A47" s="291" t="s">
        <v>4</v>
      </c>
      <c r="B47" s="171" t="s">
        <v>1538</v>
      </c>
      <c r="C47" s="172">
        <v>8500000</v>
      </c>
      <c r="D47" s="171" t="s">
        <v>5967</v>
      </c>
      <c r="E47" s="171" t="s">
        <v>5443</v>
      </c>
      <c r="F47" s="171" t="s">
        <v>140</v>
      </c>
    </row>
    <row r="48" spans="1:6">
      <c r="A48" s="170"/>
      <c r="B48" s="171"/>
      <c r="C48" s="172"/>
      <c r="D48" s="171"/>
      <c r="E48" s="171"/>
      <c r="F48" s="171"/>
    </row>
    <row r="49" spans="1:6" s="156" customFormat="1" ht="27.6">
      <c r="A49" s="290" t="s">
        <v>8805</v>
      </c>
      <c r="B49" s="174" t="s">
        <v>1510</v>
      </c>
      <c r="C49" s="154">
        <f>SUM(C50)</f>
        <v>5500000</v>
      </c>
      <c r="D49" s="153"/>
      <c r="E49" s="153"/>
      <c r="F49" s="153"/>
    </row>
    <row r="50" spans="1:6" ht="41.4">
      <c r="A50" s="291" t="s">
        <v>3</v>
      </c>
      <c r="B50" s="171" t="s">
        <v>1540</v>
      </c>
      <c r="C50" s="172">
        <v>5500000</v>
      </c>
      <c r="D50" s="171" t="s">
        <v>5968</v>
      </c>
      <c r="E50" s="171" t="s">
        <v>5969</v>
      </c>
      <c r="F50" s="171" t="s">
        <v>140</v>
      </c>
    </row>
    <row r="51" spans="1:6">
      <c r="A51" s="170"/>
      <c r="B51" s="171"/>
      <c r="C51" s="172"/>
      <c r="D51" s="171"/>
      <c r="E51" s="171"/>
      <c r="F51" s="171"/>
    </row>
    <row r="52" spans="1:6" s="156" customFormat="1" ht="27.6">
      <c r="A52" s="290" t="s">
        <v>8806</v>
      </c>
      <c r="B52" s="174" t="s">
        <v>1551</v>
      </c>
      <c r="C52" s="154">
        <f>SUM(C53)</f>
        <v>8000000</v>
      </c>
      <c r="D52" s="153"/>
      <c r="E52" s="153"/>
      <c r="F52" s="153"/>
    </row>
    <row r="53" spans="1:6" ht="27.6">
      <c r="A53" s="291" t="s">
        <v>4</v>
      </c>
      <c r="B53" s="171" t="s">
        <v>1552</v>
      </c>
      <c r="C53" s="172">
        <v>8000000</v>
      </c>
      <c r="D53" s="171" t="s">
        <v>5970</v>
      </c>
      <c r="E53" s="171" t="s">
        <v>5443</v>
      </c>
      <c r="F53" s="171" t="s">
        <v>140</v>
      </c>
    </row>
  </sheetData>
  <pageMargins left="0.39370078740157483" right="0.39370078740157483" top="0.39370078740157483" bottom="0.47244094488188981" header="0.31496062992125984" footer="0.31496062992125984"/>
  <pageSetup paperSize="403" scale="68" firstPageNumber="324" fitToHeight="0" orientation="landscape" useFirstPageNumber="1" horizontalDpi="200" verticalDpi="200" r:id="rId1"/>
  <headerFooter>
    <oddFooter>&amp;CInformasi APBD Tahun 2016&amp;R&amp;P</oddFooter>
  </headerFooter>
</worksheet>
</file>

<file path=xl/worksheets/sheet43.xml><?xml version="1.0" encoding="utf-8"?>
<worksheet xmlns="http://schemas.openxmlformats.org/spreadsheetml/2006/main" xmlns:r="http://schemas.openxmlformats.org/officeDocument/2006/relationships">
  <sheetPr>
    <tabColor rgb="FFFFFF00"/>
    <pageSetUpPr fitToPage="1"/>
  </sheetPr>
  <dimension ref="A1:F60"/>
  <sheetViews>
    <sheetView view="pageBreakPreview" topLeftCell="A52" zoomScaleSheetLayoutView="100" workbookViewId="0">
      <selection activeCell="B48" sqref="B48"/>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123</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123</v>
      </c>
      <c r="C6" s="154">
        <f>SUM(C8,C35,C42,C46,C54)</f>
        <v>382272000</v>
      </c>
      <c r="D6" s="153"/>
      <c r="E6" s="153"/>
      <c r="F6" s="153"/>
    </row>
    <row r="7" spans="1:6" s="156" customFormat="1">
      <c r="A7" s="157"/>
      <c r="B7" s="153"/>
      <c r="C7" s="154"/>
      <c r="D7" s="153"/>
      <c r="E7" s="153"/>
      <c r="F7" s="153"/>
    </row>
    <row r="8" spans="1:6" s="156" customFormat="1" ht="27.6">
      <c r="A8" s="157" t="s">
        <v>8798</v>
      </c>
      <c r="B8" s="258" t="s">
        <v>149</v>
      </c>
      <c r="C8" s="154">
        <f>SUM(C9,C21,C31)</f>
        <v>255421000</v>
      </c>
      <c r="D8" s="153"/>
      <c r="E8" s="153"/>
      <c r="F8" s="153"/>
    </row>
    <row r="9" spans="1:6" s="156" customFormat="1" ht="27.6">
      <c r="A9" s="290" t="s">
        <v>8799</v>
      </c>
      <c r="B9" s="174" t="s">
        <v>187</v>
      </c>
      <c r="C9" s="154">
        <f>SUM(C10:C19)</f>
        <v>151701000</v>
      </c>
      <c r="D9" s="153"/>
      <c r="E9" s="153"/>
      <c r="F9" s="153"/>
    </row>
    <row r="10" spans="1:6" ht="27.6">
      <c r="A10" s="291" t="s">
        <v>3</v>
      </c>
      <c r="B10" s="171" t="s">
        <v>188</v>
      </c>
      <c r="C10" s="172">
        <v>2499000</v>
      </c>
      <c r="D10" s="171" t="s">
        <v>6501</v>
      </c>
      <c r="E10" s="171" t="s">
        <v>7103</v>
      </c>
      <c r="F10" s="171" t="s">
        <v>123</v>
      </c>
    </row>
    <row r="11" spans="1:6" ht="27.6">
      <c r="A11" s="291" t="s">
        <v>4</v>
      </c>
      <c r="B11" s="171" t="s">
        <v>189</v>
      </c>
      <c r="C11" s="172">
        <v>16002000</v>
      </c>
      <c r="D11" s="171" t="s">
        <v>7104</v>
      </c>
      <c r="E11" s="171" t="s">
        <v>5301</v>
      </c>
      <c r="F11" s="171" t="s">
        <v>123</v>
      </c>
    </row>
    <row r="12" spans="1:6" ht="27.6">
      <c r="A12" s="291" t="s">
        <v>5</v>
      </c>
      <c r="B12" s="171" t="s">
        <v>362</v>
      </c>
      <c r="C12" s="172">
        <v>44280000</v>
      </c>
      <c r="D12" s="171" t="s">
        <v>6326</v>
      </c>
      <c r="E12" s="171" t="s">
        <v>7105</v>
      </c>
      <c r="F12" s="171" t="s">
        <v>123</v>
      </c>
    </row>
    <row r="13" spans="1:6">
      <c r="A13" s="291" t="s">
        <v>8800</v>
      </c>
      <c r="B13" s="171" t="s">
        <v>191</v>
      </c>
      <c r="C13" s="172">
        <v>9000000</v>
      </c>
      <c r="D13" s="171" t="s">
        <v>5195</v>
      </c>
      <c r="E13" s="171" t="s">
        <v>7106</v>
      </c>
      <c r="F13" s="171" t="s">
        <v>123</v>
      </c>
    </row>
    <row r="14" spans="1:6" ht="27.6">
      <c r="A14" s="291" t="s">
        <v>71</v>
      </c>
      <c r="B14" s="171" t="s">
        <v>192</v>
      </c>
      <c r="C14" s="172">
        <v>11000000</v>
      </c>
      <c r="D14" s="171" t="s">
        <v>5278</v>
      </c>
      <c r="E14" s="171" t="s">
        <v>5301</v>
      </c>
      <c r="F14" s="171" t="s">
        <v>123</v>
      </c>
    </row>
    <row r="15" spans="1:6" ht="27.6">
      <c r="A15" s="291" t="s">
        <v>8801</v>
      </c>
      <c r="B15" s="171" t="s">
        <v>193</v>
      </c>
      <c r="C15" s="172">
        <v>2500000</v>
      </c>
      <c r="D15" s="171" t="s">
        <v>7107</v>
      </c>
      <c r="E15" s="171" t="s">
        <v>6248</v>
      </c>
      <c r="F15" s="171" t="s">
        <v>123</v>
      </c>
    </row>
    <row r="16" spans="1:6" ht="27.6">
      <c r="A16" s="291" t="s">
        <v>8802</v>
      </c>
      <c r="B16" s="171" t="s">
        <v>363</v>
      </c>
      <c r="C16" s="172">
        <v>1200000</v>
      </c>
      <c r="D16" s="171" t="s">
        <v>7108</v>
      </c>
      <c r="E16" s="171" t="s">
        <v>5192</v>
      </c>
      <c r="F16" s="171" t="s">
        <v>123</v>
      </c>
    </row>
    <row r="17" spans="1:6" ht="27.6">
      <c r="A17" s="291" t="s">
        <v>8803</v>
      </c>
      <c r="B17" s="171" t="s">
        <v>195</v>
      </c>
      <c r="C17" s="172">
        <v>30000000</v>
      </c>
      <c r="D17" s="171" t="s">
        <v>7109</v>
      </c>
      <c r="E17" s="171" t="s">
        <v>7110</v>
      </c>
      <c r="F17" s="171" t="s">
        <v>123</v>
      </c>
    </row>
    <row r="18" spans="1:6" ht="27.6">
      <c r="A18" s="291" t="s">
        <v>8804</v>
      </c>
      <c r="B18" s="171" t="s">
        <v>196</v>
      </c>
      <c r="C18" s="172">
        <v>21720000</v>
      </c>
      <c r="D18" s="171" t="s">
        <v>7111</v>
      </c>
      <c r="E18" s="171" t="s">
        <v>7112</v>
      </c>
      <c r="F18" s="171" t="s">
        <v>123</v>
      </c>
    </row>
    <row r="19" spans="1:6" ht="41.4">
      <c r="A19" s="291" t="s">
        <v>3729</v>
      </c>
      <c r="B19" s="171" t="s">
        <v>1265</v>
      </c>
      <c r="C19" s="172">
        <v>13500000</v>
      </c>
      <c r="D19" s="171" t="s">
        <v>7113</v>
      </c>
      <c r="E19" s="171" t="s">
        <v>6888</v>
      </c>
      <c r="F19" s="171" t="s">
        <v>123</v>
      </c>
    </row>
    <row r="20" spans="1:6">
      <c r="A20" s="170"/>
      <c r="B20" s="171"/>
      <c r="C20" s="172"/>
      <c r="D20" s="171"/>
      <c r="E20" s="171"/>
      <c r="F20" s="171"/>
    </row>
    <row r="21" spans="1:6" s="156" customFormat="1" ht="27.6">
      <c r="A21" s="290" t="s">
        <v>8805</v>
      </c>
      <c r="B21" s="174" t="s">
        <v>198</v>
      </c>
      <c r="C21" s="154">
        <f>SUM(C22:C29)</f>
        <v>81720000</v>
      </c>
      <c r="D21" s="153"/>
      <c r="E21" s="153"/>
      <c r="F21" s="153"/>
    </row>
    <row r="22" spans="1:6" ht="27.6">
      <c r="A22" s="291" t="s">
        <v>3</v>
      </c>
      <c r="B22" s="171" t="s">
        <v>199</v>
      </c>
      <c r="C22" s="172">
        <v>10000000</v>
      </c>
      <c r="D22" s="171" t="s">
        <v>5107</v>
      </c>
      <c r="E22" s="171" t="s">
        <v>5569</v>
      </c>
      <c r="F22" s="171" t="s">
        <v>123</v>
      </c>
    </row>
    <row r="23" spans="1:6" ht="27.6">
      <c r="A23" s="291" t="s">
        <v>4</v>
      </c>
      <c r="B23" s="171" t="s">
        <v>364</v>
      </c>
      <c r="C23" s="172">
        <v>10000000</v>
      </c>
      <c r="D23" s="171" t="s">
        <v>7098</v>
      </c>
      <c r="E23" s="171" t="s">
        <v>5301</v>
      </c>
      <c r="F23" s="171" t="s">
        <v>123</v>
      </c>
    </row>
    <row r="24" spans="1:6" ht="27.6">
      <c r="A24" s="291" t="s">
        <v>5</v>
      </c>
      <c r="B24" s="171" t="s">
        <v>478</v>
      </c>
      <c r="C24" s="172">
        <v>8000000</v>
      </c>
      <c r="D24" s="171" t="s">
        <v>7099</v>
      </c>
      <c r="E24" s="171" t="s">
        <v>5567</v>
      </c>
      <c r="F24" s="171" t="s">
        <v>123</v>
      </c>
    </row>
    <row r="25" spans="1:6" ht="27.6">
      <c r="A25" s="291" t="s">
        <v>8800</v>
      </c>
      <c r="B25" s="171" t="s">
        <v>1496</v>
      </c>
      <c r="C25" s="172">
        <v>9500000</v>
      </c>
      <c r="D25" s="171" t="s">
        <v>7100</v>
      </c>
      <c r="E25" s="171" t="s">
        <v>5207</v>
      </c>
      <c r="F25" s="171" t="s">
        <v>123</v>
      </c>
    </row>
    <row r="26" spans="1:6" ht="27.6">
      <c r="A26" s="291" t="s">
        <v>71</v>
      </c>
      <c r="B26" s="171" t="s">
        <v>201</v>
      </c>
      <c r="C26" s="172">
        <v>10000000</v>
      </c>
      <c r="D26" s="171" t="s">
        <v>6897</v>
      </c>
      <c r="E26" s="171" t="s">
        <v>7101</v>
      </c>
      <c r="F26" s="171" t="s">
        <v>123</v>
      </c>
    </row>
    <row r="27" spans="1:6" ht="27.6">
      <c r="A27" s="291" t="s">
        <v>8801</v>
      </c>
      <c r="B27" s="171" t="s">
        <v>202</v>
      </c>
      <c r="C27" s="172">
        <v>27220000</v>
      </c>
      <c r="D27" s="171" t="s">
        <v>7102</v>
      </c>
      <c r="E27" s="171" t="s">
        <v>7038</v>
      </c>
      <c r="F27" s="171" t="s">
        <v>123</v>
      </c>
    </row>
    <row r="28" spans="1:6" ht="27.6">
      <c r="A28" s="291" t="s">
        <v>8802</v>
      </c>
      <c r="B28" s="171" t="s">
        <v>204</v>
      </c>
      <c r="C28" s="172">
        <v>4000000</v>
      </c>
      <c r="D28" s="171" t="s">
        <v>7004</v>
      </c>
      <c r="E28" s="171" t="s">
        <v>6392</v>
      </c>
      <c r="F28" s="171" t="s">
        <v>123</v>
      </c>
    </row>
    <row r="29" spans="1:6" ht="27.6">
      <c r="A29" s="291" t="s">
        <v>8803</v>
      </c>
      <c r="B29" s="171" t="s">
        <v>366</v>
      </c>
      <c r="C29" s="172">
        <v>3000000</v>
      </c>
      <c r="D29" s="171" t="s">
        <v>5682</v>
      </c>
      <c r="E29" s="171" t="s">
        <v>5303</v>
      </c>
      <c r="F29" s="171" t="s">
        <v>123</v>
      </c>
    </row>
    <row r="30" spans="1:6">
      <c r="A30" s="170"/>
      <c r="B30" s="171"/>
      <c r="C30" s="172"/>
      <c r="D30" s="171"/>
      <c r="E30" s="171"/>
      <c r="F30" s="171"/>
    </row>
    <row r="31" spans="1:6" s="156" customFormat="1" ht="27.6">
      <c r="A31" s="290" t="s">
        <v>8806</v>
      </c>
      <c r="B31" s="176" t="s">
        <v>209</v>
      </c>
      <c r="C31" s="154">
        <f>SUM(C32:C33)</f>
        <v>22000000</v>
      </c>
      <c r="D31" s="153"/>
      <c r="E31" s="153"/>
      <c r="F31" s="153"/>
    </row>
    <row r="32" spans="1:6" ht="27.6">
      <c r="A32" s="291" t="s">
        <v>3</v>
      </c>
      <c r="B32" s="171" t="s">
        <v>210</v>
      </c>
      <c r="C32" s="172">
        <v>20000000</v>
      </c>
      <c r="D32" s="171" t="s">
        <v>7094</v>
      </c>
      <c r="E32" s="171" t="s">
        <v>7095</v>
      </c>
      <c r="F32" s="171" t="s">
        <v>123</v>
      </c>
    </row>
    <row r="33" spans="1:6" ht="27.6">
      <c r="A33" s="291" t="s">
        <v>4</v>
      </c>
      <c r="B33" s="171" t="s">
        <v>1063</v>
      </c>
      <c r="C33" s="172">
        <v>2000000</v>
      </c>
      <c r="D33" s="171" t="s">
        <v>7096</v>
      </c>
      <c r="E33" s="171" t="s">
        <v>7097</v>
      </c>
      <c r="F33" s="171" t="s">
        <v>123</v>
      </c>
    </row>
    <row r="34" spans="1:6">
      <c r="A34" s="170"/>
      <c r="B34" s="153"/>
      <c r="C34" s="172"/>
      <c r="D34" s="171"/>
      <c r="E34" s="171"/>
      <c r="F34" s="171"/>
    </row>
    <row r="35" spans="1:6" s="156" customFormat="1" ht="27.6">
      <c r="A35" s="157" t="s">
        <v>8813</v>
      </c>
      <c r="B35" s="153" t="s">
        <v>113</v>
      </c>
      <c r="C35" s="154">
        <f>SUM(C36,C39)</f>
        <v>27000000</v>
      </c>
      <c r="D35" s="153"/>
      <c r="E35" s="153"/>
      <c r="F35" s="153"/>
    </row>
    <row r="36" spans="1:6" s="156" customFormat="1" ht="27.6">
      <c r="A36" s="290" t="s">
        <v>8799</v>
      </c>
      <c r="B36" s="174" t="s">
        <v>916</v>
      </c>
      <c r="C36" s="154">
        <f>SUM(C37)</f>
        <v>20000000</v>
      </c>
      <c r="D36" s="153"/>
      <c r="E36" s="153"/>
      <c r="F36" s="153"/>
    </row>
    <row r="37" spans="1:6" ht="55.2">
      <c r="A37" s="291" t="s">
        <v>3</v>
      </c>
      <c r="B37" s="175" t="s">
        <v>943</v>
      </c>
      <c r="C37" s="172">
        <v>20000000</v>
      </c>
      <c r="D37" s="171" t="s">
        <v>7093</v>
      </c>
      <c r="E37" s="171" t="s">
        <v>7092</v>
      </c>
      <c r="F37" s="171" t="s">
        <v>123</v>
      </c>
    </row>
    <row r="38" spans="1:6">
      <c r="A38" s="170"/>
      <c r="B38" s="175"/>
      <c r="C38" s="172"/>
      <c r="D38" s="171"/>
      <c r="E38" s="171"/>
      <c r="F38" s="171"/>
    </row>
    <row r="39" spans="1:6" s="156" customFormat="1" ht="27.6">
      <c r="A39" s="290" t="s">
        <v>8805</v>
      </c>
      <c r="B39" s="174" t="s">
        <v>926</v>
      </c>
      <c r="C39" s="154">
        <f>SUM(C40)</f>
        <v>7000000</v>
      </c>
      <c r="D39" s="153"/>
      <c r="E39" s="153"/>
      <c r="F39" s="153"/>
    </row>
    <row r="40" spans="1:6">
      <c r="A40" s="291" t="s">
        <v>3</v>
      </c>
      <c r="B40" s="171" t="s">
        <v>939</v>
      </c>
      <c r="C40" s="172">
        <v>7000000</v>
      </c>
      <c r="D40" s="171" t="s">
        <v>7091</v>
      </c>
      <c r="E40" s="171" t="s">
        <v>7092</v>
      </c>
      <c r="F40" s="171" t="s">
        <v>123</v>
      </c>
    </row>
    <row r="41" spans="1:6">
      <c r="A41" s="170"/>
      <c r="B41" s="153"/>
      <c r="C41" s="172"/>
      <c r="D41" s="171"/>
      <c r="E41" s="171"/>
      <c r="F41" s="171"/>
    </row>
    <row r="42" spans="1:6" s="156" customFormat="1">
      <c r="A42" s="157" t="s">
        <v>8814</v>
      </c>
      <c r="B42" s="153" t="s">
        <v>134</v>
      </c>
      <c r="C42" s="154">
        <f>SUM(C43)</f>
        <v>12000000</v>
      </c>
      <c r="D42" s="153"/>
      <c r="E42" s="153"/>
      <c r="F42" s="153"/>
    </row>
    <row r="43" spans="1:6" s="156" customFormat="1" ht="27.6">
      <c r="A43" s="290" t="s">
        <v>8799</v>
      </c>
      <c r="B43" s="174" t="s">
        <v>1076</v>
      </c>
      <c r="C43" s="154">
        <v>12000000</v>
      </c>
      <c r="D43" s="153"/>
      <c r="E43" s="153"/>
      <c r="F43" s="153"/>
    </row>
    <row r="44" spans="1:6" ht="27.6">
      <c r="A44" s="291" t="s">
        <v>3</v>
      </c>
      <c r="B44" s="171" t="s">
        <v>1088</v>
      </c>
      <c r="C44" s="172">
        <v>12000000</v>
      </c>
      <c r="D44" s="171" t="s">
        <v>7090</v>
      </c>
      <c r="E44" s="171" t="s">
        <v>5192</v>
      </c>
      <c r="F44" s="171" t="s">
        <v>123</v>
      </c>
    </row>
    <row r="45" spans="1:6">
      <c r="A45" s="170"/>
      <c r="B45" s="153"/>
      <c r="C45" s="172"/>
      <c r="D45" s="171"/>
      <c r="E45" s="171"/>
      <c r="F45" s="171"/>
    </row>
    <row r="46" spans="1:6" s="156" customFormat="1">
      <c r="A46" s="300" t="s">
        <v>8815</v>
      </c>
      <c r="B46" s="153" t="s">
        <v>146</v>
      </c>
      <c r="C46" s="154">
        <f>SUM(C47,C50)</f>
        <v>65851000</v>
      </c>
      <c r="D46" s="153"/>
      <c r="E46" s="153"/>
      <c r="F46" s="153"/>
    </row>
    <row r="47" spans="1:6" s="156" customFormat="1" ht="27.6">
      <c r="A47" s="290" t="s">
        <v>8799</v>
      </c>
      <c r="B47" s="174" t="s">
        <v>1152</v>
      </c>
      <c r="C47" s="154">
        <f>SUM(C48:C48)</f>
        <v>22365000</v>
      </c>
      <c r="D47" s="153"/>
      <c r="E47" s="153"/>
      <c r="F47" s="153"/>
    </row>
    <row r="48" spans="1:6" ht="41.4">
      <c r="A48" s="291" t="s">
        <v>3</v>
      </c>
      <c r="B48" s="171" t="s">
        <v>1230</v>
      </c>
      <c r="C48" s="172">
        <v>22365000</v>
      </c>
      <c r="D48" s="171" t="s">
        <v>5582</v>
      </c>
      <c r="E48" s="171" t="s">
        <v>6964</v>
      </c>
      <c r="F48" s="171" t="s">
        <v>123</v>
      </c>
    </row>
    <row r="49" spans="1:6">
      <c r="A49" s="170"/>
      <c r="B49" s="171"/>
      <c r="C49" s="172"/>
      <c r="D49" s="171"/>
      <c r="E49" s="171"/>
      <c r="F49" s="171"/>
    </row>
    <row r="50" spans="1:6" s="156" customFormat="1" ht="27.6">
      <c r="A50" s="290" t="s">
        <v>8805</v>
      </c>
      <c r="B50" s="174" t="s">
        <v>1165</v>
      </c>
      <c r="C50" s="154">
        <f>SUM(C51:C52)</f>
        <v>43486000</v>
      </c>
      <c r="D50" s="153"/>
      <c r="E50" s="153"/>
      <c r="F50" s="153"/>
    </row>
    <row r="51" spans="1:6" ht="41.4">
      <c r="A51" s="291" t="s">
        <v>3</v>
      </c>
      <c r="B51" s="171" t="s">
        <v>1215</v>
      </c>
      <c r="C51" s="172">
        <v>22486000</v>
      </c>
      <c r="D51" s="171" t="s">
        <v>7087</v>
      </c>
      <c r="E51" s="171" t="s">
        <v>7088</v>
      </c>
      <c r="F51" s="171" t="s">
        <v>123</v>
      </c>
    </row>
    <row r="52" spans="1:6" ht="41.4">
      <c r="A52" s="291" t="s">
        <v>4</v>
      </c>
      <c r="B52" s="171" t="s">
        <v>1231</v>
      </c>
      <c r="C52" s="172">
        <v>21000000</v>
      </c>
      <c r="D52" s="171" t="s">
        <v>7089</v>
      </c>
      <c r="E52" s="171" t="s">
        <v>6479</v>
      </c>
      <c r="F52" s="171" t="s">
        <v>123</v>
      </c>
    </row>
    <row r="53" spans="1:6">
      <c r="A53" s="170"/>
      <c r="B53" s="171"/>
      <c r="C53" s="172"/>
      <c r="D53" s="171"/>
      <c r="E53" s="171"/>
      <c r="F53" s="171"/>
    </row>
    <row r="54" spans="1:6" s="156" customFormat="1">
      <c r="A54" s="157" t="s">
        <v>8816</v>
      </c>
      <c r="B54" s="153" t="s">
        <v>158</v>
      </c>
      <c r="C54" s="154">
        <f>SUM(C55,C59)</f>
        <v>22000000</v>
      </c>
      <c r="D54" s="153"/>
      <c r="E54" s="153"/>
      <c r="F54" s="153"/>
    </row>
    <row r="55" spans="1:6" s="156" customFormat="1" ht="27.6">
      <c r="A55" s="290" t="s">
        <v>8799</v>
      </c>
      <c r="B55" s="174" t="s">
        <v>1536</v>
      </c>
      <c r="C55" s="154">
        <f>SUM(C56:C57)</f>
        <v>15500000</v>
      </c>
      <c r="D55" s="153"/>
      <c r="E55" s="153"/>
      <c r="F55" s="153"/>
    </row>
    <row r="56" spans="1:6" ht="27.6">
      <c r="A56" s="291" t="s">
        <v>3</v>
      </c>
      <c r="B56" s="171" t="s">
        <v>1537</v>
      </c>
      <c r="C56" s="172">
        <v>7500000</v>
      </c>
      <c r="D56" s="171" t="s">
        <v>7085</v>
      </c>
      <c r="E56" s="171" t="s">
        <v>5150</v>
      </c>
      <c r="F56" s="171" t="s">
        <v>123</v>
      </c>
    </row>
    <row r="57" spans="1:6" ht="41.4">
      <c r="A57" s="291" t="s">
        <v>4</v>
      </c>
      <c r="B57" s="171" t="s">
        <v>1538</v>
      </c>
      <c r="C57" s="172">
        <v>8000000</v>
      </c>
      <c r="D57" s="171" t="s">
        <v>7086</v>
      </c>
      <c r="E57" s="171" t="s">
        <v>6964</v>
      </c>
      <c r="F57" s="171" t="s">
        <v>123</v>
      </c>
    </row>
    <row r="58" spans="1:6">
      <c r="A58" s="170"/>
      <c r="B58" s="171"/>
      <c r="C58" s="172"/>
      <c r="D58" s="171"/>
      <c r="E58" s="171"/>
      <c r="F58" s="171"/>
    </row>
    <row r="59" spans="1:6" s="156" customFormat="1" ht="27.6">
      <c r="A59" s="290" t="s">
        <v>8805</v>
      </c>
      <c r="B59" s="174" t="s">
        <v>1510</v>
      </c>
      <c r="C59" s="154">
        <f>SUM(C60:C60)</f>
        <v>6500000</v>
      </c>
      <c r="D59" s="153"/>
      <c r="E59" s="153"/>
      <c r="F59" s="153"/>
    </row>
    <row r="60" spans="1:6" ht="27.6">
      <c r="A60" s="291" t="s">
        <v>3</v>
      </c>
      <c r="B60" s="171" t="s">
        <v>1540</v>
      </c>
      <c r="C60" s="172">
        <v>6500000</v>
      </c>
      <c r="D60" s="171" t="s">
        <v>7084</v>
      </c>
      <c r="E60" s="171" t="s">
        <v>5789</v>
      </c>
      <c r="F60" s="171" t="s">
        <v>123</v>
      </c>
    </row>
  </sheetData>
  <pageMargins left="0.39370078740157483" right="0.39370078740157483" top="0.39370078740157483" bottom="0.47244094488188981" header="0.31496062992125984" footer="0.31496062992125984"/>
  <pageSetup paperSize="403" scale="68" firstPageNumber="327" fitToHeight="0" orientation="landscape" useFirstPageNumber="1" horizontalDpi="200" verticalDpi="200" r:id="rId1"/>
  <headerFooter>
    <oddFooter>&amp;CInformasi APBD Tahun 2016&amp;R&amp;P</oddFooter>
  </headerFooter>
  <rowBreaks count="1" manualBreakCount="1">
    <brk id="45" max="16383" man="1"/>
  </rowBreaks>
</worksheet>
</file>

<file path=xl/worksheets/sheet44.xml><?xml version="1.0" encoding="utf-8"?>
<worksheet xmlns="http://schemas.openxmlformats.org/spreadsheetml/2006/main" xmlns:r="http://schemas.openxmlformats.org/officeDocument/2006/relationships">
  <sheetPr>
    <tabColor rgb="FFFFFF00"/>
    <pageSetUpPr fitToPage="1"/>
  </sheetPr>
  <dimension ref="A1:F49"/>
  <sheetViews>
    <sheetView view="pageBreakPreview" zoomScaleSheetLayoutView="100" workbookViewId="0">
      <selection activeCell="A37" sqref="A37:A49"/>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156</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156</v>
      </c>
      <c r="C6" s="154">
        <f>SUM(C8,C35)</f>
        <v>848556000</v>
      </c>
      <c r="D6" s="155"/>
      <c r="E6" s="155"/>
      <c r="F6" s="155"/>
    </row>
    <row r="7" spans="1:6" s="156" customFormat="1">
      <c r="A7" s="157"/>
      <c r="B7" s="153"/>
      <c r="C7" s="154"/>
      <c r="D7" s="155"/>
      <c r="E7" s="155"/>
      <c r="F7" s="155"/>
    </row>
    <row r="8" spans="1:6" s="156" customFormat="1">
      <c r="A8" s="157" t="s">
        <v>8798</v>
      </c>
      <c r="B8" s="153" t="s">
        <v>155</v>
      </c>
      <c r="C8" s="154">
        <f>SUM(C9,C22,C28,C31)</f>
        <v>300556000</v>
      </c>
      <c r="D8" s="155"/>
      <c r="E8" s="155"/>
      <c r="F8" s="155"/>
    </row>
    <row r="9" spans="1:6" s="156" customFormat="1" ht="27.6">
      <c r="A9" s="290" t="s">
        <v>8799</v>
      </c>
      <c r="B9" s="174" t="s">
        <v>187</v>
      </c>
      <c r="C9" s="154">
        <f>SUM(C10:C20)</f>
        <v>228556000</v>
      </c>
      <c r="D9" s="155"/>
      <c r="E9" s="155"/>
      <c r="F9" s="155"/>
    </row>
    <row r="10" spans="1:6" ht="27.6">
      <c r="A10" s="291" t="s">
        <v>3</v>
      </c>
      <c r="B10" s="171" t="s">
        <v>188</v>
      </c>
      <c r="C10" s="172">
        <v>2000000</v>
      </c>
      <c r="D10" s="171" t="s">
        <v>6385</v>
      </c>
      <c r="E10" s="171" t="s">
        <v>6386</v>
      </c>
      <c r="F10" s="171" t="s">
        <v>156</v>
      </c>
    </row>
    <row r="11" spans="1:6" ht="27.6">
      <c r="A11" s="291" t="s">
        <v>4</v>
      </c>
      <c r="B11" s="171" t="s">
        <v>189</v>
      </c>
      <c r="C11" s="172">
        <v>17700000</v>
      </c>
      <c r="D11" s="171" t="s">
        <v>6387</v>
      </c>
      <c r="E11" s="171" t="s">
        <v>5254</v>
      </c>
      <c r="F11" s="171" t="s">
        <v>156</v>
      </c>
    </row>
    <row r="12" spans="1:6" ht="27.6">
      <c r="A12" s="291" t="s">
        <v>5</v>
      </c>
      <c r="B12" s="171" t="s">
        <v>899</v>
      </c>
      <c r="C12" s="172">
        <v>66500000</v>
      </c>
      <c r="D12" s="171" t="s">
        <v>6388</v>
      </c>
      <c r="E12" s="171" t="s">
        <v>5254</v>
      </c>
      <c r="F12" s="171" t="s">
        <v>156</v>
      </c>
    </row>
    <row r="13" spans="1:6" ht="41.4">
      <c r="A13" s="291" t="s">
        <v>8800</v>
      </c>
      <c r="B13" s="171" t="s">
        <v>362</v>
      </c>
      <c r="C13" s="172">
        <v>53500000</v>
      </c>
      <c r="D13" s="171" t="s">
        <v>6389</v>
      </c>
      <c r="E13" s="171" t="s">
        <v>5567</v>
      </c>
      <c r="F13" s="171" t="s">
        <v>156</v>
      </c>
    </row>
    <row r="14" spans="1:6" ht="27.6">
      <c r="A14" s="291" t="s">
        <v>71</v>
      </c>
      <c r="B14" s="171" t="s">
        <v>191</v>
      </c>
      <c r="C14" s="172">
        <v>13767000</v>
      </c>
      <c r="D14" s="171" t="s">
        <v>6390</v>
      </c>
      <c r="E14" s="171" t="s">
        <v>5254</v>
      </c>
      <c r="F14" s="171" t="s">
        <v>156</v>
      </c>
    </row>
    <row r="15" spans="1:6" ht="27.6">
      <c r="A15" s="291" t="s">
        <v>8801</v>
      </c>
      <c r="B15" s="171" t="s">
        <v>192</v>
      </c>
      <c r="C15" s="172">
        <v>7500000</v>
      </c>
      <c r="D15" s="171" t="s">
        <v>6391</v>
      </c>
      <c r="E15" s="171" t="s">
        <v>6392</v>
      </c>
      <c r="F15" s="171" t="s">
        <v>156</v>
      </c>
    </row>
    <row r="16" spans="1:6" ht="27.6">
      <c r="A16" s="291" t="s">
        <v>8802</v>
      </c>
      <c r="B16" s="171" t="s">
        <v>193</v>
      </c>
      <c r="C16" s="172">
        <v>3000000</v>
      </c>
      <c r="D16" s="171" t="s">
        <v>6393</v>
      </c>
      <c r="E16" s="171" t="s">
        <v>6248</v>
      </c>
      <c r="F16" s="171" t="s">
        <v>156</v>
      </c>
    </row>
    <row r="17" spans="1:6" ht="27.6">
      <c r="A17" s="291" t="s">
        <v>8803</v>
      </c>
      <c r="B17" s="171" t="s">
        <v>475</v>
      </c>
      <c r="C17" s="172">
        <v>16950000</v>
      </c>
      <c r="D17" s="171" t="s">
        <v>6394</v>
      </c>
      <c r="E17" s="171" t="s">
        <v>5303</v>
      </c>
      <c r="F17" s="171" t="s">
        <v>156</v>
      </c>
    </row>
    <row r="18" spans="1:6" ht="27.6">
      <c r="A18" s="291" t="s">
        <v>8804</v>
      </c>
      <c r="B18" s="171" t="s">
        <v>363</v>
      </c>
      <c r="C18" s="172">
        <v>2889000</v>
      </c>
      <c r="D18" s="171" t="s">
        <v>6395</v>
      </c>
      <c r="E18" s="171" t="s">
        <v>5301</v>
      </c>
      <c r="F18" s="171" t="s">
        <v>156</v>
      </c>
    </row>
    <row r="19" spans="1:6" ht="27.6">
      <c r="A19" s="291" t="s">
        <v>3729</v>
      </c>
      <c r="B19" s="171" t="s">
        <v>195</v>
      </c>
      <c r="C19" s="172">
        <v>9750000</v>
      </c>
      <c r="D19" s="171" t="s">
        <v>6396</v>
      </c>
      <c r="E19" s="171" t="s">
        <v>5254</v>
      </c>
      <c r="F19" s="171" t="s">
        <v>156</v>
      </c>
    </row>
    <row r="20" spans="1:6" ht="41.4">
      <c r="A20" s="291" t="s">
        <v>3730</v>
      </c>
      <c r="B20" s="171" t="s">
        <v>196</v>
      </c>
      <c r="C20" s="172">
        <v>35000000</v>
      </c>
      <c r="D20" s="171" t="s">
        <v>6397</v>
      </c>
      <c r="E20" s="171" t="s">
        <v>5254</v>
      </c>
      <c r="F20" s="171" t="s">
        <v>156</v>
      </c>
    </row>
    <row r="21" spans="1:6">
      <c r="A21" s="170"/>
      <c r="B21" s="171"/>
      <c r="C21" s="172"/>
      <c r="D21" s="171"/>
      <c r="E21" s="171"/>
      <c r="F21" s="171"/>
    </row>
    <row r="22" spans="1:6" s="156" customFormat="1" ht="27.6">
      <c r="A22" s="290" t="s">
        <v>8805</v>
      </c>
      <c r="B22" s="174" t="s">
        <v>198</v>
      </c>
      <c r="C22" s="154">
        <f>SUM(C23:C26)</f>
        <v>57000000</v>
      </c>
      <c r="D22" s="171"/>
      <c r="E22" s="171"/>
      <c r="F22" s="171"/>
    </row>
    <row r="23" spans="1:6" ht="27.6">
      <c r="A23" s="291" t="s">
        <v>3</v>
      </c>
      <c r="B23" s="171" t="s">
        <v>201</v>
      </c>
      <c r="C23" s="172">
        <v>20000000</v>
      </c>
      <c r="D23" s="171" t="s">
        <v>6398</v>
      </c>
      <c r="E23" s="171" t="s">
        <v>6399</v>
      </c>
      <c r="F23" s="171" t="s">
        <v>156</v>
      </c>
    </row>
    <row r="24" spans="1:6" ht="41.4">
      <c r="A24" s="291" t="s">
        <v>4</v>
      </c>
      <c r="B24" s="171" t="s">
        <v>202</v>
      </c>
      <c r="C24" s="172">
        <v>30000000</v>
      </c>
      <c r="D24" s="171" t="s">
        <v>6400</v>
      </c>
      <c r="E24" s="171" t="s">
        <v>5301</v>
      </c>
      <c r="F24" s="171" t="s">
        <v>156</v>
      </c>
    </row>
    <row r="25" spans="1:6" ht="27.6">
      <c r="A25" s="291" t="s">
        <v>5</v>
      </c>
      <c r="B25" s="171" t="s">
        <v>203</v>
      </c>
      <c r="C25" s="172">
        <v>3000000</v>
      </c>
      <c r="D25" s="171" t="s">
        <v>5213</v>
      </c>
      <c r="E25" s="171" t="s">
        <v>6401</v>
      </c>
      <c r="F25" s="171" t="s">
        <v>156</v>
      </c>
    </row>
    <row r="26" spans="1:6" ht="27.6">
      <c r="A26" s="291" t="s">
        <v>8800</v>
      </c>
      <c r="B26" s="171" t="s">
        <v>204</v>
      </c>
      <c r="C26" s="172">
        <v>4000000</v>
      </c>
      <c r="D26" s="171" t="s">
        <v>5215</v>
      </c>
      <c r="E26" s="171" t="s">
        <v>5254</v>
      </c>
      <c r="F26" s="171" t="s">
        <v>156</v>
      </c>
    </row>
    <row r="27" spans="1:6">
      <c r="A27" s="170"/>
      <c r="B27" s="171"/>
      <c r="C27" s="172"/>
      <c r="D27" s="171"/>
      <c r="E27" s="171"/>
      <c r="F27" s="171"/>
    </row>
    <row r="28" spans="1:6" s="156" customFormat="1" ht="27.6">
      <c r="A28" s="290" t="s">
        <v>8806</v>
      </c>
      <c r="B28" s="174" t="s">
        <v>207</v>
      </c>
      <c r="C28" s="154">
        <f>SUM(C29)</f>
        <v>10000000</v>
      </c>
      <c r="D28" s="171"/>
      <c r="E28" s="171"/>
      <c r="F28" s="171"/>
    </row>
    <row r="29" spans="1:6" ht="27.6">
      <c r="A29" s="291" t="s">
        <v>3</v>
      </c>
      <c r="B29" s="171" t="s">
        <v>369</v>
      </c>
      <c r="C29" s="172">
        <v>10000000</v>
      </c>
      <c r="D29" s="171" t="s">
        <v>6402</v>
      </c>
      <c r="E29" s="171" t="s">
        <v>5254</v>
      </c>
      <c r="F29" s="171" t="s">
        <v>156</v>
      </c>
    </row>
    <row r="30" spans="1:6">
      <c r="A30" s="170"/>
      <c r="B30" s="171"/>
      <c r="C30" s="172"/>
      <c r="D30" s="153"/>
      <c r="E30" s="153"/>
      <c r="F30" s="153"/>
    </row>
    <row r="31" spans="1:6" s="156" customFormat="1" ht="27.6">
      <c r="A31" s="290" t="s">
        <v>8807</v>
      </c>
      <c r="B31" s="176" t="s">
        <v>209</v>
      </c>
      <c r="C31" s="154">
        <f>SUM(C32)</f>
        <v>5000000</v>
      </c>
      <c r="D31" s="171"/>
      <c r="E31" s="171"/>
      <c r="F31" s="171"/>
    </row>
    <row r="32" spans="1:6" ht="41.4">
      <c r="A32" s="291" t="s">
        <v>3</v>
      </c>
      <c r="B32" s="171" t="s">
        <v>210</v>
      </c>
      <c r="C32" s="172">
        <v>5000000</v>
      </c>
      <c r="D32" s="171" t="s">
        <v>6403</v>
      </c>
      <c r="E32" s="171" t="s">
        <v>6404</v>
      </c>
      <c r="F32" s="171" t="s">
        <v>156</v>
      </c>
    </row>
    <row r="33" spans="1:6">
      <c r="A33" s="170"/>
      <c r="B33" s="153"/>
      <c r="C33" s="172"/>
      <c r="D33" s="153"/>
      <c r="E33" s="153"/>
      <c r="F33" s="153"/>
    </row>
    <row r="34" spans="1:6" s="156" customFormat="1">
      <c r="A34" s="157"/>
      <c r="B34" s="153" t="s">
        <v>167</v>
      </c>
      <c r="C34" s="154">
        <f>SUM(C35)</f>
        <v>548000000</v>
      </c>
      <c r="D34" s="171"/>
      <c r="E34" s="171"/>
      <c r="F34" s="171"/>
    </row>
    <row r="35" spans="1:6" s="156" customFormat="1">
      <c r="A35" s="157" t="s">
        <v>8813</v>
      </c>
      <c r="B35" s="153" t="s">
        <v>169</v>
      </c>
      <c r="C35" s="154">
        <f>SUM(C36)</f>
        <v>548000000</v>
      </c>
      <c r="D35" s="171"/>
      <c r="E35" s="171"/>
      <c r="F35" s="171"/>
    </row>
    <row r="36" spans="1:6" s="156" customFormat="1" ht="27.6">
      <c r="A36" s="290" t="s">
        <v>8799</v>
      </c>
      <c r="B36" s="174" t="s">
        <v>1672</v>
      </c>
      <c r="C36" s="154">
        <f>SUM(C37:C49)</f>
        <v>548000000</v>
      </c>
      <c r="D36" s="153"/>
      <c r="E36" s="153"/>
      <c r="F36" s="153"/>
    </row>
    <row r="37" spans="1:6" ht="27.6">
      <c r="A37" s="291" t="s">
        <v>3</v>
      </c>
      <c r="B37" s="171" t="s">
        <v>1673</v>
      </c>
      <c r="C37" s="172">
        <v>22000000</v>
      </c>
      <c r="D37" s="171" t="s">
        <v>6405</v>
      </c>
      <c r="E37" s="171" t="s">
        <v>6406</v>
      </c>
      <c r="F37" s="171" t="s">
        <v>5329</v>
      </c>
    </row>
    <row r="38" spans="1:6" ht="41.4">
      <c r="A38" s="291" t="s">
        <v>4</v>
      </c>
      <c r="B38" s="171" t="s">
        <v>1674</v>
      </c>
      <c r="C38" s="172">
        <v>20000000</v>
      </c>
      <c r="D38" s="171" t="s">
        <v>6407</v>
      </c>
      <c r="E38" s="171" t="s">
        <v>6408</v>
      </c>
      <c r="F38" s="171" t="s">
        <v>5329</v>
      </c>
    </row>
    <row r="39" spans="1:6" ht="27.6">
      <c r="A39" s="291" t="s">
        <v>5</v>
      </c>
      <c r="B39" s="171" t="s">
        <v>1675</v>
      </c>
      <c r="C39" s="172">
        <v>104000000</v>
      </c>
      <c r="D39" s="171" t="s">
        <v>6409</v>
      </c>
      <c r="E39" s="171" t="s">
        <v>5260</v>
      </c>
      <c r="F39" s="171" t="s">
        <v>5329</v>
      </c>
    </row>
    <row r="40" spans="1:6" ht="27.6">
      <c r="A40" s="291" t="s">
        <v>8800</v>
      </c>
      <c r="B40" s="171" t="s">
        <v>1676</v>
      </c>
      <c r="C40" s="172">
        <v>50000000</v>
      </c>
      <c r="D40" s="171" t="s">
        <v>6410</v>
      </c>
      <c r="E40" s="171" t="s">
        <v>5111</v>
      </c>
      <c r="F40" s="171" t="s">
        <v>5329</v>
      </c>
    </row>
    <row r="41" spans="1:6" ht="27.6">
      <c r="A41" s="291" t="s">
        <v>71</v>
      </c>
      <c r="B41" s="171" t="s">
        <v>1677</v>
      </c>
      <c r="C41" s="172">
        <v>30000000</v>
      </c>
      <c r="D41" s="171" t="s">
        <v>6411</v>
      </c>
      <c r="E41" s="171" t="s">
        <v>5111</v>
      </c>
      <c r="F41" s="171" t="s">
        <v>5329</v>
      </c>
    </row>
    <row r="42" spans="1:6" ht="27.6">
      <c r="A42" s="291" t="s">
        <v>8801</v>
      </c>
      <c r="B42" s="171" t="s">
        <v>1678</v>
      </c>
      <c r="C42" s="172">
        <v>30000000</v>
      </c>
      <c r="D42" s="171" t="s">
        <v>6412</v>
      </c>
      <c r="E42" s="171" t="s">
        <v>5111</v>
      </c>
      <c r="F42" s="171" t="s">
        <v>5329</v>
      </c>
    </row>
    <row r="43" spans="1:6" ht="41.4">
      <c r="A43" s="291" t="s">
        <v>8802</v>
      </c>
      <c r="B43" s="175" t="s">
        <v>1679</v>
      </c>
      <c r="C43" s="172">
        <v>50000000</v>
      </c>
      <c r="D43" s="171" t="s">
        <v>6413</v>
      </c>
      <c r="E43" s="171" t="s">
        <v>6414</v>
      </c>
      <c r="F43" s="171" t="s">
        <v>5329</v>
      </c>
    </row>
    <row r="44" spans="1:6" ht="27.6">
      <c r="A44" s="291" t="s">
        <v>8803</v>
      </c>
      <c r="B44" s="171" t="s">
        <v>1680</v>
      </c>
      <c r="C44" s="172">
        <v>10000000</v>
      </c>
      <c r="D44" s="171" t="s">
        <v>6415</v>
      </c>
      <c r="E44" s="171" t="s">
        <v>5153</v>
      </c>
      <c r="F44" s="171" t="s">
        <v>5329</v>
      </c>
    </row>
    <row r="45" spans="1:6" ht="27.6">
      <c r="A45" s="291" t="s">
        <v>8804</v>
      </c>
      <c r="B45" s="171" t="s">
        <v>1681</v>
      </c>
      <c r="C45" s="172">
        <v>17000000</v>
      </c>
      <c r="D45" s="171" t="s">
        <v>6416</v>
      </c>
      <c r="E45" s="171" t="s">
        <v>6417</v>
      </c>
      <c r="F45" s="171" t="s">
        <v>5329</v>
      </c>
    </row>
    <row r="46" spans="1:6" ht="41.4">
      <c r="A46" s="291" t="s">
        <v>3729</v>
      </c>
      <c r="B46" s="171" t="s">
        <v>1682</v>
      </c>
      <c r="C46" s="172">
        <v>30000000</v>
      </c>
      <c r="D46" s="171" t="s">
        <v>6418</v>
      </c>
      <c r="E46" s="171" t="s">
        <v>5153</v>
      </c>
      <c r="F46" s="171" t="s">
        <v>5329</v>
      </c>
    </row>
    <row r="47" spans="1:6" ht="27.6">
      <c r="A47" s="291" t="s">
        <v>3730</v>
      </c>
      <c r="B47" s="171" t="s">
        <v>1683</v>
      </c>
      <c r="C47" s="172">
        <v>85000000</v>
      </c>
      <c r="D47" s="171" t="s">
        <v>6419</v>
      </c>
      <c r="E47" s="171" t="s">
        <v>5254</v>
      </c>
      <c r="F47" s="171" t="s">
        <v>5329</v>
      </c>
    </row>
    <row r="48" spans="1:6" ht="27.6">
      <c r="A48" s="291" t="s">
        <v>3731</v>
      </c>
      <c r="B48" s="171" t="s">
        <v>1684</v>
      </c>
      <c r="C48" s="172">
        <v>75000000</v>
      </c>
      <c r="D48" s="171" t="s">
        <v>6420</v>
      </c>
      <c r="E48" s="171" t="s">
        <v>5546</v>
      </c>
      <c r="F48" s="171" t="s">
        <v>5329</v>
      </c>
    </row>
    <row r="49" spans="1:6" ht="27.6">
      <c r="A49" s="291" t="s">
        <v>3753</v>
      </c>
      <c r="B49" s="171" t="s">
        <v>1685</v>
      </c>
      <c r="C49" s="172">
        <v>25000000</v>
      </c>
      <c r="D49" s="171" t="s">
        <v>6421</v>
      </c>
      <c r="E49" s="171" t="s">
        <v>6422</v>
      </c>
      <c r="F49" s="171" t="s">
        <v>5329</v>
      </c>
    </row>
  </sheetData>
  <pageMargins left="0.39370078740157483" right="0.39370078740157483" top="0.39370078740157483" bottom="0.47244094488188981" header="0.31496062992125984" footer="0.31496062992125984"/>
  <pageSetup paperSize="403" scale="68" firstPageNumber="330" fitToHeight="0" orientation="landscape" useFirstPageNumber="1" horizontalDpi="200" verticalDpi="200" r:id="rId1"/>
  <headerFooter>
    <oddFooter>&amp;CInformasi APBD Tahun 2016&amp;R&amp;P</oddFooter>
  </headerFooter>
</worksheet>
</file>

<file path=xl/worksheets/sheet45.xml><?xml version="1.0" encoding="utf-8"?>
<worksheet xmlns="http://schemas.openxmlformats.org/spreadsheetml/2006/main" xmlns:r="http://schemas.openxmlformats.org/officeDocument/2006/relationships">
  <sheetPr>
    <tabColor rgb="FFFFFF00"/>
    <pageSetUpPr fitToPage="1"/>
  </sheetPr>
  <dimension ref="A1:F75"/>
  <sheetViews>
    <sheetView view="pageBreakPreview" topLeftCell="A55" zoomScaleSheetLayoutView="100" workbookViewId="0">
      <selection activeCell="B77" sqref="B77"/>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159</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159</v>
      </c>
      <c r="C6" s="154">
        <f>SUM(C8)</f>
        <v>2453600000</v>
      </c>
      <c r="D6" s="155"/>
      <c r="E6" s="155"/>
      <c r="F6" s="155"/>
    </row>
    <row r="7" spans="1:6" s="156" customFormat="1">
      <c r="A7" s="157"/>
      <c r="B7" s="153"/>
      <c r="C7" s="154"/>
      <c r="D7" s="155"/>
      <c r="E7" s="155"/>
      <c r="F7" s="155"/>
    </row>
    <row r="8" spans="1:6" s="156" customFormat="1">
      <c r="A8" s="157" t="s">
        <v>8798</v>
      </c>
      <c r="B8" s="153" t="s">
        <v>158</v>
      </c>
      <c r="C8" s="154">
        <f>SUM(C9,C20,C28,C32,C36,C50,C57,C73)</f>
        <v>2453600000</v>
      </c>
      <c r="D8" s="155"/>
      <c r="E8" s="155"/>
      <c r="F8" s="155"/>
    </row>
    <row r="9" spans="1:6" s="156" customFormat="1" ht="27.6">
      <c r="A9" s="290" t="s">
        <v>8799</v>
      </c>
      <c r="B9" s="174" t="s">
        <v>187</v>
      </c>
      <c r="C9" s="154">
        <f>SUM(C10:C18)</f>
        <v>205132500</v>
      </c>
      <c r="D9" s="155"/>
      <c r="E9" s="155"/>
      <c r="F9" s="155"/>
    </row>
    <row r="10" spans="1:6" ht="27.6">
      <c r="A10" s="291" t="s">
        <v>3</v>
      </c>
      <c r="B10" s="171" t="s">
        <v>188</v>
      </c>
      <c r="C10" s="172">
        <v>2900000</v>
      </c>
      <c r="D10" s="171" t="s">
        <v>6715</v>
      </c>
      <c r="E10" s="171" t="s">
        <v>6716</v>
      </c>
      <c r="F10" s="171" t="s">
        <v>6717</v>
      </c>
    </row>
    <row r="11" spans="1:6" ht="41.4">
      <c r="A11" s="291" t="s">
        <v>4</v>
      </c>
      <c r="B11" s="171" t="s">
        <v>189</v>
      </c>
      <c r="C11" s="172">
        <v>33000000</v>
      </c>
      <c r="D11" s="171" t="s">
        <v>6718</v>
      </c>
      <c r="E11" s="171" t="s">
        <v>5192</v>
      </c>
      <c r="F11" s="171" t="s">
        <v>6717</v>
      </c>
    </row>
    <row r="12" spans="1:6" ht="41.4">
      <c r="A12" s="291" t="s">
        <v>5</v>
      </c>
      <c r="B12" s="171" t="s">
        <v>362</v>
      </c>
      <c r="C12" s="172">
        <v>31600000</v>
      </c>
      <c r="D12" s="171" t="s">
        <v>6719</v>
      </c>
      <c r="E12" s="171" t="s">
        <v>6720</v>
      </c>
      <c r="F12" s="171" t="s">
        <v>6717</v>
      </c>
    </row>
    <row r="13" spans="1:6" ht="27.6">
      <c r="A13" s="291" t="s">
        <v>8800</v>
      </c>
      <c r="B13" s="171" t="s">
        <v>191</v>
      </c>
      <c r="C13" s="172">
        <v>25000000</v>
      </c>
      <c r="D13" s="171" t="s">
        <v>6721</v>
      </c>
      <c r="E13" s="171" t="s">
        <v>5192</v>
      </c>
      <c r="F13" s="171" t="s">
        <v>6717</v>
      </c>
    </row>
    <row r="14" spans="1:6" ht="41.4">
      <c r="A14" s="291" t="s">
        <v>71</v>
      </c>
      <c r="B14" s="171" t="s">
        <v>192</v>
      </c>
      <c r="C14" s="172">
        <v>15000000</v>
      </c>
      <c r="D14" s="171" t="s">
        <v>6722</v>
      </c>
      <c r="E14" s="171" t="s">
        <v>5192</v>
      </c>
      <c r="F14" s="171" t="s">
        <v>6717</v>
      </c>
    </row>
    <row r="15" spans="1:6" ht="41.4">
      <c r="A15" s="291" t="s">
        <v>8801</v>
      </c>
      <c r="B15" s="171" t="s">
        <v>193</v>
      </c>
      <c r="C15" s="172">
        <v>4000000</v>
      </c>
      <c r="D15" s="171" t="s">
        <v>6723</v>
      </c>
      <c r="E15" s="171" t="s">
        <v>5192</v>
      </c>
      <c r="F15" s="171" t="s">
        <v>6717</v>
      </c>
    </row>
    <row r="16" spans="1:6" ht="41.4">
      <c r="A16" s="291" t="s">
        <v>8802</v>
      </c>
      <c r="B16" s="171" t="s">
        <v>363</v>
      </c>
      <c r="C16" s="172">
        <v>3000000</v>
      </c>
      <c r="D16" s="171" t="s">
        <v>6724</v>
      </c>
      <c r="E16" s="171" t="s">
        <v>5192</v>
      </c>
      <c r="F16" s="171" t="s">
        <v>6717</v>
      </c>
    </row>
    <row r="17" spans="1:6" ht="41.4">
      <c r="A17" s="291" t="s">
        <v>8803</v>
      </c>
      <c r="B17" s="171" t="s">
        <v>195</v>
      </c>
      <c r="C17" s="172">
        <v>12500000</v>
      </c>
      <c r="D17" s="171" t="s">
        <v>6725</v>
      </c>
      <c r="E17" s="171" t="s">
        <v>5192</v>
      </c>
      <c r="F17" s="171" t="s">
        <v>6717</v>
      </c>
    </row>
    <row r="18" spans="1:6" ht="41.4">
      <c r="A18" s="291" t="s">
        <v>8804</v>
      </c>
      <c r="B18" s="171" t="s">
        <v>197</v>
      </c>
      <c r="C18" s="172">
        <v>78132500</v>
      </c>
      <c r="D18" s="171" t="s">
        <v>6726</v>
      </c>
      <c r="E18" s="171" t="s">
        <v>5359</v>
      </c>
      <c r="F18" s="171" t="s">
        <v>6717</v>
      </c>
    </row>
    <row r="19" spans="1:6">
      <c r="A19" s="170"/>
      <c r="B19" s="171"/>
      <c r="C19" s="172"/>
      <c r="D19" s="171"/>
      <c r="E19" s="171"/>
      <c r="F19" s="171"/>
    </row>
    <row r="20" spans="1:6" s="156" customFormat="1" ht="27.6">
      <c r="A20" s="290" t="s">
        <v>8805</v>
      </c>
      <c r="B20" s="174" t="s">
        <v>198</v>
      </c>
      <c r="C20" s="154">
        <f>SUM(C21:C26)</f>
        <v>350200000</v>
      </c>
      <c r="D20" s="153"/>
      <c r="E20" s="153"/>
      <c r="F20" s="153"/>
    </row>
    <row r="21" spans="1:6" ht="55.2">
      <c r="A21" s="291" t="s">
        <v>3</v>
      </c>
      <c r="B21" s="171" t="s">
        <v>199</v>
      </c>
      <c r="C21" s="172">
        <v>50000000</v>
      </c>
      <c r="D21" s="171" t="s">
        <v>5950</v>
      </c>
      <c r="E21" s="171" t="s">
        <v>6727</v>
      </c>
      <c r="F21" s="171" t="s">
        <v>6717</v>
      </c>
    </row>
    <row r="22" spans="1:6" ht="41.4">
      <c r="A22" s="291" t="s">
        <v>4</v>
      </c>
      <c r="B22" s="171" t="s">
        <v>200</v>
      </c>
      <c r="C22" s="172">
        <v>70000000</v>
      </c>
      <c r="D22" s="171" t="s">
        <v>6728</v>
      </c>
      <c r="E22" s="171" t="s">
        <v>6729</v>
      </c>
      <c r="F22" s="171" t="s">
        <v>6717</v>
      </c>
    </row>
    <row r="23" spans="1:6" ht="27.6">
      <c r="A23" s="291" t="s">
        <v>5</v>
      </c>
      <c r="B23" s="171" t="s">
        <v>201</v>
      </c>
      <c r="C23" s="172">
        <v>70000000</v>
      </c>
      <c r="D23" s="171" t="s">
        <v>6730</v>
      </c>
      <c r="E23" s="171" t="s">
        <v>5359</v>
      </c>
      <c r="F23" s="171" t="s">
        <v>6717</v>
      </c>
    </row>
    <row r="24" spans="1:6" ht="41.4">
      <c r="A24" s="291" t="s">
        <v>8800</v>
      </c>
      <c r="B24" s="171" t="s">
        <v>202</v>
      </c>
      <c r="C24" s="172">
        <v>131700000</v>
      </c>
      <c r="D24" s="171" t="s">
        <v>6731</v>
      </c>
      <c r="E24" s="171" t="s">
        <v>6732</v>
      </c>
      <c r="F24" s="171" t="s">
        <v>6717</v>
      </c>
    </row>
    <row r="25" spans="1:6" ht="41.4">
      <c r="A25" s="291" t="s">
        <v>71</v>
      </c>
      <c r="B25" s="171" t="s">
        <v>203</v>
      </c>
      <c r="C25" s="172">
        <v>12500000</v>
      </c>
      <c r="D25" s="171" t="s">
        <v>6733</v>
      </c>
      <c r="E25" s="171" t="s">
        <v>5254</v>
      </c>
      <c r="F25" s="171" t="s">
        <v>6717</v>
      </c>
    </row>
    <row r="26" spans="1:6" ht="41.4">
      <c r="A26" s="291" t="s">
        <v>8801</v>
      </c>
      <c r="B26" s="171" t="s">
        <v>204</v>
      </c>
      <c r="C26" s="172">
        <v>16000000</v>
      </c>
      <c r="D26" s="171" t="s">
        <v>6734</v>
      </c>
      <c r="E26" s="171" t="s">
        <v>5254</v>
      </c>
      <c r="F26" s="171" t="s">
        <v>6717</v>
      </c>
    </row>
    <row r="27" spans="1:6">
      <c r="A27" s="170"/>
      <c r="B27" s="171"/>
      <c r="C27" s="172"/>
      <c r="D27" s="171"/>
      <c r="E27" s="171"/>
      <c r="F27" s="171"/>
    </row>
    <row r="28" spans="1:6" s="156" customFormat="1" ht="27.6">
      <c r="A28" s="290" t="s">
        <v>8806</v>
      </c>
      <c r="B28" s="174" t="s">
        <v>207</v>
      </c>
      <c r="C28" s="154">
        <f>SUM(C29:C30)</f>
        <v>40000000</v>
      </c>
      <c r="D28" s="153"/>
      <c r="E28" s="153"/>
      <c r="F28" s="153"/>
    </row>
    <row r="29" spans="1:6" ht="41.4">
      <c r="A29" s="291" t="s">
        <v>3</v>
      </c>
      <c r="B29" s="171" t="s">
        <v>855</v>
      </c>
      <c r="C29" s="172">
        <v>25000000</v>
      </c>
      <c r="D29" s="171" t="s">
        <v>6735</v>
      </c>
      <c r="E29" s="171" t="s">
        <v>6736</v>
      </c>
      <c r="F29" s="171" t="s">
        <v>6717</v>
      </c>
    </row>
    <row r="30" spans="1:6" ht="27.6">
      <c r="A30" s="291" t="s">
        <v>4</v>
      </c>
      <c r="B30" s="171" t="s">
        <v>1579</v>
      </c>
      <c r="C30" s="172">
        <v>15000000</v>
      </c>
      <c r="D30" s="171" t="s">
        <v>6737</v>
      </c>
      <c r="E30" s="171" t="s">
        <v>5359</v>
      </c>
      <c r="F30" s="171" t="s">
        <v>6717</v>
      </c>
    </row>
    <row r="31" spans="1:6">
      <c r="A31" s="170"/>
      <c r="B31" s="171"/>
      <c r="C31" s="172"/>
      <c r="D31" s="171"/>
      <c r="E31" s="171"/>
      <c r="F31" s="171"/>
    </row>
    <row r="32" spans="1:6" s="156" customFormat="1" ht="27.6">
      <c r="A32" s="290" t="s">
        <v>8807</v>
      </c>
      <c r="B32" s="176" t="s">
        <v>209</v>
      </c>
      <c r="C32" s="154">
        <f>SUM(C33:C34)</f>
        <v>98267500</v>
      </c>
      <c r="D32" s="153"/>
      <c r="E32" s="153"/>
      <c r="F32" s="153"/>
    </row>
    <row r="33" spans="1:6" ht="41.4">
      <c r="A33" s="291" t="s">
        <v>3</v>
      </c>
      <c r="B33" s="171" t="s">
        <v>210</v>
      </c>
      <c r="C33" s="172">
        <v>18267500</v>
      </c>
      <c r="D33" s="171" t="s">
        <v>6738</v>
      </c>
      <c r="E33" s="171" t="s">
        <v>6739</v>
      </c>
      <c r="F33" s="171" t="s">
        <v>6717</v>
      </c>
    </row>
    <row r="34" spans="1:6" ht="27.6">
      <c r="A34" s="291" t="s">
        <v>4</v>
      </c>
      <c r="B34" s="171" t="s">
        <v>211</v>
      </c>
      <c r="C34" s="172">
        <v>80000000</v>
      </c>
      <c r="D34" s="171" t="s">
        <v>6740</v>
      </c>
      <c r="E34" s="171" t="s">
        <v>6741</v>
      </c>
      <c r="F34" s="171" t="s">
        <v>6717</v>
      </c>
    </row>
    <row r="35" spans="1:6">
      <c r="A35" s="170"/>
      <c r="B35" s="171"/>
      <c r="C35" s="172"/>
      <c r="D35" s="171"/>
      <c r="E35" s="171"/>
      <c r="F35" s="171"/>
    </row>
    <row r="36" spans="1:6" s="156" customFormat="1" ht="27.6">
      <c r="A36" s="290" t="s">
        <v>8808</v>
      </c>
      <c r="B36" s="174" t="s">
        <v>1534</v>
      </c>
      <c r="C36" s="154">
        <f>SUM(C37:C48)</f>
        <v>965000000</v>
      </c>
      <c r="D36" s="153"/>
      <c r="E36" s="153"/>
      <c r="F36" s="153"/>
    </row>
    <row r="37" spans="1:6" ht="41.4">
      <c r="A37" s="291" t="s">
        <v>3</v>
      </c>
      <c r="B37" s="171" t="s">
        <v>1580</v>
      </c>
      <c r="C37" s="172">
        <v>25000000</v>
      </c>
      <c r="D37" s="171" t="s">
        <v>6742</v>
      </c>
      <c r="E37" s="171" t="s">
        <v>6743</v>
      </c>
      <c r="F37" s="171" t="s">
        <v>5335</v>
      </c>
    </row>
    <row r="38" spans="1:6" ht="27.6">
      <c r="A38" s="291" t="s">
        <v>4</v>
      </c>
      <c r="B38" s="175" t="s">
        <v>1581</v>
      </c>
      <c r="C38" s="172">
        <v>15000000</v>
      </c>
      <c r="D38" s="171" t="s">
        <v>6744</v>
      </c>
      <c r="E38" s="171" t="s">
        <v>6745</v>
      </c>
      <c r="F38" s="171" t="s">
        <v>5335</v>
      </c>
    </row>
    <row r="39" spans="1:6" ht="41.4">
      <c r="A39" s="291" t="s">
        <v>5</v>
      </c>
      <c r="B39" s="171" t="s">
        <v>1582</v>
      </c>
      <c r="C39" s="172">
        <v>20000000</v>
      </c>
      <c r="D39" s="171" t="s">
        <v>6746</v>
      </c>
      <c r="E39" s="171" t="s">
        <v>6747</v>
      </c>
      <c r="F39" s="171" t="s">
        <v>5335</v>
      </c>
    </row>
    <row r="40" spans="1:6" ht="41.4">
      <c r="A40" s="291" t="s">
        <v>8800</v>
      </c>
      <c r="B40" s="171" t="s">
        <v>1545</v>
      </c>
      <c r="C40" s="172">
        <v>10000000</v>
      </c>
      <c r="D40" s="171" t="s">
        <v>6748</v>
      </c>
      <c r="E40" s="171" t="s">
        <v>6749</v>
      </c>
      <c r="F40" s="171" t="s">
        <v>5335</v>
      </c>
    </row>
    <row r="41" spans="1:6" ht="41.4">
      <c r="A41" s="291" t="s">
        <v>71</v>
      </c>
      <c r="B41" s="171" t="s">
        <v>1535</v>
      </c>
      <c r="C41" s="172">
        <v>10000000</v>
      </c>
      <c r="D41" s="171" t="s">
        <v>6750</v>
      </c>
      <c r="E41" s="171" t="s">
        <v>6751</v>
      </c>
      <c r="F41" s="171" t="s">
        <v>5335</v>
      </c>
    </row>
    <row r="42" spans="1:6" ht="27.6">
      <c r="A42" s="291" t="s">
        <v>8801</v>
      </c>
      <c r="B42" s="171" t="s">
        <v>1556</v>
      </c>
      <c r="C42" s="172">
        <v>10000000</v>
      </c>
      <c r="D42" s="171" t="s">
        <v>6752</v>
      </c>
      <c r="E42" s="171" t="s">
        <v>6753</v>
      </c>
      <c r="F42" s="171" t="s">
        <v>5335</v>
      </c>
    </row>
    <row r="43" spans="1:6" ht="27.6">
      <c r="A43" s="291" t="s">
        <v>8802</v>
      </c>
      <c r="B43" s="171" t="s">
        <v>1583</v>
      </c>
      <c r="C43" s="172">
        <v>750000000</v>
      </c>
      <c r="D43" s="171" t="s">
        <v>6754</v>
      </c>
      <c r="E43" s="171" t="s">
        <v>5484</v>
      </c>
      <c r="F43" s="171" t="s">
        <v>5335</v>
      </c>
    </row>
    <row r="44" spans="1:6" ht="41.4">
      <c r="A44" s="291" t="s">
        <v>8803</v>
      </c>
      <c r="B44" s="171" t="s">
        <v>1584</v>
      </c>
      <c r="C44" s="172">
        <v>10000000</v>
      </c>
      <c r="D44" s="171" t="s">
        <v>6755</v>
      </c>
      <c r="E44" s="171" t="s">
        <v>6753</v>
      </c>
      <c r="F44" s="171" t="s">
        <v>5335</v>
      </c>
    </row>
    <row r="45" spans="1:6" ht="41.4">
      <c r="A45" s="291" t="s">
        <v>8804</v>
      </c>
      <c r="B45" s="171" t="s">
        <v>1585</v>
      </c>
      <c r="C45" s="172">
        <v>35000000</v>
      </c>
      <c r="D45" s="171" t="s">
        <v>6756</v>
      </c>
      <c r="E45" s="171" t="s">
        <v>5790</v>
      </c>
      <c r="F45" s="171" t="s">
        <v>5335</v>
      </c>
    </row>
    <row r="46" spans="1:6" ht="41.4">
      <c r="A46" s="291" t="s">
        <v>3729</v>
      </c>
      <c r="B46" s="171" t="s">
        <v>1586</v>
      </c>
      <c r="C46" s="172">
        <v>35000000</v>
      </c>
      <c r="D46" s="171" t="s">
        <v>6757</v>
      </c>
      <c r="E46" s="171" t="s">
        <v>6758</v>
      </c>
      <c r="F46" s="171" t="s">
        <v>5335</v>
      </c>
    </row>
    <row r="47" spans="1:6" ht="41.4">
      <c r="A47" s="291" t="s">
        <v>3730</v>
      </c>
      <c r="B47" s="171" t="s">
        <v>1587</v>
      </c>
      <c r="C47" s="172">
        <v>10000000</v>
      </c>
      <c r="D47" s="171" t="s">
        <v>6759</v>
      </c>
      <c r="E47" s="171" t="s">
        <v>6760</v>
      </c>
      <c r="F47" s="171" t="s">
        <v>5335</v>
      </c>
    </row>
    <row r="48" spans="1:6" ht="41.4">
      <c r="A48" s="291" t="s">
        <v>3731</v>
      </c>
      <c r="B48" s="171" t="s">
        <v>1588</v>
      </c>
      <c r="C48" s="172">
        <v>35000000</v>
      </c>
      <c r="D48" s="171" t="s">
        <v>6761</v>
      </c>
      <c r="E48" s="171" t="s">
        <v>6762</v>
      </c>
      <c r="F48" s="171" t="s">
        <v>5335</v>
      </c>
    </row>
    <row r="49" spans="1:6">
      <c r="A49" s="170"/>
      <c r="B49" s="171"/>
      <c r="C49" s="172"/>
      <c r="D49" s="173"/>
      <c r="E49" s="173"/>
      <c r="F49" s="173"/>
    </row>
    <row r="50" spans="1:6" s="156" customFormat="1" ht="27.6">
      <c r="A50" s="290" t="s">
        <v>8809</v>
      </c>
      <c r="B50" s="174" t="s">
        <v>1589</v>
      </c>
      <c r="C50" s="154">
        <f>SUM(C51:C55)</f>
        <v>90000000</v>
      </c>
      <c r="D50" s="155"/>
      <c r="E50" s="155"/>
      <c r="F50" s="155"/>
    </row>
    <row r="51" spans="1:6" ht="27.6">
      <c r="A51" s="291" t="s">
        <v>3</v>
      </c>
      <c r="B51" s="171" t="s">
        <v>1590</v>
      </c>
      <c r="C51" s="172">
        <v>10000000</v>
      </c>
      <c r="D51" s="171" t="s">
        <v>6763</v>
      </c>
      <c r="E51" s="171" t="s">
        <v>5388</v>
      </c>
      <c r="F51" s="171" t="s">
        <v>5335</v>
      </c>
    </row>
    <row r="52" spans="1:6" ht="27.6">
      <c r="A52" s="291" t="s">
        <v>4</v>
      </c>
      <c r="B52" s="171" t="s">
        <v>1591</v>
      </c>
      <c r="C52" s="172">
        <v>10000000</v>
      </c>
      <c r="D52" s="171" t="s">
        <v>6764</v>
      </c>
      <c r="E52" s="171" t="s">
        <v>6765</v>
      </c>
      <c r="F52" s="171" t="s">
        <v>5335</v>
      </c>
    </row>
    <row r="53" spans="1:6" ht="27.6">
      <c r="A53" s="291" t="s">
        <v>5</v>
      </c>
      <c r="B53" s="171" t="s">
        <v>1592</v>
      </c>
      <c r="C53" s="172">
        <v>10000000</v>
      </c>
      <c r="D53" s="171" t="s">
        <v>6766</v>
      </c>
      <c r="E53" s="171" t="s">
        <v>6758</v>
      </c>
      <c r="F53" s="171" t="s">
        <v>5335</v>
      </c>
    </row>
    <row r="54" spans="1:6" ht="41.4">
      <c r="A54" s="291" t="s">
        <v>8800</v>
      </c>
      <c r="B54" s="171" t="s">
        <v>1593</v>
      </c>
      <c r="C54" s="172">
        <v>35000000</v>
      </c>
      <c r="D54" s="171" t="s">
        <v>6767</v>
      </c>
      <c r="E54" s="171" t="s">
        <v>6768</v>
      </c>
      <c r="F54" s="171" t="s">
        <v>5335</v>
      </c>
    </row>
    <row r="55" spans="1:6" ht="27.6">
      <c r="A55" s="291" t="s">
        <v>71</v>
      </c>
      <c r="B55" s="171" t="s">
        <v>1594</v>
      </c>
      <c r="C55" s="172">
        <v>25000000</v>
      </c>
      <c r="D55" s="171" t="s">
        <v>6769</v>
      </c>
      <c r="E55" s="171" t="s">
        <v>6770</v>
      </c>
      <c r="F55" s="171" t="s">
        <v>5335</v>
      </c>
    </row>
    <row r="56" spans="1:6">
      <c r="A56" s="170"/>
      <c r="B56" s="171"/>
      <c r="C56" s="172"/>
      <c r="D56" s="171"/>
      <c r="E56" s="171"/>
      <c r="F56" s="171"/>
    </row>
    <row r="57" spans="1:6" s="156" customFormat="1" ht="27.6">
      <c r="A57" s="290" t="s">
        <v>8810</v>
      </c>
      <c r="B57" s="174" t="s">
        <v>1536</v>
      </c>
      <c r="C57" s="154">
        <f>SUM(C58:C71)</f>
        <v>640000000</v>
      </c>
      <c r="D57" s="153"/>
      <c r="E57" s="153"/>
      <c r="F57" s="153"/>
    </row>
    <row r="58" spans="1:6" ht="27.6">
      <c r="A58" s="291" t="s">
        <v>3</v>
      </c>
      <c r="B58" s="171" t="s">
        <v>1595</v>
      </c>
      <c r="C58" s="172">
        <v>225000000</v>
      </c>
      <c r="D58" s="171" t="s">
        <v>6771</v>
      </c>
      <c r="E58" s="171" t="s">
        <v>6772</v>
      </c>
      <c r="F58" s="171" t="s">
        <v>5335</v>
      </c>
    </row>
    <row r="59" spans="1:6" ht="69">
      <c r="A59" s="291" t="s">
        <v>4</v>
      </c>
      <c r="B59" s="175" t="s">
        <v>1596</v>
      </c>
      <c r="C59" s="172">
        <v>150000000</v>
      </c>
      <c r="D59" s="171" t="s">
        <v>6773</v>
      </c>
      <c r="E59" s="171" t="s">
        <v>6774</v>
      </c>
      <c r="F59" s="171" t="s">
        <v>5335</v>
      </c>
    </row>
    <row r="60" spans="1:6" ht="27.6">
      <c r="A60" s="291" t="s">
        <v>5</v>
      </c>
      <c r="B60" s="171" t="s">
        <v>1597</v>
      </c>
      <c r="C60" s="172">
        <v>25000000</v>
      </c>
      <c r="D60" s="171" t="s">
        <v>6775</v>
      </c>
      <c r="E60" s="171" t="s">
        <v>6760</v>
      </c>
      <c r="F60" s="171" t="s">
        <v>6776</v>
      </c>
    </row>
    <row r="61" spans="1:6" ht="27.6">
      <c r="A61" s="291" t="s">
        <v>8800</v>
      </c>
      <c r="B61" s="171" t="s">
        <v>1598</v>
      </c>
      <c r="C61" s="172">
        <v>25000000</v>
      </c>
      <c r="D61" s="171" t="s">
        <v>6777</v>
      </c>
      <c r="E61" s="171" t="s">
        <v>6760</v>
      </c>
      <c r="F61" s="171" t="s">
        <v>6778</v>
      </c>
    </row>
    <row r="62" spans="1:6" ht="27.6">
      <c r="A62" s="291" t="s">
        <v>71</v>
      </c>
      <c r="B62" s="171" t="s">
        <v>1599</v>
      </c>
      <c r="C62" s="172">
        <v>15000000</v>
      </c>
      <c r="D62" s="171" t="s">
        <v>6779</v>
      </c>
      <c r="E62" s="171" t="s">
        <v>6780</v>
      </c>
      <c r="F62" s="171" t="s">
        <v>5335</v>
      </c>
    </row>
    <row r="63" spans="1:6" ht="41.4">
      <c r="A63" s="291" t="s">
        <v>8801</v>
      </c>
      <c r="B63" s="171" t="s">
        <v>1600</v>
      </c>
      <c r="C63" s="172">
        <v>15000000</v>
      </c>
      <c r="D63" s="171" t="s">
        <v>6781</v>
      </c>
      <c r="E63" s="171" t="s">
        <v>6780</v>
      </c>
      <c r="F63" s="171" t="s">
        <v>5335</v>
      </c>
    </row>
    <row r="64" spans="1:6" ht="27.6">
      <c r="A64" s="291" t="s">
        <v>8802</v>
      </c>
      <c r="B64" s="171" t="s">
        <v>1601</v>
      </c>
      <c r="C64" s="172">
        <v>25000000</v>
      </c>
      <c r="D64" s="171" t="s">
        <v>6782</v>
      </c>
      <c r="E64" s="171" t="s">
        <v>5484</v>
      </c>
      <c r="F64" s="171" t="s">
        <v>5335</v>
      </c>
    </row>
    <row r="65" spans="1:6" ht="27.6">
      <c r="A65" s="291" t="s">
        <v>8803</v>
      </c>
      <c r="B65" s="171" t="s">
        <v>1602</v>
      </c>
      <c r="C65" s="172">
        <v>45000000</v>
      </c>
      <c r="D65" s="171" t="s">
        <v>6783</v>
      </c>
      <c r="E65" s="171" t="s">
        <v>6784</v>
      </c>
      <c r="F65" s="171" t="s">
        <v>5335</v>
      </c>
    </row>
    <row r="66" spans="1:6" ht="27.6">
      <c r="A66" s="291" t="s">
        <v>8804</v>
      </c>
      <c r="B66" s="171" t="s">
        <v>1538</v>
      </c>
      <c r="C66" s="172">
        <v>40000000</v>
      </c>
      <c r="D66" s="171" t="s">
        <v>6785</v>
      </c>
      <c r="E66" s="171" t="s">
        <v>5484</v>
      </c>
      <c r="F66" s="171" t="s">
        <v>5335</v>
      </c>
    </row>
    <row r="67" spans="1:6" ht="41.4">
      <c r="A67" s="291" t="s">
        <v>3729</v>
      </c>
      <c r="B67" s="175" t="s">
        <v>1603</v>
      </c>
      <c r="C67" s="172">
        <v>20000000</v>
      </c>
      <c r="D67" s="171" t="s">
        <v>6786</v>
      </c>
      <c r="E67" s="171" t="s">
        <v>6787</v>
      </c>
      <c r="F67" s="171" t="s">
        <v>5335</v>
      </c>
    </row>
    <row r="68" spans="1:6" ht="27.6">
      <c r="A68" s="291" t="s">
        <v>3730</v>
      </c>
      <c r="B68" s="171" t="s">
        <v>1604</v>
      </c>
      <c r="C68" s="172">
        <v>10000000</v>
      </c>
      <c r="D68" s="171" t="s">
        <v>6788</v>
      </c>
      <c r="E68" s="171" t="s">
        <v>6789</v>
      </c>
      <c r="F68" s="171" t="s">
        <v>5335</v>
      </c>
    </row>
    <row r="69" spans="1:6" ht="41.4">
      <c r="A69" s="291" t="s">
        <v>3731</v>
      </c>
      <c r="B69" s="171" t="s">
        <v>1605</v>
      </c>
      <c r="C69" s="172">
        <v>10000000</v>
      </c>
      <c r="D69" s="171" t="s">
        <v>6790</v>
      </c>
      <c r="E69" s="171" t="s">
        <v>5484</v>
      </c>
      <c r="F69" s="171" t="s">
        <v>5335</v>
      </c>
    </row>
    <row r="70" spans="1:6" ht="41.4">
      <c r="A70" s="291" t="s">
        <v>3753</v>
      </c>
      <c r="B70" s="171" t="s">
        <v>1606</v>
      </c>
      <c r="C70" s="172">
        <v>10000000</v>
      </c>
      <c r="D70" s="171" t="s">
        <v>6791</v>
      </c>
      <c r="E70" s="171" t="s">
        <v>6792</v>
      </c>
      <c r="F70" s="171" t="s">
        <v>5335</v>
      </c>
    </row>
    <row r="71" spans="1:6" ht="27.6">
      <c r="A71" s="291" t="s">
        <v>3732</v>
      </c>
      <c r="B71" s="171" t="s">
        <v>1607</v>
      </c>
      <c r="C71" s="172">
        <v>25000000</v>
      </c>
      <c r="D71" s="171" t="s">
        <v>6793</v>
      </c>
      <c r="E71" s="171" t="s">
        <v>6794</v>
      </c>
      <c r="F71" s="171" t="s">
        <v>5335</v>
      </c>
    </row>
    <row r="72" spans="1:6">
      <c r="A72" s="170"/>
      <c r="B72" s="171"/>
      <c r="C72" s="172"/>
      <c r="D72" s="171"/>
      <c r="E72" s="171"/>
      <c r="F72" s="171"/>
    </row>
    <row r="73" spans="1:6" s="156" customFormat="1" ht="27.6">
      <c r="A73" s="290" t="s">
        <v>8811</v>
      </c>
      <c r="B73" s="174" t="s">
        <v>1510</v>
      </c>
      <c r="C73" s="154">
        <f>SUM(C74:C75)</f>
        <v>65000000</v>
      </c>
      <c r="D73" s="153"/>
      <c r="E73" s="153"/>
      <c r="F73" s="153"/>
    </row>
    <row r="74" spans="1:6" ht="41.4">
      <c r="A74" s="291" t="s">
        <v>3</v>
      </c>
      <c r="B74" s="171" t="s">
        <v>1608</v>
      </c>
      <c r="C74" s="172">
        <v>50000000</v>
      </c>
      <c r="D74" s="171" t="s">
        <v>6795</v>
      </c>
      <c r="E74" s="171" t="s">
        <v>6796</v>
      </c>
      <c r="F74" s="171" t="s">
        <v>5335</v>
      </c>
    </row>
    <row r="75" spans="1:6" ht="41.4">
      <c r="A75" s="291" t="s">
        <v>4</v>
      </c>
      <c r="B75" s="171" t="s">
        <v>1609</v>
      </c>
      <c r="C75" s="172">
        <v>15000000</v>
      </c>
      <c r="D75" s="171" t="s">
        <v>6797</v>
      </c>
      <c r="E75" s="171" t="s">
        <v>6798</v>
      </c>
      <c r="F75" s="171" t="s">
        <v>5335</v>
      </c>
    </row>
  </sheetData>
  <pageMargins left="0.39370078740157483" right="0.39370078740157483" top="0.39370078740157483" bottom="0.47244094488188981" header="0.31496062992125984" footer="0.31496062992125984"/>
  <pageSetup paperSize="403" scale="68" firstPageNumber="333" fitToHeight="0" orientation="landscape" useFirstPageNumber="1" horizontalDpi="200" verticalDpi="200" r:id="rId1"/>
  <headerFooter>
    <oddFooter>&amp;CInformasi APBD Tahun 2016&amp;R&amp;P</oddFooter>
  </headerFooter>
  <rowBreaks count="3" manualBreakCount="3">
    <brk id="19" max="16383" man="1"/>
    <brk id="35" max="16383" man="1"/>
    <brk id="49" max="16383" man="1"/>
  </rowBreaks>
</worksheet>
</file>

<file path=xl/worksheets/sheet46.xml><?xml version="1.0" encoding="utf-8"?>
<worksheet xmlns="http://schemas.openxmlformats.org/spreadsheetml/2006/main" xmlns:r="http://schemas.openxmlformats.org/officeDocument/2006/relationships">
  <sheetPr>
    <tabColor rgb="FFFFFF00"/>
    <pageSetUpPr fitToPage="1"/>
  </sheetPr>
  <dimension ref="A1:F188"/>
  <sheetViews>
    <sheetView view="pageBreakPreview" topLeftCell="A171" zoomScaleSheetLayoutView="100" workbookViewId="0">
      <selection activeCell="A27" sqref="A27:A188"/>
    </sheetView>
  </sheetViews>
  <sheetFormatPr defaultColWidth="8" defaultRowHeight="13.8"/>
  <cols>
    <col min="1" max="1" width="7.77734375" style="148" customWidth="1"/>
    <col min="2" max="2" width="63.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5088</v>
      </c>
    </row>
    <row r="2" spans="1:6" s="145" customFormat="1" ht="12.75" customHeight="1"/>
    <row r="3" spans="1:6">
      <c r="A3" s="214" t="s">
        <v>3903</v>
      </c>
      <c r="B3" s="146" t="s">
        <v>3904</v>
      </c>
      <c r="C3" s="147" t="s">
        <v>3908</v>
      </c>
      <c r="D3" s="146" t="s">
        <v>5084</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159</v>
      </c>
      <c r="C6" s="154">
        <f>SUM(C8)</f>
        <v>105936344000</v>
      </c>
      <c r="D6" s="155"/>
      <c r="E6" s="155"/>
      <c r="F6" s="155"/>
    </row>
    <row r="7" spans="1:6" s="156" customFormat="1">
      <c r="A7" s="157"/>
      <c r="B7" s="153"/>
      <c r="C7" s="154"/>
      <c r="D7" s="155"/>
      <c r="E7" s="155"/>
      <c r="F7" s="155"/>
    </row>
    <row r="8" spans="1:6" s="152" customFormat="1">
      <c r="A8" s="207"/>
      <c r="B8" s="149" t="s">
        <v>35</v>
      </c>
      <c r="C8" s="150">
        <f>SUM(C9,C14,C19)</f>
        <v>105936344000</v>
      </c>
      <c r="D8" s="158"/>
    </row>
    <row r="9" spans="1:6" s="152" customFormat="1">
      <c r="A9" s="312" t="s">
        <v>8798</v>
      </c>
      <c r="B9" s="149" t="s">
        <v>39</v>
      </c>
      <c r="C9" s="150">
        <f>SUM(C10)</f>
        <v>50000000</v>
      </c>
      <c r="D9" s="158"/>
    </row>
    <row r="10" spans="1:6" s="152" customFormat="1">
      <c r="A10" s="303"/>
      <c r="B10" s="149" t="s">
        <v>1809</v>
      </c>
      <c r="C10" s="150">
        <f>SUM(C11)</f>
        <v>50000000</v>
      </c>
      <c r="D10" s="158"/>
    </row>
    <row r="11" spans="1:6" s="152" customFormat="1">
      <c r="A11" s="292" t="s">
        <v>8799</v>
      </c>
      <c r="B11" s="149" t="s">
        <v>1809</v>
      </c>
      <c r="C11" s="150">
        <f>SUM(C12)</f>
        <v>50000000</v>
      </c>
      <c r="D11" s="158"/>
    </row>
    <row r="12" spans="1:6" s="183" customFormat="1">
      <c r="A12" s="220">
        <v>1</v>
      </c>
      <c r="B12" s="159" t="s">
        <v>3975</v>
      </c>
      <c r="C12" s="182">
        <v>50000000</v>
      </c>
      <c r="D12" s="190" t="s">
        <v>3356</v>
      </c>
    </row>
    <row r="13" spans="1:6" s="167" customFormat="1" ht="14.4">
      <c r="A13" s="218"/>
      <c r="B13" s="165"/>
      <c r="C13" s="166"/>
      <c r="D13" s="218"/>
    </row>
    <row r="14" spans="1:6" s="152" customFormat="1">
      <c r="A14" s="207" t="s">
        <v>8813</v>
      </c>
      <c r="B14" s="149" t="s">
        <v>41</v>
      </c>
      <c r="C14" s="150">
        <f>SUM(C15)</f>
        <v>1600000000</v>
      </c>
      <c r="D14" s="158"/>
      <c r="E14" s="158"/>
      <c r="F14" s="158"/>
    </row>
    <row r="15" spans="1:6" s="152" customFormat="1">
      <c r="A15" s="292" t="s">
        <v>8799</v>
      </c>
      <c r="B15" s="149" t="s">
        <v>1907</v>
      </c>
      <c r="C15" s="150">
        <f>SUM(C16)</f>
        <v>1600000000</v>
      </c>
      <c r="D15" s="158"/>
    </row>
    <row r="16" spans="1:6" s="152" customFormat="1">
      <c r="A16" s="207"/>
      <c r="B16" s="149" t="s">
        <v>1907</v>
      </c>
      <c r="C16" s="150">
        <f>SUM(C17)</f>
        <v>1600000000</v>
      </c>
      <c r="D16" s="158"/>
    </row>
    <row r="17" spans="1:5" s="167" customFormat="1" ht="14.4">
      <c r="A17" s="313">
        <v>1</v>
      </c>
      <c r="B17" s="188" t="s">
        <v>5076</v>
      </c>
      <c r="C17" s="166">
        <v>1600000000</v>
      </c>
      <c r="D17" s="190" t="s">
        <v>3356</v>
      </c>
    </row>
    <row r="18" spans="1:5" s="178" customFormat="1">
      <c r="A18" s="219"/>
      <c r="B18" s="184"/>
      <c r="C18" s="185"/>
      <c r="D18" s="264"/>
    </row>
    <row r="19" spans="1:5" s="152" customFormat="1" ht="27.6">
      <c r="A19" s="207" t="s">
        <v>8814</v>
      </c>
      <c r="B19" s="186" t="s">
        <v>45</v>
      </c>
      <c r="C19" s="150">
        <f>SUM(C20,C26)</f>
        <v>104286344000</v>
      </c>
      <c r="D19" s="158"/>
    </row>
    <row r="20" spans="1:5" s="152" customFormat="1">
      <c r="A20" s="292" t="s">
        <v>8799</v>
      </c>
      <c r="B20" s="149" t="s">
        <v>2441</v>
      </c>
      <c r="C20" s="150">
        <f>SUM(C21,C23)</f>
        <v>600000000</v>
      </c>
      <c r="D20" s="158"/>
    </row>
    <row r="21" spans="1:5" s="178" customFormat="1" ht="27.6">
      <c r="A21" s="303">
        <v>1</v>
      </c>
      <c r="B21" s="190" t="s">
        <v>6801</v>
      </c>
      <c r="C21" s="185">
        <v>300000000</v>
      </c>
      <c r="D21" s="190" t="s">
        <v>3356</v>
      </c>
      <c r="E21" s="178" t="s">
        <v>6799</v>
      </c>
    </row>
    <row r="22" spans="1:5" s="178" customFormat="1">
      <c r="A22" s="219"/>
      <c r="B22" s="190" t="s">
        <v>2450</v>
      </c>
      <c r="C22" s="185">
        <v>300000000</v>
      </c>
      <c r="D22" s="264"/>
    </row>
    <row r="23" spans="1:5" s="178" customFormat="1" ht="27.6">
      <c r="A23" s="303">
        <v>2</v>
      </c>
      <c r="B23" s="190" t="s">
        <v>6802</v>
      </c>
      <c r="C23" s="185">
        <v>300000000</v>
      </c>
      <c r="D23" s="190" t="s">
        <v>3356</v>
      </c>
      <c r="E23" s="178" t="s">
        <v>6800</v>
      </c>
    </row>
    <row r="24" spans="1:5" s="178" customFormat="1">
      <c r="A24" s="219"/>
      <c r="B24" s="190" t="s">
        <v>2450</v>
      </c>
      <c r="C24" s="185">
        <v>300000000</v>
      </c>
      <c r="D24" s="264"/>
    </row>
    <row r="25" spans="1:5" s="178" customFormat="1">
      <c r="A25" s="219"/>
      <c r="B25" s="184"/>
      <c r="C25" s="185"/>
      <c r="D25" s="264"/>
    </row>
    <row r="26" spans="1:5" s="152" customFormat="1">
      <c r="A26" s="292" t="s">
        <v>8805</v>
      </c>
      <c r="B26" s="149" t="s">
        <v>3353</v>
      </c>
      <c r="C26" s="150">
        <f>SUM(C27:C188)</f>
        <v>103686344000</v>
      </c>
      <c r="D26" s="190" t="s">
        <v>3356</v>
      </c>
    </row>
    <row r="27" spans="1:5" s="178" customFormat="1">
      <c r="A27" s="303">
        <v>1</v>
      </c>
      <c r="B27" s="184" t="s">
        <v>3355</v>
      </c>
      <c r="C27" s="185">
        <v>611686000</v>
      </c>
      <c r="D27" s="264"/>
    </row>
    <row r="28" spans="1:5" s="178" customFormat="1">
      <c r="A28" s="303">
        <v>2</v>
      </c>
      <c r="B28" s="184" t="s">
        <v>3358</v>
      </c>
      <c r="C28" s="185">
        <v>641053000</v>
      </c>
      <c r="D28" s="264"/>
    </row>
    <row r="29" spans="1:5" s="178" customFormat="1">
      <c r="A29" s="303">
        <v>3</v>
      </c>
      <c r="B29" s="190" t="s">
        <v>3360</v>
      </c>
      <c r="C29" s="185">
        <v>618205000</v>
      </c>
      <c r="D29" s="264"/>
    </row>
    <row r="30" spans="1:5" s="178" customFormat="1">
      <c r="A30" s="303">
        <v>4</v>
      </c>
      <c r="B30" s="190" t="s">
        <v>3362</v>
      </c>
      <c r="C30" s="185">
        <v>640140000</v>
      </c>
      <c r="D30" s="264"/>
    </row>
    <row r="31" spans="1:5" s="178" customFormat="1">
      <c r="A31" s="303">
        <v>5</v>
      </c>
      <c r="B31" s="184" t="s">
        <v>3364</v>
      </c>
      <c r="C31" s="185">
        <v>629470000</v>
      </c>
      <c r="D31" s="264"/>
    </row>
    <row r="32" spans="1:5" s="178" customFormat="1">
      <c r="A32" s="303">
        <v>6</v>
      </c>
      <c r="B32" s="184" t="s">
        <v>3366</v>
      </c>
      <c r="C32" s="185">
        <v>627093000</v>
      </c>
      <c r="D32" s="264"/>
    </row>
    <row r="33" spans="1:4" s="178" customFormat="1">
      <c r="A33" s="303">
        <v>7</v>
      </c>
      <c r="B33" s="190" t="s">
        <v>3368</v>
      </c>
      <c r="C33" s="185">
        <v>622460000</v>
      </c>
      <c r="D33" s="264"/>
    </row>
    <row r="34" spans="1:4" s="178" customFormat="1">
      <c r="A34" s="303">
        <v>8</v>
      </c>
      <c r="B34" s="184" t="s">
        <v>3370</v>
      </c>
      <c r="C34" s="185">
        <v>626547000</v>
      </c>
      <c r="D34" s="264"/>
    </row>
    <row r="35" spans="1:4" s="178" customFormat="1">
      <c r="A35" s="303">
        <v>9</v>
      </c>
      <c r="B35" s="184" t="s">
        <v>3372</v>
      </c>
      <c r="C35" s="185">
        <v>637796000</v>
      </c>
      <c r="D35" s="264"/>
    </row>
    <row r="36" spans="1:4" s="178" customFormat="1">
      <c r="A36" s="303">
        <v>10</v>
      </c>
      <c r="B36" s="190" t="s">
        <v>3374</v>
      </c>
      <c r="C36" s="185">
        <v>651922000</v>
      </c>
      <c r="D36" s="264"/>
    </row>
    <row r="37" spans="1:4" s="178" customFormat="1">
      <c r="A37" s="303">
        <v>11</v>
      </c>
      <c r="B37" s="190" t="s">
        <v>3376</v>
      </c>
      <c r="C37" s="185">
        <v>618783000</v>
      </c>
      <c r="D37" s="264"/>
    </row>
    <row r="38" spans="1:4" s="178" customFormat="1">
      <c r="A38" s="303">
        <v>12</v>
      </c>
      <c r="B38" s="190" t="s">
        <v>3378</v>
      </c>
      <c r="C38" s="185">
        <v>666984000</v>
      </c>
      <c r="D38" s="264"/>
    </row>
    <row r="39" spans="1:4" s="178" customFormat="1">
      <c r="A39" s="303">
        <v>13</v>
      </c>
      <c r="B39" s="184" t="s">
        <v>3380</v>
      </c>
      <c r="C39" s="185">
        <v>650600000</v>
      </c>
      <c r="D39" s="264"/>
    </row>
    <row r="40" spans="1:4" s="178" customFormat="1">
      <c r="A40" s="303">
        <v>14</v>
      </c>
      <c r="B40" s="190" t="s">
        <v>3382</v>
      </c>
      <c r="C40" s="185">
        <v>656999000</v>
      </c>
      <c r="D40" s="264"/>
    </row>
    <row r="41" spans="1:4" s="178" customFormat="1">
      <c r="A41" s="303">
        <v>15</v>
      </c>
      <c r="B41" s="190" t="s">
        <v>3384</v>
      </c>
      <c r="C41" s="185">
        <v>648582000</v>
      </c>
      <c r="D41" s="264"/>
    </row>
    <row r="42" spans="1:4" s="178" customFormat="1">
      <c r="A42" s="303">
        <v>16</v>
      </c>
      <c r="B42" s="184" t="s">
        <v>3386</v>
      </c>
      <c r="C42" s="185">
        <v>694155000</v>
      </c>
      <c r="D42" s="264"/>
    </row>
    <row r="43" spans="1:4" s="178" customFormat="1">
      <c r="A43" s="303">
        <v>17</v>
      </c>
      <c r="B43" s="190" t="s">
        <v>3388</v>
      </c>
      <c r="C43" s="185">
        <v>638015000</v>
      </c>
      <c r="D43" s="264"/>
    </row>
    <row r="44" spans="1:4" s="178" customFormat="1">
      <c r="A44" s="303">
        <v>18</v>
      </c>
      <c r="B44" s="184" t="s">
        <v>3390</v>
      </c>
      <c r="C44" s="185">
        <v>683891000</v>
      </c>
      <c r="D44" s="264"/>
    </row>
    <row r="45" spans="1:4" s="178" customFormat="1">
      <c r="A45" s="303">
        <v>19</v>
      </c>
      <c r="B45" s="184" t="s">
        <v>3392</v>
      </c>
      <c r="C45" s="185">
        <v>663959000</v>
      </c>
      <c r="D45" s="264"/>
    </row>
    <row r="46" spans="1:4" s="178" customFormat="1">
      <c r="A46" s="303">
        <v>20</v>
      </c>
      <c r="B46" s="184" t="s">
        <v>3394</v>
      </c>
      <c r="C46" s="185">
        <v>667012000</v>
      </c>
      <c r="D46" s="264"/>
    </row>
    <row r="47" spans="1:4" s="178" customFormat="1">
      <c r="A47" s="303">
        <v>21</v>
      </c>
      <c r="B47" s="184" t="s">
        <v>3396</v>
      </c>
      <c r="C47" s="185">
        <v>649498000</v>
      </c>
      <c r="D47" s="264"/>
    </row>
    <row r="48" spans="1:4" s="178" customFormat="1">
      <c r="A48" s="303">
        <v>22</v>
      </c>
      <c r="B48" s="190" t="s">
        <v>3398</v>
      </c>
      <c r="C48" s="185">
        <v>626241000</v>
      </c>
      <c r="D48" s="264"/>
    </row>
    <row r="49" spans="1:4" s="178" customFormat="1">
      <c r="A49" s="303">
        <v>23</v>
      </c>
      <c r="B49" s="184" t="s">
        <v>3400</v>
      </c>
      <c r="C49" s="185">
        <v>658893000</v>
      </c>
      <c r="D49" s="264"/>
    </row>
    <row r="50" spans="1:4" s="178" customFormat="1" ht="27.6">
      <c r="A50" s="303">
        <v>24</v>
      </c>
      <c r="B50" s="184" t="s">
        <v>3402</v>
      </c>
      <c r="C50" s="185">
        <v>614228000</v>
      </c>
      <c r="D50" s="264"/>
    </row>
    <row r="51" spans="1:4" s="178" customFormat="1">
      <c r="A51" s="303">
        <v>25</v>
      </c>
      <c r="B51" s="190" t="s">
        <v>3404</v>
      </c>
      <c r="C51" s="185">
        <v>625219000</v>
      </c>
      <c r="D51" s="264"/>
    </row>
    <row r="52" spans="1:4" s="178" customFormat="1">
      <c r="A52" s="303">
        <v>26</v>
      </c>
      <c r="B52" s="184" t="s">
        <v>3406</v>
      </c>
      <c r="C52" s="185">
        <v>630716000</v>
      </c>
      <c r="D52" s="264"/>
    </row>
    <row r="53" spans="1:4" s="178" customFormat="1">
      <c r="A53" s="303">
        <v>27</v>
      </c>
      <c r="B53" s="184" t="s">
        <v>3408</v>
      </c>
      <c r="C53" s="185">
        <v>635935000</v>
      </c>
      <c r="D53" s="264"/>
    </row>
    <row r="54" spans="1:4" s="178" customFormat="1">
      <c r="A54" s="303">
        <v>28</v>
      </c>
      <c r="B54" s="184" t="s">
        <v>3410</v>
      </c>
      <c r="C54" s="185">
        <v>636491000</v>
      </c>
      <c r="D54" s="264"/>
    </row>
    <row r="55" spans="1:4" s="178" customFormat="1">
      <c r="A55" s="303">
        <v>29</v>
      </c>
      <c r="B55" s="184" t="s">
        <v>3412</v>
      </c>
      <c r="C55" s="185">
        <v>633828000</v>
      </c>
      <c r="D55" s="264"/>
    </row>
    <row r="56" spans="1:4" s="178" customFormat="1">
      <c r="A56" s="303">
        <v>30</v>
      </c>
      <c r="B56" s="184" t="s">
        <v>3414</v>
      </c>
      <c r="C56" s="185">
        <v>673442000</v>
      </c>
      <c r="D56" s="264"/>
    </row>
    <row r="57" spans="1:4" s="178" customFormat="1">
      <c r="A57" s="303">
        <v>31</v>
      </c>
      <c r="B57" s="184" t="s">
        <v>3416</v>
      </c>
      <c r="C57" s="185">
        <v>646532000</v>
      </c>
      <c r="D57" s="264"/>
    </row>
    <row r="58" spans="1:4" s="178" customFormat="1">
      <c r="A58" s="303">
        <v>32</v>
      </c>
      <c r="B58" s="184" t="s">
        <v>3418</v>
      </c>
      <c r="C58" s="185">
        <v>654344000</v>
      </c>
      <c r="D58" s="264"/>
    </row>
    <row r="59" spans="1:4" s="178" customFormat="1">
      <c r="A59" s="303">
        <v>33</v>
      </c>
      <c r="B59" s="184" t="s">
        <v>3420</v>
      </c>
      <c r="C59" s="185">
        <v>666974000</v>
      </c>
      <c r="D59" s="264"/>
    </row>
    <row r="60" spans="1:4" s="178" customFormat="1">
      <c r="A60" s="303">
        <v>34</v>
      </c>
      <c r="B60" s="184" t="s">
        <v>3422</v>
      </c>
      <c r="C60" s="185">
        <v>646289000</v>
      </c>
      <c r="D60" s="264"/>
    </row>
    <row r="61" spans="1:4" s="178" customFormat="1">
      <c r="A61" s="303">
        <v>35</v>
      </c>
      <c r="B61" s="184" t="s">
        <v>3424</v>
      </c>
      <c r="C61" s="185">
        <v>631389000</v>
      </c>
      <c r="D61" s="264"/>
    </row>
    <row r="62" spans="1:4" s="178" customFormat="1">
      <c r="A62" s="303">
        <v>36</v>
      </c>
      <c r="B62" s="190" t="s">
        <v>3426</v>
      </c>
      <c r="C62" s="185">
        <v>664061000</v>
      </c>
      <c r="D62" s="264"/>
    </row>
    <row r="63" spans="1:4" s="178" customFormat="1">
      <c r="A63" s="303">
        <v>37</v>
      </c>
      <c r="B63" s="184" t="s">
        <v>3428</v>
      </c>
      <c r="C63" s="185">
        <v>625675000</v>
      </c>
      <c r="D63" s="264"/>
    </row>
    <row r="64" spans="1:4" s="178" customFormat="1">
      <c r="A64" s="303">
        <v>38</v>
      </c>
      <c r="B64" s="184" t="s">
        <v>3430</v>
      </c>
      <c r="C64" s="185">
        <v>646053000</v>
      </c>
      <c r="D64" s="264"/>
    </row>
    <row r="65" spans="1:4" s="178" customFormat="1">
      <c r="A65" s="303">
        <v>39</v>
      </c>
      <c r="B65" s="184" t="s">
        <v>3432</v>
      </c>
      <c r="C65" s="185">
        <v>639427000</v>
      </c>
      <c r="D65" s="264"/>
    </row>
    <row r="66" spans="1:4" s="178" customFormat="1">
      <c r="A66" s="303">
        <v>40</v>
      </c>
      <c r="B66" s="184" t="s">
        <v>3434</v>
      </c>
      <c r="C66" s="185">
        <v>641300000</v>
      </c>
      <c r="D66" s="264"/>
    </row>
    <row r="67" spans="1:4" s="178" customFormat="1">
      <c r="A67" s="303">
        <v>41</v>
      </c>
      <c r="B67" s="184" t="s">
        <v>3436</v>
      </c>
      <c r="C67" s="185">
        <v>628556000</v>
      </c>
      <c r="D67" s="264"/>
    </row>
    <row r="68" spans="1:4" s="178" customFormat="1">
      <c r="A68" s="303">
        <v>42</v>
      </c>
      <c r="B68" s="184" t="s">
        <v>3438</v>
      </c>
      <c r="C68" s="185">
        <v>643057000</v>
      </c>
      <c r="D68" s="264"/>
    </row>
    <row r="69" spans="1:4" s="178" customFormat="1">
      <c r="A69" s="303">
        <v>43</v>
      </c>
      <c r="B69" s="184" t="s">
        <v>3440</v>
      </c>
      <c r="C69" s="185">
        <v>644563000</v>
      </c>
      <c r="D69" s="264"/>
    </row>
    <row r="70" spans="1:4" s="178" customFormat="1">
      <c r="A70" s="303">
        <v>44</v>
      </c>
      <c r="B70" s="190" t="s">
        <v>3442</v>
      </c>
      <c r="C70" s="185">
        <v>625139000</v>
      </c>
      <c r="D70" s="264"/>
    </row>
    <row r="71" spans="1:4" s="178" customFormat="1">
      <c r="A71" s="303">
        <v>45</v>
      </c>
      <c r="B71" s="190" t="s">
        <v>3444</v>
      </c>
      <c r="C71" s="185">
        <v>636480000</v>
      </c>
      <c r="D71" s="264"/>
    </row>
    <row r="72" spans="1:4" s="178" customFormat="1">
      <c r="A72" s="303">
        <v>46</v>
      </c>
      <c r="B72" s="184" t="s">
        <v>3446</v>
      </c>
      <c r="C72" s="185">
        <v>648205000</v>
      </c>
      <c r="D72" s="264"/>
    </row>
    <row r="73" spans="1:4" s="178" customFormat="1">
      <c r="A73" s="303">
        <v>47</v>
      </c>
      <c r="B73" s="190" t="s">
        <v>3448</v>
      </c>
      <c r="C73" s="185">
        <v>665078000</v>
      </c>
      <c r="D73" s="264"/>
    </row>
    <row r="74" spans="1:4" s="178" customFormat="1">
      <c r="A74" s="303">
        <v>48</v>
      </c>
      <c r="B74" s="190" t="s">
        <v>3450</v>
      </c>
      <c r="C74" s="185">
        <v>658426000</v>
      </c>
      <c r="D74" s="264"/>
    </row>
    <row r="75" spans="1:4" s="178" customFormat="1">
      <c r="A75" s="303">
        <v>49</v>
      </c>
      <c r="B75" s="184" t="s">
        <v>3452</v>
      </c>
      <c r="C75" s="185">
        <v>658198000</v>
      </c>
      <c r="D75" s="264"/>
    </row>
    <row r="76" spans="1:4" s="178" customFormat="1">
      <c r="A76" s="303">
        <v>50</v>
      </c>
      <c r="B76" s="184" t="s">
        <v>3454</v>
      </c>
      <c r="C76" s="185">
        <v>608565000</v>
      </c>
      <c r="D76" s="264"/>
    </row>
    <row r="77" spans="1:4" s="178" customFormat="1">
      <c r="A77" s="303">
        <v>51</v>
      </c>
      <c r="B77" s="190" t="s">
        <v>3456</v>
      </c>
      <c r="C77" s="185">
        <v>626484000</v>
      </c>
      <c r="D77" s="264"/>
    </row>
    <row r="78" spans="1:4" s="178" customFormat="1" ht="27.6">
      <c r="A78" s="303">
        <v>52</v>
      </c>
      <c r="B78" s="184" t="s">
        <v>3458</v>
      </c>
      <c r="C78" s="185">
        <v>648524000</v>
      </c>
      <c r="D78" s="264"/>
    </row>
    <row r="79" spans="1:4" s="178" customFormat="1" ht="27.6">
      <c r="A79" s="303">
        <v>53</v>
      </c>
      <c r="B79" s="184" t="s">
        <v>3460</v>
      </c>
      <c r="C79" s="185">
        <v>638383000</v>
      </c>
      <c r="D79" s="264"/>
    </row>
    <row r="80" spans="1:4" s="178" customFormat="1" ht="27.6">
      <c r="A80" s="303">
        <v>54</v>
      </c>
      <c r="B80" s="184" t="s">
        <v>3462</v>
      </c>
      <c r="C80" s="185">
        <v>622539000</v>
      </c>
      <c r="D80" s="264"/>
    </row>
    <row r="81" spans="1:4" s="178" customFormat="1" ht="27.6">
      <c r="A81" s="303">
        <v>55</v>
      </c>
      <c r="B81" s="184" t="s">
        <v>3464</v>
      </c>
      <c r="C81" s="185">
        <v>617982000</v>
      </c>
      <c r="D81" s="264"/>
    </row>
    <row r="82" spans="1:4" s="178" customFormat="1">
      <c r="A82" s="303">
        <v>56</v>
      </c>
      <c r="B82" s="184" t="s">
        <v>3466</v>
      </c>
      <c r="C82" s="185">
        <v>622860000</v>
      </c>
      <c r="D82" s="264"/>
    </row>
    <row r="83" spans="1:4" s="178" customFormat="1" ht="27.6">
      <c r="A83" s="303">
        <v>57</v>
      </c>
      <c r="B83" s="184" t="s">
        <v>3468</v>
      </c>
      <c r="C83" s="185">
        <v>633272000</v>
      </c>
      <c r="D83" s="264"/>
    </row>
    <row r="84" spans="1:4" s="178" customFormat="1">
      <c r="A84" s="303">
        <v>58</v>
      </c>
      <c r="B84" s="184" t="s">
        <v>3470</v>
      </c>
      <c r="C84" s="185">
        <v>657178000</v>
      </c>
      <c r="D84" s="264"/>
    </row>
    <row r="85" spans="1:4" s="178" customFormat="1">
      <c r="A85" s="303">
        <v>59</v>
      </c>
      <c r="B85" s="184" t="s">
        <v>3472</v>
      </c>
      <c r="C85" s="185">
        <v>636245000</v>
      </c>
      <c r="D85" s="264"/>
    </row>
    <row r="86" spans="1:4" s="178" customFormat="1">
      <c r="A86" s="303">
        <v>60</v>
      </c>
      <c r="B86" s="184" t="s">
        <v>3474</v>
      </c>
      <c r="C86" s="185">
        <v>646600000</v>
      </c>
      <c r="D86" s="264"/>
    </row>
    <row r="87" spans="1:4" s="178" customFormat="1">
      <c r="A87" s="303">
        <v>61</v>
      </c>
      <c r="B87" s="184" t="s">
        <v>3476</v>
      </c>
      <c r="C87" s="185">
        <v>638311000</v>
      </c>
      <c r="D87" s="264"/>
    </row>
    <row r="88" spans="1:4" s="178" customFormat="1" ht="27.6">
      <c r="A88" s="303">
        <v>62</v>
      </c>
      <c r="B88" s="184" t="s">
        <v>3478</v>
      </c>
      <c r="C88" s="185">
        <v>624789000</v>
      </c>
      <c r="D88" s="264"/>
    </row>
    <row r="89" spans="1:4" s="178" customFormat="1">
      <c r="A89" s="303">
        <v>63</v>
      </c>
      <c r="B89" s="184" t="s">
        <v>3480</v>
      </c>
      <c r="C89" s="185">
        <v>665366000</v>
      </c>
      <c r="D89" s="264"/>
    </row>
    <row r="90" spans="1:4" s="178" customFormat="1" ht="27.6">
      <c r="A90" s="303">
        <v>64</v>
      </c>
      <c r="B90" s="184" t="s">
        <v>3482</v>
      </c>
      <c r="C90" s="185">
        <v>667936000</v>
      </c>
      <c r="D90" s="264"/>
    </row>
    <row r="91" spans="1:4" s="178" customFormat="1">
      <c r="A91" s="303">
        <v>65</v>
      </c>
      <c r="B91" s="184" t="s">
        <v>3484</v>
      </c>
      <c r="C91" s="185">
        <v>625325000</v>
      </c>
      <c r="D91" s="264"/>
    </row>
    <row r="92" spans="1:4" s="178" customFormat="1">
      <c r="A92" s="303">
        <v>66</v>
      </c>
      <c r="B92" s="184" t="s">
        <v>3486</v>
      </c>
      <c r="C92" s="185">
        <v>600759000</v>
      </c>
      <c r="D92" s="264"/>
    </row>
    <row r="93" spans="1:4" s="178" customFormat="1">
      <c r="A93" s="303">
        <v>67</v>
      </c>
      <c r="B93" s="184" t="s">
        <v>3488</v>
      </c>
      <c r="C93" s="185">
        <v>640790000</v>
      </c>
      <c r="D93" s="264"/>
    </row>
    <row r="94" spans="1:4" s="178" customFormat="1" ht="27.6">
      <c r="A94" s="303">
        <v>68</v>
      </c>
      <c r="B94" s="184" t="s">
        <v>3490</v>
      </c>
      <c r="C94" s="185">
        <v>616021000</v>
      </c>
      <c r="D94" s="264"/>
    </row>
    <row r="95" spans="1:4" s="178" customFormat="1">
      <c r="A95" s="303">
        <v>69</v>
      </c>
      <c r="B95" s="184" t="s">
        <v>3492</v>
      </c>
      <c r="C95" s="185">
        <v>622725000</v>
      </c>
      <c r="D95" s="264"/>
    </row>
    <row r="96" spans="1:4" s="178" customFormat="1" ht="27.6">
      <c r="A96" s="303">
        <v>70</v>
      </c>
      <c r="B96" s="184" t="s">
        <v>3494</v>
      </c>
      <c r="C96" s="185">
        <v>629049000</v>
      </c>
      <c r="D96" s="264"/>
    </row>
    <row r="97" spans="1:4" s="178" customFormat="1">
      <c r="A97" s="303">
        <v>71</v>
      </c>
      <c r="B97" s="184" t="s">
        <v>3496</v>
      </c>
      <c r="C97" s="185">
        <v>629332000</v>
      </c>
      <c r="D97" s="264"/>
    </row>
    <row r="98" spans="1:4" s="178" customFormat="1" ht="27.6">
      <c r="A98" s="303">
        <v>72</v>
      </c>
      <c r="B98" s="184" t="s">
        <v>3498</v>
      </c>
      <c r="C98" s="185">
        <v>648123000</v>
      </c>
      <c r="D98" s="264"/>
    </row>
    <row r="99" spans="1:4" s="178" customFormat="1" ht="27.6">
      <c r="A99" s="303">
        <v>73</v>
      </c>
      <c r="B99" s="184" t="s">
        <v>3500</v>
      </c>
      <c r="C99" s="185">
        <v>638834000</v>
      </c>
      <c r="D99" s="264"/>
    </row>
    <row r="100" spans="1:4" s="178" customFormat="1">
      <c r="A100" s="303">
        <v>74</v>
      </c>
      <c r="B100" s="184" t="s">
        <v>3502</v>
      </c>
      <c r="C100" s="185">
        <v>621244000</v>
      </c>
      <c r="D100" s="264"/>
    </row>
    <row r="101" spans="1:4" s="178" customFormat="1" ht="27.6">
      <c r="A101" s="303">
        <v>75</v>
      </c>
      <c r="B101" s="184" t="s">
        <v>3504</v>
      </c>
      <c r="C101" s="185">
        <v>631062000</v>
      </c>
      <c r="D101" s="264"/>
    </row>
    <row r="102" spans="1:4" s="178" customFormat="1">
      <c r="A102" s="303">
        <v>76</v>
      </c>
      <c r="B102" s="184" t="s">
        <v>3506</v>
      </c>
      <c r="C102" s="185">
        <v>597921000</v>
      </c>
      <c r="D102" s="264"/>
    </row>
    <row r="103" spans="1:4" s="178" customFormat="1">
      <c r="A103" s="303">
        <v>77</v>
      </c>
      <c r="B103" s="184" t="s">
        <v>3508</v>
      </c>
      <c r="C103" s="185">
        <v>622767000</v>
      </c>
      <c r="D103" s="264"/>
    </row>
    <row r="104" spans="1:4" s="178" customFormat="1">
      <c r="A104" s="303">
        <v>78</v>
      </c>
      <c r="B104" s="184" t="s">
        <v>3510</v>
      </c>
      <c r="C104" s="185">
        <v>650832000</v>
      </c>
      <c r="D104" s="264"/>
    </row>
    <row r="105" spans="1:4" s="178" customFormat="1">
      <c r="A105" s="303">
        <v>79</v>
      </c>
      <c r="B105" s="190" t="s">
        <v>3512</v>
      </c>
      <c r="C105" s="185">
        <v>629581000</v>
      </c>
      <c r="D105" s="264"/>
    </row>
    <row r="106" spans="1:4" s="178" customFormat="1">
      <c r="A106" s="303">
        <v>80</v>
      </c>
      <c r="B106" s="184" t="s">
        <v>3514</v>
      </c>
      <c r="C106" s="185">
        <v>624576000</v>
      </c>
      <c r="D106" s="264"/>
    </row>
    <row r="107" spans="1:4" s="178" customFormat="1">
      <c r="A107" s="303">
        <v>81</v>
      </c>
      <c r="B107" s="190" t="s">
        <v>3516</v>
      </c>
      <c r="C107" s="185">
        <v>639726000</v>
      </c>
      <c r="D107" s="264"/>
    </row>
    <row r="108" spans="1:4" s="178" customFormat="1">
      <c r="A108" s="303">
        <v>82</v>
      </c>
      <c r="B108" s="190" t="s">
        <v>3518</v>
      </c>
      <c r="C108" s="185">
        <v>650947000</v>
      </c>
      <c r="D108" s="264"/>
    </row>
    <row r="109" spans="1:4" s="178" customFormat="1">
      <c r="A109" s="303">
        <v>83</v>
      </c>
      <c r="B109" s="190" t="s">
        <v>3520</v>
      </c>
      <c r="C109" s="185">
        <v>646030000</v>
      </c>
      <c r="D109" s="264"/>
    </row>
    <row r="110" spans="1:4" s="178" customFormat="1">
      <c r="A110" s="303">
        <v>84</v>
      </c>
      <c r="B110" s="184" t="s">
        <v>3522</v>
      </c>
      <c r="C110" s="185">
        <v>650906000</v>
      </c>
      <c r="D110" s="264"/>
    </row>
    <row r="111" spans="1:4" s="178" customFormat="1">
      <c r="A111" s="303">
        <v>85</v>
      </c>
      <c r="B111" s="184" t="s">
        <v>3524</v>
      </c>
      <c r="C111" s="185">
        <v>640126000</v>
      </c>
      <c r="D111" s="264"/>
    </row>
    <row r="112" spans="1:4" s="178" customFormat="1">
      <c r="A112" s="303">
        <v>86</v>
      </c>
      <c r="B112" s="190" t="s">
        <v>3526</v>
      </c>
      <c r="C112" s="185">
        <v>653076000</v>
      </c>
      <c r="D112" s="264"/>
    </row>
    <row r="113" spans="1:4" s="178" customFormat="1">
      <c r="A113" s="303">
        <v>87</v>
      </c>
      <c r="B113" s="184" t="s">
        <v>3528</v>
      </c>
      <c r="C113" s="185">
        <v>642764000</v>
      </c>
      <c r="D113" s="264"/>
    </row>
    <row r="114" spans="1:4" s="178" customFormat="1">
      <c r="A114" s="303">
        <v>88</v>
      </c>
      <c r="B114" s="184" t="s">
        <v>3530</v>
      </c>
      <c r="C114" s="185">
        <v>675895000</v>
      </c>
      <c r="D114" s="264"/>
    </row>
    <row r="115" spans="1:4" s="178" customFormat="1">
      <c r="A115" s="303">
        <v>89</v>
      </c>
      <c r="B115" s="184" t="s">
        <v>3532</v>
      </c>
      <c r="C115" s="185">
        <v>650648000</v>
      </c>
      <c r="D115" s="264"/>
    </row>
    <row r="116" spans="1:4" s="178" customFormat="1">
      <c r="A116" s="303">
        <v>90</v>
      </c>
      <c r="B116" s="190" t="s">
        <v>3534</v>
      </c>
      <c r="C116" s="185">
        <v>622282000</v>
      </c>
      <c r="D116" s="264"/>
    </row>
    <row r="117" spans="1:4" s="178" customFormat="1">
      <c r="A117" s="303">
        <v>91</v>
      </c>
      <c r="B117" s="190" t="s">
        <v>3536</v>
      </c>
      <c r="C117" s="185">
        <v>656418000</v>
      </c>
      <c r="D117" s="264"/>
    </row>
    <row r="118" spans="1:4" s="178" customFormat="1">
      <c r="A118" s="303">
        <v>92</v>
      </c>
      <c r="B118" s="190" t="s">
        <v>3538</v>
      </c>
      <c r="C118" s="185">
        <v>604300000</v>
      </c>
      <c r="D118" s="264"/>
    </row>
    <row r="119" spans="1:4" s="178" customFormat="1">
      <c r="A119" s="303">
        <v>93</v>
      </c>
      <c r="B119" s="190" t="s">
        <v>3540</v>
      </c>
      <c r="C119" s="185">
        <v>709379000</v>
      </c>
      <c r="D119" s="264"/>
    </row>
    <row r="120" spans="1:4" s="178" customFormat="1">
      <c r="A120" s="303">
        <v>94</v>
      </c>
      <c r="B120" s="190" t="s">
        <v>3542</v>
      </c>
      <c r="C120" s="185">
        <v>618478000</v>
      </c>
      <c r="D120" s="264"/>
    </row>
    <row r="121" spans="1:4" s="178" customFormat="1">
      <c r="A121" s="303">
        <v>95</v>
      </c>
      <c r="B121" s="190" t="s">
        <v>3544</v>
      </c>
      <c r="C121" s="185">
        <v>638660000</v>
      </c>
      <c r="D121" s="264"/>
    </row>
    <row r="122" spans="1:4" s="178" customFormat="1">
      <c r="A122" s="303">
        <v>96</v>
      </c>
      <c r="B122" s="190" t="s">
        <v>3546</v>
      </c>
      <c r="C122" s="185">
        <v>633134000</v>
      </c>
      <c r="D122" s="264"/>
    </row>
    <row r="123" spans="1:4" s="178" customFormat="1">
      <c r="A123" s="303">
        <v>97</v>
      </c>
      <c r="B123" s="184" t="s">
        <v>3548</v>
      </c>
      <c r="C123" s="185">
        <v>625206000</v>
      </c>
      <c r="D123" s="264"/>
    </row>
    <row r="124" spans="1:4" s="178" customFormat="1">
      <c r="A124" s="303">
        <v>98</v>
      </c>
      <c r="B124" s="190" t="s">
        <v>3550</v>
      </c>
      <c r="C124" s="185">
        <v>636021000</v>
      </c>
      <c r="D124" s="264"/>
    </row>
    <row r="125" spans="1:4" s="178" customFormat="1">
      <c r="A125" s="303">
        <v>99</v>
      </c>
      <c r="B125" s="184" t="s">
        <v>3552</v>
      </c>
      <c r="C125" s="185">
        <v>644987000</v>
      </c>
      <c r="D125" s="264"/>
    </row>
    <row r="126" spans="1:4" s="178" customFormat="1">
      <c r="A126" s="303">
        <v>100</v>
      </c>
      <c r="B126" s="184" t="s">
        <v>3554</v>
      </c>
      <c r="C126" s="185">
        <v>620929000</v>
      </c>
      <c r="D126" s="264"/>
    </row>
    <row r="127" spans="1:4" s="178" customFormat="1">
      <c r="A127" s="303">
        <v>101</v>
      </c>
      <c r="B127" s="184" t="s">
        <v>3555</v>
      </c>
      <c r="C127" s="185">
        <v>618899000</v>
      </c>
      <c r="D127" s="264"/>
    </row>
    <row r="128" spans="1:4" s="178" customFormat="1">
      <c r="A128" s="303">
        <v>102</v>
      </c>
      <c r="B128" s="184" t="s">
        <v>3556</v>
      </c>
      <c r="C128" s="185">
        <v>635630000</v>
      </c>
      <c r="D128" s="264"/>
    </row>
    <row r="129" spans="1:4" s="178" customFormat="1">
      <c r="A129" s="303">
        <v>103</v>
      </c>
      <c r="B129" s="184" t="s">
        <v>3557</v>
      </c>
      <c r="C129" s="185">
        <v>635545000</v>
      </c>
      <c r="D129" s="264"/>
    </row>
    <row r="130" spans="1:4" s="178" customFormat="1">
      <c r="A130" s="303">
        <v>104</v>
      </c>
      <c r="B130" s="184" t="s">
        <v>3558</v>
      </c>
      <c r="C130" s="185">
        <v>637529000</v>
      </c>
      <c r="D130" s="264"/>
    </row>
    <row r="131" spans="1:4" s="178" customFormat="1">
      <c r="A131" s="303">
        <v>105</v>
      </c>
      <c r="B131" s="184" t="s">
        <v>3559</v>
      </c>
      <c r="C131" s="185">
        <v>610815000</v>
      </c>
      <c r="D131" s="264"/>
    </row>
    <row r="132" spans="1:4" s="178" customFormat="1">
      <c r="A132" s="303">
        <v>106</v>
      </c>
      <c r="B132" s="190" t="s">
        <v>3560</v>
      </c>
      <c r="C132" s="185">
        <v>597285000</v>
      </c>
      <c r="D132" s="264"/>
    </row>
    <row r="133" spans="1:4" s="178" customFormat="1">
      <c r="A133" s="303">
        <v>107</v>
      </c>
      <c r="B133" s="184" t="s">
        <v>3561</v>
      </c>
      <c r="C133" s="185">
        <v>601547000</v>
      </c>
      <c r="D133" s="264"/>
    </row>
    <row r="134" spans="1:4" s="178" customFormat="1">
      <c r="A134" s="303">
        <v>108</v>
      </c>
      <c r="B134" s="184" t="s">
        <v>3562</v>
      </c>
      <c r="C134" s="185">
        <v>657990000</v>
      </c>
      <c r="D134" s="264"/>
    </row>
    <row r="135" spans="1:4" s="178" customFormat="1" ht="27.6">
      <c r="A135" s="303">
        <v>109</v>
      </c>
      <c r="B135" s="184" t="s">
        <v>3563</v>
      </c>
      <c r="C135" s="185">
        <v>663316000</v>
      </c>
      <c r="D135" s="264"/>
    </row>
    <row r="136" spans="1:4" s="178" customFormat="1" ht="27.6">
      <c r="A136" s="303">
        <v>110</v>
      </c>
      <c r="B136" s="184" t="s">
        <v>3564</v>
      </c>
      <c r="C136" s="185">
        <v>634253000</v>
      </c>
      <c r="D136" s="264"/>
    </row>
    <row r="137" spans="1:4" s="178" customFormat="1">
      <c r="A137" s="303">
        <v>111</v>
      </c>
      <c r="B137" s="184" t="s">
        <v>3565</v>
      </c>
      <c r="C137" s="185">
        <v>671361000</v>
      </c>
      <c r="D137" s="264"/>
    </row>
    <row r="138" spans="1:4" s="178" customFormat="1">
      <c r="A138" s="303">
        <v>112</v>
      </c>
      <c r="B138" s="184" t="s">
        <v>3566</v>
      </c>
      <c r="C138" s="185">
        <v>654787000</v>
      </c>
      <c r="D138" s="264"/>
    </row>
    <row r="139" spans="1:4" s="178" customFormat="1">
      <c r="A139" s="303">
        <v>113</v>
      </c>
      <c r="B139" s="184" t="s">
        <v>3567</v>
      </c>
      <c r="C139" s="185">
        <v>645160000</v>
      </c>
      <c r="D139" s="264"/>
    </row>
    <row r="140" spans="1:4" s="178" customFormat="1" ht="27.6">
      <c r="A140" s="303">
        <v>114</v>
      </c>
      <c r="B140" s="184" t="s">
        <v>3568</v>
      </c>
      <c r="C140" s="185">
        <v>637081000</v>
      </c>
      <c r="D140" s="264"/>
    </row>
    <row r="141" spans="1:4" s="178" customFormat="1">
      <c r="A141" s="303">
        <v>115</v>
      </c>
      <c r="B141" s="184" t="s">
        <v>3569</v>
      </c>
      <c r="C141" s="185">
        <v>628340000</v>
      </c>
      <c r="D141" s="264"/>
    </row>
    <row r="142" spans="1:4" s="178" customFormat="1">
      <c r="A142" s="303">
        <v>116</v>
      </c>
      <c r="B142" s="184" t="s">
        <v>3570</v>
      </c>
      <c r="C142" s="185">
        <v>615992000</v>
      </c>
      <c r="D142" s="264"/>
    </row>
    <row r="143" spans="1:4" s="178" customFormat="1">
      <c r="A143" s="303">
        <v>117</v>
      </c>
      <c r="B143" s="184" t="s">
        <v>3571</v>
      </c>
      <c r="C143" s="185">
        <v>632288000</v>
      </c>
      <c r="D143" s="264"/>
    </row>
    <row r="144" spans="1:4" s="178" customFormat="1">
      <c r="A144" s="303">
        <v>118</v>
      </c>
      <c r="B144" s="184" t="s">
        <v>3572</v>
      </c>
      <c r="C144" s="185">
        <v>653979000</v>
      </c>
      <c r="D144" s="264"/>
    </row>
    <row r="145" spans="1:4" s="178" customFormat="1">
      <c r="A145" s="303">
        <v>119</v>
      </c>
      <c r="B145" s="184" t="s">
        <v>3573</v>
      </c>
      <c r="C145" s="185">
        <v>632332000</v>
      </c>
      <c r="D145" s="264"/>
    </row>
    <row r="146" spans="1:4" s="178" customFormat="1" ht="27.6">
      <c r="A146" s="303">
        <v>120</v>
      </c>
      <c r="B146" s="184" t="s">
        <v>3574</v>
      </c>
      <c r="C146" s="185">
        <v>670420000</v>
      </c>
      <c r="D146" s="264"/>
    </row>
    <row r="147" spans="1:4" s="178" customFormat="1">
      <c r="A147" s="303">
        <v>121</v>
      </c>
      <c r="B147" s="184" t="s">
        <v>3575</v>
      </c>
      <c r="C147" s="185">
        <v>644243000</v>
      </c>
      <c r="D147" s="264"/>
    </row>
    <row r="148" spans="1:4" s="178" customFormat="1">
      <c r="A148" s="303">
        <v>122</v>
      </c>
      <c r="B148" s="190" t="s">
        <v>3576</v>
      </c>
      <c r="C148" s="185">
        <v>618500000</v>
      </c>
      <c r="D148" s="264"/>
    </row>
    <row r="149" spans="1:4" s="178" customFormat="1">
      <c r="A149" s="303">
        <v>123</v>
      </c>
      <c r="B149" s="184" t="s">
        <v>3577</v>
      </c>
      <c r="C149" s="185">
        <v>635020000</v>
      </c>
      <c r="D149" s="264"/>
    </row>
    <row r="150" spans="1:4" s="178" customFormat="1">
      <c r="A150" s="303">
        <v>124</v>
      </c>
      <c r="B150" s="184" t="s">
        <v>3578</v>
      </c>
      <c r="C150" s="185">
        <v>617249000</v>
      </c>
      <c r="D150" s="264"/>
    </row>
    <row r="151" spans="1:4" s="178" customFormat="1" ht="27.6">
      <c r="A151" s="303">
        <v>125</v>
      </c>
      <c r="B151" s="184" t="s">
        <v>3579</v>
      </c>
      <c r="C151" s="185">
        <v>662403000</v>
      </c>
      <c r="D151" s="264"/>
    </row>
    <row r="152" spans="1:4" s="178" customFormat="1">
      <c r="A152" s="303">
        <v>126</v>
      </c>
      <c r="B152" s="184" t="s">
        <v>3580</v>
      </c>
      <c r="C152" s="185">
        <v>623860000</v>
      </c>
      <c r="D152" s="264"/>
    </row>
    <row r="153" spans="1:4" s="178" customFormat="1" ht="27.6">
      <c r="A153" s="303">
        <v>127</v>
      </c>
      <c r="B153" s="184" t="s">
        <v>3581</v>
      </c>
      <c r="C153" s="185">
        <v>667141000</v>
      </c>
      <c r="D153" s="264"/>
    </row>
    <row r="154" spans="1:4" s="178" customFormat="1">
      <c r="A154" s="303">
        <v>128</v>
      </c>
      <c r="B154" s="184" t="s">
        <v>3582</v>
      </c>
      <c r="C154" s="185">
        <v>681908000</v>
      </c>
      <c r="D154" s="264"/>
    </row>
    <row r="155" spans="1:4" s="178" customFormat="1">
      <c r="A155" s="303">
        <v>129</v>
      </c>
      <c r="B155" s="184" t="s">
        <v>3583</v>
      </c>
      <c r="C155" s="185">
        <v>629867000</v>
      </c>
      <c r="D155" s="264"/>
    </row>
    <row r="156" spans="1:4" s="178" customFormat="1">
      <c r="A156" s="303">
        <v>130</v>
      </c>
      <c r="B156" s="184" t="s">
        <v>3584</v>
      </c>
      <c r="C156" s="185">
        <v>658365000</v>
      </c>
      <c r="D156" s="264"/>
    </row>
    <row r="157" spans="1:4" s="178" customFormat="1" ht="27.6">
      <c r="A157" s="303">
        <v>131</v>
      </c>
      <c r="B157" s="184" t="s">
        <v>3585</v>
      </c>
      <c r="C157" s="185">
        <v>648113000</v>
      </c>
      <c r="D157" s="264"/>
    </row>
    <row r="158" spans="1:4" s="178" customFormat="1">
      <c r="A158" s="303">
        <v>132</v>
      </c>
      <c r="B158" s="184" t="s">
        <v>3586</v>
      </c>
      <c r="C158" s="185">
        <v>676561000</v>
      </c>
      <c r="D158" s="264"/>
    </row>
    <row r="159" spans="1:4" s="178" customFormat="1">
      <c r="A159" s="303">
        <v>133</v>
      </c>
      <c r="B159" s="184" t="s">
        <v>3587</v>
      </c>
      <c r="C159" s="185">
        <v>662008000</v>
      </c>
      <c r="D159" s="264"/>
    </row>
    <row r="160" spans="1:4" s="178" customFormat="1">
      <c r="A160" s="303">
        <v>134</v>
      </c>
      <c r="B160" s="184" t="s">
        <v>3588</v>
      </c>
      <c r="C160" s="185">
        <v>651674000</v>
      </c>
      <c r="D160" s="264"/>
    </row>
    <row r="161" spans="1:4" s="178" customFormat="1">
      <c r="A161" s="303">
        <v>135</v>
      </c>
      <c r="B161" s="184" t="s">
        <v>3589</v>
      </c>
      <c r="C161" s="185">
        <v>655423000</v>
      </c>
      <c r="D161" s="264"/>
    </row>
    <row r="162" spans="1:4" s="178" customFormat="1">
      <c r="A162" s="303">
        <v>136</v>
      </c>
      <c r="B162" s="184" t="s">
        <v>3590</v>
      </c>
      <c r="C162" s="185">
        <v>629001000</v>
      </c>
      <c r="D162" s="264"/>
    </row>
    <row r="163" spans="1:4" s="178" customFormat="1" ht="27.6">
      <c r="A163" s="303">
        <v>137</v>
      </c>
      <c r="B163" s="184" t="s">
        <v>3591</v>
      </c>
      <c r="C163" s="185">
        <v>653004000</v>
      </c>
      <c r="D163" s="264"/>
    </row>
    <row r="164" spans="1:4" s="178" customFormat="1">
      <c r="A164" s="303">
        <v>138</v>
      </c>
      <c r="B164" s="184" t="s">
        <v>3592</v>
      </c>
      <c r="C164" s="185">
        <v>646849000</v>
      </c>
      <c r="D164" s="264"/>
    </row>
    <row r="165" spans="1:4" s="178" customFormat="1">
      <c r="A165" s="303">
        <v>139</v>
      </c>
      <c r="B165" s="184" t="s">
        <v>3593</v>
      </c>
      <c r="C165" s="185">
        <v>626828000</v>
      </c>
      <c r="D165" s="264"/>
    </row>
    <row r="166" spans="1:4" s="178" customFormat="1">
      <c r="A166" s="303">
        <v>140</v>
      </c>
      <c r="B166" s="184" t="s">
        <v>3594</v>
      </c>
      <c r="C166" s="185">
        <v>614276000</v>
      </c>
      <c r="D166" s="264"/>
    </row>
    <row r="167" spans="1:4" s="178" customFormat="1">
      <c r="A167" s="303">
        <v>141</v>
      </c>
      <c r="B167" s="184" t="s">
        <v>3595</v>
      </c>
      <c r="C167" s="185">
        <v>657623000</v>
      </c>
      <c r="D167" s="264"/>
    </row>
    <row r="168" spans="1:4" s="178" customFormat="1" ht="27.6">
      <c r="A168" s="303">
        <v>142</v>
      </c>
      <c r="B168" s="184" t="s">
        <v>3596</v>
      </c>
      <c r="C168" s="185">
        <v>678886000</v>
      </c>
      <c r="D168" s="264"/>
    </row>
    <row r="169" spans="1:4" s="178" customFormat="1">
      <c r="A169" s="303">
        <v>143</v>
      </c>
      <c r="B169" s="184" t="s">
        <v>3597</v>
      </c>
      <c r="C169" s="185">
        <v>669358000</v>
      </c>
      <c r="D169" s="264"/>
    </row>
    <row r="170" spans="1:4" s="178" customFormat="1">
      <c r="A170" s="303">
        <v>144</v>
      </c>
      <c r="B170" s="190" t="s">
        <v>3598</v>
      </c>
      <c r="C170" s="185">
        <v>638625000</v>
      </c>
      <c r="D170" s="264"/>
    </row>
    <row r="171" spans="1:4" s="178" customFormat="1">
      <c r="A171" s="303">
        <v>145</v>
      </c>
      <c r="B171" s="190" t="s">
        <v>3599</v>
      </c>
      <c r="C171" s="185">
        <v>632934000</v>
      </c>
      <c r="D171" s="264"/>
    </row>
    <row r="172" spans="1:4" s="178" customFormat="1">
      <c r="A172" s="303">
        <v>146</v>
      </c>
      <c r="B172" s="190" t="s">
        <v>3600</v>
      </c>
      <c r="C172" s="185">
        <v>607538000</v>
      </c>
      <c r="D172" s="264"/>
    </row>
    <row r="173" spans="1:4" s="178" customFormat="1">
      <c r="A173" s="303">
        <v>147</v>
      </c>
      <c r="B173" s="190" t="s">
        <v>3601</v>
      </c>
      <c r="C173" s="185">
        <v>635741000</v>
      </c>
      <c r="D173" s="264"/>
    </row>
    <row r="174" spans="1:4" s="178" customFormat="1">
      <c r="A174" s="303">
        <v>148</v>
      </c>
      <c r="B174" s="190" t="s">
        <v>3602</v>
      </c>
      <c r="C174" s="185">
        <v>628978000</v>
      </c>
      <c r="D174" s="264"/>
    </row>
    <row r="175" spans="1:4" s="178" customFormat="1">
      <c r="A175" s="303">
        <v>149</v>
      </c>
      <c r="B175" s="190" t="s">
        <v>3603</v>
      </c>
      <c r="C175" s="185">
        <v>682582000</v>
      </c>
      <c r="D175" s="264"/>
    </row>
    <row r="176" spans="1:4" s="178" customFormat="1">
      <c r="A176" s="303">
        <v>150</v>
      </c>
      <c r="B176" s="190" t="s">
        <v>3604</v>
      </c>
      <c r="C176" s="185">
        <v>607569000</v>
      </c>
      <c r="D176" s="264"/>
    </row>
    <row r="177" spans="1:4" s="178" customFormat="1">
      <c r="A177" s="303">
        <v>151</v>
      </c>
      <c r="B177" s="190" t="s">
        <v>3605</v>
      </c>
      <c r="C177" s="185">
        <v>612352000</v>
      </c>
      <c r="D177" s="264"/>
    </row>
    <row r="178" spans="1:4" s="178" customFormat="1">
      <c r="A178" s="303">
        <v>152</v>
      </c>
      <c r="B178" s="190" t="s">
        <v>3606</v>
      </c>
      <c r="C178" s="185">
        <v>610883000</v>
      </c>
      <c r="D178" s="264"/>
    </row>
    <row r="179" spans="1:4" s="178" customFormat="1">
      <c r="A179" s="303">
        <v>153</v>
      </c>
      <c r="B179" s="190" t="s">
        <v>3607</v>
      </c>
      <c r="C179" s="185">
        <v>655402000</v>
      </c>
      <c r="D179" s="264"/>
    </row>
    <row r="180" spans="1:4" s="178" customFormat="1">
      <c r="A180" s="303">
        <v>154</v>
      </c>
      <c r="B180" s="190" t="s">
        <v>3608</v>
      </c>
      <c r="C180" s="185">
        <v>640600000</v>
      </c>
      <c r="D180" s="264"/>
    </row>
    <row r="181" spans="1:4" s="178" customFormat="1">
      <c r="A181" s="303">
        <v>155</v>
      </c>
      <c r="B181" s="184" t="s">
        <v>3609</v>
      </c>
      <c r="C181" s="185">
        <v>666295000</v>
      </c>
      <c r="D181" s="264"/>
    </row>
    <row r="182" spans="1:4" s="178" customFormat="1">
      <c r="A182" s="303">
        <v>156</v>
      </c>
      <c r="B182" s="190" t="s">
        <v>3610</v>
      </c>
      <c r="C182" s="185">
        <v>626074000</v>
      </c>
      <c r="D182" s="264"/>
    </row>
    <row r="183" spans="1:4" s="178" customFormat="1">
      <c r="A183" s="303">
        <v>157</v>
      </c>
      <c r="B183" s="190" t="s">
        <v>3611</v>
      </c>
      <c r="C183" s="185">
        <v>629160000</v>
      </c>
      <c r="D183" s="264"/>
    </row>
    <row r="184" spans="1:4" s="178" customFormat="1">
      <c r="A184" s="303">
        <v>158</v>
      </c>
      <c r="B184" s="190" t="s">
        <v>3612</v>
      </c>
      <c r="C184" s="185">
        <v>614798000</v>
      </c>
      <c r="D184" s="264"/>
    </row>
    <row r="185" spans="1:4" s="178" customFormat="1">
      <c r="A185" s="303">
        <v>159</v>
      </c>
      <c r="B185" s="190" t="s">
        <v>3613</v>
      </c>
      <c r="C185" s="185">
        <v>621804000</v>
      </c>
      <c r="D185" s="264"/>
    </row>
    <row r="186" spans="1:4" s="178" customFormat="1">
      <c r="A186" s="303">
        <v>160</v>
      </c>
      <c r="B186" s="190" t="s">
        <v>3614</v>
      </c>
      <c r="C186" s="185">
        <v>625223000</v>
      </c>
      <c r="D186" s="264"/>
    </row>
    <row r="187" spans="1:4" s="178" customFormat="1">
      <c r="A187" s="303">
        <v>161</v>
      </c>
      <c r="B187" s="190" t="s">
        <v>3615</v>
      </c>
      <c r="C187" s="185">
        <v>651077000</v>
      </c>
      <c r="D187" s="264"/>
    </row>
    <row r="188" spans="1:4" s="178" customFormat="1">
      <c r="A188" s="303">
        <v>162</v>
      </c>
      <c r="B188" s="190" t="s">
        <v>3616</v>
      </c>
      <c r="C188" s="185">
        <v>662524000</v>
      </c>
      <c r="D188" s="264"/>
    </row>
  </sheetData>
  <pageMargins left="0.39370078740157483" right="0.39370078740157483" top="0.39370078740157483" bottom="0.47244094488188981" header="0.31496062992125984" footer="0.31496062992125984"/>
  <pageSetup paperSize="403" scale="80" firstPageNumber="338" fitToHeight="0" orientation="landscape" useFirstPageNumber="1" horizontalDpi="200" verticalDpi="200" r:id="rId1"/>
  <headerFooter>
    <oddFooter>&amp;CInformasi APBD Tahun 2016&amp;R&amp;P</oddFooter>
  </headerFooter>
</worksheet>
</file>

<file path=xl/worksheets/sheet47.xml><?xml version="1.0" encoding="utf-8"?>
<worksheet xmlns="http://schemas.openxmlformats.org/spreadsheetml/2006/main" xmlns:r="http://schemas.openxmlformats.org/officeDocument/2006/relationships">
  <sheetPr>
    <tabColor rgb="FFFFFF00"/>
    <pageSetUpPr fitToPage="1"/>
  </sheetPr>
  <dimension ref="A1:F75"/>
  <sheetViews>
    <sheetView view="pageBreakPreview" topLeftCell="A64" zoomScaleSheetLayoutView="100" workbookViewId="0">
      <selection activeCell="A72" sqref="A72:A74"/>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162</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162</v>
      </c>
      <c r="C6" s="154">
        <f>SUM(C60,C8)</f>
        <v>6386946000</v>
      </c>
      <c r="D6" s="155"/>
      <c r="E6" s="155"/>
      <c r="F6" s="155"/>
    </row>
    <row r="7" spans="1:6" s="156" customFormat="1">
      <c r="A7" s="157"/>
      <c r="B7" s="153"/>
      <c r="C7" s="154"/>
      <c r="D7" s="155"/>
      <c r="E7" s="155"/>
      <c r="F7" s="155"/>
    </row>
    <row r="8" spans="1:6" s="156" customFormat="1">
      <c r="A8" s="157" t="s">
        <v>8798</v>
      </c>
      <c r="B8" s="153" t="s">
        <v>166</v>
      </c>
      <c r="C8" s="154">
        <f>SUM(C9,C20,C27,C30,C34,C44,C57)</f>
        <v>6261946000</v>
      </c>
      <c r="D8" s="155"/>
      <c r="E8" s="155"/>
      <c r="F8" s="155"/>
    </row>
    <row r="9" spans="1:6" s="156" customFormat="1" ht="27.6">
      <c r="A9" s="290" t="s">
        <v>8799</v>
      </c>
      <c r="B9" s="174" t="s">
        <v>187</v>
      </c>
      <c r="C9" s="154">
        <f>SUM(C10:C18)</f>
        <v>126000000</v>
      </c>
      <c r="D9" s="155"/>
      <c r="E9" s="155"/>
      <c r="F9" s="155"/>
    </row>
    <row r="10" spans="1:6" ht="27.6">
      <c r="A10" s="291" t="s">
        <v>3</v>
      </c>
      <c r="B10" s="171" t="s">
        <v>188</v>
      </c>
      <c r="C10" s="172">
        <v>4000000</v>
      </c>
      <c r="D10" s="262" t="s">
        <v>8755</v>
      </c>
      <c r="E10" s="262" t="s">
        <v>8756</v>
      </c>
      <c r="F10" s="262" t="s">
        <v>162</v>
      </c>
    </row>
    <row r="11" spans="1:6" ht="27.6">
      <c r="A11" s="291" t="s">
        <v>4</v>
      </c>
      <c r="B11" s="171" t="s">
        <v>189</v>
      </c>
      <c r="C11" s="172">
        <v>18000000</v>
      </c>
      <c r="D11" s="262" t="s">
        <v>7114</v>
      </c>
      <c r="E11" s="262" t="s">
        <v>5192</v>
      </c>
      <c r="F11" s="262" t="s">
        <v>5335</v>
      </c>
    </row>
    <row r="12" spans="1:6" ht="27.6">
      <c r="A12" s="291" t="s">
        <v>5</v>
      </c>
      <c r="B12" s="171" t="s">
        <v>362</v>
      </c>
      <c r="C12" s="172">
        <v>13200000</v>
      </c>
      <c r="D12" s="262" t="s">
        <v>7115</v>
      </c>
      <c r="E12" s="262" t="s">
        <v>7116</v>
      </c>
      <c r="F12" s="262" t="s">
        <v>162</v>
      </c>
    </row>
    <row r="13" spans="1:6" ht="27.6">
      <c r="A13" s="291" t="s">
        <v>8800</v>
      </c>
      <c r="B13" s="171" t="s">
        <v>191</v>
      </c>
      <c r="C13" s="172">
        <v>18000000</v>
      </c>
      <c r="D13" s="262" t="s">
        <v>7117</v>
      </c>
      <c r="E13" s="262" t="s">
        <v>8757</v>
      </c>
      <c r="F13" s="262" t="s">
        <v>162</v>
      </c>
    </row>
    <row r="14" spans="1:6" ht="96.6">
      <c r="A14" s="291" t="s">
        <v>71</v>
      </c>
      <c r="B14" s="171" t="s">
        <v>192</v>
      </c>
      <c r="C14" s="172">
        <v>9000000</v>
      </c>
      <c r="D14" s="262" t="s">
        <v>7118</v>
      </c>
      <c r="E14" s="262" t="s">
        <v>8758</v>
      </c>
      <c r="F14" s="262" t="s">
        <v>162</v>
      </c>
    </row>
    <row r="15" spans="1:6" ht="55.2">
      <c r="A15" s="291" t="s">
        <v>8801</v>
      </c>
      <c r="B15" s="171" t="s">
        <v>363</v>
      </c>
      <c r="C15" s="172">
        <v>12000000</v>
      </c>
      <c r="D15" s="262" t="s">
        <v>7119</v>
      </c>
      <c r="E15" s="262" t="s">
        <v>7120</v>
      </c>
      <c r="F15" s="262" t="s">
        <v>162</v>
      </c>
    </row>
    <row r="16" spans="1:6" ht="41.4">
      <c r="A16" s="291" t="s">
        <v>8802</v>
      </c>
      <c r="B16" s="171" t="s">
        <v>900</v>
      </c>
      <c r="C16" s="172">
        <v>4000000</v>
      </c>
      <c r="D16" s="262" t="s">
        <v>7121</v>
      </c>
      <c r="E16" s="262" t="s">
        <v>7122</v>
      </c>
      <c r="F16" s="262" t="s">
        <v>162</v>
      </c>
    </row>
    <row r="17" spans="1:6" ht="41.4">
      <c r="A17" s="291" t="s">
        <v>8803</v>
      </c>
      <c r="B17" s="171" t="s">
        <v>195</v>
      </c>
      <c r="C17" s="172">
        <v>12720000</v>
      </c>
      <c r="D17" s="262" t="s">
        <v>7123</v>
      </c>
      <c r="E17" s="262" t="s">
        <v>8759</v>
      </c>
      <c r="F17" s="262" t="s">
        <v>162</v>
      </c>
    </row>
    <row r="18" spans="1:6" ht="69">
      <c r="A18" s="291" t="s">
        <v>8804</v>
      </c>
      <c r="B18" s="171" t="s">
        <v>196</v>
      </c>
      <c r="C18" s="172">
        <v>35080000</v>
      </c>
      <c r="D18" s="262" t="s">
        <v>7124</v>
      </c>
      <c r="E18" s="262" t="s">
        <v>8760</v>
      </c>
      <c r="F18" s="262" t="s">
        <v>162</v>
      </c>
    </row>
    <row r="19" spans="1:6">
      <c r="A19" s="170"/>
      <c r="B19" s="171"/>
      <c r="C19" s="172"/>
      <c r="D19" s="263"/>
      <c r="E19" s="263"/>
      <c r="F19" s="263"/>
    </row>
    <row r="20" spans="1:6" s="156" customFormat="1" ht="27.6">
      <c r="A20" s="290" t="s">
        <v>8805</v>
      </c>
      <c r="B20" s="174" t="s">
        <v>198</v>
      </c>
      <c r="C20" s="154">
        <f>SUM(C21:C25)</f>
        <v>5112000000</v>
      </c>
      <c r="D20" s="263"/>
      <c r="E20" s="263"/>
      <c r="F20" s="263"/>
    </row>
    <row r="21" spans="1:6">
      <c r="A21" s="291" t="s">
        <v>3</v>
      </c>
      <c r="B21" s="171" t="s">
        <v>1195</v>
      </c>
      <c r="C21" s="172">
        <v>5000000000</v>
      </c>
      <c r="D21" s="263" t="s">
        <v>8761</v>
      </c>
      <c r="E21" s="263">
        <v>1</v>
      </c>
      <c r="F21" s="263" t="s">
        <v>5335</v>
      </c>
    </row>
    <row r="22" spans="1:6" ht="27.6">
      <c r="A22" s="291" t="s">
        <v>4</v>
      </c>
      <c r="B22" s="171" t="s">
        <v>199</v>
      </c>
      <c r="C22" s="172">
        <v>10000000</v>
      </c>
      <c r="D22" s="262" t="s">
        <v>7125</v>
      </c>
      <c r="E22" s="262" t="s">
        <v>8762</v>
      </c>
      <c r="F22" s="262" t="s">
        <v>162</v>
      </c>
    </row>
    <row r="23" spans="1:6" ht="27.6">
      <c r="A23" s="291" t="s">
        <v>5</v>
      </c>
      <c r="B23" s="171" t="s">
        <v>201</v>
      </c>
      <c r="C23" s="172">
        <v>30000000</v>
      </c>
      <c r="D23" s="262" t="s">
        <v>7126</v>
      </c>
      <c r="E23" s="262" t="s">
        <v>6442</v>
      </c>
      <c r="F23" s="262" t="s">
        <v>162</v>
      </c>
    </row>
    <row r="24" spans="1:6" ht="27.6">
      <c r="A24" s="291" t="s">
        <v>8800</v>
      </c>
      <c r="B24" s="171" t="s">
        <v>202</v>
      </c>
      <c r="C24" s="172">
        <v>60000000</v>
      </c>
      <c r="D24" s="262" t="s">
        <v>7127</v>
      </c>
      <c r="E24" s="262" t="s">
        <v>8763</v>
      </c>
      <c r="F24" s="262" t="s">
        <v>162</v>
      </c>
    </row>
    <row r="25" spans="1:6" ht="41.4">
      <c r="A25" s="291" t="s">
        <v>71</v>
      </c>
      <c r="B25" s="171" t="s">
        <v>204</v>
      </c>
      <c r="C25" s="172">
        <v>12000000</v>
      </c>
      <c r="D25" s="262" t="s">
        <v>7128</v>
      </c>
      <c r="E25" s="262" t="s">
        <v>7129</v>
      </c>
      <c r="F25" s="262" t="s">
        <v>162</v>
      </c>
    </row>
    <row r="26" spans="1:6">
      <c r="A26" s="170"/>
      <c r="B26" s="171"/>
      <c r="C26" s="172"/>
      <c r="D26" s="263"/>
      <c r="E26" s="263"/>
      <c r="F26" s="263"/>
    </row>
    <row r="27" spans="1:6" s="156" customFormat="1" ht="27.6">
      <c r="A27" s="290" t="s">
        <v>8806</v>
      </c>
      <c r="B27" s="174" t="s">
        <v>207</v>
      </c>
      <c r="C27" s="154">
        <f>SUM(C28)</f>
        <v>40000000</v>
      </c>
      <c r="D27" s="263"/>
      <c r="E27" s="263"/>
      <c r="F27" s="263"/>
    </row>
    <row r="28" spans="1:6" ht="27.6">
      <c r="A28" s="291" t="s">
        <v>3</v>
      </c>
      <c r="B28" s="171" t="s">
        <v>1579</v>
      </c>
      <c r="C28" s="172">
        <v>40000000</v>
      </c>
      <c r="D28" s="262" t="s">
        <v>7130</v>
      </c>
      <c r="E28" s="262" t="s">
        <v>5254</v>
      </c>
      <c r="F28" s="262" t="s">
        <v>162</v>
      </c>
    </row>
    <row r="29" spans="1:6">
      <c r="A29" s="170"/>
      <c r="B29" s="171"/>
      <c r="C29" s="172"/>
      <c r="D29" s="262"/>
      <c r="E29" s="262"/>
      <c r="F29" s="262"/>
    </row>
    <row r="30" spans="1:6" s="156" customFormat="1" ht="27.6">
      <c r="A30" s="290" t="s">
        <v>8807</v>
      </c>
      <c r="B30" s="176" t="s">
        <v>209</v>
      </c>
      <c r="C30" s="154">
        <f>SUM(C31:C32)</f>
        <v>68300000</v>
      </c>
      <c r="D30" s="262"/>
      <c r="E30" s="262"/>
      <c r="F30" s="262"/>
    </row>
    <row r="31" spans="1:6" ht="41.4">
      <c r="A31" s="291" t="s">
        <v>3</v>
      </c>
      <c r="B31" s="171" t="s">
        <v>210</v>
      </c>
      <c r="C31" s="172">
        <v>63300000</v>
      </c>
      <c r="D31" s="262" t="s">
        <v>7131</v>
      </c>
      <c r="E31" s="262" t="s">
        <v>8764</v>
      </c>
      <c r="F31" s="262" t="s">
        <v>162</v>
      </c>
    </row>
    <row r="32" spans="1:6" ht="27.6">
      <c r="A32" s="291" t="s">
        <v>4</v>
      </c>
      <c r="B32" s="171" t="s">
        <v>371</v>
      </c>
      <c r="C32" s="172">
        <v>5000000</v>
      </c>
      <c r="D32" s="262" t="s">
        <v>8765</v>
      </c>
      <c r="E32" s="262" t="s">
        <v>8766</v>
      </c>
      <c r="F32" s="262" t="s">
        <v>162</v>
      </c>
    </row>
    <row r="33" spans="1:6">
      <c r="A33" s="170"/>
      <c r="B33" s="171"/>
      <c r="C33" s="172"/>
      <c r="D33" s="263"/>
      <c r="E33" s="263"/>
      <c r="F33" s="263"/>
    </row>
    <row r="34" spans="1:6" s="156" customFormat="1">
      <c r="A34" s="290" t="s">
        <v>8808</v>
      </c>
      <c r="B34" s="174" t="s">
        <v>1648</v>
      </c>
      <c r="C34" s="154">
        <f>SUM(C35:C42)</f>
        <v>530344000</v>
      </c>
      <c r="D34" s="262"/>
      <c r="E34" s="262"/>
      <c r="F34" s="262"/>
    </row>
    <row r="35" spans="1:6" ht="41.4">
      <c r="A35" s="291" t="s">
        <v>3</v>
      </c>
      <c r="B35" s="171" t="s">
        <v>1649</v>
      </c>
      <c r="C35" s="172">
        <v>97000000</v>
      </c>
      <c r="D35" s="262" t="s">
        <v>8767</v>
      </c>
      <c r="E35" s="262" t="s">
        <v>8768</v>
      </c>
      <c r="F35" s="262" t="s">
        <v>5335</v>
      </c>
    </row>
    <row r="36" spans="1:6" ht="27.6">
      <c r="A36" s="291" t="s">
        <v>4</v>
      </c>
      <c r="B36" s="171" t="s">
        <v>1650</v>
      </c>
      <c r="C36" s="172">
        <v>39990000</v>
      </c>
      <c r="D36" s="262" t="s">
        <v>8769</v>
      </c>
      <c r="E36" s="262" t="s">
        <v>8770</v>
      </c>
      <c r="F36" s="262" t="s">
        <v>162</v>
      </c>
    </row>
    <row r="37" spans="1:6" ht="41.4">
      <c r="A37" s="291" t="s">
        <v>5</v>
      </c>
      <c r="B37" s="171" t="s">
        <v>1651</v>
      </c>
      <c r="C37" s="172">
        <v>50000000</v>
      </c>
      <c r="D37" s="262" t="s">
        <v>7133</v>
      </c>
      <c r="E37" s="262" t="s">
        <v>8771</v>
      </c>
      <c r="F37" s="262" t="s">
        <v>162</v>
      </c>
    </row>
    <row r="38" spans="1:6" ht="41.4">
      <c r="A38" s="291" t="s">
        <v>8800</v>
      </c>
      <c r="B38" s="171" t="s">
        <v>1652</v>
      </c>
      <c r="C38" s="172">
        <v>28458000</v>
      </c>
      <c r="D38" s="262" t="s">
        <v>8772</v>
      </c>
      <c r="E38" s="262" t="s">
        <v>8773</v>
      </c>
      <c r="F38" s="262" t="s">
        <v>5335</v>
      </c>
    </row>
    <row r="39" spans="1:6" ht="41.4">
      <c r="A39" s="291" t="s">
        <v>71</v>
      </c>
      <c r="B39" s="171" t="s">
        <v>1653</v>
      </c>
      <c r="C39" s="172">
        <v>39960000</v>
      </c>
      <c r="D39" s="262" t="s">
        <v>8774</v>
      </c>
      <c r="E39" s="262" t="s">
        <v>8775</v>
      </c>
      <c r="F39" s="262" t="s">
        <v>162</v>
      </c>
    </row>
    <row r="40" spans="1:6" ht="41.4">
      <c r="A40" s="291" t="s">
        <v>8801</v>
      </c>
      <c r="B40" s="171" t="s">
        <v>1654</v>
      </c>
      <c r="C40" s="172">
        <v>39990000</v>
      </c>
      <c r="D40" s="262" t="s">
        <v>8776</v>
      </c>
      <c r="E40" s="262" t="s">
        <v>8770</v>
      </c>
      <c r="F40" s="262" t="s">
        <v>162</v>
      </c>
    </row>
    <row r="41" spans="1:6" ht="41.4">
      <c r="A41" s="291" t="s">
        <v>8802</v>
      </c>
      <c r="B41" s="171" t="s">
        <v>1655</v>
      </c>
      <c r="C41" s="172">
        <v>59946000</v>
      </c>
      <c r="D41" s="262" t="s">
        <v>8777</v>
      </c>
      <c r="E41" s="262" t="s">
        <v>8778</v>
      </c>
      <c r="F41" s="262" t="s">
        <v>5335</v>
      </c>
    </row>
    <row r="42" spans="1:6" ht="41.4">
      <c r="A42" s="291" t="s">
        <v>8803</v>
      </c>
      <c r="B42" s="171" t="s">
        <v>1656</v>
      </c>
      <c r="C42" s="172">
        <v>175000000</v>
      </c>
      <c r="D42" s="262" t="s">
        <v>8779</v>
      </c>
      <c r="E42" s="262" t="s">
        <v>8780</v>
      </c>
      <c r="F42" s="262" t="s">
        <v>5335</v>
      </c>
    </row>
    <row r="43" spans="1:6">
      <c r="A43" s="170"/>
      <c r="B43" s="171"/>
      <c r="C43" s="172"/>
      <c r="D43" s="262"/>
      <c r="E43" s="262"/>
      <c r="F43" s="262"/>
    </row>
    <row r="44" spans="1:6" s="156" customFormat="1">
      <c r="A44" s="290" t="s">
        <v>8809</v>
      </c>
      <c r="B44" s="174" t="s">
        <v>1646</v>
      </c>
      <c r="C44" s="154">
        <f>SUM(C45:C55)</f>
        <v>376302000</v>
      </c>
      <c r="D44" s="262"/>
      <c r="E44" s="262"/>
      <c r="F44" s="262"/>
    </row>
    <row r="45" spans="1:6" ht="27.6">
      <c r="A45" s="291" t="s">
        <v>3</v>
      </c>
      <c r="B45" s="171" t="s">
        <v>1657</v>
      </c>
      <c r="C45" s="172">
        <v>10000000</v>
      </c>
      <c r="D45" s="262" t="s">
        <v>7134</v>
      </c>
      <c r="E45" s="262" t="s">
        <v>8781</v>
      </c>
      <c r="F45" s="262" t="s">
        <v>5335</v>
      </c>
    </row>
    <row r="46" spans="1:6" ht="27.6">
      <c r="A46" s="291" t="s">
        <v>4</v>
      </c>
      <c r="B46" s="171" t="s">
        <v>1658</v>
      </c>
      <c r="C46" s="172">
        <v>10000000</v>
      </c>
      <c r="D46" s="262" t="s">
        <v>7135</v>
      </c>
      <c r="E46" s="262" t="s">
        <v>8782</v>
      </c>
      <c r="F46" s="262" t="s">
        <v>162</v>
      </c>
    </row>
    <row r="47" spans="1:6" ht="41.4">
      <c r="A47" s="291" t="s">
        <v>5</v>
      </c>
      <c r="B47" s="171" t="s">
        <v>1659</v>
      </c>
      <c r="C47" s="172">
        <v>19995000</v>
      </c>
      <c r="D47" s="262" t="s">
        <v>7136</v>
      </c>
      <c r="E47" s="262" t="s">
        <v>8783</v>
      </c>
      <c r="F47" s="262" t="s">
        <v>5335</v>
      </c>
    </row>
    <row r="48" spans="1:6" ht="27.6">
      <c r="A48" s="291" t="s">
        <v>8800</v>
      </c>
      <c r="B48" s="171" t="s">
        <v>1660</v>
      </c>
      <c r="C48" s="172">
        <v>55000000</v>
      </c>
      <c r="D48" s="262" t="s">
        <v>7137</v>
      </c>
      <c r="E48" s="262" t="s">
        <v>8784</v>
      </c>
      <c r="F48" s="262" t="s">
        <v>5335</v>
      </c>
    </row>
    <row r="49" spans="1:6" ht="27.6">
      <c r="A49" s="291" t="s">
        <v>71</v>
      </c>
      <c r="B49" s="171" t="s">
        <v>1661</v>
      </c>
      <c r="C49" s="172">
        <v>25000000</v>
      </c>
      <c r="D49" s="262" t="s">
        <v>7138</v>
      </c>
      <c r="E49" s="262" t="s">
        <v>8785</v>
      </c>
      <c r="F49" s="262" t="s">
        <v>5335</v>
      </c>
    </row>
    <row r="50" spans="1:6" ht="27.6">
      <c r="A50" s="291" t="s">
        <v>8801</v>
      </c>
      <c r="B50" s="171" t="s">
        <v>1662</v>
      </c>
      <c r="C50" s="172">
        <v>87447000</v>
      </c>
      <c r="D50" s="262" t="s">
        <v>7139</v>
      </c>
      <c r="E50" s="262" t="s">
        <v>8786</v>
      </c>
      <c r="F50" s="262" t="s">
        <v>5335</v>
      </c>
    </row>
    <row r="51" spans="1:6" ht="41.4">
      <c r="A51" s="291" t="s">
        <v>8802</v>
      </c>
      <c r="B51" s="171" t="s">
        <v>1647</v>
      </c>
      <c r="C51" s="172">
        <v>84000000</v>
      </c>
      <c r="D51" s="262" t="s">
        <v>8787</v>
      </c>
      <c r="E51" s="262" t="s">
        <v>8788</v>
      </c>
      <c r="F51" s="262" t="s">
        <v>5335</v>
      </c>
    </row>
    <row r="52" spans="1:6" ht="41.4">
      <c r="A52" s="291" t="s">
        <v>8803</v>
      </c>
      <c r="B52" s="171" t="s">
        <v>1663</v>
      </c>
      <c r="C52" s="172">
        <v>28510000</v>
      </c>
      <c r="D52" s="262" t="s">
        <v>7140</v>
      </c>
      <c r="E52" s="262" t="s">
        <v>8789</v>
      </c>
      <c r="F52" s="262" t="s">
        <v>5335</v>
      </c>
    </row>
    <row r="53" spans="1:6" ht="27.6">
      <c r="A53" s="291" t="s">
        <v>8804</v>
      </c>
      <c r="B53" s="171" t="s">
        <v>1664</v>
      </c>
      <c r="C53" s="172">
        <v>15000000</v>
      </c>
      <c r="D53" s="262" t="s">
        <v>7141</v>
      </c>
      <c r="E53" s="262" t="s">
        <v>5121</v>
      </c>
      <c r="F53" s="262" t="s">
        <v>5335</v>
      </c>
    </row>
    <row r="54" spans="1:6" ht="27.6">
      <c r="A54" s="291" t="s">
        <v>3729</v>
      </c>
      <c r="B54" s="171" t="s">
        <v>1665</v>
      </c>
      <c r="C54" s="172">
        <v>23700000</v>
      </c>
      <c r="D54" s="262" t="s">
        <v>7142</v>
      </c>
      <c r="E54" s="262" t="s">
        <v>6473</v>
      </c>
      <c r="F54" s="262" t="s">
        <v>5335</v>
      </c>
    </row>
    <row r="55" spans="1:6" ht="41.4">
      <c r="A55" s="291" t="s">
        <v>3730</v>
      </c>
      <c r="B55" s="171" t="s">
        <v>1666</v>
      </c>
      <c r="C55" s="172">
        <v>17650000</v>
      </c>
      <c r="D55" s="262" t="s">
        <v>8790</v>
      </c>
      <c r="E55" s="262" t="s">
        <v>7143</v>
      </c>
      <c r="F55" s="262" t="s">
        <v>5335</v>
      </c>
    </row>
    <row r="56" spans="1:6">
      <c r="A56" s="170"/>
      <c r="B56" s="171"/>
      <c r="C56" s="172"/>
      <c r="D56" s="262"/>
      <c r="E56" s="262"/>
      <c r="F56" s="262"/>
    </row>
    <row r="57" spans="1:6" s="156" customFormat="1" ht="27.6">
      <c r="A57" s="290" t="s">
        <v>8810</v>
      </c>
      <c r="B57" s="174" t="s">
        <v>1667</v>
      </c>
      <c r="C57" s="154">
        <f>SUM(C58)</f>
        <v>9000000</v>
      </c>
      <c r="D57" s="262"/>
      <c r="E57" s="262"/>
      <c r="F57" s="262"/>
    </row>
    <row r="58" spans="1:6" ht="41.4">
      <c r="A58" s="291" t="s">
        <v>3</v>
      </c>
      <c r="B58" s="171" t="s">
        <v>1668</v>
      </c>
      <c r="C58" s="172">
        <v>9000000</v>
      </c>
      <c r="D58" s="262" t="s">
        <v>7144</v>
      </c>
      <c r="E58" s="262" t="s">
        <v>5192</v>
      </c>
      <c r="F58" s="262" t="s">
        <v>162</v>
      </c>
    </row>
    <row r="59" spans="1:6">
      <c r="A59" s="170"/>
      <c r="B59" s="171"/>
      <c r="C59" s="172"/>
      <c r="D59" s="262"/>
      <c r="E59" s="262"/>
      <c r="F59" s="262"/>
    </row>
    <row r="60" spans="1:6" s="156" customFormat="1">
      <c r="A60" s="157" t="s">
        <v>8813</v>
      </c>
      <c r="B60" s="153" t="s">
        <v>161</v>
      </c>
      <c r="C60" s="154">
        <f>SUM(C61,C65,C71)</f>
        <v>125000000</v>
      </c>
      <c r="D60" s="262"/>
      <c r="E60" s="262"/>
      <c r="F60" s="262"/>
    </row>
    <row r="61" spans="1:6" s="156" customFormat="1" ht="27.6">
      <c r="A61" s="290" t="s">
        <v>8799</v>
      </c>
      <c r="B61" s="174" t="s">
        <v>1610</v>
      </c>
      <c r="C61" s="154">
        <f>SUM(C62:C63)</f>
        <v>24180000</v>
      </c>
      <c r="D61" s="262"/>
      <c r="E61" s="262"/>
      <c r="F61" s="262"/>
    </row>
    <row r="62" spans="1:6" ht="27.6">
      <c r="A62" s="291" t="s">
        <v>3</v>
      </c>
      <c r="B62" s="171" t="s">
        <v>1617</v>
      </c>
      <c r="C62" s="172">
        <v>20000000</v>
      </c>
      <c r="D62" s="262" t="s">
        <v>7145</v>
      </c>
      <c r="E62" s="262" t="s">
        <v>8791</v>
      </c>
      <c r="F62" s="262" t="s">
        <v>5335</v>
      </c>
    </row>
    <row r="63" spans="1:6" ht="27.6">
      <c r="A63" s="291" t="s">
        <v>4</v>
      </c>
      <c r="B63" s="171" t="s">
        <v>1618</v>
      </c>
      <c r="C63" s="172">
        <v>4180000</v>
      </c>
      <c r="D63" s="262" t="s">
        <v>7146</v>
      </c>
      <c r="E63" s="262" t="s">
        <v>8792</v>
      </c>
      <c r="F63" s="262" t="s">
        <v>162</v>
      </c>
    </row>
    <row r="64" spans="1:6">
      <c r="A64" s="170"/>
      <c r="B64" s="171"/>
      <c r="C64" s="172"/>
      <c r="D64" s="262"/>
      <c r="E64" s="262"/>
      <c r="F64" s="262"/>
    </row>
    <row r="65" spans="1:6" s="156" customFormat="1" ht="27.6">
      <c r="A65" s="290" t="s">
        <v>8805</v>
      </c>
      <c r="B65" s="174" t="s">
        <v>1613</v>
      </c>
      <c r="C65" s="154">
        <f>SUM(C66:C69)</f>
        <v>55000000</v>
      </c>
      <c r="D65" s="262"/>
      <c r="E65" s="262"/>
      <c r="F65" s="262"/>
    </row>
    <row r="66" spans="1:6">
      <c r="A66" s="291" t="s">
        <v>3</v>
      </c>
      <c r="B66" s="171" t="s">
        <v>1615</v>
      </c>
      <c r="C66" s="172">
        <v>30000000</v>
      </c>
      <c r="D66" s="262" t="s">
        <v>7147</v>
      </c>
      <c r="E66" s="262" t="s">
        <v>8793</v>
      </c>
      <c r="F66" s="262" t="s">
        <v>5335</v>
      </c>
    </row>
    <row r="67" spans="1:6" ht="27.6">
      <c r="A67" s="291" t="s">
        <v>4</v>
      </c>
      <c r="B67" s="171" t="s">
        <v>1619</v>
      </c>
      <c r="C67" s="172">
        <v>4340000</v>
      </c>
      <c r="D67" s="262" t="s">
        <v>8794</v>
      </c>
      <c r="E67" s="262">
        <v>1</v>
      </c>
      <c r="F67" s="262" t="s">
        <v>5335</v>
      </c>
    </row>
    <row r="68" spans="1:6" ht="27.6">
      <c r="A68" s="291" t="s">
        <v>5</v>
      </c>
      <c r="B68" s="171" t="s">
        <v>1620</v>
      </c>
      <c r="C68" s="172">
        <v>5660000</v>
      </c>
      <c r="D68" s="262" t="s">
        <v>7148</v>
      </c>
      <c r="E68" s="262" t="s">
        <v>7149</v>
      </c>
      <c r="F68" s="262" t="s">
        <v>162</v>
      </c>
    </row>
    <row r="69" spans="1:6" ht="27.6">
      <c r="A69" s="291" t="s">
        <v>8800</v>
      </c>
      <c r="B69" s="171" t="s">
        <v>1621</v>
      </c>
      <c r="C69" s="172">
        <v>15000000</v>
      </c>
      <c r="D69" s="262" t="s">
        <v>7150</v>
      </c>
      <c r="E69" s="262" t="s">
        <v>8795</v>
      </c>
      <c r="F69" s="262" t="s">
        <v>8796</v>
      </c>
    </row>
    <row r="70" spans="1:6">
      <c r="A70" s="170"/>
      <c r="B70" s="171"/>
      <c r="C70" s="172"/>
      <c r="D70" s="262"/>
      <c r="E70" s="262"/>
      <c r="F70" s="262"/>
    </row>
    <row r="71" spans="1:6" s="156" customFormat="1" ht="27.6">
      <c r="A71" s="290" t="s">
        <v>8806</v>
      </c>
      <c r="B71" s="174" t="s">
        <v>1622</v>
      </c>
      <c r="C71" s="154">
        <f>SUM(C72:C74)</f>
        <v>45820000</v>
      </c>
      <c r="D71" s="262"/>
      <c r="E71" s="262"/>
      <c r="F71" s="262"/>
    </row>
    <row r="72" spans="1:6" ht="27.6">
      <c r="A72" s="291" t="s">
        <v>3</v>
      </c>
      <c r="B72" s="171" t="s">
        <v>1623</v>
      </c>
      <c r="C72" s="172">
        <v>25000000</v>
      </c>
      <c r="D72" s="262" t="s">
        <v>7151</v>
      </c>
      <c r="E72" s="262" t="s">
        <v>5789</v>
      </c>
      <c r="F72" s="262" t="s">
        <v>5335</v>
      </c>
    </row>
    <row r="73" spans="1:6" ht="27.6">
      <c r="A73" s="291" t="s">
        <v>4</v>
      </c>
      <c r="B73" s="171" t="s">
        <v>1624</v>
      </c>
      <c r="C73" s="172">
        <v>15000000</v>
      </c>
      <c r="D73" s="262" t="s">
        <v>7152</v>
      </c>
      <c r="E73" s="262" t="s">
        <v>8797</v>
      </c>
      <c r="F73" s="262" t="s">
        <v>5335</v>
      </c>
    </row>
    <row r="74" spans="1:6" ht="27.6">
      <c r="A74" s="291" t="s">
        <v>5</v>
      </c>
      <c r="B74" s="171" t="s">
        <v>1625</v>
      </c>
      <c r="C74" s="172">
        <v>5820000</v>
      </c>
      <c r="D74" s="262" t="s">
        <v>7152</v>
      </c>
      <c r="E74" s="262">
        <v>1</v>
      </c>
      <c r="F74" s="262" t="s">
        <v>5335</v>
      </c>
    </row>
    <row r="75" spans="1:6">
      <c r="D75" s="171"/>
      <c r="E75" s="171"/>
      <c r="F75" s="171"/>
    </row>
  </sheetData>
  <pageMargins left="0.39370078740157483" right="0.39370078740157483" top="0.39370078740157483" bottom="0.47244094488188981" header="0.31496062992125984" footer="0.31496062992125984"/>
  <pageSetup paperSize="403" scale="68" firstPageNumber="345" fitToHeight="0" orientation="landscape" useFirstPageNumber="1" horizontalDpi="200" verticalDpi="200" r:id="rId1"/>
  <headerFooter>
    <oddFooter>&amp;CInformasi APBD Tahun 2016&amp;R&amp;P</oddFooter>
  </headerFooter>
</worksheet>
</file>

<file path=xl/worksheets/sheet48.xml><?xml version="1.0" encoding="utf-8"?>
<worksheet xmlns="http://schemas.openxmlformats.org/spreadsheetml/2006/main" xmlns:r="http://schemas.openxmlformats.org/officeDocument/2006/relationships">
  <sheetPr>
    <tabColor rgb="FFFFFF00"/>
    <pageSetUpPr fitToPage="1"/>
  </sheetPr>
  <dimension ref="A1:F77"/>
  <sheetViews>
    <sheetView view="pageBreakPreview" topLeftCell="A73" zoomScaleSheetLayoutView="100" workbookViewId="0">
      <selection activeCell="A66" sqref="A66:A77"/>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170</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7"/>
      <c r="B5" s="153" t="s">
        <v>167</v>
      </c>
      <c r="C5" s="154"/>
      <c r="D5" s="155"/>
      <c r="E5" s="155"/>
      <c r="F5" s="155"/>
    </row>
    <row r="6" spans="1:6" s="156" customFormat="1" ht="27.6">
      <c r="A6" s="157"/>
      <c r="B6" s="153" t="s">
        <v>170</v>
      </c>
      <c r="C6" s="154">
        <f>SUM(C8,C52)</f>
        <v>3156330000</v>
      </c>
      <c r="D6" s="155"/>
      <c r="E6" s="155"/>
      <c r="F6" s="155"/>
    </row>
    <row r="7" spans="1:6" s="156" customFormat="1">
      <c r="A7" s="157"/>
      <c r="B7" s="153"/>
      <c r="C7" s="154"/>
      <c r="D7" s="155"/>
      <c r="E7" s="155"/>
      <c r="F7" s="155"/>
    </row>
    <row r="8" spans="1:6" s="156" customFormat="1">
      <c r="A8" s="157" t="s">
        <v>8798</v>
      </c>
      <c r="B8" s="153" t="s">
        <v>169</v>
      </c>
      <c r="C8" s="154">
        <f>SUM(C9,C21,C26,C30,C33,C36,C39,C42)</f>
        <v>2844840000</v>
      </c>
      <c r="D8" s="155"/>
      <c r="E8" s="155"/>
      <c r="F8" s="155"/>
    </row>
    <row r="9" spans="1:6" s="156" customFormat="1" ht="27.6">
      <c r="A9" s="290" t="s">
        <v>8799</v>
      </c>
      <c r="B9" s="174" t="s">
        <v>187</v>
      </c>
      <c r="C9" s="154">
        <f>SUM(C10:C19)</f>
        <v>281860000</v>
      </c>
      <c r="D9" s="155"/>
      <c r="E9" s="155"/>
      <c r="F9" s="155"/>
    </row>
    <row r="10" spans="1:6" ht="41.4">
      <c r="A10" s="291" t="s">
        <v>3</v>
      </c>
      <c r="B10" s="171" t="s">
        <v>188</v>
      </c>
      <c r="C10" s="172">
        <v>5620000</v>
      </c>
      <c r="D10" s="171" t="s">
        <v>5448</v>
      </c>
      <c r="E10" s="171" t="s">
        <v>5449</v>
      </c>
      <c r="F10" s="171" t="s">
        <v>5450</v>
      </c>
    </row>
    <row r="11" spans="1:6" ht="27.6">
      <c r="A11" s="291" t="s">
        <v>4</v>
      </c>
      <c r="B11" s="171" t="s">
        <v>189</v>
      </c>
      <c r="C11" s="172">
        <v>50000000</v>
      </c>
      <c r="D11" s="171" t="s">
        <v>5500</v>
      </c>
      <c r="E11" s="171" t="s">
        <v>5192</v>
      </c>
      <c r="F11" s="171" t="s">
        <v>5450</v>
      </c>
    </row>
    <row r="12" spans="1:6" ht="27.6">
      <c r="A12" s="291" t="s">
        <v>5</v>
      </c>
      <c r="B12" s="171" t="s">
        <v>800</v>
      </c>
      <c r="C12" s="172">
        <v>46850000</v>
      </c>
      <c r="D12" s="171" t="s">
        <v>5451</v>
      </c>
      <c r="E12" s="171" t="s">
        <v>5452</v>
      </c>
      <c r="F12" s="171" t="s">
        <v>5450</v>
      </c>
    </row>
    <row r="13" spans="1:6" ht="27.6">
      <c r="A13" s="291" t="s">
        <v>8800</v>
      </c>
      <c r="B13" s="171" t="s">
        <v>362</v>
      </c>
      <c r="C13" s="172">
        <v>30200000</v>
      </c>
      <c r="D13" s="171" t="s">
        <v>5453</v>
      </c>
      <c r="E13" s="171" t="s">
        <v>5192</v>
      </c>
      <c r="F13" s="171" t="s">
        <v>5450</v>
      </c>
    </row>
    <row r="14" spans="1:6" ht="27.6">
      <c r="A14" s="291" t="s">
        <v>71</v>
      </c>
      <c r="B14" s="171" t="s">
        <v>747</v>
      </c>
      <c r="C14" s="172">
        <v>18450000</v>
      </c>
      <c r="D14" s="171" t="s">
        <v>5454</v>
      </c>
      <c r="E14" s="171" t="s">
        <v>5254</v>
      </c>
      <c r="F14" s="171" t="s">
        <v>5450</v>
      </c>
    </row>
    <row r="15" spans="1:6">
      <c r="A15" s="291" t="s">
        <v>8801</v>
      </c>
      <c r="B15" s="171" t="s">
        <v>191</v>
      </c>
      <c r="C15" s="172">
        <v>26000000</v>
      </c>
      <c r="D15" s="171" t="s">
        <v>5195</v>
      </c>
      <c r="E15" s="171" t="s">
        <v>5455</v>
      </c>
      <c r="F15" s="171" t="s">
        <v>5450</v>
      </c>
    </row>
    <row r="16" spans="1:6" ht="27.6">
      <c r="A16" s="291" t="s">
        <v>8802</v>
      </c>
      <c r="B16" s="171" t="s">
        <v>192</v>
      </c>
      <c r="C16" s="172">
        <v>20000000</v>
      </c>
      <c r="D16" s="171" t="s">
        <v>5456</v>
      </c>
      <c r="E16" s="171" t="s">
        <v>5457</v>
      </c>
      <c r="F16" s="171" t="s">
        <v>5450</v>
      </c>
    </row>
    <row r="17" spans="1:6" ht="27.6">
      <c r="A17" s="291" t="s">
        <v>8803</v>
      </c>
      <c r="B17" s="171" t="s">
        <v>193</v>
      </c>
      <c r="C17" s="172">
        <v>3500000</v>
      </c>
      <c r="D17" s="171" t="s">
        <v>5458</v>
      </c>
      <c r="E17" s="171" t="s">
        <v>5459</v>
      </c>
      <c r="F17" s="171" t="s">
        <v>5450</v>
      </c>
    </row>
    <row r="18" spans="1:6" ht="27.6">
      <c r="A18" s="291" t="s">
        <v>8804</v>
      </c>
      <c r="B18" s="171" t="s">
        <v>195</v>
      </c>
      <c r="C18" s="172">
        <v>21000000</v>
      </c>
      <c r="D18" s="171" t="s">
        <v>5460</v>
      </c>
      <c r="E18" s="171" t="s">
        <v>5461</v>
      </c>
      <c r="F18" s="171" t="s">
        <v>5450</v>
      </c>
    </row>
    <row r="19" spans="1:6" ht="41.4">
      <c r="A19" s="291" t="s">
        <v>3729</v>
      </c>
      <c r="B19" s="171" t="s">
        <v>197</v>
      </c>
      <c r="C19" s="172">
        <v>60240000</v>
      </c>
      <c r="D19" s="171" t="s">
        <v>5462</v>
      </c>
      <c r="E19" s="171" t="s">
        <v>5254</v>
      </c>
      <c r="F19" s="171" t="s">
        <v>5450</v>
      </c>
    </row>
    <row r="20" spans="1:6">
      <c r="A20" s="170"/>
      <c r="B20" s="171"/>
      <c r="C20" s="172"/>
      <c r="D20" s="171"/>
      <c r="E20" s="171"/>
      <c r="F20" s="171"/>
    </row>
    <row r="21" spans="1:6" s="156" customFormat="1" ht="27.6">
      <c r="A21" s="290" t="s">
        <v>8805</v>
      </c>
      <c r="B21" s="174" t="s">
        <v>198</v>
      </c>
      <c r="C21" s="154">
        <f>SUM(C22:C24)</f>
        <v>119500000</v>
      </c>
      <c r="D21" s="153"/>
      <c r="E21" s="153"/>
      <c r="F21" s="153"/>
    </row>
    <row r="22" spans="1:6" ht="27.6">
      <c r="A22" s="291" t="s">
        <v>3</v>
      </c>
      <c r="B22" s="171" t="s">
        <v>201</v>
      </c>
      <c r="C22" s="172">
        <v>16000000</v>
      </c>
      <c r="D22" s="171" t="s">
        <v>5463</v>
      </c>
      <c r="E22" s="171" t="s">
        <v>5388</v>
      </c>
      <c r="F22" s="171" t="s">
        <v>5450</v>
      </c>
    </row>
    <row r="23" spans="1:6" ht="27.6">
      <c r="A23" s="291" t="s">
        <v>4</v>
      </c>
      <c r="B23" s="171" t="s">
        <v>202</v>
      </c>
      <c r="C23" s="172">
        <v>98300000</v>
      </c>
      <c r="D23" s="171" t="s">
        <v>5464</v>
      </c>
      <c r="E23" s="171" t="s">
        <v>5465</v>
      </c>
      <c r="F23" s="171" t="s">
        <v>5450</v>
      </c>
    </row>
    <row r="24" spans="1:6">
      <c r="A24" s="291" t="s">
        <v>5</v>
      </c>
      <c r="B24" s="171" t="s">
        <v>366</v>
      </c>
      <c r="C24" s="172">
        <v>5200000</v>
      </c>
      <c r="D24" s="171" t="s">
        <v>5466</v>
      </c>
      <c r="E24" s="171" t="s">
        <v>5254</v>
      </c>
      <c r="F24" s="171" t="s">
        <v>5450</v>
      </c>
    </row>
    <row r="25" spans="1:6">
      <c r="A25" s="170"/>
      <c r="B25" s="171"/>
      <c r="C25" s="172"/>
      <c r="D25" s="171"/>
      <c r="E25" s="171"/>
      <c r="F25" s="171"/>
    </row>
    <row r="26" spans="1:6" s="156" customFormat="1" ht="27.6">
      <c r="A26" s="290" t="s">
        <v>8806</v>
      </c>
      <c r="B26" s="174" t="s">
        <v>207</v>
      </c>
      <c r="C26" s="154">
        <f>SUM(C27:C28)</f>
        <v>14580000</v>
      </c>
      <c r="D26" s="171"/>
      <c r="E26" s="171"/>
      <c r="F26" s="171"/>
    </row>
    <row r="27" spans="1:6" ht="41.4">
      <c r="A27" s="291" t="s">
        <v>3</v>
      </c>
      <c r="B27" s="171" t="s">
        <v>1579</v>
      </c>
      <c r="C27" s="172">
        <v>10080000</v>
      </c>
      <c r="D27" s="171" t="s">
        <v>5467</v>
      </c>
      <c r="E27" s="171" t="s">
        <v>5254</v>
      </c>
      <c r="F27" s="171" t="s">
        <v>5450</v>
      </c>
    </row>
    <row r="28" spans="1:6" ht="27.6">
      <c r="A28" s="291" t="s">
        <v>4</v>
      </c>
      <c r="B28" s="171" t="s">
        <v>1686</v>
      </c>
      <c r="C28" s="172">
        <v>4500000</v>
      </c>
      <c r="D28" s="171" t="s">
        <v>5468</v>
      </c>
      <c r="E28" s="171" t="s">
        <v>5260</v>
      </c>
      <c r="F28" s="171" t="s">
        <v>5450</v>
      </c>
    </row>
    <row r="29" spans="1:6">
      <c r="A29" s="170"/>
      <c r="B29" s="171"/>
      <c r="C29" s="172"/>
      <c r="D29" s="171"/>
      <c r="E29" s="171"/>
      <c r="F29" s="171"/>
    </row>
    <row r="30" spans="1:6" s="156" customFormat="1" ht="27.6">
      <c r="A30" s="290" t="s">
        <v>8807</v>
      </c>
      <c r="B30" s="176" t="s">
        <v>209</v>
      </c>
      <c r="C30" s="154">
        <f>SUM(C31)</f>
        <v>131100000</v>
      </c>
      <c r="D30" s="171"/>
      <c r="E30" s="171"/>
      <c r="F30" s="171"/>
    </row>
    <row r="31" spans="1:6" ht="27.6">
      <c r="A31" s="291" t="s">
        <v>3</v>
      </c>
      <c r="B31" s="171" t="s">
        <v>210</v>
      </c>
      <c r="C31" s="172">
        <v>131100000</v>
      </c>
      <c r="D31" s="171" t="s">
        <v>5469</v>
      </c>
      <c r="E31" s="171" t="s">
        <v>5254</v>
      </c>
      <c r="F31" s="171" t="s">
        <v>5450</v>
      </c>
    </row>
    <row r="32" spans="1:6">
      <c r="A32" s="170"/>
      <c r="B32" s="171"/>
      <c r="C32" s="172"/>
      <c r="D32" s="171"/>
      <c r="E32" s="171"/>
      <c r="F32" s="171"/>
    </row>
    <row r="33" spans="1:6" s="156" customFormat="1">
      <c r="A33" s="290" t="s">
        <v>8808</v>
      </c>
      <c r="B33" s="174" t="s">
        <v>1669</v>
      </c>
      <c r="C33" s="154">
        <f>SUM(C34)</f>
        <v>610000000</v>
      </c>
      <c r="D33" s="171"/>
      <c r="E33" s="171"/>
      <c r="F33" s="171"/>
    </row>
    <row r="34" spans="1:6" ht="41.4">
      <c r="A34" s="291" t="s">
        <v>3</v>
      </c>
      <c r="B34" s="171" t="s">
        <v>1687</v>
      </c>
      <c r="C34" s="172">
        <v>610000000</v>
      </c>
      <c r="D34" s="171" t="s">
        <v>5470</v>
      </c>
      <c r="E34" s="171" t="s">
        <v>5376</v>
      </c>
      <c r="F34" s="171" t="s">
        <v>5471</v>
      </c>
    </row>
    <row r="35" spans="1:6">
      <c r="A35" s="170"/>
      <c r="B35" s="171"/>
      <c r="C35" s="172"/>
      <c r="D35" s="171"/>
      <c r="E35" s="171"/>
      <c r="F35" s="171"/>
    </row>
    <row r="36" spans="1:6" s="156" customFormat="1" ht="27.6">
      <c r="A36" s="290" t="s">
        <v>8809</v>
      </c>
      <c r="B36" s="174" t="s">
        <v>1672</v>
      </c>
      <c r="C36" s="154">
        <f>SUM(C37)</f>
        <v>185400000</v>
      </c>
      <c r="D36" s="171"/>
      <c r="E36" s="171"/>
      <c r="F36" s="171"/>
    </row>
    <row r="37" spans="1:6" ht="69">
      <c r="A37" s="291" t="s">
        <v>3</v>
      </c>
      <c r="B37" s="171" t="s">
        <v>1688</v>
      </c>
      <c r="C37" s="172">
        <v>185400000</v>
      </c>
      <c r="D37" s="171" t="s">
        <v>5472</v>
      </c>
      <c r="E37" s="171" t="s">
        <v>5473</v>
      </c>
      <c r="F37" s="171" t="s">
        <v>5474</v>
      </c>
    </row>
    <row r="38" spans="1:6">
      <c r="A38" s="170"/>
      <c r="B38" s="171"/>
      <c r="C38" s="172"/>
      <c r="D38" s="171"/>
      <c r="E38" s="171"/>
      <c r="F38" s="171"/>
    </row>
    <row r="39" spans="1:6" s="156" customFormat="1" ht="27.6">
      <c r="A39" s="290" t="s">
        <v>8810</v>
      </c>
      <c r="B39" s="174" t="s">
        <v>1689</v>
      </c>
      <c r="C39" s="154">
        <f>SUM(C40)</f>
        <v>80000000</v>
      </c>
      <c r="D39" s="171"/>
      <c r="E39" s="171"/>
      <c r="F39" s="171"/>
    </row>
    <row r="40" spans="1:6" ht="27.6">
      <c r="A40" s="291" t="s">
        <v>3</v>
      </c>
      <c r="B40" s="171" t="s">
        <v>1690</v>
      </c>
      <c r="C40" s="172">
        <v>80000000</v>
      </c>
      <c r="D40" s="171" t="s">
        <v>5475</v>
      </c>
      <c r="E40" s="171" t="s">
        <v>5476</v>
      </c>
      <c r="F40" s="171" t="s">
        <v>5477</v>
      </c>
    </row>
    <row r="41" spans="1:6">
      <c r="A41" s="170"/>
      <c r="B41" s="171"/>
      <c r="C41" s="172"/>
      <c r="D41" s="171"/>
      <c r="E41" s="171"/>
      <c r="F41" s="171"/>
    </row>
    <row r="42" spans="1:6" s="156" customFormat="1" ht="27.6">
      <c r="A42" s="290" t="s">
        <v>8811</v>
      </c>
      <c r="B42" s="174" t="s">
        <v>1691</v>
      </c>
      <c r="C42" s="154">
        <f>SUM(C43:C50)</f>
        <v>1422400000</v>
      </c>
      <c r="D42" s="171"/>
      <c r="E42" s="171"/>
      <c r="F42" s="171"/>
    </row>
    <row r="43" spans="1:6" ht="27.6">
      <c r="A43" s="291" t="s">
        <v>3</v>
      </c>
      <c r="B43" s="171" t="s">
        <v>1692</v>
      </c>
      <c r="C43" s="172">
        <v>155000000</v>
      </c>
      <c r="D43" s="171" t="s">
        <v>5478</v>
      </c>
      <c r="E43" s="171" t="s">
        <v>5479</v>
      </c>
      <c r="F43" s="171" t="s">
        <v>5480</v>
      </c>
    </row>
    <row r="44" spans="1:6" ht="27.6">
      <c r="A44" s="291" t="s">
        <v>4</v>
      </c>
      <c r="B44" s="171" t="s">
        <v>333</v>
      </c>
      <c r="C44" s="172">
        <v>44600000</v>
      </c>
      <c r="D44" s="171" t="s">
        <v>5481</v>
      </c>
      <c r="E44" s="171" t="s">
        <v>5254</v>
      </c>
      <c r="F44" s="171" t="s">
        <v>5482</v>
      </c>
    </row>
    <row r="45" spans="1:6" ht="27.6">
      <c r="A45" s="291" t="s">
        <v>5</v>
      </c>
      <c r="B45" s="171" t="s">
        <v>1693</v>
      </c>
      <c r="C45" s="172">
        <v>25000000</v>
      </c>
      <c r="D45" s="171" t="s">
        <v>5483</v>
      </c>
      <c r="E45" s="171" t="s">
        <v>5484</v>
      </c>
      <c r="F45" s="171" t="s">
        <v>5482</v>
      </c>
    </row>
    <row r="46" spans="1:6" ht="55.2">
      <c r="A46" s="291" t="s">
        <v>8800</v>
      </c>
      <c r="B46" s="171" t="s">
        <v>1694</v>
      </c>
      <c r="C46" s="172">
        <v>692800000</v>
      </c>
      <c r="D46" s="171" t="s">
        <v>5485</v>
      </c>
      <c r="E46" s="171" t="s">
        <v>5486</v>
      </c>
      <c r="F46" s="171" t="s">
        <v>5335</v>
      </c>
    </row>
    <row r="47" spans="1:6" ht="41.4">
      <c r="A47" s="291" t="s">
        <v>71</v>
      </c>
      <c r="B47" s="171" t="s">
        <v>1695</v>
      </c>
      <c r="C47" s="172">
        <v>100000000</v>
      </c>
      <c r="D47" s="171" t="s">
        <v>5487</v>
      </c>
      <c r="E47" s="171" t="s">
        <v>5488</v>
      </c>
      <c r="F47" s="171" t="s">
        <v>5489</v>
      </c>
    </row>
    <row r="48" spans="1:6" ht="27.6">
      <c r="A48" s="291" t="s">
        <v>8801</v>
      </c>
      <c r="B48" s="171" t="s">
        <v>1696</v>
      </c>
      <c r="C48" s="172">
        <v>110000000</v>
      </c>
      <c r="D48" s="171" t="s">
        <v>5490</v>
      </c>
      <c r="E48" s="171" t="s">
        <v>5491</v>
      </c>
      <c r="F48" s="171" t="s">
        <v>5335</v>
      </c>
    </row>
    <row r="49" spans="1:6" ht="41.4">
      <c r="A49" s="291" t="s">
        <v>8802</v>
      </c>
      <c r="B49" s="171" t="s">
        <v>1697</v>
      </c>
      <c r="C49" s="172">
        <v>245000000</v>
      </c>
      <c r="D49" s="171" t="s">
        <v>5501</v>
      </c>
      <c r="E49" s="171" t="s">
        <v>5492</v>
      </c>
      <c r="F49" s="171" t="s">
        <v>5493</v>
      </c>
    </row>
    <row r="50" spans="1:6" ht="27.6">
      <c r="A50" s="291" t="s">
        <v>8803</v>
      </c>
      <c r="B50" s="171" t="s">
        <v>1698</v>
      </c>
      <c r="C50" s="172">
        <v>50000000</v>
      </c>
      <c r="D50" s="171" t="s">
        <v>5494</v>
      </c>
      <c r="E50" s="171" t="s">
        <v>5495</v>
      </c>
      <c r="F50" s="171" t="s">
        <v>5496</v>
      </c>
    </row>
    <row r="51" spans="1:6">
      <c r="A51" s="170"/>
      <c r="B51" s="171"/>
      <c r="C51" s="172"/>
      <c r="D51" s="171"/>
      <c r="E51" s="171"/>
      <c r="F51" s="171"/>
    </row>
    <row r="52" spans="1:6" s="156" customFormat="1">
      <c r="A52" s="157" t="s">
        <v>8813</v>
      </c>
      <c r="B52" s="153" t="s">
        <v>174</v>
      </c>
      <c r="C52" s="154">
        <f>SUM(C53,C56,C59)</f>
        <v>311490000</v>
      </c>
      <c r="D52" s="171"/>
      <c r="E52" s="171"/>
      <c r="F52" s="171"/>
    </row>
    <row r="53" spans="1:6" s="156" customFormat="1" ht="27.6">
      <c r="A53" s="290" t="s">
        <v>8799</v>
      </c>
      <c r="B53" s="174" t="s">
        <v>1717</v>
      </c>
      <c r="C53" s="154">
        <f>SUM(C54)</f>
        <v>50000000</v>
      </c>
      <c r="D53" s="171"/>
      <c r="E53" s="171"/>
      <c r="F53" s="171"/>
    </row>
    <row r="54" spans="1:6" ht="55.2">
      <c r="A54" s="291" t="s">
        <v>3</v>
      </c>
      <c r="B54" s="171" t="s">
        <v>1718</v>
      </c>
      <c r="C54" s="172">
        <v>50000000</v>
      </c>
      <c r="D54" s="171" t="s">
        <v>5497</v>
      </c>
      <c r="E54" s="171" t="s">
        <v>5260</v>
      </c>
      <c r="F54" s="171" t="s">
        <v>8840</v>
      </c>
    </row>
    <row r="55" spans="1:6">
      <c r="A55" s="170"/>
      <c r="B55" s="171"/>
      <c r="C55" s="172"/>
      <c r="D55" s="171"/>
      <c r="E55" s="171"/>
      <c r="F55" s="171"/>
    </row>
    <row r="56" spans="1:6" s="156" customFormat="1">
      <c r="A56" s="290" t="s">
        <v>8805</v>
      </c>
      <c r="B56" s="174" t="s">
        <v>1719</v>
      </c>
      <c r="C56" s="154">
        <f>SUM(C57)</f>
        <v>231490000</v>
      </c>
      <c r="D56" s="171"/>
      <c r="E56" s="171"/>
      <c r="F56" s="171"/>
    </row>
    <row r="57" spans="1:6" ht="138">
      <c r="A57" s="291" t="s">
        <v>3</v>
      </c>
      <c r="B57" s="171" t="s">
        <v>1720</v>
      </c>
      <c r="C57" s="172">
        <v>231490000</v>
      </c>
      <c r="D57" s="171" t="s">
        <v>5502</v>
      </c>
      <c r="E57" s="171" t="s">
        <v>5503</v>
      </c>
      <c r="F57" s="171" t="s">
        <v>5498</v>
      </c>
    </row>
    <row r="58" spans="1:6">
      <c r="A58" s="170"/>
      <c r="B58" s="171"/>
      <c r="C58" s="172"/>
      <c r="D58" s="171"/>
      <c r="E58" s="171"/>
      <c r="F58" s="171"/>
    </row>
    <row r="59" spans="1:6" s="156" customFormat="1" ht="27.6">
      <c r="A59" s="290" t="s">
        <v>8806</v>
      </c>
      <c r="B59" s="174" t="s">
        <v>1721</v>
      </c>
      <c r="C59" s="154">
        <f>SUM(C60)</f>
        <v>30000000</v>
      </c>
      <c r="D59" s="171"/>
      <c r="E59" s="171"/>
      <c r="F59" s="171"/>
    </row>
    <row r="60" spans="1:6" ht="27.6">
      <c r="A60" s="291" t="s">
        <v>3</v>
      </c>
      <c r="B60" s="171" t="s">
        <v>1722</v>
      </c>
      <c r="C60" s="172">
        <v>30000000</v>
      </c>
      <c r="D60" s="171" t="s">
        <v>5499</v>
      </c>
      <c r="E60" s="171" t="s">
        <v>5260</v>
      </c>
      <c r="F60" s="171" t="s">
        <v>5335</v>
      </c>
    </row>
    <row r="61" spans="1:6" s="178" customFormat="1">
      <c r="A61" s="216"/>
      <c r="B61" s="216"/>
      <c r="C61" s="216"/>
      <c r="D61" s="171"/>
      <c r="E61" s="171"/>
      <c r="F61" s="171"/>
    </row>
    <row r="62" spans="1:6" s="152" customFormat="1">
      <c r="A62" s="207"/>
      <c r="B62" s="149" t="s">
        <v>35</v>
      </c>
      <c r="C62" s="150">
        <f>SUM(C63)</f>
        <v>615000000</v>
      </c>
      <c r="D62" s="177"/>
      <c r="E62" s="177"/>
      <c r="F62" s="177"/>
    </row>
    <row r="63" spans="1:6" s="152" customFormat="1">
      <c r="A63" s="207" t="s">
        <v>8798</v>
      </c>
      <c r="B63" s="149" t="s">
        <v>39</v>
      </c>
      <c r="C63" s="150">
        <f>SUM(C64)</f>
        <v>615000000</v>
      </c>
      <c r="D63" s="177"/>
      <c r="E63" s="177"/>
      <c r="F63" s="177"/>
    </row>
    <row r="64" spans="1:6" s="152" customFormat="1">
      <c r="A64" s="292" t="s">
        <v>8799</v>
      </c>
      <c r="B64" s="149" t="s">
        <v>1849</v>
      </c>
      <c r="C64" s="150">
        <f>SUM(C65)</f>
        <v>615000000</v>
      </c>
      <c r="D64" s="177"/>
      <c r="E64" s="177"/>
      <c r="F64" s="177"/>
    </row>
    <row r="65" spans="1:6" s="152" customFormat="1">
      <c r="A65" s="207"/>
      <c r="B65" s="149" t="s">
        <v>1849</v>
      </c>
      <c r="C65" s="150">
        <f>SUM(C66:C77)</f>
        <v>615000000</v>
      </c>
      <c r="D65" s="177" t="s">
        <v>1851</v>
      </c>
      <c r="E65" s="177"/>
      <c r="F65" s="177"/>
    </row>
    <row r="66" spans="1:6" s="178" customFormat="1" ht="27.6">
      <c r="A66" s="219">
        <v>1</v>
      </c>
      <c r="B66" s="184" t="s">
        <v>1852</v>
      </c>
      <c r="C66" s="185">
        <v>10000000</v>
      </c>
      <c r="D66" s="190"/>
      <c r="E66" s="177"/>
      <c r="F66" s="177"/>
    </row>
    <row r="67" spans="1:6" s="178" customFormat="1">
      <c r="A67" s="219">
        <v>2</v>
      </c>
      <c r="B67" s="190" t="s">
        <v>1853</v>
      </c>
      <c r="C67" s="185">
        <v>75000000</v>
      </c>
      <c r="D67" s="177"/>
      <c r="E67" s="177"/>
      <c r="F67" s="177"/>
    </row>
    <row r="68" spans="1:6" s="178" customFormat="1" ht="27.6">
      <c r="A68" s="219">
        <v>3</v>
      </c>
      <c r="B68" s="184" t="s">
        <v>1854</v>
      </c>
      <c r="C68" s="185">
        <v>20000000</v>
      </c>
      <c r="D68" s="177"/>
      <c r="E68" s="177"/>
      <c r="F68" s="177"/>
    </row>
    <row r="69" spans="1:6" s="178" customFormat="1" ht="27.6">
      <c r="A69" s="219">
        <v>4</v>
      </c>
      <c r="B69" s="190" t="s">
        <v>1855</v>
      </c>
      <c r="C69" s="185">
        <v>20000000</v>
      </c>
      <c r="D69" s="177"/>
      <c r="E69" s="177"/>
      <c r="F69" s="177"/>
    </row>
    <row r="70" spans="1:6" s="178" customFormat="1" ht="27.6">
      <c r="A70" s="219">
        <v>5</v>
      </c>
      <c r="B70" s="184" t="s">
        <v>1856</v>
      </c>
      <c r="C70" s="185">
        <v>20000000</v>
      </c>
      <c r="D70" s="177"/>
      <c r="E70" s="177"/>
      <c r="F70" s="177"/>
    </row>
    <row r="71" spans="1:6" s="178" customFormat="1" ht="27.6">
      <c r="A71" s="219">
        <v>6</v>
      </c>
      <c r="B71" s="184" t="s">
        <v>1857</v>
      </c>
      <c r="C71" s="185">
        <v>160000000</v>
      </c>
      <c r="D71" s="177"/>
      <c r="E71" s="177"/>
      <c r="F71" s="177"/>
    </row>
    <row r="72" spans="1:6" s="178" customFormat="1" ht="55.2">
      <c r="A72" s="219">
        <v>7</v>
      </c>
      <c r="B72" s="184" t="s">
        <v>1858</v>
      </c>
      <c r="C72" s="185">
        <v>50000000</v>
      </c>
      <c r="D72" s="177"/>
      <c r="E72" s="177"/>
      <c r="F72" s="177"/>
    </row>
    <row r="73" spans="1:6" s="178" customFormat="1" ht="41.4">
      <c r="A73" s="219">
        <v>8</v>
      </c>
      <c r="B73" s="184" t="s">
        <v>1859</v>
      </c>
      <c r="C73" s="185">
        <v>60000000</v>
      </c>
      <c r="D73" s="177"/>
      <c r="E73" s="177"/>
      <c r="F73" s="177"/>
    </row>
    <row r="74" spans="1:6" s="178" customFormat="1">
      <c r="A74" s="219">
        <v>9</v>
      </c>
      <c r="B74" s="190" t="s">
        <v>1860</v>
      </c>
      <c r="C74" s="185">
        <v>50000000</v>
      </c>
      <c r="D74" s="177"/>
      <c r="E74" s="177"/>
      <c r="F74" s="177"/>
    </row>
    <row r="75" spans="1:6" s="178" customFormat="1" ht="27.6">
      <c r="A75" s="219">
        <v>10</v>
      </c>
      <c r="B75" s="184" t="s">
        <v>1861</v>
      </c>
      <c r="C75" s="185">
        <v>50000000</v>
      </c>
      <c r="D75" s="177"/>
      <c r="E75" s="177"/>
      <c r="F75" s="177"/>
    </row>
    <row r="76" spans="1:6" s="178" customFormat="1" ht="27.6">
      <c r="A76" s="219">
        <v>11</v>
      </c>
      <c r="B76" s="184" t="s">
        <v>1862</v>
      </c>
      <c r="C76" s="185">
        <v>50000000</v>
      </c>
      <c r="D76" s="177"/>
      <c r="E76" s="177"/>
      <c r="F76" s="177"/>
    </row>
    <row r="77" spans="1:6" s="178" customFormat="1" ht="27.6">
      <c r="A77" s="219">
        <v>12</v>
      </c>
      <c r="B77" s="190" t="s">
        <v>1863</v>
      </c>
      <c r="C77" s="185">
        <v>50000000</v>
      </c>
      <c r="D77" s="177"/>
      <c r="E77" s="177"/>
      <c r="F77" s="177"/>
    </row>
  </sheetData>
  <pageMargins left="0.39370078740157483" right="0.39370078740157483" top="0.39370078740157483" bottom="0.47244094488188981" header="0.31496062992125984" footer="0.31496062992125984"/>
  <pageSetup paperSize="403" scale="68" firstPageNumber="349" fitToHeight="0" orientation="landscape" useFirstPageNumber="1" horizontalDpi="200" verticalDpi="200" r:id="rId1"/>
  <headerFooter>
    <oddFooter>&amp;CInformasi APBD Tahun 2016&amp;R&amp;P</oddFooter>
  </headerFooter>
</worksheet>
</file>

<file path=xl/worksheets/sheet49.xml><?xml version="1.0" encoding="utf-8"?>
<worksheet xmlns="http://schemas.openxmlformats.org/spreadsheetml/2006/main" xmlns:r="http://schemas.openxmlformats.org/officeDocument/2006/relationships">
  <sheetPr>
    <tabColor rgb="FFFFFF00"/>
    <pageSetUpPr fitToPage="1"/>
  </sheetPr>
  <dimension ref="A1:F80"/>
  <sheetViews>
    <sheetView view="pageBreakPreview" topLeftCell="A73" zoomScale="85" zoomScaleSheetLayoutView="85" workbookViewId="0">
      <selection activeCell="A65" sqref="A65:A80"/>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171</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7"/>
      <c r="B5" s="153" t="s">
        <v>167</v>
      </c>
      <c r="C5" s="154"/>
      <c r="D5" s="155"/>
      <c r="E5" s="155"/>
      <c r="F5" s="155"/>
    </row>
    <row r="6" spans="1:6" s="156" customFormat="1">
      <c r="A6" s="157"/>
      <c r="B6" s="153" t="s">
        <v>171</v>
      </c>
      <c r="C6" s="154">
        <f>SUM(C8,C49)</f>
        <v>2751800000</v>
      </c>
      <c r="D6" s="155"/>
      <c r="E6" s="155"/>
      <c r="F6" s="155"/>
    </row>
    <row r="7" spans="1:6" s="156" customFormat="1">
      <c r="A7" s="157"/>
      <c r="B7" s="153"/>
      <c r="C7" s="154"/>
      <c r="D7" s="155"/>
      <c r="E7" s="155"/>
      <c r="F7" s="155"/>
    </row>
    <row r="8" spans="1:6" s="156" customFormat="1">
      <c r="A8" s="157" t="s">
        <v>8798</v>
      </c>
      <c r="B8" s="153" t="s">
        <v>169</v>
      </c>
      <c r="C8" s="154">
        <f>SUM(C9,C21,C29,C33,C36,C42)</f>
        <v>2178350000</v>
      </c>
      <c r="D8" s="155"/>
      <c r="E8" s="155"/>
      <c r="F8" s="155"/>
    </row>
    <row r="9" spans="1:6" s="156" customFormat="1" ht="27.6">
      <c r="A9" s="290" t="s">
        <v>8799</v>
      </c>
      <c r="B9" s="174" t="s">
        <v>187</v>
      </c>
      <c r="C9" s="154">
        <f>SUM(C10:C19)</f>
        <v>365049600</v>
      </c>
      <c r="D9" s="155"/>
      <c r="E9" s="155"/>
      <c r="F9" s="155"/>
    </row>
    <row r="10" spans="1:6" ht="27.6">
      <c r="A10" s="291" t="s">
        <v>3</v>
      </c>
      <c r="B10" s="171" t="s">
        <v>188</v>
      </c>
      <c r="C10" s="172">
        <v>4500000</v>
      </c>
      <c r="D10" s="171" t="s">
        <v>7153</v>
      </c>
      <c r="E10" s="171" t="s">
        <v>5301</v>
      </c>
      <c r="F10" s="171" t="s">
        <v>7154</v>
      </c>
    </row>
    <row r="11" spans="1:6" ht="41.4">
      <c r="A11" s="291" t="s">
        <v>4</v>
      </c>
      <c r="B11" s="171" t="s">
        <v>189</v>
      </c>
      <c r="C11" s="172">
        <v>47011000</v>
      </c>
      <c r="D11" s="171" t="s">
        <v>7155</v>
      </c>
      <c r="E11" s="171" t="s">
        <v>5254</v>
      </c>
      <c r="F11" s="171" t="s">
        <v>7154</v>
      </c>
    </row>
    <row r="12" spans="1:6" ht="41.4">
      <c r="A12" s="291" t="s">
        <v>5</v>
      </c>
      <c r="B12" s="171" t="s">
        <v>899</v>
      </c>
      <c r="C12" s="172">
        <v>65600000</v>
      </c>
      <c r="D12" s="171" t="s">
        <v>7156</v>
      </c>
      <c r="E12" s="171" t="s">
        <v>5254</v>
      </c>
      <c r="F12" s="171" t="s">
        <v>7154</v>
      </c>
    </row>
    <row r="13" spans="1:6" ht="27.6">
      <c r="A13" s="291" t="s">
        <v>8800</v>
      </c>
      <c r="B13" s="171" t="s">
        <v>362</v>
      </c>
      <c r="C13" s="172">
        <v>56460000</v>
      </c>
      <c r="D13" s="171" t="s">
        <v>7157</v>
      </c>
      <c r="E13" s="171" t="s">
        <v>7158</v>
      </c>
      <c r="F13" s="171" t="s">
        <v>7154</v>
      </c>
    </row>
    <row r="14" spans="1:6" ht="27.6">
      <c r="A14" s="291" t="s">
        <v>71</v>
      </c>
      <c r="B14" s="171" t="s">
        <v>747</v>
      </c>
      <c r="C14" s="172">
        <v>12750000</v>
      </c>
      <c r="D14" s="171" t="s">
        <v>7159</v>
      </c>
      <c r="E14" s="171" t="s">
        <v>5301</v>
      </c>
      <c r="F14" s="171" t="s">
        <v>7154</v>
      </c>
    </row>
    <row r="15" spans="1:6" ht="27.6">
      <c r="A15" s="291" t="s">
        <v>8801</v>
      </c>
      <c r="B15" s="171" t="s">
        <v>191</v>
      </c>
      <c r="C15" s="172">
        <v>34174000</v>
      </c>
      <c r="D15" s="171" t="s">
        <v>6721</v>
      </c>
      <c r="E15" s="171" t="s">
        <v>7160</v>
      </c>
      <c r="F15" s="171" t="s">
        <v>7154</v>
      </c>
    </row>
    <row r="16" spans="1:6" ht="27.6">
      <c r="A16" s="291" t="s">
        <v>8802</v>
      </c>
      <c r="B16" s="171" t="s">
        <v>192</v>
      </c>
      <c r="C16" s="172">
        <v>13890600</v>
      </c>
      <c r="D16" s="171" t="s">
        <v>7161</v>
      </c>
      <c r="E16" s="171" t="s">
        <v>7162</v>
      </c>
      <c r="F16" s="171" t="s">
        <v>7154</v>
      </c>
    </row>
    <row r="17" spans="1:6" ht="27.6">
      <c r="A17" s="291" t="s">
        <v>8803</v>
      </c>
      <c r="B17" s="171" t="s">
        <v>193</v>
      </c>
      <c r="C17" s="172">
        <v>7360500</v>
      </c>
      <c r="D17" s="171" t="s">
        <v>7163</v>
      </c>
      <c r="E17" s="171" t="s">
        <v>7164</v>
      </c>
      <c r="F17" s="171" t="s">
        <v>7154</v>
      </c>
    </row>
    <row r="18" spans="1:6" ht="27.6">
      <c r="A18" s="291" t="s">
        <v>8804</v>
      </c>
      <c r="B18" s="171" t="s">
        <v>195</v>
      </c>
      <c r="C18" s="172">
        <v>30973500</v>
      </c>
      <c r="D18" s="171" t="s">
        <v>7165</v>
      </c>
      <c r="E18" s="171" t="s">
        <v>7166</v>
      </c>
      <c r="F18" s="171" t="s">
        <v>7154</v>
      </c>
    </row>
    <row r="19" spans="1:6" ht="27.6">
      <c r="A19" s="291" t="s">
        <v>3729</v>
      </c>
      <c r="B19" s="171" t="s">
        <v>196</v>
      </c>
      <c r="C19" s="172">
        <v>92330000</v>
      </c>
      <c r="D19" s="171" t="s">
        <v>7167</v>
      </c>
      <c r="E19" s="171" t="s">
        <v>5192</v>
      </c>
      <c r="F19" s="171" t="s">
        <v>7154</v>
      </c>
    </row>
    <row r="20" spans="1:6">
      <c r="A20" s="170"/>
      <c r="B20" s="171"/>
      <c r="C20" s="172"/>
      <c r="D20" s="173"/>
      <c r="E20" s="173"/>
      <c r="F20" s="173"/>
    </row>
    <row r="21" spans="1:6" s="156" customFormat="1" ht="27.6">
      <c r="A21" s="290" t="s">
        <v>8805</v>
      </c>
      <c r="B21" s="174" t="s">
        <v>198</v>
      </c>
      <c r="C21" s="154">
        <f>SUM(C22:C27)</f>
        <v>190180000</v>
      </c>
      <c r="D21" s="155"/>
      <c r="E21" s="155"/>
      <c r="F21" s="155"/>
    </row>
    <row r="22" spans="1:6" ht="41.4">
      <c r="A22" s="291" t="s">
        <v>3</v>
      </c>
      <c r="B22" s="171" t="s">
        <v>199</v>
      </c>
      <c r="C22" s="172">
        <v>13090000</v>
      </c>
      <c r="D22" s="171" t="s">
        <v>7168</v>
      </c>
      <c r="E22" s="171" t="s">
        <v>5369</v>
      </c>
      <c r="F22" s="171" t="s">
        <v>7154</v>
      </c>
    </row>
    <row r="23" spans="1:6" ht="41.4">
      <c r="A23" s="291" t="s">
        <v>4</v>
      </c>
      <c r="B23" s="171" t="s">
        <v>200</v>
      </c>
      <c r="C23" s="172">
        <v>13300000</v>
      </c>
      <c r="D23" s="171" t="s">
        <v>7169</v>
      </c>
      <c r="E23" s="171" t="s">
        <v>5303</v>
      </c>
      <c r="F23" s="171" t="s">
        <v>7154</v>
      </c>
    </row>
    <row r="24" spans="1:6" ht="27.6">
      <c r="A24" s="291" t="s">
        <v>5</v>
      </c>
      <c r="B24" s="171" t="s">
        <v>201</v>
      </c>
      <c r="C24" s="172">
        <v>48380000</v>
      </c>
      <c r="D24" s="171" t="s">
        <v>6897</v>
      </c>
      <c r="E24" s="171" t="s">
        <v>5111</v>
      </c>
      <c r="F24" s="171" t="s">
        <v>7154</v>
      </c>
    </row>
    <row r="25" spans="1:6" ht="55.2">
      <c r="A25" s="291" t="s">
        <v>8800</v>
      </c>
      <c r="B25" s="171" t="s">
        <v>202</v>
      </c>
      <c r="C25" s="172">
        <v>102200000</v>
      </c>
      <c r="D25" s="171" t="s">
        <v>7170</v>
      </c>
      <c r="E25" s="171" t="s">
        <v>7171</v>
      </c>
      <c r="F25" s="171" t="s">
        <v>7154</v>
      </c>
    </row>
    <row r="26" spans="1:6" ht="41.4">
      <c r="A26" s="291" t="s">
        <v>71</v>
      </c>
      <c r="B26" s="171" t="s">
        <v>203</v>
      </c>
      <c r="C26" s="172">
        <v>11110000</v>
      </c>
      <c r="D26" s="171" t="s">
        <v>7172</v>
      </c>
      <c r="E26" s="171" t="s">
        <v>5254</v>
      </c>
      <c r="F26" s="171" t="s">
        <v>7154</v>
      </c>
    </row>
    <row r="27" spans="1:6" ht="27.6">
      <c r="A27" s="291" t="s">
        <v>8801</v>
      </c>
      <c r="B27" s="171" t="s">
        <v>366</v>
      </c>
      <c r="C27" s="172">
        <v>2100000</v>
      </c>
      <c r="D27" s="171" t="s">
        <v>7173</v>
      </c>
      <c r="E27" s="171" t="s">
        <v>5254</v>
      </c>
      <c r="F27" s="171" t="s">
        <v>7154</v>
      </c>
    </row>
    <row r="28" spans="1:6">
      <c r="A28" s="170"/>
      <c r="B28" s="171"/>
      <c r="C28" s="172"/>
      <c r="D28" s="171"/>
      <c r="E28" s="171"/>
      <c r="F28" s="171"/>
    </row>
    <row r="29" spans="1:6" s="156" customFormat="1" ht="27.6">
      <c r="A29" s="290" t="s">
        <v>8806</v>
      </c>
      <c r="B29" s="174" t="s">
        <v>207</v>
      </c>
      <c r="C29" s="154">
        <f>SUM(C30:C31)</f>
        <v>68180000</v>
      </c>
      <c r="D29" s="153"/>
      <c r="E29" s="153"/>
      <c r="F29" s="153"/>
    </row>
    <row r="30" spans="1:6" ht="27.6">
      <c r="A30" s="291" t="s">
        <v>3</v>
      </c>
      <c r="B30" s="171" t="s">
        <v>1686</v>
      </c>
      <c r="C30" s="172">
        <v>51500000</v>
      </c>
      <c r="D30" s="171" t="s">
        <v>7174</v>
      </c>
      <c r="E30" s="171" t="s">
        <v>5789</v>
      </c>
      <c r="F30" s="171" t="s">
        <v>7154</v>
      </c>
    </row>
    <row r="31" spans="1:6" ht="27.6">
      <c r="A31" s="291" t="s">
        <v>4</v>
      </c>
      <c r="B31" s="171" t="s">
        <v>1699</v>
      </c>
      <c r="C31" s="172">
        <v>16680000</v>
      </c>
      <c r="D31" s="171" t="s">
        <v>7175</v>
      </c>
      <c r="E31" s="171" t="s">
        <v>5175</v>
      </c>
      <c r="F31" s="171" t="s">
        <v>7154</v>
      </c>
    </row>
    <row r="32" spans="1:6">
      <c r="A32" s="170"/>
      <c r="B32" s="171"/>
      <c r="C32" s="172"/>
      <c r="D32" s="171"/>
      <c r="E32" s="171"/>
      <c r="F32" s="171"/>
    </row>
    <row r="33" spans="1:6" s="156" customFormat="1" ht="27.6">
      <c r="A33" s="290" t="s">
        <v>8807</v>
      </c>
      <c r="B33" s="176" t="s">
        <v>209</v>
      </c>
      <c r="C33" s="154">
        <f>SUM(C34)</f>
        <v>6440400</v>
      </c>
      <c r="D33" s="153"/>
      <c r="E33" s="153"/>
      <c r="F33" s="153"/>
    </row>
    <row r="34" spans="1:6" ht="27.6">
      <c r="A34" s="291" t="s">
        <v>3</v>
      </c>
      <c r="B34" s="171" t="s">
        <v>1700</v>
      </c>
      <c r="C34" s="172">
        <v>6440400</v>
      </c>
      <c r="D34" s="171" t="s">
        <v>7176</v>
      </c>
      <c r="E34" s="171" t="s">
        <v>7177</v>
      </c>
      <c r="F34" s="171" t="s">
        <v>7154</v>
      </c>
    </row>
    <row r="35" spans="1:6">
      <c r="A35" s="170"/>
      <c r="B35" s="171"/>
      <c r="C35" s="172"/>
      <c r="D35" s="171"/>
      <c r="E35" s="171"/>
      <c r="F35" s="171"/>
    </row>
    <row r="36" spans="1:6" s="156" customFormat="1" ht="27.6">
      <c r="A36" s="290" t="s">
        <v>8808</v>
      </c>
      <c r="B36" s="174" t="s">
        <v>1701</v>
      </c>
      <c r="C36" s="154">
        <f>SUM(C37:C40)</f>
        <v>460000000</v>
      </c>
      <c r="D36" s="153"/>
      <c r="E36" s="153"/>
      <c r="F36" s="153"/>
    </row>
    <row r="37" spans="1:6" ht="55.2">
      <c r="A37" s="291" t="s">
        <v>3</v>
      </c>
      <c r="B37" s="171" t="s">
        <v>1702</v>
      </c>
      <c r="C37" s="172">
        <v>40000000</v>
      </c>
      <c r="D37" s="171" t="s">
        <v>7178</v>
      </c>
      <c r="E37" s="171" t="s">
        <v>7179</v>
      </c>
      <c r="F37" s="171" t="s">
        <v>7154</v>
      </c>
    </row>
    <row r="38" spans="1:6" ht="55.2">
      <c r="A38" s="291" t="s">
        <v>4</v>
      </c>
      <c r="B38" s="171" t="s">
        <v>1703</v>
      </c>
      <c r="C38" s="172">
        <v>30000000</v>
      </c>
      <c r="D38" s="171" t="s">
        <v>7180</v>
      </c>
      <c r="E38" s="171" t="s">
        <v>7181</v>
      </c>
      <c r="F38" s="171" t="s">
        <v>7154</v>
      </c>
    </row>
    <row r="39" spans="1:6" ht="41.4">
      <c r="A39" s="291" t="s">
        <v>5</v>
      </c>
      <c r="B39" s="171" t="s">
        <v>1704</v>
      </c>
      <c r="C39" s="172">
        <v>40000000</v>
      </c>
      <c r="D39" s="171" t="s">
        <v>7182</v>
      </c>
      <c r="E39" s="171" t="s">
        <v>7183</v>
      </c>
      <c r="F39" s="171" t="s">
        <v>7154</v>
      </c>
    </row>
    <row r="40" spans="1:6" ht="69">
      <c r="A40" s="291" t="s">
        <v>8800</v>
      </c>
      <c r="B40" s="171" t="s">
        <v>1705</v>
      </c>
      <c r="C40" s="172">
        <v>350000000</v>
      </c>
      <c r="D40" s="171" t="s">
        <v>7184</v>
      </c>
      <c r="E40" s="171" t="s">
        <v>7185</v>
      </c>
      <c r="F40" s="171" t="s">
        <v>6881</v>
      </c>
    </row>
    <row r="41" spans="1:6">
      <c r="A41" s="170"/>
      <c r="B41" s="171"/>
      <c r="C41" s="172"/>
      <c r="D41" s="171"/>
      <c r="E41" s="171"/>
      <c r="F41" s="171"/>
    </row>
    <row r="42" spans="1:6" s="156" customFormat="1" ht="27.6">
      <c r="A42" s="290" t="s">
        <v>8809</v>
      </c>
      <c r="B42" s="174" t="s">
        <v>1706</v>
      </c>
      <c r="C42" s="154">
        <f>SUM(C43:C47)</f>
        <v>1088500000</v>
      </c>
      <c r="D42" s="153"/>
      <c r="E42" s="153"/>
      <c r="F42" s="153"/>
    </row>
    <row r="43" spans="1:6" ht="27.6">
      <c r="A43" s="291" t="s">
        <v>3</v>
      </c>
      <c r="B43" s="171" t="s">
        <v>1707</v>
      </c>
      <c r="C43" s="172">
        <v>75250000</v>
      </c>
      <c r="D43" s="171" t="s">
        <v>7186</v>
      </c>
      <c r="E43" s="171" t="s">
        <v>5111</v>
      </c>
      <c r="F43" s="171" t="s">
        <v>7154</v>
      </c>
    </row>
    <row r="44" spans="1:6" ht="82.8">
      <c r="A44" s="291" t="s">
        <v>4</v>
      </c>
      <c r="B44" s="171" t="s">
        <v>1708</v>
      </c>
      <c r="C44" s="172">
        <v>142300000</v>
      </c>
      <c r="D44" s="171" t="s">
        <v>7187</v>
      </c>
      <c r="E44" s="171" t="s">
        <v>7188</v>
      </c>
      <c r="F44" s="171" t="s">
        <v>5329</v>
      </c>
    </row>
    <row r="45" spans="1:6" ht="41.4">
      <c r="A45" s="291" t="s">
        <v>5</v>
      </c>
      <c r="B45" s="171" t="s">
        <v>1709</v>
      </c>
      <c r="C45" s="172">
        <v>564200000</v>
      </c>
      <c r="D45" s="171" t="s">
        <v>7189</v>
      </c>
      <c r="E45" s="171" t="s">
        <v>7190</v>
      </c>
      <c r="F45" s="171" t="s">
        <v>5329</v>
      </c>
    </row>
    <row r="46" spans="1:6" ht="69">
      <c r="A46" s="291" t="s">
        <v>8800</v>
      </c>
      <c r="B46" s="171" t="s">
        <v>1710</v>
      </c>
      <c r="C46" s="172">
        <v>246750000</v>
      </c>
      <c r="D46" s="171" t="s">
        <v>7191</v>
      </c>
      <c r="E46" s="171" t="s">
        <v>7192</v>
      </c>
      <c r="F46" s="171" t="s">
        <v>7193</v>
      </c>
    </row>
    <row r="47" spans="1:6" ht="96.6">
      <c r="A47" s="291" t="s">
        <v>71</v>
      </c>
      <c r="B47" s="171" t="s">
        <v>1711</v>
      </c>
      <c r="C47" s="172">
        <v>60000000</v>
      </c>
      <c r="D47" s="171" t="s">
        <v>7194</v>
      </c>
      <c r="E47" s="171" t="s">
        <v>7195</v>
      </c>
      <c r="F47" s="171" t="s">
        <v>5329</v>
      </c>
    </row>
    <row r="48" spans="1:6">
      <c r="A48" s="170"/>
      <c r="B48" s="153"/>
      <c r="C48" s="172"/>
      <c r="D48" s="171"/>
      <c r="E48" s="171"/>
      <c r="F48" s="171"/>
    </row>
    <row r="49" spans="1:6" s="156" customFormat="1">
      <c r="A49" s="157" t="s">
        <v>8813</v>
      </c>
      <c r="B49" s="153" t="s">
        <v>180</v>
      </c>
      <c r="C49" s="154">
        <f>SUM(C50,C56,C59)</f>
        <v>573450000</v>
      </c>
      <c r="D49" s="153"/>
      <c r="E49" s="153"/>
      <c r="F49" s="153"/>
    </row>
    <row r="50" spans="1:6" s="156" customFormat="1">
      <c r="A50" s="290" t="s">
        <v>8799</v>
      </c>
      <c r="B50" s="174" t="s">
        <v>1750</v>
      </c>
      <c r="C50" s="154">
        <f>SUM(C51:C54)</f>
        <v>485450000</v>
      </c>
      <c r="D50" s="153"/>
      <c r="E50" s="153"/>
      <c r="F50" s="153"/>
    </row>
    <row r="51" spans="1:6" ht="27.6">
      <c r="A51" s="291" t="s">
        <v>3</v>
      </c>
      <c r="B51" s="171" t="s">
        <v>1751</v>
      </c>
      <c r="C51" s="172">
        <v>71000000</v>
      </c>
      <c r="D51" s="171" t="s">
        <v>7196</v>
      </c>
      <c r="E51" s="171" t="s">
        <v>7197</v>
      </c>
      <c r="F51" s="171" t="s">
        <v>5329</v>
      </c>
    </row>
    <row r="52" spans="1:6" ht="262.2">
      <c r="A52" s="291" t="s">
        <v>4</v>
      </c>
      <c r="B52" s="171" t="s">
        <v>1752</v>
      </c>
      <c r="C52" s="172">
        <v>306850000</v>
      </c>
      <c r="D52" s="171" t="s">
        <v>7198</v>
      </c>
      <c r="E52" s="171" t="s">
        <v>7199</v>
      </c>
      <c r="F52" s="171" t="s">
        <v>5329</v>
      </c>
    </row>
    <row r="53" spans="1:6" ht="55.2">
      <c r="A53" s="291" t="s">
        <v>5</v>
      </c>
      <c r="B53" s="171" t="s">
        <v>1753</v>
      </c>
      <c r="C53" s="172">
        <v>93280000</v>
      </c>
      <c r="D53" s="171" t="s">
        <v>7200</v>
      </c>
      <c r="E53" s="171" t="s">
        <v>7201</v>
      </c>
      <c r="F53" s="171" t="s">
        <v>7202</v>
      </c>
    </row>
    <row r="54" spans="1:6" ht="27.6">
      <c r="A54" s="291" t="s">
        <v>8800</v>
      </c>
      <c r="B54" s="171" t="s">
        <v>1754</v>
      </c>
      <c r="C54" s="172">
        <v>14320000</v>
      </c>
      <c r="D54" s="171" t="s">
        <v>7203</v>
      </c>
      <c r="E54" s="171" t="s">
        <v>7204</v>
      </c>
      <c r="F54" s="171" t="s">
        <v>5329</v>
      </c>
    </row>
    <row r="55" spans="1:6">
      <c r="A55" s="170"/>
      <c r="B55" s="171"/>
      <c r="C55" s="172"/>
      <c r="D55" s="171"/>
      <c r="E55" s="171"/>
      <c r="F55" s="171"/>
    </row>
    <row r="56" spans="1:6" s="156" customFormat="1">
      <c r="A56" s="290" t="s">
        <v>8805</v>
      </c>
      <c r="B56" s="174" t="s">
        <v>1755</v>
      </c>
      <c r="C56" s="154">
        <f>SUM(C57)</f>
        <v>30000000</v>
      </c>
      <c r="D56" s="153"/>
      <c r="E56" s="153"/>
      <c r="F56" s="153"/>
    </row>
    <row r="57" spans="1:6" ht="27.6">
      <c r="A57" s="291" t="s">
        <v>3</v>
      </c>
      <c r="B57" s="171" t="s">
        <v>1756</v>
      </c>
      <c r="C57" s="172">
        <v>30000000</v>
      </c>
      <c r="D57" s="171" t="s">
        <v>7205</v>
      </c>
      <c r="E57" s="171" t="s">
        <v>7206</v>
      </c>
      <c r="F57" s="171" t="s">
        <v>5329</v>
      </c>
    </row>
    <row r="58" spans="1:6">
      <c r="A58" s="170"/>
      <c r="B58" s="171"/>
      <c r="C58" s="172"/>
      <c r="D58" s="171"/>
      <c r="E58" s="171"/>
      <c r="F58" s="171"/>
    </row>
    <row r="59" spans="1:6" s="156" customFormat="1" ht="27.6">
      <c r="A59" s="290" t="s">
        <v>8806</v>
      </c>
      <c r="B59" s="174" t="s">
        <v>1757</v>
      </c>
      <c r="C59" s="154">
        <f>SUM(C60)</f>
        <v>58000000</v>
      </c>
      <c r="D59" s="153"/>
      <c r="E59" s="153"/>
      <c r="F59" s="153"/>
    </row>
    <row r="60" spans="1:6" ht="27.6">
      <c r="A60" s="291" t="s">
        <v>3</v>
      </c>
      <c r="B60" s="171" t="s">
        <v>1758</v>
      </c>
      <c r="C60" s="172">
        <v>58000000</v>
      </c>
      <c r="D60" s="259" t="s">
        <v>7207</v>
      </c>
      <c r="E60" s="260" t="s">
        <v>7197</v>
      </c>
      <c r="F60" s="261" t="s">
        <v>5329</v>
      </c>
    </row>
    <row r="61" spans="1:6" s="178" customFormat="1">
      <c r="A61" s="216"/>
      <c r="B61" s="216"/>
      <c r="C61" s="216"/>
      <c r="D61" s="177"/>
      <c r="E61" s="177"/>
      <c r="F61" s="177"/>
    </row>
    <row r="62" spans="1:6" s="152" customFormat="1">
      <c r="A62" s="207"/>
      <c r="B62" s="149" t="s">
        <v>35</v>
      </c>
      <c r="C62" s="150">
        <f>SUM(C63)</f>
        <v>1865000000</v>
      </c>
      <c r="D62" s="151"/>
      <c r="E62" s="151"/>
      <c r="F62" s="151"/>
    </row>
    <row r="63" spans="1:6" s="152" customFormat="1">
      <c r="A63" s="207" t="s">
        <v>8798</v>
      </c>
      <c r="B63" s="149" t="s">
        <v>39</v>
      </c>
      <c r="C63" s="150">
        <f>SUM(C64)</f>
        <v>1865000000</v>
      </c>
      <c r="D63" s="151"/>
      <c r="E63" s="151"/>
      <c r="F63" s="151"/>
    </row>
    <row r="64" spans="1:6" s="152" customFormat="1">
      <c r="A64" s="292" t="s">
        <v>8799</v>
      </c>
      <c r="B64" s="149" t="s">
        <v>1829</v>
      </c>
      <c r="C64" s="150">
        <f>SUM(C65:C80)</f>
        <v>1865000000</v>
      </c>
      <c r="D64" s="151"/>
      <c r="E64" s="151"/>
      <c r="F64" s="151"/>
    </row>
    <row r="65" spans="1:6" s="178" customFormat="1" ht="27.6">
      <c r="A65" s="219">
        <v>1</v>
      </c>
      <c r="B65" s="190" t="s">
        <v>1832</v>
      </c>
      <c r="C65" s="185">
        <v>150000000</v>
      </c>
      <c r="D65" s="177"/>
      <c r="E65" s="177"/>
      <c r="F65" s="177"/>
    </row>
    <row r="66" spans="1:6" s="178" customFormat="1" ht="27.6">
      <c r="A66" s="219">
        <v>2</v>
      </c>
      <c r="B66" s="184" t="s">
        <v>1833</v>
      </c>
      <c r="C66" s="185">
        <v>100000000</v>
      </c>
      <c r="D66" s="177"/>
      <c r="E66" s="177"/>
      <c r="F66" s="177"/>
    </row>
    <row r="67" spans="1:6" s="178" customFormat="1" ht="27.6">
      <c r="A67" s="219">
        <v>3</v>
      </c>
      <c r="B67" s="184" t="s">
        <v>1834</v>
      </c>
      <c r="C67" s="185">
        <v>100000000</v>
      </c>
      <c r="D67" s="177"/>
      <c r="E67" s="177"/>
      <c r="F67" s="177"/>
    </row>
    <row r="68" spans="1:6" s="178" customFormat="1" ht="27.6">
      <c r="A68" s="219">
        <v>4</v>
      </c>
      <c r="B68" s="184" t="s">
        <v>1835</v>
      </c>
      <c r="C68" s="185">
        <v>50000000</v>
      </c>
      <c r="D68" s="177"/>
      <c r="E68" s="177"/>
      <c r="F68" s="177"/>
    </row>
    <row r="69" spans="1:6" s="178" customFormat="1" ht="27.6">
      <c r="A69" s="219">
        <v>5</v>
      </c>
      <c r="B69" s="184" t="s">
        <v>1836</v>
      </c>
      <c r="C69" s="185">
        <v>75000000</v>
      </c>
      <c r="D69" s="177"/>
      <c r="E69" s="177"/>
      <c r="F69" s="177"/>
    </row>
    <row r="70" spans="1:6" s="178" customFormat="1" ht="27.6">
      <c r="A70" s="219">
        <v>6</v>
      </c>
      <c r="B70" s="184" t="s">
        <v>1837</v>
      </c>
      <c r="C70" s="185">
        <v>100000000</v>
      </c>
      <c r="D70" s="177"/>
      <c r="E70" s="177"/>
      <c r="F70" s="177"/>
    </row>
    <row r="71" spans="1:6" s="178" customFormat="1" ht="27.6">
      <c r="A71" s="219">
        <v>7</v>
      </c>
      <c r="B71" s="184" t="s">
        <v>1838</v>
      </c>
      <c r="C71" s="185">
        <v>70000000</v>
      </c>
      <c r="D71" s="177"/>
      <c r="E71" s="177"/>
      <c r="F71" s="177"/>
    </row>
    <row r="72" spans="1:6" s="178" customFormat="1" ht="27.6">
      <c r="A72" s="219">
        <v>8</v>
      </c>
      <c r="B72" s="184" t="s">
        <v>1839</v>
      </c>
      <c r="C72" s="185">
        <v>20000000</v>
      </c>
      <c r="D72" s="177"/>
      <c r="E72" s="177"/>
      <c r="F72" s="177"/>
    </row>
    <row r="73" spans="1:6" s="178" customFormat="1" ht="27.6">
      <c r="A73" s="219">
        <v>9</v>
      </c>
      <c r="B73" s="184" t="s">
        <v>1840</v>
      </c>
      <c r="C73" s="185">
        <v>150000000</v>
      </c>
      <c r="D73" s="177"/>
      <c r="E73" s="177"/>
      <c r="F73" s="177"/>
    </row>
    <row r="74" spans="1:6" s="178" customFormat="1" ht="27.6">
      <c r="A74" s="219">
        <v>10</v>
      </c>
      <c r="B74" s="184" t="s">
        <v>1841</v>
      </c>
      <c r="C74" s="185">
        <v>100000000</v>
      </c>
      <c r="D74" s="177"/>
      <c r="E74" s="177"/>
      <c r="F74" s="177"/>
    </row>
    <row r="75" spans="1:6" s="178" customFormat="1" ht="27.6">
      <c r="A75" s="219">
        <v>11</v>
      </c>
      <c r="B75" s="184" t="s">
        <v>1842</v>
      </c>
      <c r="C75" s="185">
        <v>150000000</v>
      </c>
      <c r="D75" s="177"/>
      <c r="E75" s="177"/>
      <c r="F75" s="177"/>
    </row>
    <row r="76" spans="1:6" s="178" customFormat="1" ht="41.4">
      <c r="A76" s="219">
        <v>12</v>
      </c>
      <c r="B76" s="184" t="s">
        <v>1843</v>
      </c>
      <c r="C76" s="185">
        <v>100000000</v>
      </c>
      <c r="D76" s="177"/>
      <c r="E76" s="177"/>
      <c r="F76" s="177"/>
    </row>
    <row r="77" spans="1:6" s="178" customFormat="1" ht="41.4">
      <c r="A77" s="219">
        <v>13</v>
      </c>
      <c r="B77" s="184" t="s">
        <v>1844</v>
      </c>
      <c r="C77" s="185">
        <v>150000000</v>
      </c>
      <c r="D77" s="177"/>
      <c r="E77" s="177"/>
      <c r="F77" s="177"/>
    </row>
    <row r="78" spans="1:6" s="178" customFormat="1" ht="41.4">
      <c r="A78" s="219">
        <v>14</v>
      </c>
      <c r="B78" s="184" t="s">
        <v>1845</v>
      </c>
      <c r="C78" s="185">
        <v>250000000</v>
      </c>
      <c r="D78" s="177"/>
      <c r="E78" s="177"/>
      <c r="F78" s="177"/>
    </row>
    <row r="79" spans="1:6" s="178" customFormat="1" ht="27.6">
      <c r="A79" s="219">
        <v>15</v>
      </c>
      <c r="B79" s="184" t="s">
        <v>1846</v>
      </c>
      <c r="C79" s="185">
        <v>250000000</v>
      </c>
      <c r="D79" s="177"/>
      <c r="E79" s="177"/>
      <c r="F79" s="177"/>
    </row>
    <row r="80" spans="1:6" s="178" customFormat="1" ht="27.6">
      <c r="A80" s="219">
        <v>16</v>
      </c>
      <c r="B80" s="184" t="s">
        <v>1847</v>
      </c>
      <c r="C80" s="185">
        <v>50000000</v>
      </c>
      <c r="D80" s="177"/>
      <c r="E80" s="177"/>
      <c r="F80" s="177"/>
    </row>
  </sheetData>
  <pageMargins left="0.39370078740157483" right="0.39370078740157483" top="0.39370078740157483" bottom="0.47244094488188981" header="0.31496062992125984" footer="0.31496062992125984"/>
  <pageSetup paperSize="403" scale="68" firstPageNumber="353" fitToHeight="0" orientation="landscape" useFirstPageNumber="1" horizontalDpi="200" verticalDpi="200" r:id="rId1"/>
  <headerFooter>
    <oddFooter>&amp;CInformasi APBD Tahun 2016&amp;R&amp;P</oddFooter>
  </headerFooter>
  <rowBreaks count="4" manualBreakCount="4">
    <brk id="20" max="16383" man="1"/>
    <brk id="35" max="16383" man="1"/>
    <brk id="55" max="16383" man="1"/>
    <brk id="61" max="16383" man="1"/>
  </rowBreak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G231"/>
  <sheetViews>
    <sheetView view="pageBreakPreview" topLeftCell="A220" zoomScale="85" zoomScaleSheetLayoutView="85" workbookViewId="0">
      <selection activeCell="C23" sqref="C2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7" width="17.109375" style="148" customWidth="1"/>
    <col min="8" max="233" width="6.88671875" style="148" customWidth="1"/>
    <col min="234" max="16384" width="8" style="148"/>
  </cols>
  <sheetData>
    <row r="1" spans="1:6" s="144" customFormat="1" ht="12.75" customHeight="1">
      <c r="A1" s="144" t="s">
        <v>3909</v>
      </c>
      <c r="B1" s="301" t="s">
        <v>75</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75</v>
      </c>
      <c r="C6" s="154">
        <f>SUM(C8,C193,C197,C203,C229)</f>
        <v>54728009000</v>
      </c>
      <c r="D6" s="155"/>
      <c r="E6" s="155"/>
      <c r="F6" s="155"/>
    </row>
    <row r="7" spans="1:6" s="156" customFormat="1">
      <c r="A7" s="153"/>
      <c r="B7" s="153"/>
      <c r="C7" s="154"/>
      <c r="D7" s="155"/>
      <c r="E7" s="155"/>
      <c r="F7" s="155"/>
    </row>
    <row r="8" spans="1:6" s="156" customFormat="1">
      <c r="A8" s="157" t="s">
        <v>8798</v>
      </c>
      <c r="B8" s="153" t="s">
        <v>74</v>
      </c>
      <c r="C8" s="154">
        <f>SUM(C9,C21,C31,C34,C39,C48,C101,C125,C141,C160)</f>
        <v>52220047000</v>
      </c>
      <c r="D8" s="155"/>
      <c r="E8" s="155"/>
      <c r="F8" s="155"/>
    </row>
    <row r="9" spans="1:6" s="156" customFormat="1" ht="27.6">
      <c r="A9" s="290" t="s">
        <v>8799</v>
      </c>
      <c r="B9" s="174" t="s">
        <v>187</v>
      </c>
      <c r="C9" s="154">
        <f>SUM(C10:C19)</f>
        <v>1209259950</v>
      </c>
      <c r="D9" s="155"/>
      <c r="E9" s="155"/>
      <c r="F9" s="155"/>
    </row>
    <row r="10" spans="1:6">
      <c r="A10" s="291" t="s">
        <v>3</v>
      </c>
      <c r="B10" s="171" t="s">
        <v>188</v>
      </c>
      <c r="C10" s="172">
        <v>10271000</v>
      </c>
      <c r="D10" s="171" t="s">
        <v>7719</v>
      </c>
      <c r="E10" s="171" t="s">
        <v>7720</v>
      </c>
      <c r="F10" s="171" t="s">
        <v>7721</v>
      </c>
    </row>
    <row r="11" spans="1:6" ht="27.6">
      <c r="A11" s="291" t="s">
        <v>4</v>
      </c>
      <c r="B11" s="171" t="s">
        <v>189</v>
      </c>
      <c r="C11" s="172">
        <v>287918000</v>
      </c>
      <c r="D11" s="171" t="s">
        <v>7722</v>
      </c>
      <c r="E11" s="171" t="s">
        <v>5097</v>
      </c>
      <c r="F11" s="171" t="s">
        <v>7723</v>
      </c>
    </row>
    <row r="12" spans="1:6" ht="41.4">
      <c r="A12" s="291" t="s">
        <v>5</v>
      </c>
      <c r="B12" s="171" t="s">
        <v>190</v>
      </c>
      <c r="C12" s="172">
        <v>25000000</v>
      </c>
      <c r="D12" s="171"/>
      <c r="E12" s="171" t="s">
        <v>7724</v>
      </c>
      <c r="F12" s="171" t="s">
        <v>7721</v>
      </c>
    </row>
    <row r="13" spans="1:6">
      <c r="A13" s="291" t="s">
        <v>8800</v>
      </c>
      <c r="B13" s="171" t="s">
        <v>191</v>
      </c>
      <c r="C13" s="172">
        <v>304896750</v>
      </c>
      <c r="D13" s="171" t="s">
        <v>7725</v>
      </c>
      <c r="E13" s="171" t="s">
        <v>5328</v>
      </c>
      <c r="F13" s="171" t="s">
        <v>7721</v>
      </c>
    </row>
    <row r="14" spans="1:6" ht="27.6">
      <c r="A14" s="291" t="s">
        <v>71</v>
      </c>
      <c r="B14" s="171" t="s">
        <v>192</v>
      </c>
      <c r="C14" s="172">
        <v>98964200</v>
      </c>
      <c r="D14" s="171" t="s">
        <v>7726</v>
      </c>
      <c r="E14" s="171" t="s">
        <v>5328</v>
      </c>
      <c r="F14" s="171" t="s">
        <v>7727</v>
      </c>
    </row>
    <row r="15" spans="1:6" ht="27.6">
      <c r="A15" s="291" t="s">
        <v>8801</v>
      </c>
      <c r="B15" s="171" t="s">
        <v>193</v>
      </c>
      <c r="C15" s="172">
        <v>39585000</v>
      </c>
      <c r="D15" s="171" t="s">
        <v>7728</v>
      </c>
      <c r="E15" s="171" t="s">
        <v>5328</v>
      </c>
      <c r="F15" s="171" t="s">
        <v>7727</v>
      </c>
    </row>
    <row r="16" spans="1:6" ht="27.6">
      <c r="A16" s="291" t="s">
        <v>8802</v>
      </c>
      <c r="B16" s="171" t="s">
        <v>194</v>
      </c>
      <c r="C16" s="172">
        <v>49650000</v>
      </c>
      <c r="D16" s="171" t="s">
        <v>7729</v>
      </c>
      <c r="E16" s="171" t="s">
        <v>5328</v>
      </c>
      <c r="F16" s="171" t="s">
        <v>7727</v>
      </c>
    </row>
    <row r="17" spans="1:6" ht="27.6">
      <c r="A17" s="291" t="s">
        <v>8803</v>
      </c>
      <c r="B17" s="171" t="s">
        <v>195</v>
      </c>
      <c r="C17" s="172">
        <v>118375000</v>
      </c>
      <c r="D17" s="171" t="s">
        <v>7730</v>
      </c>
      <c r="E17" s="171" t="s">
        <v>5328</v>
      </c>
      <c r="F17" s="171" t="s">
        <v>7721</v>
      </c>
    </row>
    <row r="18" spans="1:6" ht="27.6">
      <c r="A18" s="291" t="s">
        <v>8804</v>
      </c>
      <c r="B18" s="171" t="s">
        <v>196</v>
      </c>
      <c r="C18" s="172">
        <v>44600000</v>
      </c>
      <c r="D18" s="171" t="s">
        <v>7111</v>
      </c>
      <c r="E18" s="171" t="s">
        <v>5328</v>
      </c>
      <c r="F18" s="171" t="s">
        <v>7721</v>
      </c>
    </row>
    <row r="19" spans="1:6" ht="27.6">
      <c r="A19" s="291" t="s">
        <v>3729</v>
      </c>
      <c r="B19" s="171" t="s">
        <v>197</v>
      </c>
      <c r="C19" s="172">
        <v>230000000</v>
      </c>
      <c r="D19" s="171" t="s">
        <v>7731</v>
      </c>
      <c r="E19" s="171" t="s">
        <v>5192</v>
      </c>
      <c r="F19" s="171" t="s">
        <v>7732</v>
      </c>
    </row>
    <row r="20" spans="1:6">
      <c r="A20" s="170"/>
      <c r="B20" s="171"/>
      <c r="C20" s="172"/>
      <c r="D20" s="171"/>
      <c r="E20" s="171"/>
      <c r="F20" s="171"/>
    </row>
    <row r="21" spans="1:6" s="156" customFormat="1" ht="27.6">
      <c r="A21" s="290" t="s">
        <v>8805</v>
      </c>
      <c r="B21" s="174" t="s">
        <v>198</v>
      </c>
      <c r="C21" s="154">
        <f>SUM(C22:C29)</f>
        <v>3088510050</v>
      </c>
      <c r="D21" s="153"/>
      <c r="E21" s="153"/>
      <c r="F21" s="153"/>
    </row>
    <row r="22" spans="1:6" ht="27.6">
      <c r="A22" s="291" t="s">
        <v>3</v>
      </c>
      <c r="B22" s="171" t="s">
        <v>199</v>
      </c>
      <c r="C22" s="172">
        <v>150000000</v>
      </c>
      <c r="D22" s="171"/>
      <c r="E22" s="171"/>
      <c r="F22" s="171" t="s">
        <v>7733</v>
      </c>
    </row>
    <row r="23" spans="1:6" ht="110.4">
      <c r="A23" s="291" t="s">
        <v>4</v>
      </c>
      <c r="B23" s="171" t="s">
        <v>200</v>
      </c>
      <c r="C23" s="172">
        <v>109000000</v>
      </c>
      <c r="D23" s="171" t="s">
        <v>7734</v>
      </c>
      <c r="E23" s="171" t="s">
        <v>7735</v>
      </c>
      <c r="F23" s="171" t="s">
        <v>7721</v>
      </c>
    </row>
    <row r="24" spans="1:6" ht="248.4">
      <c r="A24" s="291" t="s">
        <v>5</v>
      </c>
      <c r="B24" s="171" t="s">
        <v>201</v>
      </c>
      <c r="C24" s="172">
        <v>117339050</v>
      </c>
      <c r="D24" s="171" t="s">
        <v>7736</v>
      </c>
      <c r="E24" s="171" t="s">
        <v>7737</v>
      </c>
      <c r="F24" s="171" t="s">
        <v>7721</v>
      </c>
    </row>
    <row r="25" spans="1:6" ht="27.6">
      <c r="A25" s="291" t="s">
        <v>8800</v>
      </c>
      <c r="B25" s="171" t="s">
        <v>202</v>
      </c>
      <c r="C25" s="172">
        <v>119796000</v>
      </c>
      <c r="D25" s="171" t="s">
        <v>7738</v>
      </c>
      <c r="E25" s="171" t="s">
        <v>7739</v>
      </c>
      <c r="F25" s="171" t="s">
        <v>7740</v>
      </c>
    </row>
    <row r="26" spans="1:6" ht="27.6">
      <c r="A26" s="291" t="s">
        <v>71</v>
      </c>
      <c r="B26" s="171" t="s">
        <v>203</v>
      </c>
      <c r="C26" s="172">
        <v>40605000</v>
      </c>
      <c r="D26" s="171" t="s">
        <v>7741</v>
      </c>
      <c r="E26" s="171" t="s">
        <v>5526</v>
      </c>
      <c r="F26" s="171" t="s">
        <v>7742</v>
      </c>
    </row>
    <row r="27" spans="1:6" ht="27.6">
      <c r="A27" s="291" t="s">
        <v>8801</v>
      </c>
      <c r="B27" s="171" t="s">
        <v>204</v>
      </c>
      <c r="C27" s="172">
        <v>51770000</v>
      </c>
      <c r="D27" s="171" t="s">
        <v>7743</v>
      </c>
      <c r="E27" s="171" t="s">
        <v>7744</v>
      </c>
      <c r="F27" s="171" t="s">
        <v>7745</v>
      </c>
    </row>
    <row r="28" spans="1:6" ht="41.4">
      <c r="A28" s="291" t="s">
        <v>8802</v>
      </c>
      <c r="B28" s="171" t="s">
        <v>205</v>
      </c>
      <c r="C28" s="172">
        <v>500000000</v>
      </c>
      <c r="D28" s="171" t="s">
        <v>7746</v>
      </c>
      <c r="E28" s="171">
        <v>1</v>
      </c>
      <c r="F28" s="171" t="s">
        <v>7747</v>
      </c>
    </row>
    <row r="29" spans="1:6" ht="41.4">
      <c r="A29" s="291" t="s">
        <v>8803</v>
      </c>
      <c r="B29" s="171" t="s">
        <v>206</v>
      </c>
      <c r="C29" s="172">
        <v>2000000000</v>
      </c>
      <c r="D29" s="171" t="s">
        <v>7748</v>
      </c>
      <c r="E29" s="171">
        <v>1</v>
      </c>
      <c r="F29" s="171" t="s">
        <v>7749</v>
      </c>
    </row>
    <row r="30" spans="1:6">
      <c r="A30" s="170"/>
      <c r="B30" s="171"/>
      <c r="C30" s="172"/>
      <c r="D30" s="171"/>
      <c r="E30" s="171"/>
      <c r="F30" s="171"/>
    </row>
    <row r="31" spans="1:6" s="156" customFormat="1" ht="27.6">
      <c r="A31" s="290" t="s">
        <v>8806</v>
      </c>
      <c r="B31" s="174" t="s">
        <v>207</v>
      </c>
      <c r="C31" s="154">
        <f>SUM(C32)</f>
        <v>11700000</v>
      </c>
      <c r="D31" s="153"/>
      <c r="E31" s="153"/>
      <c r="F31" s="153"/>
    </row>
    <row r="32" spans="1:6" ht="41.4">
      <c r="A32" s="291" t="s">
        <v>3</v>
      </c>
      <c r="B32" s="171" t="s">
        <v>208</v>
      </c>
      <c r="C32" s="172">
        <v>11700000</v>
      </c>
      <c r="D32" s="171" t="s">
        <v>7750</v>
      </c>
      <c r="E32" s="171" t="s">
        <v>7751</v>
      </c>
      <c r="F32" s="171" t="s">
        <v>7721</v>
      </c>
    </row>
    <row r="33" spans="1:6">
      <c r="A33" s="170"/>
      <c r="B33" s="171"/>
      <c r="C33" s="172"/>
      <c r="D33" s="171"/>
      <c r="E33" s="171"/>
      <c r="F33" s="171"/>
    </row>
    <row r="34" spans="1:6" s="156" customFormat="1" ht="27.6">
      <c r="A34" s="290" t="s">
        <v>8807</v>
      </c>
      <c r="B34" s="176" t="s">
        <v>209</v>
      </c>
      <c r="C34" s="154">
        <f>SUM(C35:C37)</f>
        <v>490482500</v>
      </c>
      <c r="D34" s="153"/>
      <c r="E34" s="153"/>
      <c r="F34" s="153"/>
    </row>
    <row r="35" spans="1:6" ht="27.6">
      <c r="A35" s="291" t="s">
        <v>3</v>
      </c>
      <c r="B35" s="171" t="s">
        <v>210</v>
      </c>
      <c r="C35" s="172">
        <v>13000000</v>
      </c>
      <c r="D35" s="171" t="s">
        <v>7752</v>
      </c>
      <c r="E35" s="171" t="s">
        <v>7753</v>
      </c>
      <c r="F35" s="171" t="s">
        <v>7721</v>
      </c>
    </row>
    <row r="36" spans="1:6" ht="27.6">
      <c r="A36" s="291" t="s">
        <v>4</v>
      </c>
      <c r="B36" s="171" t="s">
        <v>211</v>
      </c>
      <c r="C36" s="172">
        <v>387482500</v>
      </c>
      <c r="D36" s="171" t="s">
        <v>7754</v>
      </c>
      <c r="E36" s="171" t="s">
        <v>7753</v>
      </c>
      <c r="F36" s="171" t="s">
        <v>7721</v>
      </c>
    </row>
    <row r="37" spans="1:6" ht="27.6">
      <c r="A37" s="291" t="s">
        <v>5</v>
      </c>
      <c r="B37" s="171" t="s">
        <v>212</v>
      </c>
      <c r="C37" s="172">
        <v>90000000</v>
      </c>
      <c r="D37" s="171" t="s">
        <v>7755</v>
      </c>
      <c r="E37" s="171" t="s">
        <v>7756</v>
      </c>
      <c r="F37" s="171" t="s">
        <v>7721</v>
      </c>
    </row>
    <row r="38" spans="1:6">
      <c r="A38" s="170"/>
      <c r="B38" s="171"/>
      <c r="C38" s="172"/>
      <c r="D38" s="171"/>
      <c r="E38" s="171"/>
      <c r="F38" s="171"/>
    </row>
    <row r="39" spans="1:6" s="156" customFormat="1">
      <c r="A39" s="290" t="s">
        <v>8808</v>
      </c>
      <c r="B39" s="174" t="s">
        <v>213</v>
      </c>
      <c r="C39" s="154">
        <f>SUM(C40:C46)</f>
        <v>646000000</v>
      </c>
      <c r="D39" s="153"/>
      <c r="E39" s="153"/>
      <c r="F39" s="153"/>
    </row>
    <row r="40" spans="1:6" ht="27.6">
      <c r="A40" s="291" t="s">
        <v>3</v>
      </c>
      <c r="B40" s="171" t="s">
        <v>214</v>
      </c>
      <c r="C40" s="172">
        <v>190000000</v>
      </c>
      <c r="D40" s="171" t="s">
        <v>7757</v>
      </c>
      <c r="E40" s="171" t="s">
        <v>7758</v>
      </c>
      <c r="F40" s="171" t="s">
        <v>7721</v>
      </c>
    </row>
    <row r="41" spans="1:6" ht="41.4">
      <c r="A41" s="291" t="s">
        <v>4</v>
      </c>
      <c r="B41" s="171" t="s">
        <v>215</v>
      </c>
      <c r="C41" s="172">
        <v>100000000</v>
      </c>
      <c r="D41" s="171" t="s">
        <v>7759</v>
      </c>
      <c r="E41" s="171" t="s">
        <v>7760</v>
      </c>
      <c r="F41" s="171" t="s">
        <v>7721</v>
      </c>
    </row>
    <row r="42" spans="1:6" ht="41.4">
      <c r="A42" s="291" t="s">
        <v>5</v>
      </c>
      <c r="B42" s="171" t="s">
        <v>216</v>
      </c>
      <c r="C42" s="172">
        <v>65000000</v>
      </c>
      <c r="D42" s="171" t="s">
        <v>7761</v>
      </c>
      <c r="E42" s="171" t="s">
        <v>7762</v>
      </c>
      <c r="F42" s="171" t="s">
        <v>7721</v>
      </c>
    </row>
    <row r="43" spans="1:6" ht="55.2">
      <c r="A43" s="291" t="s">
        <v>8800</v>
      </c>
      <c r="B43" s="175" t="s">
        <v>217</v>
      </c>
      <c r="C43" s="172">
        <v>100000000</v>
      </c>
      <c r="D43" s="171" t="s">
        <v>7763</v>
      </c>
      <c r="E43" s="171" t="s">
        <v>7764</v>
      </c>
      <c r="F43" s="171" t="s">
        <v>7721</v>
      </c>
    </row>
    <row r="44" spans="1:6" ht="55.2">
      <c r="A44" s="291" t="s">
        <v>71</v>
      </c>
      <c r="B44" s="171" t="s">
        <v>218</v>
      </c>
      <c r="C44" s="172">
        <v>20000000</v>
      </c>
      <c r="D44" s="171" t="s">
        <v>7765</v>
      </c>
      <c r="E44" s="171" t="s">
        <v>7766</v>
      </c>
      <c r="F44" s="171" t="s">
        <v>7721</v>
      </c>
    </row>
    <row r="45" spans="1:6" ht="41.4">
      <c r="A45" s="291" t="s">
        <v>8801</v>
      </c>
      <c r="B45" s="171" t="s">
        <v>219</v>
      </c>
      <c r="C45" s="172">
        <v>15000000</v>
      </c>
      <c r="D45" s="171" t="s">
        <v>7767</v>
      </c>
      <c r="E45" s="171" t="s">
        <v>5328</v>
      </c>
      <c r="F45" s="171" t="s">
        <v>7721</v>
      </c>
    </row>
    <row r="46" spans="1:6" ht="27.6">
      <c r="A46" s="291" t="s">
        <v>8802</v>
      </c>
      <c r="B46" s="171" t="s">
        <v>220</v>
      </c>
      <c r="C46" s="172">
        <v>156000000</v>
      </c>
      <c r="D46" s="171" t="s">
        <v>7768</v>
      </c>
      <c r="E46" s="171">
        <v>1</v>
      </c>
      <c r="F46" s="171" t="s">
        <v>7721</v>
      </c>
    </row>
    <row r="47" spans="1:6">
      <c r="A47" s="170"/>
      <c r="B47" s="171"/>
      <c r="C47" s="172"/>
      <c r="D47" s="171"/>
      <c r="E47" s="171"/>
      <c r="F47" s="171"/>
    </row>
    <row r="48" spans="1:6" s="156" customFormat="1" ht="27.6">
      <c r="A48" s="290" t="s">
        <v>8809</v>
      </c>
      <c r="B48" s="174" t="s">
        <v>221</v>
      </c>
      <c r="C48" s="154">
        <f>SUM(C49:C99)</f>
        <v>21162464500</v>
      </c>
      <c r="D48" s="153"/>
      <c r="E48" s="153"/>
      <c r="F48" s="153"/>
    </row>
    <row r="49" spans="1:6" ht="27.6">
      <c r="A49" s="291" t="s">
        <v>3</v>
      </c>
      <c r="B49" s="171" t="s">
        <v>222</v>
      </c>
      <c r="C49" s="172">
        <v>100000000</v>
      </c>
      <c r="D49" s="171" t="s">
        <v>7769</v>
      </c>
      <c r="E49" s="171" t="s">
        <v>7770</v>
      </c>
      <c r="F49" s="171" t="s">
        <v>7721</v>
      </c>
    </row>
    <row r="50" spans="1:6" ht="27.6">
      <c r="A50" s="291" t="s">
        <v>4</v>
      </c>
      <c r="B50" s="171" t="s">
        <v>223</v>
      </c>
      <c r="C50" s="172">
        <v>1192310000</v>
      </c>
      <c r="D50" s="171" t="s">
        <v>7771</v>
      </c>
      <c r="E50" s="171" t="s">
        <v>7772</v>
      </c>
      <c r="F50" s="171" t="s">
        <v>7721</v>
      </c>
    </row>
    <row r="51" spans="1:6" ht="27.6">
      <c r="A51" s="291" t="s">
        <v>5</v>
      </c>
      <c r="B51" s="171" t="s">
        <v>224</v>
      </c>
      <c r="C51" s="172">
        <v>100000000</v>
      </c>
      <c r="D51" s="171" t="s">
        <v>7773</v>
      </c>
      <c r="E51" s="171" t="s">
        <v>7774</v>
      </c>
      <c r="F51" s="171" t="s">
        <v>7721</v>
      </c>
    </row>
    <row r="52" spans="1:6" ht="27.6">
      <c r="A52" s="291" t="s">
        <v>8800</v>
      </c>
      <c r="B52" s="171" t="s">
        <v>225</v>
      </c>
      <c r="C52" s="172">
        <v>50000000</v>
      </c>
      <c r="D52" s="171" t="s">
        <v>7775</v>
      </c>
      <c r="E52" s="171" t="s">
        <v>5307</v>
      </c>
      <c r="F52" s="171" t="s">
        <v>7776</v>
      </c>
    </row>
    <row r="53" spans="1:6" ht="27.6">
      <c r="A53" s="291" t="s">
        <v>71</v>
      </c>
      <c r="B53" s="171" t="s">
        <v>226</v>
      </c>
      <c r="C53" s="172">
        <v>70000000</v>
      </c>
      <c r="D53" s="171" t="s">
        <v>7777</v>
      </c>
      <c r="E53" s="171" t="s">
        <v>5307</v>
      </c>
      <c r="F53" s="171" t="s">
        <v>7778</v>
      </c>
    </row>
    <row r="54" spans="1:6" ht="27.6">
      <c r="A54" s="291" t="s">
        <v>8801</v>
      </c>
      <c r="B54" s="171" t="s">
        <v>227</v>
      </c>
      <c r="C54" s="172">
        <v>100000000</v>
      </c>
      <c r="D54" s="171" t="s">
        <v>7779</v>
      </c>
      <c r="E54" s="171" t="s">
        <v>7780</v>
      </c>
      <c r="F54" s="171" t="s">
        <v>7781</v>
      </c>
    </row>
    <row r="55" spans="1:6" ht="41.4">
      <c r="A55" s="291" t="s">
        <v>8802</v>
      </c>
      <c r="B55" s="171" t="s">
        <v>228</v>
      </c>
      <c r="C55" s="172">
        <v>160000000</v>
      </c>
      <c r="D55" s="171" t="s">
        <v>7782</v>
      </c>
      <c r="E55" s="171" t="s">
        <v>7780</v>
      </c>
      <c r="F55" s="171" t="s">
        <v>7783</v>
      </c>
    </row>
    <row r="56" spans="1:6" ht="27.6">
      <c r="A56" s="291" t="s">
        <v>8803</v>
      </c>
      <c r="B56" s="171" t="s">
        <v>229</v>
      </c>
      <c r="C56" s="172">
        <v>180000000</v>
      </c>
      <c r="D56" s="171" t="s">
        <v>7784</v>
      </c>
      <c r="E56" s="171" t="s">
        <v>5307</v>
      </c>
      <c r="F56" s="171" t="s">
        <v>7721</v>
      </c>
    </row>
    <row r="57" spans="1:6" ht="27.6">
      <c r="A57" s="291" t="s">
        <v>8804</v>
      </c>
      <c r="B57" s="171" t="s">
        <v>230</v>
      </c>
      <c r="C57" s="172">
        <v>180000000</v>
      </c>
      <c r="D57" s="171" t="s">
        <v>7785</v>
      </c>
      <c r="E57" s="171" t="s">
        <v>5307</v>
      </c>
      <c r="F57" s="171" t="s">
        <v>7721</v>
      </c>
    </row>
    <row r="58" spans="1:6" ht="27.6">
      <c r="A58" s="291" t="s">
        <v>3729</v>
      </c>
      <c r="B58" s="171" t="s">
        <v>231</v>
      </c>
      <c r="C58" s="172">
        <v>100000000</v>
      </c>
      <c r="D58" s="171" t="s">
        <v>7786</v>
      </c>
      <c r="E58" s="171" t="s">
        <v>7787</v>
      </c>
      <c r="F58" s="171" t="s">
        <v>7788</v>
      </c>
    </row>
    <row r="59" spans="1:6" ht="41.4">
      <c r="A59" s="291" t="s">
        <v>3730</v>
      </c>
      <c r="B59" s="171" t="s">
        <v>232</v>
      </c>
      <c r="C59" s="172">
        <v>50000000</v>
      </c>
      <c r="D59" s="171" t="s">
        <v>7789</v>
      </c>
      <c r="E59" s="171" t="s">
        <v>5523</v>
      </c>
      <c r="F59" s="171" t="s">
        <v>7790</v>
      </c>
    </row>
    <row r="60" spans="1:6" ht="41.4">
      <c r="A60" s="291" t="s">
        <v>3731</v>
      </c>
      <c r="B60" s="171" t="s">
        <v>233</v>
      </c>
      <c r="C60" s="172">
        <v>100000000</v>
      </c>
      <c r="D60" s="171" t="s">
        <v>7791</v>
      </c>
      <c r="E60" s="171" t="s">
        <v>5523</v>
      </c>
      <c r="F60" s="171" t="s">
        <v>7792</v>
      </c>
    </row>
    <row r="61" spans="1:6" ht="27.6">
      <c r="A61" s="291" t="s">
        <v>3753</v>
      </c>
      <c r="B61" s="171" t="s">
        <v>234</v>
      </c>
      <c r="C61" s="172">
        <v>10000000</v>
      </c>
      <c r="D61" s="171" t="s">
        <v>7793</v>
      </c>
      <c r="E61" s="171" t="s">
        <v>7794</v>
      </c>
      <c r="F61" s="171" t="s">
        <v>7795</v>
      </c>
    </row>
    <row r="62" spans="1:6" ht="41.4">
      <c r="A62" s="291" t="s">
        <v>3732</v>
      </c>
      <c r="B62" s="171" t="s">
        <v>235</v>
      </c>
      <c r="C62" s="172">
        <v>31500000</v>
      </c>
      <c r="D62" s="171" t="s">
        <v>7796</v>
      </c>
      <c r="E62" s="171" t="s">
        <v>5307</v>
      </c>
      <c r="F62" s="171" t="s">
        <v>7797</v>
      </c>
    </row>
    <row r="63" spans="1:6" ht="27.6">
      <c r="A63" s="291" t="s">
        <v>3745</v>
      </c>
      <c r="B63" s="171" t="s">
        <v>236</v>
      </c>
      <c r="C63" s="172">
        <v>200000000</v>
      </c>
      <c r="D63" s="171" t="s">
        <v>7798</v>
      </c>
      <c r="E63" s="171" t="s">
        <v>5307</v>
      </c>
      <c r="F63" s="171" t="s">
        <v>7721</v>
      </c>
    </row>
    <row r="64" spans="1:6" ht="41.4">
      <c r="A64" s="291" t="s">
        <v>3752</v>
      </c>
      <c r="B64" s="171" t="s">
        <v>237</v>
      </c>
      <c r="C64" s="172">
        <v>150000000</v>
      </c>
      <c r="D64" s="171" t="s">
        <v>7799</v>
      </c>
      <c r="E64" s="171" t="s">
        <v>5523</v>
      </c>
      <c r="F64" s="171" t="s">
        <v>7800</v>
      </c>
    </row>
    <row r="65" spans="1:6" ht="41.4">
      <c r="A65" s="291" t="s">
        <v>3733</v>
      </c>
      <c r="B65" s="171" t="s">
        <v>238</v>
      </c>
      <c r="C65" s="172">
        <v>75000000</v>
      </c>
      <c r="D65" s="171" t="s">
        <v>7801</v>
      </c>
      <c r="E65" s="171" t="s">
        <v>5307</v>
      </c>
      <c r="F65" s="171" t="s">
        <v>7802</v>
      </c>
    </row>
    <row r="66" spans="1:6" ht="41.4">
      <c r="A66" s="291" t="s">
        <v>3734</v>
      </c>
      <c r="B66" s="171" t="s">
        <v>239</v>
      </c>
      <c r="C66" s="172">
        <v>75000000</v>
      </c>
      <c r="D66" s="171" t="s">
        <v>7803</v>
      </c>
      <c r="E66" s="171" t="s">
        <v>5307</v>
      </c>
      <c r="F66" s="171" t="s">
        <v>7804</v>
      </c>
    </row>
    <row r="67" spans="1:6" ht="27.6">
      <c r="A67" s="291" t="s">
        <v>3806</v>
      </c>
      <c r="B67" s="171" t="s">
        <v>240</v>
      </c>
      <c r="C67" s="172">
        <v>40000000</v>
      </c>
      <c r="D67" s="171" t="s">
        <v>7805</v>
      </c>
      <c r="E67" s="171" t="s">
        <v>5307</v>
      </c>
      <c r="F67" s="171" t="s">
        <v>7806</v>
      </c>
    </row>
    <row r="68" spans="1:6" ht="41.4">
      <c r="A68" s="291" t="s">
        <v>3754</v>
      </c>
      <c r="B68" s="175" t="s">
        <v>241</v>
      </c>
      <c r="C68" s="172">
        <v>65000000</v>
      </c>
      <c r="D68" s="171" t="s">
        <v>7807</v>
      </c>
      <c r="E68" s="171" t="s">
        <v>7808</v>
      </c>
      <c r="F68" s="171" t="s">
        <v>7809</v>
      </c>
    </row>
    <row r="69" spans="1:6" ht="27.6">
      <c r="A69" s="291" t="s">
        <v>3807</v>
      </c>
      <c r="B69" s="171" t="s">
        <v>242</v>
      </c>
      <c r="C69" s="172">
        <v>200000000</v>
      </c>
      <c r="D69" s="171" t="s">
        <v>7810</v>
      </c>
      <c r="E69" s="171" t="s">
        <v>5307</v>
      </c>
      <c r="F69" s="171" t="s">
        <v>7721</v>
      </c>
    </row>
    <row r="70" spans="1:6" ht="27.6">
      <c r="A70" s="291" t="s">
        <v>3737</v>
      </c>
      <c r="B70" s="171" t="s">
        <v>243</v>
      </c>
      <c r="C70" s="172">
        <v>200000000</v>
      </c>
      <c r="D70" s="171" t="s">
        <v>7811</v>
      </c>
      <c r="E70" s="171" t="s">
        <v>5307</v>
      </c>
      <c r="F70" s="171" t="s">
        <v>7721</v>
      </c>
    </row>
    <row r="71" spans="1:6" ht="27.6">
      <c r="A71" s="291" t="s">
        <v>3755</v>
      </c>
      <c r="B71" s="171" t="s">
        <v>244</v>
      </c>
      <c r="C71" s="172">
        <v>200000000</v>
      </c>
      <c r="D71" s="171" t="s">
        <v>7812</v>
      </c>
      <c r="E71" s="171" t="s">
        <v>5307</v>
      </c>
      <c r="F71" s="171" t="s">
        <v>7721</v>
      </c>
    </row>
    <row r="72" spans="1:6" ht="27.6">
      <c r="A72" s="291" t="s">
        <v>3738</v>
      </c>
      <c r="B72" s="171" t="s">
        <v>245</v>
      </c>
      <c r="C72" s="172">
        <v>60000000</v>
      </c>
      <c r="D72" s="171" t="s">
        <v>7813</v>
      </c>
      <c r="E72" s="171" t="s">
        <v>7808</v>
      </c>
      <c r="F72" s="171" t="s">
        <v>7814</v>
      </c>
    </row>
    <row r="73" spans="1:6" ht="27.6">
      <c r="A73" s="291" t="s">
        <v>3756</v>
      </c>
      <c r="B73" s="171" t="s">
        <v>246</v>
      </c>
      <c r="C73" s="172">
        <v>90000000</v>
      </c>
      <c r="D73" s="171" t="s">
        <v>7815</v>
      </c>
      <c r="E73" s="171" t="s">
        <v>7808</v>
      </c>
      <c r="F73" s="171" t="s">
        <v>7816</v>
      </c>
    </row>
    <row r="74" spans="1:6" ht="27.6">
      <c r="A74" s="291" t="s">
        <v>3739</v>
      </c>
      <c r="B74" s="171" t="s">
        <v>247</v>
      </c>
      <c r="C74" s="172">
        <v>200000000</v>
      </c>
      <c r="D74" s="171" t="s">
        <v>7817</v>
      </c>
      <c r="E74" s="171" t="s">
        <v>5307</v>
      </c>
      <c r="F74" s="171" t="s">
        <v>7721</v>
      </c>
    </row>
    <row r="75" spans="1:6" ht="27.6">
      <c r="A75" s="291" t="s">
        <v>3808</v>
      </c>
      <c r="B75" s="171" t="s">
        <v>248</v>
      </c>
      <c r="C75" s="172">
        <v>75000000</v>
      </c>
      <c r="D75" s="171" t="s">
        <v>7818</v>
      </c>
      <c r="E75" s="171" t="s">
        <v>7819</v>
      </c>
      <c r="F75" s="171" t="s">
        <v>7820</v>
      </c>
    </row>
    <row r="76" spans="1:6" ht="41.4">
      <c r="A76" s="291" t="s">
        <v>3740</v>
      </c>
      <c r="B76" s="171" t="s">
        <v>249</v>
      </c>
      <c r="C76" s="172">
        <v>75000000</v>
      </c>
      <c r="D76" s="171" t="s">
        <v>7821</v>
      </c>
      <c r="E76" s="171" t="s">
        <v>7808</v>
      </c>
      <c r="F76" s="171" t="s">
        <v>7822</v>
      </c>
    </row>
    <row r="77" spans="1:6" ht="27.6">
      <c r="A77" s="291" t="s">
        <v>3757</v>
      </c>
      <c r="B77" s="171" t="s">
        <v>250</v>
      </c>
      <c r="C77" s="172">
        <v>75000000</v>
      </c>
      <c r="D77" s="171" t="s">
        <v>7823</v>
      </c>
      <c r="E77" s="171" t="s">
        <v>7808</v>
      </c>
      <c r="F77" s="171" t="s">
        <v>7824</v>
      </c>
    </row>
    <row r="78" spans="1:6" ht="27.6">
      <c r="A78" s="291" t="s">
        <v>3813</v>
      </c>
      <c r="B78" s="171" t="s">
        <v>251</v>
      </c>
      <c r="C78" s="172">
        <v>100000000</v>
      </c>
      <c r="D78" s="171" t="s">
        <v>7825</v>
      </c>
      <c r="E78" s="171" t="s">
        <v>7826</v>
      </c>
      <c r="F78" s="171" t="s">
        <v>7721</v>
      </c>
    </row>
    <row r="79" spans="1:6" ht="27.6">
      <c r="A79" s="291" t="s">
        <v>3758</v>
      </c>
      <c r="B79" s="171" t="s">
        <v>252</v>
      </c>
      <c r="C79" s="172">
        <v>30000000</v>
      </c>
      <c r="D79" s="171" t="s">
        <v>7827</v>
      </c>
      <c r="E79" s="171" t="s">
        <v>7828</v>
      </c>
      <c r="F79" s="171" t="s">
        <v>7721</v>
      </c>
    </row>
    <row r="80" spans="1:6" ht="27.6">
      <c r="A80" s="291" t="s">
        <v>3759</v>
      </c>
      <c r="B80" s="171" t="s">
        <v>253</v>
      </c>
      <c r="C80" s="172">
        <v>25000000</v>
      </c>
      <c r="D80" s="171" t="s">
        <v>7829</v>
      </c>
      <c r="E80" s="171" t="s">
        <v>7830</v>
      </c>
      <c r="F80" s="171" t="s">
        <v>7721</v>
      </c>
    </row>
    <row r="81" spans="1:6" ht="27.6">
      <c r="A81" s="291" t="s">
        <v>3760</v>
      </c>
      <c r="B81" s="171" t="s">
        <v>254</v>
      </c>
      <c r="C81" s="172">
        <v>30000000</v>
      </c>
      <c r="D81" s="171" t="s">
        <v>7831</v>
      </c>
      <c r="E81" s="171" t="s">
        <v>7832</v>
      </c>
      <c r="F81" s="171" t="s">
        <v>7721</v>
      </c>
    </row>
    <row r="82" spans="1:6" ht="41.4">
      <c r="A82" s="291" t="s">
        <v>3761</v>
      </c>
      <c r="B82" s="171" t="s">
        <v>255</v>
      </c>
      <c r="C82" s="172">
        <v>10000000</v>
      </c>
      <c r="D82" s="171" t="s">
        <v>7833</v>
      </c>
      <c r="E82" s="171" t="s">
        <v>7834</v>
      </c>
      <c r="F82" s="171" t="s">
        <v>7721</v>
      </c>
    </row>
    <row r="83" spans="1:6" ht="27.6">
      <c r="A83" s="291" t="s">
        <v>3762</v>
      </c>
      <c r="B83" s="171" t="s">
        <v>256</v>
      </c>
      <c r="C83" s="172">
        <v>18100000</v>
      </c>
      <c r="D83" s="171" t="s">
        <v>7835</v>
      </c>
      <c r="E83" s="171" t="s">
        <v>7836</v>
      </c>
      <c r="F83" s="171" t="s">
        <v>7721</v>
      </c>
    </row>
    <row r="84" spans="1:6" ht="41.4">
      <c r="A84" s="291" t="s">
        <v>3763</v>
      </c>
      <c r="B84" s="171" t="s">
        <v>257</v>
      </c>
      <c r="C84" s="172">
        <v>75000000</v>
      </c>
      <c r="D84" s="171" t="s">
        <v>7837</v>
      </c>
      <c r="E84" s="171" t="s">
        <v>7838</v>
      </c>
      <c r="F84" s="171" t="s">
        <v>7721</v>
      </c>
    </row>
    <row r="85" spans="1:6" ht="27.6">
      <c r="A85" s="291" t="s">
        <v>3764</v>
      </c>
      <c r="B85" s="171" t="s">
        <v>258</v>
      </c>
      <c r="C85" s="172">
        <v>51000000</v>
      </c>
      <c r="D85" s="171" t="s">
        <v>7839</v>
      </c>
      <c r="E85" s="171" t="s">
        <v>7828</v>
      </c>
      <c r="F85" s="171" t="s">
        <v>7721</v>
      </c>
    </row>
    <row r="86" spans="1:6" ht="41.4">
      <c r="A86" s="291" t="s">
        <v>3765</v>
      </c>
      <c r="B86" s="171" t="s">
        <v>259</v>
      </c>
      <c r="C86" s="172">
        <v>75000000</v>
      </c>
      <c r="D86" s="171" t="s">
        <v>7840</v>
      </c>
      <c r="E86" s="171" t="s">
        <v>7841</v>
      </c>
      <c r="F86" s="171" t="s">
        <v>7721</v>
      </c>
    </row>
    <row r="87" spans="1:6" ht="27.6">
      <c r="A87" s="291" t="s">
        <v>3766</v>
      </c>
      <c r="B87" s="175" t="s">
        <v>260</v>
      </c>
      <c r="C87" s="172">
        <v>50000000</v>
      </c>
      <c r="D87" s="171" t="s">
        <v>7842</v>
      </c>
      <c r="E87" s="171" t="s">
        <v>7843</v>
      </c>
      <c r="F87" s="171" t="s">
        <v>7721</v>
      </c>
    </row>
    <row r="88" spans="1:6" ht="55.2">
      <c r="A88" s="291" t="s">
        <v>3767</v>
      </c>
      <c r="B88" s="175" t="s">
        <v>261</v>
      </c>
      <c r="C88" s="172">
        <v>35527000</v>
      </c>
      <c r="D88" s="171" t="s">
        <v>7844</v>
      </c>
      <c r="E88" s="171" t="s">
        <v>7845</v>
      </c>
      <c r="F88" s="171" t="s">
        <v>7721</v>
      </c>
    </row>
    <row r="89" spans="1:6" ht="82.8">
      <c r="A89" s="291" t="s">
        <v>3768</v>
      </c>
      <c r="B89" s="175" t="s">
        <v>262</v>
      </c>
      <c r="C89" s="172">
        <v>231900000</v>
      </c>
      <c r="D89" s="171" t="s">
        <v>7846</v>
      </c>
      <c r="E89" s="171" t="s">
        <v>7847</v>
      </c>
      <c r="F89" s="171" t="s">
        <v>7721</v>
      </c>
    </row>
    <row r="90" spans="1:6" ht="138">
      <c r="A90" s="291" t="s">
        <v>3809</v>
      </c>
      <c r="B90" s="175" t="s">
        <v>263</v>
      </c>
      <c r="C90" s="172">
        <v>207779000</v>
      </c>
      <c r="D90" s="171" t="s">
        <v>7848</v>
      </c>
      <c r="E90" s="171" t="s">
        <v>7849</v>
      </c>
      <c r="F90" s="171" t="s">
        <v>7721</v>
      </c>
    </row>
    <row r="91" spans="1:6" ht="41.4">
      <c r="A91" s="291" t="s">
        <v>3810</v>
      </c>
      <c r="B91" s="171" t="s">
        <v>264</v>
      </c>
      <c r="C91" s="172">
        <v>100000000</v>
      </c>
      <c r="D91" s="171" t="s">
        <v>7850</v>
      </c>
      <c r="E91" s="171" t="s">
        <v>7851</v>
      </c>
      <c r="F91" s="171" t="s">
        <v>7721</v>
      </c>
    </row>
    <row r="92" spans="1:6" ht="27.6">
      <c r="A92" s="291" t="s">
        <v>3821</v>
      </c>
      <c r="B92" s="171" t="s">
        <v>265</v>
      </c>
      <c r="C92" s="172">
        <v>10000000</v>
      </c>
      <c r="D92" s="171" t="s">
        <v>7852</v>
      </c>
      <c r="E92" s="171" t="s">
        <v>7834</v>
      </c>
      <c r="F92" s="171" t="s">
        <v>7721</v>
      </c>
    </row>
    <row r="93" spans="1:6" ht="41.4">
      <c r="A93" s="291" t="s">
        <v>3822</v>
      </c>
      <c r="B93" s="171" t="s">
        <v>266</v>
      </c>
      <c r="C93" s="172">
        <v>6538350000</v>
      </c>
      <c r="D93" s="171" t="s">
        <v>7853</v>
      </c>
      <c r="E93" s="171" t="s">
        <v>7854</v>
      </c>
      <c r="F93" s="171" t="s">
        <v>7721</v>
      </c>
    </row>
    <row r="94" spans="1:6" ht="41.4">
      <c r="A94" s="291" t="s">
        <v>3811</v>
      </c>
      <c r="B94" s="171" t="s">
        <v>267</v>
      </c>
      <c r="C94" s="172">
        <v>8472552500</v>
      </c>
      <c r="D94" s="171" t="s">
        <v>7855</v>
      </c>
      <c r="E94" s="171" t="s">
        <v>7856</v>
      </c>
      <c r="F94" s="171" t="s">
        <v>7721</v>
      </c>
    </row>
    <row r="95" spans="1:6" ht="27.6">
      <c r="A95" s="291" t="s">
        <v>3814</v>
      </c>
      <c r="B95" s="171" t="s">
        <v>268</v>
      </c>
      <c r="C95" s="172">
        <v>40695000</v>
      </c>
      <c r="D95" s="171" t="s">
        <v>7857</v>
      </c>
      <c r="E95" s="171" t="s">
        <v>5546</v>
      </c>
      <c r="F95" s="171" t="s">
        <v>7721</v>
      </c>
    </row>
    <row r="96" spans="1:6" ht="41.4">
      <c r="A96" s="291" t="s">
        <v>3823</v>
      </c>
      <c r="B96" s="171" t="s">
        <v>269</v>
      </c>
      <c r="C96" s="172">
        <v>385751000</v>
      </c>
      <c r="D96" s="171" t="s">
        <v>7858</v>
      </c>
      <c r="E96" s="171" t="s">
        <v>7859</v>
      </c>
      <c r="F96" s="171" t="s">
        <v>7721</v>
      </c>
    </row>
    <row r="97" spans="1:7" ht="41.4">
      <c r="A97" s="291" t="s">
        <v>3824</v>
      </c>
      <c r="B97" s="171" t="s">
        <v>270</v>
      </c>
      <c r="C97" s="172">
        <v>347000000</v>
      </c>
      <c r="D97" s="171" t="s">
        <v>7860</v>
      </c>
      <c r="E97" s="171" t="s">
        <v>7861</v>
      </c>
      <c r="F97" s="171" t="s">
        <v>7721</v>
      </c>
    </row>
    <row r="98" spans="1:7" ht="27.6">
      <c r="A98" s="291" t="s">
        <v>3820</v>
      </c>
      <c r="B98" s="171" t="s">
        <v>271</v>
      </c>
      <c r="C98" s="172">
        <v>50000000</v>
      </c>
      <c r="D98" s="171" t="s">
        <v>7862</v>
      </c>
      <c r="E98" s="171" t="s">
        <v>7787</v>
      </c>
      <c r="F98" s="171" t="s">
        <v>7863</v>
      </c>
    </row>
    <row r="99" spans="1:7" ht="27.6">
      <c r="A99" s="291" t="s">
        <v>3825</v>
      </c>
      <c r="B99" s="171" t="s">
        <v>272</v>
      </c>
      <c r="C99" s="172">
        <v>75000000</v>
      </c>
      <c r="D99" s="171" t="s">
        <v>7864</v>
      </c>
      <c r="E99" s="171" t="s">
        <v>7787</v>
      </c>
      <c r="F99" s="171" t="s">
        <v>7809</v>
      </c>
    </row>
    <row r="100" spans="1:7">
      <c r="A100" s="170"/>
      <c r="B100" s="171"/>
      <c r="C100" s="172"/>
      <c r="D100" s="171"/>
      <c r="E100" s="171"/>
      <c r="F100" s="171"/>
    </row>
    <row r="101" spans="1:7" s="156" customFormat="1">
      <c r="A101" s="290" t="s">
        <v>8810</v>
      </c>
      <c r="B101" s="174" t="s">
        <v>273</v>
      </c>
      <c r="C101" s="154">
        <f>SUM(C102:C123)</f>
        <v>18369214000</v>
      </c>
      <c r="D101" s="153"/>
      <c r="E101" s="153"/>
      <c r="F101" s="153"/>
    </row>
    <row r="102" spans="1:7" ht="27.6">
      <c r="A102" s="291" t="s">
        <v>3</v>
      </c>
      <c r="B102" s="171" t="s">
        <v>274</v>
      </c>
      <c r="C102" s="172">
        <v>111500000</v>
      </c>
      <c r="D102" s="171" t="s">
        <v>7865</v>
      </c>
      <c r="E102" s="171" t="s">
        <v>7866</v>
      </c>
      <c r="F102" s="171" t="s">
        <v>7867</v>
      </c>
      <c r="G102" s="257" t="e">
        <f>#REF!-C102</f>
        <v>#REF!</v>
      </c>
    </row>
    <row r="103" spans="1:7" ht="27.6">
      <c r="A103" s="291" t="s">
        <v>4</v>
      </c>
      <c r="B103" s="171" t="s">
        <v>275</v>
      </c>
      <c r="C103" s="172">
        <v>200000000</v>
      </c>
      <c r="D103" s="171" t="s">
        <v>7868</v>
      </c>
      <c r="E103" s="171" t="s">
        <v>5546</v>
      </c>
      <c r="F103" s="171"/>
      <c r="G103" s="257" t="e">
        <f>#REF!-C103</f>
        <v>#REF!</v>
      </c>
    </row>
    <row r="104" spans="1:7" ht="27.6">
      <c r="A104" s="291" t="s">
        <v>5</v>
      </c>
      <c r="B104" s="171" t="s">
        <v>276</v>
      </c>
      <c r="C104" s="172">
        <v>180000000</v>
      </c>
      <c r="D104" s="171" t="s">
        <v>7869</v>
      </c>
      <c r="E104" s="171" t="s">
        <v>7870</v>
      </c>
      <c r="F104" s="171" t="s">
        <v>7871</v>
      </c>
      <c r="G104" s="257" t="e">
        <f>#REF!-C104</f>
        <v>#REF!</v>
      </c>
    </row>
    <row r="105" spans="1:7" ht="55.2">
      <c r="A105" s="291" t="s">
        <v>8800</v>
      </c>
      <c r="B105" s="171" t="s">
        <v>277</v>
      </c>
      <c r="C105" s="172">
        <v>50000000</v>
      </c>
      <c r="D105" s="171" t="s">
        <v>7872</v>
      </c>
      <c r="E105" s="171" t="s">
        <v>7873</v>
      </c>
      <c r="F105" s="171" t="s">
        <v>7721</v>
      </c>
      <c r="G105" s="257" t="e">
        <f>#REF!-C105</f>
        <v>#REF!</v>
      </c>
    </row>
    <row r="106" spans="1:7" ht="41.4">
      <c r="A106" s="291" t="s">
        <v>71</v>
      </c>
      <c r="B106" s="171" t="s">
        <v>278</v>
      </c>
      <c r="C106" s="172">
        <v>55000000</v>
      </c>
      <c r="D106" s="171" t="s">
        <v>7874</v>
      </c>
      <c r="E106" s="171" t="s">
        <v>7875</v>
      </c>
      <c r="F106" s="171" t="s">
        <v>7721</v>
      </c>
      <c r="G106" s="257" t="e">
        <f>#REF!-C106</f>
        <v>#REF!</v>
      </c>
    </row>
    <row r="107" spans="1:7" ht="27.6">
      <c r="A107" s="291" t="s">
        <v>8801</v>
      </c>
      <c r="B107" s="171" t="s">
        <v>279</v>
      </c>
      <c r="C107" s="172">
        <v>100000000</v>
      </c>
      <c r="D107" s="171" t="s">
        <v>7876</v>
      </c>
      <c r="E107" s="171" t="s">
        <v>7877</v>
      </c>
      <c r="F107" s="171" t="s">
        <v>7721</v>
      </c>
      <c r="G107" s="257" t="e">
        <f>#REF!-C107</f>
        <v>#REF!</v>
      </c>
    </row>
    <row r="108" spans="1:7" ht="41.4">
      <c r="A108" s="291" t="s">
        <v>8802</v>
      </c>
      <c r="B108" s="171" t="s">
        <v>280</v>
      </c>
      <c r="C108" s="172">
        <v>17800000</v>
      </c>
      <c r="D108" s="171" t="s">
        <v>7878</v>
      </c>
      <c r="E108" s="171" t="s">
        <v>7879</v>
      </c>
      <c r="F108" s="171" t="s">
        <v>7721</v>
      </c>
      <c r="G108" s="257" t="e">
        <f>#REF!-C108</f>
        <v>#REF!</v>
      </c>
    </row>
    <row r="109" spans="1:7" ht="41.4">
      <c r="A109" s="291" t="s">
        <v>8803</v>
      </c>
      <c r="B109" s="171" t="s">
        <v>281</v>
      </c>
      <c r="C109" s="172">
        <v>15700000</v>
      </c>
      <c r="D109" s="171" t="s">
        <v>7880</v>
      </c>
      <c r="E109" s="171" t="s">
        <v>7879</v>
      </c>
      <c r="F109" s="171" t="s">
        <v>7721</v>
      </c>
      <c r="G109" s="257" t="e">
        <f>#REF!-C109</f>
        <v>#REF!</v>
      </c>
    </row>
    <row r="110" spans="1:7" ht="27.6">
      <c r="A110" s="291" t="s">
        <v>8804</v>
      </c>
      <c r="B110" s="171" t="s">
        <v>282</v>
      </c>
      <c r="C110" s="172">
        <v>30000000</v>
      </c>
      <c r="D110" s="171" t="s">
        <v>7881</v>
      </c>
      <c r="E110" s="171" t="s">
        <v>7882</v>
      </c>
      <c r="F110" s="171" t="s">
        <v>7721</v>
      </c>
      <c r="G110" s="257" t="e">
        <f>#REF!-C110</f>
        <v>#REF!</v>
      </c>
    </row>
    <row r="111" spans="1:7" ht="82.8">
      <c r="A111" s="291" t="s">
        <v>3729</v>
      </c>
      <c r="B111" s="175" t="s">
        <v>283</v>
      </c>
      <c r="C111" s="172">
        <v>366000000</v>
      </c>
      <c r="D111" s="171" t="s">
        <v>7883</v>
      </c>
      <c r="E111" s="171" t="s">
        <v>7884</v>
      </c>
      <c r="F111" s="171" t="s">
        <v>7721</v>
      </c>
      <c r="G111" s="257" t="e">
        <f>#REF!-C111</f>
        <v>#REF!</v>
      </c>
    </row>
    <row r="112" spans="1:7" ht="55.2">
      <c r="A112" s="291" t="s">
        <v>3730</v>
      </c>
      <c r="B112" s="175" t="s">
        <v>284</v>
      </c>
      <c r="C112" s="172">
        <v>420000000</v>
      </c>
      <c r="D112" s="171" t="s">
        <v>7885</v>
      </c>
      <c r="E112" s="171" t="s">
        <v>7886</v>
      </c>
      <c r="F112" s="171" t="s">
        <v>7721</v>
      </c>
      <c r="G112" s="257" t="e">
        <f>#REF!-C112</f>
        <v>#REF!</v>
      </c>
    </row>
    <row r="113" spans="1:7" ht="41.4">
      <c r="A113" s="291" t="s">
        <v>3731</v>
      </c>
      <c r="B113" s="171" t="s">
        <v>285</v>
      </c>
      <c r="C113" s="172">
        <v>310000000</v>
      </c>
      <c r="D113" s="171" t="s">
        <v>7887</v>
      </c>
      <c r="E113" s="171" t="s">
        <v>7888</v>
      </c>
      <c r="F113" s="171" t="s">
        <v>7721</v>
      </c>
      <c r="G113" s="257" t="e">
        <f>#REF!-C113</f>
        <v>#REF!</v>
      </c>
    </row>
    <row r="114" spans="1:7" ht="41.4">
      <c r="A114" s="291" t="s">
        <v>3753</v>
      </c>
      <c r="B114" s="171" t="s">
        <v>286</v>
      </c>
      <c r="C114" s="172">
        <v>200000000</v>
      </c>
      <c r="D114" s="171" t="s">
        <v>7889</v>
      </c>
      <c r="E114" s="171" t="s">
        <v>7890</v>
      </c>
      <c r="F114" s="171" t="s">
        <v>7721</v>
      </c>
      <c r="G114" s="257" t="e">
        <f>#REF!-C114</f>
        <v>#REF!</v>
      </c>
    </row>
    <row r="115" spans="1:7" ht="41.4">
      <c r="A115" s="291" t="s">
        <v>3732</v>
      </c>
      <c r="B115" s="171" t="s">
        <v>287</v>
      </c>
      <c r="C115" s="172">
        <v>6781014000</v>
      </c>
      <c r="D115" s="171" t="s">
        <v>7891</v>
      </c>
      <c r="E115" s="171" t="s">
        <v>7892</v>
      </c>
      <c r="F115" s="171" t="s">
        <v>7721</v>
      </c>
      <c r="G115" s="257" t="e">
        <f>#REF!-C115</f>
        <v>#REF!</v>
      </c>
    </row>
    <row r="116" spans="1:7" ht="41.4">
      <c r="A116" s="291" t="s">
        <v>3745</v>
      </c>
      <c r="B116" s="171" t="s">
        <v>288</v>
      </c>
      <c r="C116" s="172">
        <f>405600000+6801600000</f>
        <v>7207200000</v>
      </c>
      <c r="D116" s="171" t="s">
        <v>7893</v>
      </c>
      <c r="E116" s="171" t="s">
        <v>7894</v>
      </c>
      <c r="F116" s="171" t="s">
        <v>7721</v>
      </c>
      <c r="G116" s="257" t="e">
        <f>#REF!-C116</f>
        <v>#REF!</v>
      </c>
    </row>
    <row r="117" spans="1:7" ht="55.2">
      <c r="A117" s="291" t="s">
        <v>3752</v>
      </c>
      <c r="B117" s="171" t="s">
        <v>290</v>
      </c>
      <c r="C117" s="172">
        <v>1400000000</v>
      </c>
      <c r="D117" s="171" t="s">
        <v>7895</v>
      </c>
      <c r="E117" s="171" t="s">
        <v>5359</v>
      </c>
      <c r="F117" s="171" t="s">
        <v>7721</v>
      </c>
      <c r="G117" s="257" t="e">
        <f>#REF!-C117</f>
        <v>#REF!</v>
      </c>
    </row>
    <row r="118" spans="1:7" ht="27.6">
      <c r="A118" s="291" t="s">
        <v>3733</v>
      </c>
      <c r="B118" s="171" t="s">
        <v>291</v>
      </c>
      <c r="C118" s="172">
        <v>50000000</v>
      </c>
      <c r="D118" s="171" t="s">
        <v>7896</v>
      </c>
      <c r="E118" s="171" t="s">
        <v>7897</v>
      </c>
      <c r="F118" s="171" t="s">
        <v>7721</v>
      </c>
      <c r="G118" s="257" t="e">
        <f>#REF!-C118</f>
        <v>#REF!</v>
      </c>
    </row>
    <row r="119" spans="1:7" ht="27.6">
      <c r="A119" s="291" t="s">
        <v>3734</v>
      </c>
      <c r="B119" s="171" t="s">
        <v>292</v>
      </c>
      <c r="C119" s="172">
        <v>75000000</v>
      </c>
      <c r="D119" s="171" t="s">
        <v>7898</v>
      </c>
      <c r="E119" s="171" t="s">
        <v>7770</v>
      </c>
      <c r="F119" s="171" t="s">
        <v>7721</v>
      </c>
      <c r="G119" s="257" t="e">
        <f>#REF!-C119</f>
        <v>#REF!</v>
      </c>
    </row>
    <row r="120" spans="1:7" ht="27.6">
      <c r="A120" s="291" t="s">
        <v>3806</v>
      </c>
      <c r="B120" s="171" t="s">
        <v>293</v>
      </c>
      <c r="C120" s="172">
        <v>200000000</v>
      </c>
      <c r="D120" s="171" t="s">
        <v>295</v>
      </c>
      <c r="E120" s="171" t="s">
        <v>7899</v>
      </c>
      <c r="F120" s="171" t="s">
        <v>7721</v>
      </c>
      <c r="G120" s="257" t="e">
        <f>#REF!-C120</f>
        <v>#REF!</v>
      </c>
    </row>
    <row r="121" spans="1:7" ht="27.6">
      <c r="A121" s="291" t="s">
        <v>3754</v>
      </c>
      <c r="B121" s="171" t="s">
        <v>294</v>
      </c>
      <c r="C121" s="172">
        <v>200000000</v>
      </c>
      <c r="D121" s="171" t="s">
        <v>296</v>
      </c>
      <c r="E121" s="171" t="s">
        <v>7899</v>
      </c>
      <c r="F121" s="171" t="s">
        <v>7721</v>
      </c>
      <c r="G121" s="257" t="e">
        <f>#REF!-C121</f>
        <v>#REF!</v>
      </c>
    </row>
    <row r="122" spans="1:7" ht="27.6">
      <c r="A122" s="291" t="s">
        <v>3807</v>
      </c>
      <c r="B122" s="171" t="s">
        <v>295</v>
      </c>
      <c r="C122" s="172">
        <v>200000000</v>
      </c>
      <c r="D122" s="171" t="s">
        <v>7900</v>
      </c>
      <c r="E122" s="171" t="s">
        <v>7899</v>
      </c>
      <c r="F122" s="171" t="s">
        <v>7721</v>
      </c>
      <c r="G122" s="257" t="e">
        <f>#REF!-C122</f>
        <v>#REF!</v>
      </c>
    </row>
    <row r="123" spans="1:7" ht="27.6">
      <c r="A123" s="291" t="s">
        <v>3737</v>
      </c>
      <c r="B123" s="171" t="s">
        <v>296</v>
      </c>
      <c r="C123" s="172">
        <v>200000000</v>
      </c>
      <c r="D123" s="171" t="s">
        <v>7901</v>
      </c>
      <c r="E123" s="171" t="s">
        <v>7899</v>
      </c>
      <c r="F123" s="171" t="s">
        <v>7721</v>
      </c>
    </row>
    <row r="124" spans="1:7">
      <c r="A124" s="170"/>
      <c r="B124" s="171"/>
      <c r="C124" s="172"/>
      <c r="D124" s="171"/>
      <c r="E124" s="171"/>
      <c r="F124" s="171"/>
    </row>
    <row r="125" spans="1:7" s="156" customFormat="1">
      <c r="A125" s="290" t="s">
        <v>8811</v>
      </c>
      <c r="B125" s="174" t="s">
        <v>297</v>
      </c>
      <c r="C125" s="154">
        <f>SUM(C126:C139)</f>
        <v>953000000</v>
      </c>
      <c r="D125" s="171"/>
      <c r="E125" s="171"/>
      <c r="F125" s="171"/>
    </row>
    <row r="126" spans="1:7" ht="27.6">
      <c r="A126" s="291" t="s">
        <v>3</v>
      </c>
      <c r="B126" s="171" t="s">
        <v>298</v>
      </c>
      <c r="C126" s="172">
        <v>36000000</v>
      </c>
      <c r="D126" s="171" t="s">
        <v>7902</v>
      </c>
      <c r="E126" s="171" t="s">
        <v>7903</v>
      </c>
      <c r="F126" s="171" t="s">
        <v>7721</v>
      </c>
    </row>
    <row r="127" spans="1:7" ht="41.4">
      <c r="A127" s="291" t="s">
        <v>4</v>
      </c>
      <c r="B127" s="171" t="s">
        <v>299</v>
      </c>
      <c r="C127" s="172">
        <v>100000000</v>
      </c>
      <c r="D127" s="171" t="s">
        <v>7904</v>
      </c>
      <c r="E127" s="171" t="s">
        <v>7905</v>
      </c>
      <c r="F127" s="171" t="s">
        <v>7721</v>
      </c>
    </row>
    <row r="128" spans="1:7" ht="41.4">
      <c r="A128" s="291" t="s">
        <v>5</v>
      </c>
      <c r="B128" s="171" t="s">
        <v>300</v>
      </c>
      <c r="C128" s="172">
        <v>40000000</v>
      </c>
      <c r="D128" s="171" t="s">
        <v>7906</v>
      </c>
      <c r="E128" s="171" t="s">
        <v>7907</v>
      </c>
      <c r="F128" s="171" t="s">
        <v>7721</v>
      </c>
    </row>
    <row r="129" spans="1:6" ht="41.4">
      <c r="A129" s="291" t="s">
        <v>8800</v>
      </c>
      <c r="B129" s="171" t="s">
        <v>301</v>
      </c>
      <c r="C129" s="172">
        <v>25000000</v>
      </c>
      <c r="D129" s="171" t="s">
        <v>7908</v>
      </c>
      <c r="E129" s="171" t="s">
        <v>7909</v>
      </c>
      <c r="F129" s="171" t="s">
        <v>7721</v>
      </c>
    </row>
    <row r="130" spans="1:6" ht="41.4">
      <c r="A130" s="291" t="s">
        <v>71</v>
      </c>
      <c r="B130" s="171" t="s">
        <v>302</v>
      </c>
      <c r="C130" s="172">
        <v>35000000</v>
      </c>
      <c r="D130" s="171" t="s">
        <v>7910</v>
      </c>
      <c r="E130" s="171" t="s">
        <v>7911</v>
      </c>
      <c r="F130" s="171" t="s">
        <v>7721</v>
      </c>
    </row>
    <row r="131" spans="1:6" ht="55.2">
      <c r="A131" s="291" t="s">
        <v>8801</v>
      </c>
      <c r="B131" s="171" t="s">
        <v>303</v>
      </c>
      <c r="C131" s="172">
        <v>40000000</v>
      </c>
      <c r="D131" s="171" t="s">
        <v>7912</v>
      </c>
      <c r="E131" s="171" t="s">
        <v>7913</v>
      </c>
      <c r="F131" s="171" t="s">
        <v>7721</v>
      </c>
    </row>
    <row r="132" spans="1:6" ht="41.4">
      <c r="A132" s="291" t="s">
        <v>8802</v>
      </c>
      <c r="B132" s="171" t="s">
        <v>304</v>
      </c>
      <c r="C132" s="172">
        <v>100000000</v>
      </c>
      <c r="D132" s="171" t="s">
        <v>7914</v>
      </c>
      <c r="E132" s="171" t="s">
        <v>7915</v>
      </c>
      <c r="F132" s="171" t="s">
        <v>7721</v>
      </c>
    </row>
    <row r="133" spans="1:6" ht="27.6">
      <c r="A133" s="291" t="s">
        <v>8803</v>
      </c>
      <c r="B133" s="171" t="s">
        <v>305</v>
      </c>
      <c r="C133" s="172">
        <v>100000000</v>
      </c>
      <c r="D133" s="171" t="s">
        <v>7916</v>
      </c>
      <c r="E133" s="171" t="s">
        <v>7917</v>
      </c>
      <c r="F133" s="171" t="s">
        <v>7918</v>
      </c>
    </row>
    <row r="134" spans="1:6" ht="41.4">
      <c r="A134" s="291" t="s">
        <v>8804</v>
      </c>
      <c r="B134" s="171" t="s">
        <v>306</v>
      </c>
      <c r="C134" s="172">
        <v>25000000</v>
      </c>
      <c r="D134" s="171" t="s">
        <v>7919</v>
      </c>
      <c r="E134" s="171" t="s">
        <v>7920</v>
      </c>
      <c r="F134" s="171" t="s">
        <v>7721</v>
      </c>
    </row>
    <row r="135" spans="1:6" ht="41.4">
      <c r="A135" s="291" t="s">
        <v>3729</v>
      </c>
      <c r="B135" s="171" t="s">
        <v>307</v>
      </c>
      <c r="C135" s="172">
        <v>25000000</v>
      </c>
      <c r="D135" s="171" t="s">
        <v>7921</v>
      </c>
      <c r="E135" s="171" t="s">
        <v>7922</v>
      </c>
      <c r="F135" s="171" t="s">
        <v>7721</v>
      </c>
    </row>
    <row r="136" spans="1:6" ht="41.4">
      <c r="A136" s="291" t="s">
        <v>3730</v>
      </c>
      <c r="B136" s="171" t="s">
        <v>308</v>
      </c>
      <c r="C136" s="172">
        <v>40000000</v>
      </c>
      <c r="D136" s="171" t="s">
        <v>7923</v>
      </c>
      <c r="E136" s="171" t="s">
        <v>7911</v>
      </c>
      <c r="F136" s="171" t="s">
        <v>7721</v>
      </c>
    </row>
    <row r="137" spans="1:6" ht="27.6">
      <c r="A137" s="291" t="s">
        <v>3731</v>
      </c>
      <c r="B137" s="171" t="s">
        <v>309</v>
      </c>
      <c r="C137" s="172">
        <v>87000000</v>
      </c>
      <c r="D137" s="171" t="s">
        <v>7924</v>
      </c>
      <c r="E137" s="171" t="s">
        <v>7925</v>
      </c>
      <c r="F137" s="171" t="s">
        <v>7721</v>
      </c>
    </row>
    <row r="138" spans="1:6" ht="41.4">
      <c r="A138" s="291" t="s">
        <v>3753</v>
      </c>
      <c r="B138" s="171" t="s">
        <v>310</v>
      </c>
      <c r="C138" s="172">
        <v>100000000</v>
      </c>
      <c r="D138" s="171" t="s">
        <v>7926</v>
      </c>
      <c r="E138" s="171" t="s">
        <v>7927</v>
      </c>
      <c r="F138" s="171" t="s">
        <v>7721</v>
      </c>
    </row>
    <row r="139" spans="1:6" ht="27.6">
      <c r="A139" s="291" t="s">
        <v>3732</v>
      </c>
      <c r="B139" s="171" t="s">
        <v>311</v>
      </c>
      <c r="C139" s="172">
        <v>200000000</v>
      </c>
      <c r="D139" s="171" t="s">
        <v>7928</v>
      </c>
      <c r="E139" s="171" t="s">
        <v>7929</v>
      </c>
      <c r="F139" s="171" t="s">
        <v>7721</v>
      </c>
    </row>
    <row r="140" spans="1:6">
      <c r="A140" s="170"/>
      <c r="B140" s="171"/>
      <c r="C140" s="172"/>
      <c r="D140" s="171"/>
      <c r="E140" s="171"/>
      <c r="F140" s="171"/>
    </row>
    <row r="141" spans="1:6" s="156" customFormat="1" ht="27.6">
      <c r="A141" s="290" t="s">
        <v>8798</v>
      </c>
      <c r="B141" s="174" t="s">
        <v>312</v>
      </c>
      <c r="C141" s="154">
        <f>SUM(C142:C158)</f>
        <v>3972000000</v>
      </c>
      <c r="D141" s="171"/>
      <c r="E141" s="171"/>
      <c r="F141" s="171"/>
    </row>
    <row r="142" spans="1:6" ht="41.4">
      <c r="A142" s="291" t="s">
        <v>3</v>
      </c>
      <c r="B142" s="171" t="s">
        <v>313</v>
      </c>
      <c r="C142" s="172">
        <v>25000000</v>
      </c>
      <c r="D142" s="171" t="s">
        <v>7930</v>
      </c>
      <c r="E142" s="171" t="s">
        <v>7931</v>
      </c>
      <c r="F142" s="171" t="s">
        <v>7721</v>
      </c>
    </row>
    <row r="143" spans="1:6" ht="27.6">
      <c r="A143" s="291" t="s">
        <v>4</v>
      </c>
      <c r="B143" s="171" t="s">
        <v>314</v>
      </c>
      <c r="C143" s="172">
        <v>25000000</v>
      </c>
      <c r="D143" s="171" t="s">
        <v>7932</v>
      </c>
      <c r="E143" s="171" t="s">
        <v>7933</v>
      </c>
      <c r="F143" s="171" t="s">
        <v>7721</v>
      </c>
    </row>
    <row r="144" spans="1:6" ht="27.6">
      <c r="A144" s="291" t="s">
        <v>5</v>
      </c>
      <c r="B144" s="171" t="s">
        <v>315</v>
      </c>
      <c r="C144" s="172">
        <v>30000000</v>
      </c>
      <c r="D144" s="171" t="s">
        <v>7934</v>
      </c>
      <c r="E144" s="171" t="s">
        <v>7935</v>
      </c>
      <c r="F144" s="171" t="s">
        <v>7721</v>
      </c>
    </row>
    <row r="145" spans="1:6" ht="27.6">
      <c r="A145" s="291" t="s">
        <v>8800</v>
      </c>
      <c r="B145" s="171" t="s">
        <v>316</v>
      </c>
      <c r="C145" s="172">
        <v>50000000</v>
      </c>
      <c r="D145" s="171" t="s">
        <v>7936</v>
      </c>
      <c r="E145" s="171" t="s">
        <v>7937</v>
      </c>
      <c r="F145" s="171" t="s">
        <v>7721</v>
      </c>
    </row>
    <row r="146" spans="1:6" ht="27.6">
      <c r="A146" s="291" t="s">
        <v>71</v>
      </c>
      <c r="B146" s="171" t="s">
        <v>317</v>
      </c>
      <c r="C146" s="172">
        <v>30000000</v>
      </c>
      <c r="D146" s="171" t="s">
        <v>7938</v>
      </c>
      <c r="E146" s="171" t="s">
        <v>7939</v>
      </c>
      <c r="F146" s="171" t="s">
        <v>7721</v>
      </c>
    </row>
    <row r="147" spans="1:6" ht="27.6">
      <c r="A147" s="291" t="s">
        <v>8801</v>
      </c>
      <c r="B147" s="171" t="s">
        <v>318</v>
      </c>
      <c r="C147" s="172">
        <v>50000000</v>
      </c>
      <c r="D147" s="171" t="s">
        <v>7940</v>
      </c>
      <c r="E147" s="171" t="s">
        <v>7941</v>
      </c>
      <c r="F147" s="171" t="s">
        <v>7721</v>
      </c>
    </row>
    <row r="148" spans="1:6" ht="27.6">
      <c r="A148" s="291" t="s">
        <v>8802</v>
      </c>
      <c r="B148" s="171" t="s">
        <v>319</v>
      </c>
      <c r="C148" s="172">
        <v>50000000</v>
      </c>
      <c r="D148" s="171" t="s">
        <v>7942</v>
      </c>
      <c r="E148" s="171" t="s">
        <v>7933</v>
      </c>
      <c r="F148" s="171" t="s">
        <v>7721</v>
      </c>
    </row>
    <row r="149" spans="1:6" ht="27.6">
      <c r="A149" s="291" t="s">
        <v>8803</v>
      </c>
      <c r="B149" s="171" t="s">
        <v>320</v>
      </c>
      <c r="C149" s="172">
        <v>115000000</v>
      </c>
      <c r="D149" s="171" t="s">
        <v>7943</v>
      </c>
      <c r="E149" s="171" t="s">
        <v>7944</v>
      </c>
      <c r="F149" s="171" t="s">
        <v>7945</v>
      </c>
    </row>
    <row r="150" spans="1:6" ht="41.4">
      <c r="A150" s="291" t="s">
        <v>8804</v>
      </c>
      <c r="B150" s="175" t="s">
        <v>321</v>
      </c>
      <c r="C150" s="172">
        <v>175000000</v>
      </c>
      <c r="D150" s="171" t="s">
        <v>7946</v>
      </c>
      <c r="E150" s="171" t="s">
        <v>7947</v>
      </c>
      <c r="F150" s="171" t="s">
        <v>7721</v>
      </c>
    </row>
    <row r="151" spans="1:6" ht="27.6">
      <c r="A151" s="291" t="s">
        <v>3729</v>
      </c>
      <c r="B151" s="171" t="s">
        <v>322</v>
      </c>
      <c r="C151" s="172">
        <v>75000000</v>
      </c>
      <c r="D151" s="171" t="s">
        <v>7948</v>
      </c>
      <c r="E151" s="171" t="s">
        <v>7949</v>
      </c>
      <c r="F151" s="171" t="s">
        <v>7721</v>
      </c>
    </row>
    <row r="152" spans="1:6" ht="27.6">
      <c r="A152" s="291" t="s">
        <v>3730</v>
      </c>
      <c r="B152" s="171" t="s">
        <v>323</v>
      </c>
      <c r="C152" s="172">
        <v>20000000</v>
      </c>
      <c r="D152" s="171" t="s">
        <v>7950</v>
      </c>
      <c r="E152" s="171" t="s">
        <v>7951</v>
      </c>
      <c r="F152" s="171" t="s">
        <v>7721</v>
      </c>
    </row>
    <row r="153" spans="1:6" ht="27.6">
      <c r="A153" s="291" t="s">
        <v>3731</v>
      </c>
      <c r="B153" s="171" t="s">
        <v>324</v>
      </c>
      <c r="C153" s="172">
        <v>125000000</v>
      </c>
      <c r="D153" s="171" t="s">
        <v>7952</v>
      </c>
      <c r="E153" s="171" t="s">
        <v>6751</v>
      </c>
      <c r="F153" s="171" t="s">
        <v>7721</v>
      </c>
    </row>
    <row r="154" spans="1:6" ht="41.4">
      <c r="A154" s="291" t="s">
        <v>3753</v>
      </c>
      <c r="B154" s="171" t="s">
        <v>325</v>
      </c>
      <c r="C154" s="172">
        <v>50000000</v>
      </c>
      <c r="D154" s="171" t="s">
        <v>7953</v>
      </c>
      <c r="E154" s="171" t="s">
        <v>6751</v>
      </c>
      <c r="F154" s="171" t="s">
        <v>7721</v>
      </c>
    </row>
    <row r="155" spans="1:6" ht="27.6">
      <c r="A155" s="291" t="s">
        <v>3732</v>
      </c>
      <c r="B155" s="171" t="s">
        <v>326</v>
      </c>
      <c r="C155" s="172">
        <v>150000000</v>
      </c>
      <c r="D155" s="171" t="s">
        <v>7954</v>
      </c>
      <c r="E155" s="171" t="s">
        <v>7875</v>
      </c>
      <c r="F155" s="171" t="s">
        <v>7945</v>
      </c>
    </row>
    <row r="156" spans="1:6" ht="55.2">
      <c r="A156" s="291" t="s">
        <v>3745</v>
      </c>
      <c r="B156" s="175" t="s">
        <v>327</v>
      </c>
      <c r="C156" s="172">
        <v>2500000000</v>
      </c>
      <c r="D156" s="171" t="s">
        <v>7955</v>
      </c>
      <c r="E156" s="171" t="s">
        <v>7956</v>
      </c>
      <c r="F156" s="171" t="s">
        <v>7721</v>
      </c>
    </row>
    <row r="157" spans="1:6" ht="27.6">
      <c r="A157" s="291" t="s">
        <v>3752</v>
      </c>
      <c r="B157" s="171" t="s">
        <v>328</v>
      </c>
      <c r="C157" s="172">
        <v>427000000</v>
      </c>
      <c r="D157" s="171" t="s">
        <v>7957</v>
      </c>
      <c r="E157" s="171" t="s">
        <v>7958</v>
      </c>
      <c r="F157" s="171" t="s">
        <v>7721</v>
      </c>
    </row>
    <row r="158" spans="1:6" ht="27.6">
      <c r="A158" s="291" t="s">
        <v>3733</v>
      </c>
      <c r="B158" s="171" t="s">
        <v>329</v>
      </c>
      <c r="C158" s="172">
        <v>75000000</v>
      </c>
      <c r="D158" s="171" t="s">
        <v>7959</v>
      </c>
      <c r="E158" s="171" t="s">
        <v>7760</v>
      </c>
      <c r="F158" s="171" t="s">
        <v>7721</v>
      </c>
    </row>
    <row r="159" spans="1:6">
      <c r="A159" s="170"/>
      <c r="B159" s="171"/>
      <c r="C159" s="172"/>
      <c r="D159" s="171"/>
      <c r="E159" s="171"/>
      <c r="F159" s="171"/>
    </row>
    <row r="160" spans="1:6" s="156" customFormat="1">
      <c r="A160" s="290" t="s">
        <v>8812</v>
      </c>
      <c r="B160" s="174" t="s">
        <v>330</v>
      </c>
      <c r="C160" s="154">
        <f>SUM(C161:C191)</f>
        <v>2317416000</v>
      </c>
      <c r="D160" s="171"/>
      <c r="E160" s="171"/>
      <c r="F160" s="171"/>
    </row>
    <row r="161" spans="1:6" ht="27.6">
      <c r="A161" s="291" t="s">
        <v>3</v>
      </c>
      <c r="B161" s="171" t="s">
        <v>331</v>
      </c>
      <c r="C161" s="172">
        <v>75000000</v>
      </c>
      <c r="D161" s="171" t="s">
        <v>7960</v>
      </c>
      <c r="E161" s="171" t="s">
        <v>7961</v>
      </c>
      <c r="F161" s="171" t="s">
        <v>7721</v>
      </c>
    </row>
    <row r="162" spans="1:6" ht="27.6">
      <c r="A162" s="291" t="s">
        <v>4</v>
      </c>
      <c r="B162" s="171" t="s">
        <v>332</v>
      </c>
      <c r="C162" s="172">
        <v>86700000</v>
      </c>
      <c r="D162" s="171" t="s">
        <v>7962</v>
      </c>
      <c r="E162" s="171" t="s">
        <v>6751</v>
      </c>
      <c r="F162" s="171" t="s">
        <v>7721</v>
      </c>
    </row>
    <row r="163" spans="1:6">
      <c r="A163" s="291" t="s">
        <v>5</v>
      </c>
      <c r="B163" s="171" t="s">
        <v>333</v>
      </c>
      <c r="C163" s="172">
        <v>168800000</v>
      </c>
      <c r="D163" s="171"/>
      <c r="E163" s="171"/>
      <c r="F163" s="171"/>
    </row>
    <row r="164" spans="1:6">
      <c r="A164" s="291" t="s">
        <v>8800</v>
      </c>
      <c r="B164" s="171" t="s">
        <v>334</v>
      </c>
      <c r="C164" s="172">
        <v>268969000</v>
      </c>
      <c r="D164" s="171" t="s">
        <v>7963</v>
      </c>
      <c r="E164" s="171" t="s">
        <v>7964</v>
      </c>
      <c r="F164" s="171" t="s">
        <v>7721</v>
      </c>
    </row>
    <row r="165" spans="1:6" ht="27.6">
      <c r="A165" s="291" t="s">
        <v>71</v>
      </c>
      <c r="B165" s="171" t="s">
        <v>335</v>
      </c>
      <c r="C165" s="172">
        <v>106887000</v>
      </c>
      <c r="D165" s="171" t="s">
        <v>7965</v>
      </c>
      <c r="E165" s="171">
        <v>1</v>
      </c>
      <c r="F165" s="171" t="s">
        <v>7721</v>
      </c>
    </row>
    <row r="166" spans="1:6" ht="55.2">
      <c r="A166" s="291" t="s">
        <v>8801</v>
      </c>
      <c r="B166" s="175" t="s">
        <v>336</v>
      </c>
      <c r="C166" s="172">
        <v>95000000</v>
      </c>
      <c r="D166" s="171" t="s">
        <v>7966</v>
      </c>
      <c r="E166" s="171" t="s">
        <v>7967</v>
      </c>
      <c r="F166" s="171" t="s">
        <v>7721</v>
      </c>
    </row>
    <row r="167" spans="1:6" ht="27.6">
      <c r="A167" s="291" t="s">
        <v>8802</v>
      </c>
      <c r="B167" s="171" t="s">
        <v>337</v>
      </c>
      <c r="C167" s="172">
        <v>41000000</v>
      </c>
      <c r="D167" s="171" t="s">
        <v>7968</v>
      </c>
      <c r="E167" s="171" t="s">
        <v>7969</v>
      </c>
      <c r="F167" s="171" t="s">
        <v>7721</v>
      </c>
    </row>
    <row r="168" spans="1:6" ht="27.6">
      <c r="A168" s="291" t="s">
        <v>8803</v>
      </c>
      <c r="B168" s="171" t="s">
        <v>338</v>
      </c>
      <c r="C168" s="172">
        <v>30000000</v>
      </c>
      <c r="D168" s="171" t="s">
        <v>7970</v>
      </c>
      <c r="E168" s="171" t="s">
        <v>7971</v>
      </c>
      <c r="F168" s="171" t="s">
        <v>7721</v>
      </c>
    </row>
    <row r="169" spans="1:6" ht="41.4">
      <c r="A169" s="291" t="s">
        <v>8804</v>
      </c>
      <c r="B169" s="171" t="s">
        <v>339</v>
      </c>
      <c r="C169" s="172">
        <v>30000000</v>
      </c>
      <c r="D169" s="171" t="s">
        <v>7972</v>
      </c>
      <c r="E169" s="171" t="s">
        <v>7973</v>
      </c>
      <c r="F169" s="171" t="s">
        <v>7721</v>
      </c>
    </row>
    <row r="170" spans="1:6" ht="41.4">
      <c r="A170" s="291" t="s">
        <v>3729</v>
      </c>
      <c r="B170" s="171" t="s">
        <v>340</v>
      </c>
      <c r="C170" s="172">
        <v>100000000</v>
      </c>
      <c r="D170" s="171" t="s">
        <v>7974</v>
      </c>
      <c r="E170" s="171" t="s">
        <v>7975</v>
      </c>
      <c r="F170" s="171" t="s">
        <v>7721</v>
      </c>
    </row>
    <row r="171" spans="1:6" ht="41.4">
      <c r="A171" s="291" t="s">
        <v>3730</v>
      </c>
      <c r="B171" s="171" t="s">
        <v>341</v>
      </c>
      <c r="C171" s="172">
        <v>100000000</v>
      </c>
      <c r="D171" s="171" t="s">
        <v>7976</v>
      </c>
      <c r="E171" s="171" t="s">
        <v>5359</v>
      </c>
      <c r="F171" s="171" t="s">
        <v>7721</v>
      </c>
    </row>
    <row r="172" spans="1:6" ht="27.6">
      <c r="A172" s="291" t="s">
        <v>3731</v>
      </c>
      <c r="B172" s="171" t="s">
        <v>342</v>
      </c>
      <c r="C172" s="172">
        <v>35000000</v>
      </c>
      <c r="D172" s="171" t="s">
        <v>7977</v>
      </c>
      <c r="E172" s="171" t="s">
        <v>7978</v>
      </c>
      <c r="F172" s="171" t="s">
        <v>7721</v>
      </c>
    </row>
    <row r="173" spans="1:6" ht="41.4">
      <c r="A173" s="291" t="s">
        <v>3753</v>
      </c>
      <c r="B173" s="171" t="s">
        <v>343</v>
      </c>
      <c r="C173" s="172">
        <v>23000000</v>
      </c>
      <c r="D173" s="171" t="s">
        <v>7979</v>
      </c>
      <c r="E173" s="171" t="s">
        <v>7980</v>
      </c>
      <c r="F173" s="171" t="s">
        <v>7721</v>
      </c>
    </row>
    <row r="174" spans="1:6" ht="27.6">
      <c r="A174" s="291" t="s">
        <v>3732</v>
      </c>
      <c r="B174" s="175" t="s">
        <v>344</v>
      </c>
      <c r="C174" s="172">
        <v>35000000</v>
      </c>
      <c r="D174" s="171" t="s">
        <v>7981</v>
      </c>
      <c r="E174" s="171" t="s">
        <v>7937</v>
      </c>
      <c r="F174" s="171" t="s">
        <v>7721</v>
      </c>
    </row>
    <row r="175" spans="1:6" ht="27.6">
      <c r="A175" s="291" t="s">
        <v>3745</v>
      </c>
      <c r="B175" s="171" t="s">
        <v>345</v>
      </c>
      <c r="C175" s="172">
        <v>55696000</v>
      </c>
      <c r="D175" s="171" t="s">
        <v>7982</v>
      </c>
      <c r="E175" s="171" t="s">
        <v>6751</v>
      </c>
      <c r="F175" s="171" t="s">
        <v>7721</v>
      </c>
    </row>
    <row r="176" spans="1:6" ht="41.4">
      <c r="A176" s="291" t="s">
        <v>3752</v>
      </c>
      <c r="B176" s="171" t="s">
        <v>346</v>
      </c>
      <c r="C176" s="172">
        <v>56000000</v>
      </c>
      <c r="D176" s="171" t="s">
        <v>7983</v>
      </c>
      <c r="E176" s="171" t="s">
        <v>7984</v>
      </c>
      <c r="F176" s="171" t="s">
        <v>7721</v>
      </c>
    </row>
    <row r="177" spans="1:6">
      <c r="A177" s="291" t="s">
        <v>3733</v>
      </c>
      <c r="B177" s="171" t="s">
        <v>347</v>
      </c>
      <c r="C177" s="172">
        <v>27196000</v>
      </c>
      <c r="D177" s="171" t="s">
        <v>7985</v>
      </c>
      <c r="E177" s="171" t="s">
        <v>7986</v>
      </c>
      <c r="F177" s="171" t="s">
        <v>7721</v>
      </c>
    </row>
    <row r="178" spans="1:6" ht="27.6">
      <c r="A178" s="291" t="s">
        <v>3734</v>
      </c>
      <c r="B178" s="171" t="s">
        <v>348</v>
      </c>
      <c r="C178" s="172">
        <v>124388000</v>
      </c>
      <c r="D178" s="171" t="s">
        <v>7987</v>
      </c>
      <c r="E178" s="171" t="s">
        <v>7988</v>
      </c>
      <c r="F178" s="171" t="s">
        <v>7721</v>
      </c>
    </row>
    <row r="179" spans="1:6">
      <c r="A179" s="291" t="s">
        <v>3806</v>
      </c>
      <c r="B179" s="171" t="s">
        <v>349</v>
      </c>
      <c r="C179" s="172">
        <v>64800000</v>
      </c>
      <c r="D179" s="171" t="s">
        <v>7989</v>
      </c>
      <c r="E179" s="171" t="s">
        <v>5328</v>
      </c>
      <c r="F179" s="171" t="s">
        <v>7721</v>
      </c>
    </row>
    <row r="180" spans="1:6" ht="69">
      <c r="A180" s="291" t="s">
        <v>3754</v>
      </c>
      <c r="B180" s="171" t="s">
        <v>350</v>
      </c>
      <c r="C180" s="172">
        <v>6100000</v>
      </c>
      <c r="D180" s="171" t="s">
        <v>7990</v>
      </c>
      <c r="E180" s="171" t="s">
        <v>7991</v>
      </c>
      <c r="F180" s="171" t="s">
        <v>7721</v>
      </c>
    </row>
    <row r="181" spans="1:6" ht="27.6">
      <c r="A181" s="291" t="s">
        <v>3807</v>
      </c>
      <c r="B181" s="171" t="s">
        <v>351</v>
      </c>
      <c r="C181" s="172">
        <v>125000000</v>
      </c>
      <c r="D181" s="171" t="s">
        <v>7992</v>
      </c>
      <c r="E181" s="171" t="s">
        <v>5307</v>
      </c>
      <c r="F181" s="171" t="s">
        <v>7721</v>
      </c>
    </row>
    <row r="182" spans="1:6" ht="41.4">
      <c r="A182" s="291" t="s">
        <v>3737</v>
      </c>
      <c r="B182" s="171" t="s">
        <v>352</v>
      </c>
      <c r="C182" s="172">
        <v>61275000</v>
      </c>
      <c r="D182" s="171" t="s">
        <v>7993</v>
      </c>
      <c r="E182" s="171" t="s">
        <v>7994</v>
      </c>
      <c r="F182" s="171" t="s">
        <v>7721</v>
      </c>
    </row>
    <row r="183" spans="1:6" ht="55.2">
      <c r="A183" s="291" t="s">
        <v>3755</v>
      </c>
      <c r="B183" s="171" t="s">
        <v>353</v>
      </c>
      <c r="C183" s="172">
        <v>40000000</v>
      </c>
      <c r="D183" s="171" t="s">
        <v>7995</v>
      </c>
      <c r="E183" s="171" t="s">
        <v>7996</v>
      </c>
      <c r="F183" s="171" t="s">
        <v>7721</v>
      </c>
    </row>
    <row r="184" spans="1:6" ht="27.6">
      <c r="A184" s="291" t="s">
        <v>3738</v>
      </c>
      <c r="B184" s="171" t="s">
        <v>354</v>
      </c>
      <c r="C184" s="172">
        <v>117975000</v>
      </c>
      <c r="D184" s="171" t="s">
        <v>7997</v>
      </c>
      <c r="E184" s="171" t="s">
        <v>7998</v>
      </c>
      <c r="F184" s="171" t="s">
        <v>7721</v>
      </c>
    </row>
    <row r="185" spans="1:6" ht="55.2">
      <c r="A185" s="291" t="s">
        <v>3756</v>
      </c>
      <c r="B185" s="171" t="s">
        <v>355</v>
      </c>
      <c r="C185" s="172">
        <v>84000000</v>
      </c>
      <c r="D185" s="171" t="s">
        <v>7999</v>
      </c>
      <c r="E185" s="171" t="s">
        <v>7998</v>
      </c>
      <c r="F185" s="171" t="s">
        <v>7721</v>
      </c>
    </row>
    <row r="186" spans="1:6" ht="27.6">
      <c r="A186" s="291" t="s">
        <v>3739</v>
      </c>
      <c r="B186" s="171" t="s">
        <v>356</v>
      </c>
      <c r="C186" s="172">
        <v>95000000</v>
      </c>
      <c r="D186" s="171" t="s">
        <v>8000</v>
      </c>
      <c r="E186" s="171" t="s">
        <v>8001</v>
      </c>
      <c r="F186" s="171" t="s">
        <v>7721</v>
      </c>
    </row>
    <row r="187" spans="1:6" ht="41.4">
      <c r="A187" s="291" t="s">
        <v>3808</v>
      </c>
      <c r="B187" s="171" t="s">
        <v>357</v>
      </c>
      <c r="C187" s="172">
        <v>32600000</v>
      </c>
      <c r="D187" s="171" t="s">
        <v>8002</v>
      </c>
      <c r="E187" s="171" t="s">
        <v>8003</v>
      </c>
      <c r="F187" s="171" t="s">
        <v>7721</v>
      </c>
    </row>
    <row r="188" spans="1:6" ht="27.6">
      <c r="A188" s="291" t="s">
        <v>3740</v>
      </c>
      <c r="B188" s="171" t="s">
        <v>358</v>
      </c>
      <c r="C188" s="172">
        <v>75000000</v>
      </c>
      <c r="D188" s="171" t="s">
        <v>8004</v>
      </c>
      <c r="E188" s="171" t="s">
        <v>5359</v>
      </c>
      <c r="F188" s="171" t="s">
        <v>7721</v>
      </c>
    </row>
    <row r="189" spans="1:6" ht="41.4">
      <c r="A189" s="291" t="s">
        <v>3757</v>
      </c>
      <c r="B189" s="171" t="s">
        <v>359</v>
      </c>
      <c r="C189" s="172">
        <v>40000000</v>
      </c>
      <c r="D189" s="171" t="s">
        <v>8005</v>
      </c>
      <c r="E189" s="171" t="s">
        <v>5484</v>
      </c>
      <c r="F189" s="171" t="s">
        <v>7721</v>
      </c>
    </row>
    <row r="190" spans="1:6">
      <c r="A190" s="291" t="s">
        <v>3813</v>
      </c>
      <c r="B190" s="171" t="s">
        <v>360</v>
      </c>
      <c r="C190" s="172">
        <v>44750000</v>
      </c>
      <c r="D190" s="171"/>
      <c r="E190" s="171" t="s">
        <v>8006</v>
      </c>
      <c r="F190" s="171" t="s">
        <v>7721</v>
      </c>
    </row>
    <row r="191" spans="1:6" ht="41.4">
      <c r="A191" s="291" t="s">
        <v>3758</v>
      </c>
      <c r="B191" s="171" t="s">
        <v>361</v>
      </c>
      <c r="C191" s="172">
        <v>72280000</v>
      </c>
      <c r="D191" s="171" t="s">
        <v>8007</v>
      </c>
      <c r="E191" s="171" t="s">
        <v>8008</v>
      </c>
      <c r="F191" s="171" t="s">
        <v>7721</v>
      </c>
    </row>
    <row r="192" spans="1:6">
      <c r="A192" s="170"/>
      <c r="B192" s="153"/>
      <c r="C192" s="172"/>
      <c r="D192" s="171"/>
      <c r="E192" s="171"/>
      <c r="F192" s="171"/>
    </row>
    <row r="193" spans="1:6" s="156" customFormat="1">
      <c r="A193" s="157" t="s">
        <v>8813</v>
      </c>
      <c r="B193" s="153" t="s">
        <v>107</v>
      </c>
      <c r="C193" s="154">
        <f>SUM(C194)</f>
        <v>20000000</v>
      </c>
      <c r="D193" s="171"/>
      <c r="E193" s="171"/>
      <c r="F193" s="171"/>
    </row>
    <row r="194" spans="1:6" s="156" customFormat="1" ht="27.6">
      <c r="A194" s="290" t="s">
        <v>8799</v>
      </c>
      <c r="B194" s="176" t="s">
        <v>889</v>
      </c>
      <c r="C194" s="154">
        <f>SUM(C195)</f>
        <v>20000000</v>
      </c>
      <c r="D194" s="171"/>
      <c r="E194" s="171"/>
      <c r="F194" s="171"/>
    </row>
    <row r="195" spans="1:6" ht="27.6">
      <c r="A195" s="291" t="s">
        <v>3</v>
      </c>
      <c r="B195" s="171" t="s">
        <v>890</v>
      </c>
      <c r="C195" s="172">
        <v>20000000</v>
      </c>
      <c r="D195" s="171" t="s">
        <v>8009</v>
      </c>
      <c r="E195" s="171" t="s">
        <v>6154</v>
      </c>
      <c r="F195" s="171" t="s">
        <v>8010</v>
      </c>
    </row>
    <row r="196" spans="1:6">
      <c r="A196" s="170"/>
      <c r="B196" s="153"/>
      <c r="C196" s="172"/>
      <c r="D196" s="153"/>
      <c r="E196" s="153"/>
      <c r="F196" s="153"/>
    </row>
    <row r="197" spans="1:6" s="156" customFormat="1">
      <c r="A197" s="157" t="s">
        <v>8814</v>
      </c>
      <c r="B197" s="153" t="s">
        <v>142</v>
      </c>
      <c r="C197" s="154">
        <f>SUM(C198)</f>
        <v>130000000</v>
      </c>
      <c r="D197" s="171"/>
      <c r="E197" s="171"/>
      <c r="F197" s="171"/>
    </row>
    <row r="198" spans="1:6" s="156" customFormat="1">
      <c r="A198" s="290" t="s">
        <v>8799</v>
      </c>
      <c r="B198" s="174" t="s">
        <v>1089</v>
      </c>
      <c r="C198" s="154">
        <f>SUM(C199:C201)</f>
        <v>130000000</v>
      </c>
      <c r="D198" s="171"/>
      <c r="E198" s="171"/>
      <c r="F198" s="171"/>
    </row>
    <row r="199" spans="1:6" ht="41.4">
      <c r="A199" s="291" t="s">
        <v>3</v>
      </c>
      <c r="B199" s="171" t="s">
        <v>1090</v>
      </c>
      <c r="C199" s="172">
        <v>50000000</v>
      </c>
      <c r="D199" s="171" t="s">
        <v>8011</v>
      </c>
      <c r="E199" s="171" t="s">
        <v>8012</v>
      </c>
      <c r="F199" s="171" t="s">
        <v>7721</v>
      </c>
    </row>
    <row r="200" spans="1:6" ht="27.6">
      <c r="A200" s="291" t="s">
        <v>4</v>
      </c>
      <c r="B200" s="171" t="s">
        <v>1091</v>
      </c>
      <c r="C200" s="172">
        <v>30000000</v>
      </c>
      <c r="D200" s="171" t="s">
        <v>8013</v>
      </c>
      <c r="E200" s="171" t="s">
        <v>7941</v>
      </c>
      <c r="F200" s="171" t="s">
        <v>7721</v>
      </c>
    </row>
    <row r="201" spans="1:6" ht="27.6">
      <c r="A201" s="291" t="s">
        <v>5</v>
      </c>
      <c r="B201" s="171" t="s">
        <v>1092</v>
      </c>
      <c r="C201" s="172">
        <v>50000000</v>
      </c>
      <c r="D201" s="171" t="s">
        <v>8014</v>
      </c>
      <c r="E201" s="171" t="s">
        <v>8015</v>
      </c>
      <c r="F201" s="171" t="s">
        <v>7721</v>
      </c>
    </row>
    <row r="202" spans="1:6">
      <c r="A202" s="170"/>
      <c r="B202" s="171"/>
      <c r="C202" s="172"/>
      <c r="D202" s="171"/>
      <c r="E202" s="171"/>
      <c r="F202" s="171"/>
    </row>
    <row r="203" spans="1:6" s="156" customFormat="1">
      <c r="A203" s="157" t="s">
        <v>8815</v>
      </c>
      <c r="B203" s="153" t="s">
        <v>144</v>
      </c>
      <c r="C203" s="154">
        <f>SUM(C204,C211)</f>
        <v>2176658000</v>
      </c>
      <c r="D203" s="171"/>
      <c r="E203" s="171"/>
      <c r="F203" s="171"/>
    </row>
    <row r="204" spans="1:6" s="156" customFormat="1" ht="27.6">
      <c r="A204" s="290" t="s">
        <v>8799</v>
      </c>
      <c r="B204" s="174" t="s">
        <v>1114</v>
      </c>
      <c r="C204" s="154">
        <f>SUM(C205:C209)</f>
        <v>145000000</v>
      </c>
      <c r="D204" s="171"/>
      <c r="E204" s="171"/>
      <c r="F204" s="171"/>
    </row>
    <row r="205" spans="1:6" ht="27.6">
      <c r="A205" s="291" t="s">
        <v>3</v>
      </c>
      <c r="B205" s="171" t="s">
        <v>1115</v>
      </c>
      <c r="C205" s="172">
        <v>40000000</v>
      </c>
      <c r="D205" s="171" t="s">
        <v>8016</v>
      </c>
      <c r="E205" s="171" t="s">
        <v>6751</v>
      </c>
      <c r="F205" s="171" t="s">
        <v>7721</v>
      </c>
    </row>
    <row r="206" spans="1:6" ht="27.6">
      <c r="A206" s="291" t="s">
        <v>4</v>
      </c>
      <c r="B206" s="171" t="s">
        <v>1116</v>
      </c>
      <c r="C206" s="172">
        <v>25000000</v>
      </c>
      <c r="D206" s="171" t="s">
        <v>8017</v>
      </c>
      <c r="E206" s="171" t="s">
        <v>5137</v>
      </c>
      <c r="F206" s="171" t="s">
        <v>7721</v>
      </c>
    </row>
    <row r="207" spans="1:6" ht="27.6">
      <c r="A207" s="291" t="s">
        <v>5</v>
      </c>
      <c r="B207" s="171" t="s">
        <v>1117</v>
      </c>
      <c r="C207" s="172">
        <v>25000000</v>
      </c>
      <c r="D207" s="171" t="s">
        <v>8018</v>
      </c>
      <c r="E207" s="171" t="s">
        <v>7911</v>
      </c>
      <c r="F207" s="171" t="s">
        <v>7721</v>
      </c>
    </row>
    <row r="208" spans="1:6" ht="41.4">
      <c r="A208" s="291" t="s">
        <v>8800</v>
      </c>
      <c r="B208" s="175" t="s">
        <v>1118</v>
      </c>
      <c r="C208" s="172">
        <v>25000000</v>
      </c>
      <c r="D208" s="171" t="s">
        <v>8019</v>
      </c>
      <c r="E208" s="171" t="s">
        <v>8020</v>
      </c>
      <c r="F208" s="171" t="s">
        <v>7721</v>
      </c>
    </row>
    <row r="209" spans="1:6" ht="55.2">
      <c r="A209" s="291" t="s">
        <v>71</v>
      </c>
      <c r="B209" s="175" t="s">
        <v>1119</v>
      </c>
      <c r="C209" s="172">
        <v>30000000</v>
      </c>
      <c r="D209" s="171" t="s">
        <v>8021</v>
      </c>
      <c r="E209" s="171" t="s">
        <v>8015</v>
      </c>
      <c r="F209" s="171" t="s">
        <v>7721</v>
      </c>
    </row>
    <row r="210" spans="1:6">
      <c r="A210" s="170"/>
      <c r="B210" s="175"/>
      <c r="C210" s="172"/>
      <c r="D210" s="171"/>
      <c r="E210" s="171"/>
      <c r="F210" s="171"/>
    </row>
    <row r="211" spans="1:6" s="156" customFormat="1" ht="27.6">
      <c r="A211" s="290" t="s">
        <v>8805</v>
      </c>
      <c r="B211" s="174" t="s">
        <v>1120</v>
      </c>
      <c r="C211" s="154">
        <f>SUM(C212:C227)</f>
        <v>2031658000</v>
      </c>
      <c r="D211" s="171"/>
      <c r="E211" s="171"/>
      <c r="F211" s="171"/>
    </row>
    <row r="212" spans="1:6" ht="41.4">
      <c r="A212" s="291" t="s">
        <v>3</v>
      </c>
      <c r="B212" s="171" t="s">
        <v>1121</v>
      </c>
      <c r="C212" s="172">
        <v>100000000</v>
      </c>
      <c r="D212" s="171" t="s">
        <v>8022</v>
      </c>
      <c r="E212" s="171" t="s">
        <v>8023</v>
      </c>
      <c r="F212" s="171" t="s">
        <v>7721</v>
      </c>
    </row>
    <row r="213" spans="1:6" ht="27.6">
      <c r="A213" s="291" t="s">
        <v>4</v>
      </c>
      <c r="B213" s="171" t="s">
        <v>1122</v>
      </c>
      <c r="C213" s="172">
        <v>230000000</v>
      </c>
      <c r="D213" s="171" t="s">
        <v>8024</v>
      </c>
      <c r="E213" s="171" t="s">
        <v>8025</v>
      </c>
      <c r="F213" s="171" t="s">
        <v>7721</v>
      </c>
    </row>
    <row r="214" spans="1:6" ht="41.4">
      <c r="A214" s="291" t="s">
        <v>5</v>
      </c>
      <c r="B214" s="171" t="s">
        <v>1123</v>
      </c>
      <c r="C214" s="172">
        <v>145500000</v>
      </c>
      <c r="D214" s="171" t="s">
        <v>8026</v>
      </c>
      <c r="E214" s="171" t="s">
        <v>8027</v>
      </c>
      <c r="F214" s="171" t="s">
        <v>7721</v>
      </c>
    </row>
    <row r="215" spans="1:6" ht="27.6">
      <c r="A215" s="291" t="s">
        <v>8800</v>
      </c>
      <c r="B215" s="171" t="s">
        <v>1124</v>
      </c>
      <c r="C215" s="172">
        <v>97000000</v>
      </c>
      <c r="D215" s="171" t="s">
        <v>8028</v>
      </c>
      <c r="E215" s="171" t="s">
        <v>8029</v>
      </c>
      <c r="F215" s="171" t="s">
        <v>7721</v>
      </c>
    </row>
    <row r="216" spans="1:6" ht="27.6">
      <c r="A216" s="291" t="s">
        <v>71</v>
      </c>
      <c r="B216" s="171" t="s">
        <v>1125</v>
      </c>
      <c r="C216" s="172">
        <v>40000000</v>
      </c>
      <c r="D216" s="171" t="s">
        <v>8030</v>
      </c>
      <c r="E216" s="171" t="s">
        <v>8031</v>
      </c>
      <c r="F216" s="171" t="s">
        <v>7721</v>
      </c>
    </row>
    <row r="217" spans="1:6" ht="41.4">
      <c r="A217" s="291" t="s">
        <v>8801</v>
      </c>
      <c r="B217" s="171" t="s">
        <v>1126</v>
      </c>
      <c r="C217" s="172">
        <v>131000000</v>
      </c>
      <c r="D217" s="171" t="s">
        <v>8032</v>
      </c>
      <c r="E217" s="171" t="s">
        <v>8033</v>
      </c>
      <c r="F217" s="171" t="s">
        <v>7721</v>
      </c>
    </row>
    <row r="218" spans="1:6" ht="27.6">
      <c r="A218" s="291" t="s">
        <v>8802</v>
      </c>
      <c r="B218" s="171" t="s">
        <v>1127</v>
      </c>
      <c r="C218" s="172">
        <v>500000000</v>
      </c>
      <c r="D218" s="171" t="s">
        <v>8034</v>
      </c>
      <c r="E218" s="171" t="s">
        <v>8035</v>
      </c>
      <c r="F218" s="171" t="s">
        <v>7721</v>
      </c>
    </row>
    <row r="219" spans="1:6" ht="27.6">
      <c r="A219" s="291" t="s">
        <v>8803</v>
      </c>
      <c r="B219" s="175" t="s">
        <v>1128</v>
      </c>
      <c r="C219" s="172">
        <v>44220000</v>
      </c>
      <c r="D219" s="171" t="s">
        <v>8036</v>
      </c>
      <c r="E219" s="171" t="s">
        <v>8015</v>
      </c>
      <c r="F219" s="171" t="s">
        <v>7721</v>
      </c>
    </row>
    <row r="220" spans="1:6" ht="27.6">
      <c r="A220" s="291" t="s">
        <v>8804</v>
      </c>
      <c r="B220" s="171" t="s">
        <v>1129</v>
      </c>
      <c r="C220" s="172">
        <v>220600000</v>
      </c>
      <c r="D220" s="171" t="s">
        <v>8037</v>
      </c>
      <c r="E220" s="171" t="s">
        <v>8038</v>
      </c>
      <c r="F220" s="171" t="s">
        <v>7721</v>
      </c>
    </row>
    <row r="221" spans="1:6" ht="41.4">
      <c r="A221" s="291" t="s">
        <v>3729</v>
      </c>
      <c r="B221" s="175" t="s">
        <v>1130</v>
      </c>
      <c r="C221" s="172">
        <v>91338000</v>
      </c>
      <c r="D221" s="171" t="s">
        <v>8039</v>
      </c>
      <c r="E221" s="171" t="s">
        <v>8040</v>
      </c>
      <c r="F221" s="171" t="s">
        <v>7721</v>
      </c>
    </row>
    <row r="222" spans="1:6" ht="41.4">
      <c r="A222" s="291" t="s">
        <v>3730</v>
      </c>
      <c r="B222" s="171" t="s">
        <v>1131</v>
      </c>
      <c r="C222" s="172">
        <v>122000000</v>
      </c>
      <c r="D222" s="171" t="s">
        <v>8041</v>
      </c>
      <c r="E222" s="171" t="s">
        <v>8042</v>
      </c>
      <c r="F222" s="171" t="s">
        <v>7721</v>
      </c>
    </row>
    <row r="223" spans="1:6" ht="41.4">
      <c r="A223" s="291" t="s">
        <v>3731</v>
      </c>
      <c r="B223" s="171" t="s">
        <v>1132</v>
      </c>
      <c r="C223" s="172">
        <v>100000000</v>
      </c>
      <c r="D223" s="171" t="s">
        <v>8043</v>
      </c>
      <c r="E223" s="171" t="s">
        <v>8035</v>
      </c>
      <c r="F223" s="171" t="s">
        <v>7721</v>
      </c>
    </row>
    <row r="224" spans="1:6" ht="41.4">
      <c r="A224" s="291" t="s">
        <v>3753</v>
      </c>
      <c r="B224" s="171" t="s">
        <v>1133</v>
      </c>
      <c r="C224" s="172">
        <v>50000000</v>
      </c>
      <c r="D224" s="171" t="s">
        <v>8044</v>
      </c>
      <c r="E224" s="171">
        <v>1</v>
      </c>
      <c r="F224" s="171" t="s">
        <v>7721</v>
      </c>
    </row>
    <row r="225" spans="1:6" ht="27.6">
      <c r="A225" s="291" t="s">
        <v>3732</v>
      </c>
      <c r="B225" s="171" t="s">
        <v>1134</v>
      </c>
      <c r="C225" s="172">
        <v>20000000</v>
      </c>
      <c r="D225" s="171" t="s">
        <v>8045</v>
      </c>
      <c r="E225" s="171" t="s">
        <v>8046</v>
      </c>
      <c r="F225" s="171" t="s">
        <v>7721</v>
      </c>
    </row>
    <row r="226" spans="1:6" ht="27.6">
      <c r="A226" s="291" t="s">
        <v>3745</v>
      </c>
      <c r="B226" s="171" t="s">
        <v>1135</v>
      </c>
      <c r="C226" s="172">
        <v>40000000</v>
      </c>
      <c r="D226" s="171" t="s">
        <v>8047</v>
      </c>
      <c r="E226" s="171" t="s">
        <v>8042</v>
      </c>
      <c r="F226" s="171" t="s">
        <v>7721</v>
      </c>
    </row>
    <row r="227" spans="1:6" ht="41.4">
      <c r="A227" s="291" t="s">
        <v>3752</v>
      </c>
      <c r="B227" s="171" t="s">
        <v>1136</v>
      </c>
      <c r="C227" s="172">
        <v>100000000</v>
      </c>
      <c r="D227" s="171" t="s">
        <v>8048</v>
      </c>
      <c r="E227" s="171">
        <v>1</v>
      </c>
      <c r="F227" s="171" t="s">
        <v>7721</v>
      </c>
    </row>
    <row r="228" spans="1:6">
      <c r="A228" s="170"/>
      <c r="B228" s="153"/>
      <c r="C228" s="172"/>
      <c r="D228" s="171"/>
      <c r="E228" s="171"/>
      <c r="F228" s="171"/>
    </row>
    <row r="229" spans="1:6" s="156" customFormat="1" ht="27.6">
      <c r="A229" s="157" t="s">
        <v>8816</v>
      </c>
      <c r="B229" s="258" t="s">
        <v>149</v>
      </c>
      <c r="C229" s="154">
        <f>SUM(C230)</f>
        <v>181304000</v>
      </c>
      <c r="D229" s="171"/>
      <c r="E229" s="171"/>
      <c r="F229" s="171"/>
    </row>
    <row r="230" spans="1:6" s="156" customFormat="1" ht="27.6">
      <c r="A230" s="290" t="s">
        <v>8799</v>
      </c>
      <c r="B230" s="174" t="s">
        <v>1244</v>
      </c>
      <c r="C230" s="154">
        <f>SUM(C231)</f>
        <v>181304000</v>
      </c>
      <c r="D230" s="171"/>
      <c r="E230" s="171"/>
      <c r="F230" s="171"/>
    </row>
    <row r="231" spans="1:6" ht="41.4">
      <c r="A231" s="291" t="s">
        <v>3</v>
      </c>
      <c r="B231" s="171" t="s">
        <v>1245</v>
      </c>
      <c r="C231" s="172">
        <v>181304000</v>
      </c>
      <c r="D231" s="171" t="s">
        <v>8049</v>
      </c>
      <c r="E231" s="171" t="s">
        <v>8050</v>
      </c>
      <c r="F231" s="171" t="s">
        <v>7721</v>
      </c>
    </row>
  </sheetData>
  <autoFilter ref="A8:A231"/>
  <pageMargins left="0.39370078740157483" right="0.39370078740157483" top="0.39370078740157483" bottom="0.47244094488188981" header="0.31496062992125984" footer="0.31496062992125984"/>
  <pageSetup paperSize="403" scale="68" fitToHeight="0" orientation="landscape" horizontalDpi="4294967292" verticalDpi="0" r:id="rId1"/>
  <headerFooter>
    <oddFooter>&amp;CInformasi APBD Tahun 2016&amp;R&amp;P</oddFooter>
  </headerFooter>
  <rowBreaks count="3" manualBreakCount="3">
    <brk id="20" max="5" man="1"/>
    <brk id="100" max="5" man="1"/>
    <brk id="192" max="5" man="1"/>
  </rowBreaks>
</worksheet>
</file>

<file path=xl/worksheets/sheet50.xml><?xml version="1.0" encoding="utf-8"?>
<worksheet xmlns="http://schemas.openxmlformats.org/spreadsheetml/2006/main" xmlns:r="http://schemas.openxmlformats.org/officeDocument/2006/relationships">
  <sheetPr>
    <tabColor rgb="FFFFFF00"/>
    <pageSetUpPr fitToPage="1"/>
  </sheetPr>
  <dimension ref="A1:F43"/>
  <sheetViews>
    <sheetView view="pageBreakPreview" topLeftCell="A37" zoomScaleSheetLayoutView="100" workbookViewId="0">
      <selection activeCell="A43" sqref="A4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172</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7"/>
      <c r="B5" s="153" t="s">
        <v>167</v>
      </c>
      <c r="C5" s="154"/>
      <c r="D5" s="155"/>
      <c r="E5" s="155"/>
      <c r="F5" s="155"/>
    </row>
    <row r="6" spans="1:6" s="156" customFormat="1" ht="27.6">
      <c r="A6" s="157"/>
      <c r="B6" s="153" t="s">
        <v>172</v>
      </c>
      <c r="C6" s="154">
        <f>SUM(C8)</f>
        <v>1268978000</v>
      </c>
      <c r="D6" s="155"/>
      <c r="E6" s="155"/>
      <c r="F6" s="155"/>
    </row>
    <row r="7" spans="1:6" s="156" customFormat="1">
      <c r="A7" s="157"/>
      <c r="B7" s="153"/>
      <c r="C7" s="154"/>
      <c r="D7" s="155"/>
      <c r="E7" s="155"/>
      <c r="F7" s="155"/>
    </row>
    <row r="8" spans="1:6" s="156" customFormat="1">
      <c r="A8" s="157" t="s">
        <v>8798</v>
      </c>
      <c r="B8" s="153" t="s">
        <v>169</v>
      </c>
      <c r="C8" s="154">
        <f>SUM(C9,C20,C27,C31,C34,C38,C42)</f>
        <v>1268978000</v>
      </c>
      <c r="D8" s="155"/>
      <c r="E8" s="155"/>
      <c r="F8" s="155"/>
    </row>
    <row r="9" spans="1:6" s="156" customFormat="1" ht="27.6">
      <c r="A9" s="290" t="s">
        <v>8799</v>
      </c>
      <c r="B9" s="174" t="s">
        <v>187</v>
      </c>
      <c r="C9" s="154">
        <f>SUM(C10:C18)</f>
        <v>240250000</v>
      </c>
      <c r="D9" s="155"/>
      <c r="E9" s="155"/>
      <c r="F9" s="155"/>
    </row>
    <row r="10" spans="1:6" ht="55.2">
      <c r="A10" s="291" t="s">
        <v>3</v>
      </c>
      <c r="B10" s="171" t="s">
        <v>188</v>
      </c>
      <c r="C10" s="172">
        <v>1500000</v>
      </c>
      <c r="D10" s="171" t="s">
        <v>8129</v>
      </c>
      <c r="E10" s="171" t="s">
        <v>5254</v>
      </c>
      <c r="F10" s="171" t="s">
        <v>8130</v>
      </c>
    </row>
    <row r="11" spans="1:6" ht="27.6">
      <c r="A11" s="291" t="s">
        <v>4</v>
      </c>
      <c r="B11" s="171" t="s">
        <v>189</v>
      </c>
      <c r="C11" s="172">
        <v>41250000</v>
      </c>
      <c r="D11" s="171" t="s">
        <v>8131</v>
      </c>
      <c r="E11" s="171" t="s">
        <v>5254</v>
      </c>
      <c r="F11" s="171" t="s">
        <v>8132</v>
      </c>
    </row>
    <row r="12" spans="1:6" ht="41.4">
      <c r="A12" s="291" t="s">
        <v>5</v>
      </c>
      <c r="B12" s="171" t="s">
        <v>362</v>
      </c>
      <c r="C12" s="172">
        <v>51000000</v>
      </c>
      <c r="D12" s="171" t="s">
        <v>8133</v>
      </c>
      <c r="E12" s="171" t="s">
        <v>8134</v>
      </c>
      <c r="F12" s="171" t="s">
        <v>8132</v>
      </c>
    </row>
    <row r="13" spans="1:6">
      <c r="A13" s="291" t="s">
        <v>8800</v>
      </c>
      <c r="B13" s="171" t="s">
        <v>747</v>
      </c>
      <c r="C13" s="172">
        <v>10000000</v>
      </c>
      <c r="D13" s="171" t="s">
        <v>8135</v>
      </c>
      <c r="E13" s="171" t="s">
        <v>8136</v>
      </c>
      <c r="F13" s="171" t="s">
        <v>8132</v>
      </c>
    </row>
    <row r="14" spans="1:6" ht="27.6">
      <c r="A14" s="291" t="s">
        <v>71</v>
      </c>
      <c r="B14" s="171" t="s">
        <v>191</v>
      </c>
      <c r="C14" s="172">
        <v>42500000</v>
      </c>
      <c r="D14" s="171" t="s">
        <v>8137</v>
      </c>
      <c r="E14" s="171" t="s">
        <v>8138</v>
      </c>
      <c r="F14" s="171" t="s">
        <v>8132</v>
      </c>
    </row>
    <row r="15" spans="1:6" ht="27.6">
      <c r="A15" s="291" t="s">
        <v>8801</v>
      </c>
      <c r="B15" s="171" t="s">
        <v>192</v>
      </c>
      <c r="C15" s="172">
        <v>18000000</v>
      </c>
      <c r="D15" s="171" t="s">
        <v>8139</v>
      </c>
      <c r="E15" s="171" t="s">
        <v>8140</v>
      </c>
      <c r="F15" s="171" t="s">
        <v>8132</v>
      </c>
    </row>
    <row r="16" spans="1:6" ht="27.6">
      <c r="A16" s="291" t="s">
        <v>8802</v>
      </c>
      <c r="B16" s="171" t="s">
        <v>193</v>
      </c>
      <c r="C16" s="172">
        <v>10000000</v>
      </c>
      <c r="D16" s="171" t="s">
        <v>7163</v>
      </c>
      <c r="E16" s="171" t="s">
        <v>8141</v>
      </c>
      <c r="F16" s="171" t="s">
        <v>8132</v>
      </c>
    </row>
    <row r="17" spans="1:6" ht="27.6">
      <c r="A17" s="291" t="s">
        <v>8803</v>
      </c>
      <c r="B17" s="171" t="s">
        <v>195</v>
      </c>
      <c r="C17" s="172">
        <v>16000000</v>
      </c>
      <c r="D17" s="171" t="s">
        <v>8142</v>
      </c>
      <c r="E17" s="171" t="s">
        <v>8143</v>
      </c>
      <c r="F17" s="171" t="s">
        <v>8130</v>
      </c>
    </row>
    <row r="18" spans="1:6" ht="27.6">
      <c r="A18" s="291" t="s">
        <v>8804</v>
      </c>
      <c r="B18" s="171" t="s">
        <v>196</v>
      </c>
      <c r="C18" s="172">
        <v>50000000</v>
      </c>
      <c r="D18" s="171" t="s">
        <v>8144</v>
      </c>
      <c r="E18" s="171" t="s">
        <v>5254</v>
      </c>
      <c r="F18" s="171" t="s">
        <v>8145</v>
      </c>
    </row>
    <row r="19" spans="1:6">
      <c r="A19" s="170"/>
      <c r="B19" s="171"/>
      <c r="C19" s="172"/>
      <c r="D19" s="171"/>
      <c r="E19" s="171"/>
      <c r="F19" s="171"/>
    </row>
    <row r="20" spans="1:6" s="156" customFormat="1" ht="27.6">
      <c r="A20" s="290" t="s">
        <v>8805</v>
      </c>
      <c r="B20" s="174" t="s">
        <v>198</v>
      </c>
      <c r="C20" s="154">
        <f>SUM(C21:C25)</f>
        <v>137828000</v>
      </c>
      <c r="D20" s="153"/>
      <c r="E20" s="153"/>
      <c r="F20" s="153"/>
    </row>
    <row r="21" spans="1:6" ht="27.6">
      <c r="A21" s="291" t="s">
        <v>3</v>
      </c>
      <c r="B21" s="171" t="s">
        <v>199</v>
      </c>
      <c r="C21" s="172">
        <v>30828000</v>
      </c>
      <c r="D21" s="171" t="s">
        <v>5107</v>
      </c>
      <c r="E21" s="171" t="s">
        <v>6248</v>
      </c>
      <c r="F21" s="171" t="s">
        <v>8130</v>
      </c>
    </row>
    <row r="22" spans="1:6" ht="27.6">
      <c r="A22" s="291" t="s">
        <v>4</v>
      </c>
      <c r="B22" s="171" t="s">
        <v>478</v>
      </c>
      <c r="C22" s="172">
        <v>20000000</v>
      </c>
      <c r="D22" s="171" t="s">
        <v>8146</v>
      </c>
      <c r="E22" s="171" t="s">
        <v>8147</v>
      </c>
      <c r="F22" s="171" t="s">
        <v>8130</v>
      </c>
    </row>
    <row r="23" spans="1:6" ht="27.6">
      <c r="A23" s="291" t="s">
        <v>5</v>
      </c>
      <c r="B23" s="171" t="s">
        <v>201</v>
      </c>
      <c r="C23" s="172">
        <v>15000000</v>
      </c>
      <c r="D23" s="171" t="s">
        <v>8148</v>
      </c>
      <c r="E23" s="171" t="s">
        <v>8149</v>
      </c>
      <c r="F23" s="171" t="s">
        <v>8132</v>
      </c>
    </row>
    <row r="24" spans="1:6" ht="55.2">
      <c r="A24" s="291" t="s">
        <v>8800</v>
      </c>
      <c r="B24" s="171" t="s">
        <v>202</v>
      </c>
      <c r="C24" s="172">
        <v>62000000</v>
      </c>
      <c r="D24" s="171" t="s">
        <v>8150</v>
      </c>
      <c r="E24" s="171" t="s">
        <v>8151</v>
      </c>
      <c r="F24" s="171" t="s">
        <v>8130</v>
      </c>
    </row>
    <row r="25" spans="1:6">
      <c r="A25" s="291" t="s">
        <v>71</v>
      </c>
      <c r="B25" s="171" t="s">
        <v>366</v>
      </c>
      <c r="C25" s="172">
        <v>10000000</v>
      </c>
      <c r="D25" s="171" t="s">
        <v>8152</v>
      </c>
      <c r="E25" s="171" t="s">
        <v>8153</v>
      </c>
      <c r="F25" s="171" t="s">
        <v>8132</v>
      </c>
    </row>
    <row r="26" spans="1:6">
      <c r="A26" s="170"/>
      <c r="B26" s="171"/>
      <c r="C26" s="172"/>
      <c r="D26" s="171"/>
      <c r="E26" s="171"/>
      <c r="F26" s="171"/>
    </row>
    <row r="27" spans="1:6" s="156" customFormat="1" ht="27.6">
      <c r="A27" s="290" t="s">
        <v>8806</v>
      </c>
      <c r="B27" s="174" t="s">
        <v>207</v>
      </c>
      <c r="C27" s="154">
        <f>SUM(C28:C29)</f>
        <v>232400000</v>
      </c>
      <c r="D27" s="153"/>
      <c r="E27" s="153"/>
      <c r="F27" s="153"/>
    </row>
    <row r="28" spans="1:6" ht="27.6">
      <c r="A28" s="291" t="s">
        <v>3</v>
      </c>
      <c r="B28" s="171" t="s">
        <v>1579</v>
      </c>
      <c r="C28" s="172">
        <v>60000000</v>
      </c>
      <c r="D28" s="171" t="s">
        <v>8154</v>
      </c>
      <c r="E28" s="171" t="s">
        <v>8155</v>
      </c>
      <c r="F28" s="171" t="s">
        <v>8156</v>
      </c>
    </row>
    <row r="29" spans="1:6" ht="69">
      <c r="A29" s="291" t="s">
        <v>4</v>
      </c>
      <c r="B29" s="171" t="s">
        <v>1686</v>
      </c>
      <c r="C29" s="172">
        <v>172400000</v>
      </c>
      <c r="D29" s="171" t="s">
        <v>8157</v>
      </c>
      <c r="E29" s="171" t="s">
        <v>8158</v>
      </c>
      <c r="F29" s="171" t="s">
        <v>8130</v>
      </c>
    </row>
    <row r="30" spans="1:6">
      <c r="A30" s="170"/>
      <c r="B30" s="171"/>
      <c r="C30" s="172"/>
      <c r="D30" s="171"/>
      <c r="E30" s="171"/>
      <c r="F30" s="171"/>
    </row>
    <row r="31" spans="1:6" s="156" customFormat="1" ht="27.6">
      <c r="A31" s="290" t="s">
        <v>8807</v>
      </c>
      <c r="B31" s="176" t="s">
        <v>209</v>
      </c>
      <c r="C31" s="154">
        <f>SUM(C32)</f>
        <v>67500000</v>
      </c>
      <c r="D31" s="153"/>
      <c r="E31" s="153"/>
      <c r="F31" s="153"/>
    </row>
    <row r="32" spans="1:6" ht="82.8">
      <c r="A32" s="291" t="s">
        <v>3</v>
      </c>
      <c r="B32" s="171" t="s">
        <v>210</v>
      </c>
      <c r="C32" s="172">
        <v>67500000</v>
      </c>
      <c r="D32" s="171" t="s">
        <v>8159</v>
      </c>
      <c r="E32" s="171" t="s">
        <v>6741</v>
      </c>
      <c r="F32" s="171" t="s">
        <v>8130</v>
      </c>
    </row>
    <row r="33" spans="1:6">
      <c r="A33" s="170"/>
      <c r="B33" s="171"/>
      <c r="C33" s="172"/>
      <c r="D33" s="171"/>
      <c r="E33" s="171"/>
      <c r="F33" s="171"/>
    </row>
    <row r="34" spans="1:6" s="156" customFormat="1">
      <c r="A34" s="290" t="s">
        <v>8808</v>
      </c>
      <c r="B34" s="174" t="s">
        <v>1669</v>
      </c>
      <c r="C34" s="154">
        <f>SUM(C35:C36)</f>
        <v>151000000</v>
      </c>
      <c r="D34" s="153"/>
      <c r="E34" s="153"/>
      <c r="F34" s="153"/>
    </row>
    <row r="35" spans="1:6" ht="27.6">
      <c r="A35" s="291" t="s">
        <v>3</v>
      </c>
      <c r="B35" s="171" t="s">
        <v>1671</v>
      </c>
      <c r="C35" s="172">
        <v>58000000</v>
      </c>
      <c r="D35" s="171" t="s">
        <v>8160</v>
      </c>
      <c r="E35" s="171" t="s">
        <v>6083</v>
      </c>
      <c r="F35" s="171" t="s">
        <v>8130</v>
      </c>
    </row>
    <row r="36" spans="1:6" ht="41.4">
      <c r="A36" s="291" t="s">
        <v>4</v>
      </c>
      <c r="B36" s="171" t="s">
        <v>1712</v>
      </c>
      <c r="C36" s="172">
        <v>93000000</v>
      </c>
      <c r="D36" s="171" t="s">
        <v>8161</v>
      </c>
      <c r="E36" s="171" t="s">
        <v>8162</v>
      </c>
      <c r="F36" s="171" t="s">
        <v>8130</v>
      </c>
    </row>
    <row r="37" spans="1:6">
      <c r="A37" s="170"/>
      <c r="B37" s="171"/>
      <c r="C37" s="172"/>
      <c r="D37" s="171"/>
      <c r="E37" s="171"/>
      <c r="F37" s="171"/>
    </row>
    <row r="38" spans="1:6" s="156" customFormat="1" ht="27.6">
      <c r="A38" s="290" t="s">
        <v>8809</v>
      </c>
      <c r="B38" s="174" t="s">
        <v>1691</v>
      </c>
      <c r="C38" s="154">
        <f>SUM(C39:C40)</f>
        <v>355000000</v>
      </c>
      <c r="D38" s="153"/>
      <c r="E38" s="153"/>
      <c r="F38" s="153"/>
    </row>
    <row r="39" spans="1:6" ht="96.6">
      <c r="A39" s="291" t="s">
        <v>3</v>
      </c>
      <c r="B39" s="171" t="s">
        <v>1713</v>
      </c>
      <c r="C39" s="172">
        <v>295000000</v>
      </c>
      <c r="D39" s="171" t="s">
        <v>8163</v>
      </c>
      <c r="E39" s="171" t="s">
        <v>8164</v>
      </c>
      <c r="F39" s="171" t="s">
        <v>8130</v>
      </c>
    </row>
    <row r="40" spans="1:6" ht="27.6">
      <c r="A40" s="291" t="s">
        <v>4</v>
      </c>
      <c r="B40" s="171" t="s">
        <v>1714</v>
      </c>
      <c r="C40" s="172">
        <v>60000000</v>
      </c>
      <c r="D40" s="171" t="s">
        <v>8165</v>
      </c>
      <c r="E40" s="171" t="s">
        <v>8166</v>
      </c>
      <c r="F40" s="171" t="s">
        <v>8130</v>
      </c>
    </row>
    <row r="41" spans="1:6">
      <c r="A41" s="170"/>
      <c r="B41" s="171"/>
      <c r="C41" s="172"/>
      <c r="D41" s="171"/>
      <c r="E41" s="171"/>
      <c r="F41" s="171"/>
    </row>
    <row r="42" spans="1:6" s="156" customFormat="1" ht="27.6">
      <c r="A42" s="290" t="s">
        <v>8810</v>
      </c>
      <c r="B42" s="174" t="s">
        <v>1715</v>
      </c>
      <c r="C42" s="154">
        <f>SUM(C43)</f>
        <v>85000000</v>
      </c>
      <c r="D42" s="153"/>
      <c r="E42" s="153"/>
      <c r="F42" s="153"/>
    </row>
    <row r="43" spans="1:6" ht="27.6">
      <c r="A43" s="291" t="s">
        <v>3</v>
      </c>
      <c r="B43" s="171" t="s">
        <v>1716</v>
      </c>
      <c r="C43" s="172">
        <v>85000000</v>
      </c>
      <c r="D43" s="171" t="s">
        <v>8167</v>
      </c>
      <c r="E43" s="171" t="s">
        <v>8168</v>
      </c>
      <c r="F43" s="171" t="s">
        <v>8130</v>
      </c>
    </row>
  </sheetData>
  <pageMargins left="0.39370078740157483" right="0.39370078740157483" top="0.39370078740157483" bottom="0.47244094488188981" header="0.31496062992125984" footer="0.31496062992125984"/>
  <pageSetup paperSize="403" scale="68" firstPageNumber="359" fitToHeight="0" orientation="landscape" useFirstPageNumber="1" horizontalDpi="200" verticalDpi="200" r:id="rId1"/>
  <headerFooter>
    <oddFooter>&amp;CInformasi APBD Tahun 2016&amp;R&amp;P</oddFooter>
  </headerFooter>
  <rowBreaks count="1" manualBreakCount="1">
    <brk id="37" max="16383" man="1"/>
  </rowBreaks>
</worksheet>
</file>

<file path=xl/worksheets/sheet51.xml><?xml version="1.0" encoding="utf-8"?>
<worksheet xmlns="http://schemas.openxmlformats.org/spreadsheetml/2006/main" xmlns:r="http://schemas.openxmlformats.org/officeDocument/2006/relationships">
  <sheetPr>
    <tabColor rgb="FFFFFF00"/>
    <pageSetUpPr fitToPage="1"/>
  </sheetPr>
  <dimension ref="A1:F90"/>
  <sheetViews>
    <sheetView view="pageBreakPreview" topLeftCell="A87" zoomScale="85" zoomScaleSheetLayoutView="85" workbookViewId="0">
      <selection activeCell="D101" sqref="D101"/>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98</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7"/>
      <c r="B5" s="153" t="s">
        <v>167</v>
      </c>
      <c r="C5" s="154"/>
      <c r="D5" s="155"/>
      <c r="E5" s="155"/>
      <c r="F5" s="155"/>
    </row>
    <row r="6" spans="1:6" s="156" customFormat="1">
      <c r="A6" s="157"/>
      <c r="B6" s="153" t="s">
        <v>98</v>
      </c>
      <c r="C6" s="154">
        <f>SUM(C8,C61,C66)</f>
        <v>3528200000</v>
      </c>
      <c r="D6" s="155"/>
      <c r="E6" s="155"/>
      <c r="F6" s="155"/>
    </row>
    <row r="7" spans="1:6" s="156" customFormat="1">
      <c r="A7" s="157"/>
      <c r="B7" s="153"/>
      <c r="C7" s="154"/>
      <c r="D7" s="155"/>
      <c r="E7" s="155"/>
      <c r="F7" s="155"/>
    </row>
    <row r="8" spans="1:6" s="156" customFormat="1">
      <c r="A8" s="157" t="s">
        <v>8798</v>
      </c>
      <c r="B8" s="153" t="s">
        <v>178</v>
      </c>
      <c r="C8" s="154">
        <f>SUM(C9,C22,C31,C34,C39,C42,C51,C57)</f>
        <v>1536545500</v>
      </c>
      <c r="D8" s="155"/>
      <c r="E8" s="155"/>
      <c r="F8" s="155"/>
    </row>
    <row r="9" spans="1:6" s="156" customFormat="1" ht="27.6">
      <c r="A9" s="290" t="s">
        <v>8799</v>
      </c>
      <c r="B9" s="174" t="s">
        <v>187</v>
      </c>
      <c r="C9" s="154">
        <f>SUM(C10:C20)</f>
        <v>345751500</v>
      </c>
      <c r="D9" s="155"/>
      <c r="E9" s="155"/>
      <c r="F9" s="155"/>
    </row>
    <row r="10" spans="1:6" ht="27.6">
      <c r="A10" s="291" t="s">
        <v>3</v>
      </c>
      <c r="B10" s="171" t="s">
        <v>188</v>
      </c>
      <c r="C10" s="172">
        <v>3550000</v>
      </c>
      <c r="D10" s="171" t="s">
        <v>6129</v>
      </c>
      <c r="E10" s="171" t="s">
        <v>6130</v>
      </c>
      <c r="F10" s="171" t="s">
        <v>6131</v>
      </c>
    </row>
    <row r="11" spans="1:6" ht="41.4">
      <c r="A11" s="291" t="s">
        <v>4</v>
      </c>
      <c r="B11" s="171" t="s">
        <v>189</v>
      </c>
      <c r="C11" s="172">
        <v>53300000</v>
      </c>
      <c r="D11" s="171" t="s">
        <v>6132</v>
      </c>
      <c r="E11" s="171" t="s">
        <v>5260</v>
      </c>
      <c r="F11" s="171" t="s">
        <v>6131</v>
      </c>
    </row>
    <row r="12" spans="1:6" ht="55.2">
      <c r="A12" s="291" t="s">
        <v>5</v>
      </c>
      <c r="B12" s="171" t="s">
        <v>800</v>
      </c>
      <c r="C12" s="172">
        <v>7950000</v>
      </c>
      <c r="D12" s="171" t="s">
        <v>6133</v>
      </c>
      <c r="E12" s="171" t="s">
        <v>6134</v>
      </c>
      <c r="F12" s="171" t="s">
        <v>6131</v>
      </c>
    </row>
    <row r="13" spans="1:6" ht="27.6">
      <c r="A13" s="291" t="s">
        <v>8800</v>
      </c>
      <c r="B13" s="171" t="s">
        <v>362</v>
      </c>
      <c r="C13" s="172">
        <v>34440000</v>
      </c>
      <c r="D13" s="171" t="s">
        <v>6135</v>
      </c>
      <c r="E13" s="171" t="s">
        <v>6136</v>
      </c>
      <c r="F13" s="171" t="s">
        <v>6131</v>
      </c>
    </row>
    <row r="14" spans="1:6">
      <c r="A14" s="291" t="s">
        <v>71</v>
      </c>
      <c r="B14" s="171" t="s">
        <v>191</v>
      </c>
      <c r="C14" s="172">
        <v>10000000</v>
      </c>
      <c r="D14" s="171" t="s">
        <v>5195</v>
      </c>
      <c r="E14" s="171" t="s">
        <v>5260</v>
      </c>
      <c r="F14" s="171" t="s">
        <v>6131</v>
      </c>
    </row>
    <row r="15" spans="1:6" ht="27.6">
      <c r="A15" s="291" t="s">
        <v>8801</v>
      </c>
      <c r="B15" s="171" t="s">
        <v>192</v>
      </c>
      <c r="C15" s="172">
        <v>52515000</v>
      </c>
      <c r="D15" s="171" t="s">
        <v>6137</v>
      </c>
      <c r="E15" s="171" t="s">
        <v>5260</v>
      </c>
      <c r="F15" s="171" t="s">
        <v>6131</v>
      </c>
    </row>
    <row r="16" spans="1:6" ht="41.4">
      <c r="A16" s="291" t="s">
        <v>8802</v>
      </c>
      <c r="B16" s="171" t="s">
        <v>193</v>
      </c>
      <c r="C16" s="172">
        <v>9789000</v>
      </c>
      <c r="D16" s="171" t="s">
        <v>6138</v>
      </c>
      <c r="E16" s="171" t="s">
        <v>5260</v>
      </c>
      <c r="F16" s="171" t="s">
        <v>6131</v>
      </c>
    </row>
    <row r="17" spans="1:6" ht="96.6">
      <c r="A17" s="291" t="s">
        <v>8803</v>
      </c>
      <c r="B17" s="171" t="s">
        <v>475</v>
      </c>
      <c r="C17" s="172">
        <v>35340000</v>
      </c>
      <c r="D17" s="171" t="s">
        <v>6139</v>
      </c>
      <c r="E17" s="171" t="s">
        <v>6140</v>
      </c>
      <c r="F17" s="171" t="s">
        <v>6131</v>
      </c>
    </row>
    <row r="18" spans="1:6" ht="27.6">
      <c r="A18" s="291" t="s">
        <v>8804</v>
      </c>
      <c r="B18" s="171" t="s">
        <v>194</v>
      </c>
      <c r="C18" s="172">
        <v>5495500</v>
      </c>
      <c r="D18" s="171" t="s">
        <v>6141</v>
      </c>
      <c r="E18" s="171" t="s">
        <v>5260</v>
      </c>
      <c r="F18" s="171" t="s">
        <v>6131</v>
      </c>
    </row>
    <row r="19" spans="1:6" ht="27.6">
      <c r="A19" s="291" t="s">
        <v>3729</v>
      </c>
      <c r="B19" s="171" t="s">
        <v>195</v>
      </c>
      <c r="C19" s="172">
        <v>32332000</v>
      </c>
      <c r="D19" s="171" t="s">
        <v>5421</v>
      </c>
      <c r="E19" s="171" t="s">
        <v>5260</v>
      </c>
      <c r="F19" s="171" t="s">
        <v>6131</v>
      </c>
    </row>
    <row r="20" spans="1:6" ht="41.4">
      <c r="A20" s="291" t="s">
        <v>3730</v>
      </c>
      <c r="B20" s="171" t="s">
        <v>197</v>
      </c>
      <c r="C20" s="172">
        <v>101040000</v>
      </c>
      <c r="D20" s="171" t="s">
        <v>6142</v>
      </c>
      <c r="E20" s="171" t="s">
        <v>5359</v>
      </c>
      <c r="F20" s="171" t="s">
        <v>6143</v>
      </c>
    </row>
    <row r="21" spans="1:6">
      <c r="A21" s="170"/>
      <c r="B21" s="171"/>
      <c r="C21" s="172"/>
      <c r="D21" s="171"/>
      <c r="E21" s="171"/>
      <c r="F21" s="171"/>
    </row>
    <row r="22" spans="1:6" s="156" customFormat="1" ht="27.6">
      <c r="A22" s="290" t="s">
        <v>8805</v>
      </c>
      <c r="B22" s="174" t="s">
        <v>198</v>
      </c>
      <c r="C22" s="154">
        <f>SUM(C23:C29)</f>
        <v>129485000</v>
      </c>
      <c r="D22" s="153"/>
      <c r="E22" s="153"/>
      <c r="F22" s="153"/>
    </row>
    <row r="23" spans="1:6" ht="41.4">
      <c r="A23" s="291" t="s">
        <v>3</v>
      </c>
      <c r="B23" s="171" t="s">
        <v>364</v>
      </c>
      <c r="C23" s="172">
        <v>10400000</v>
      </c>
      <c r="D23" s="171" t="s">
        <v>6144</v>
      </c>
      <c r="E23" s="171" t="s">
        <v>6145</v>
      </c>
      <c r="F23" s="171" t="s">
        <v>6131</v>
      </c>
    </row>
    <row r="24" spans="1:6" ht="27.6">
      <c r="A24" s="291" t="s">
        <v>4</v>
      </c>
      <c r="B24" s="171" t="s">
        <v>201</v>
      </c>
      <c r="C24" s="172">
        <v>11838000</v>
      </c>
      <c r="D24" s="171" t="s">
        <v>6146</v>
      </c>
      <c r="E24" s="171" t="s">
        <v>6147</v>
      </c>
      <c r="F24" s="171" t="s">
        <v>6131</v>
      </c>
    </row>
    <row r="25" spans="1:6" ht="27.6">
      <c r="A25" s="291" t="s">
        <v>5</v>
      </c>
      <c r="B25" s="171" t="s">
        <v>901</v>
      </c>
      <c r="C25" s="172">
        <v>22600000</v>
      </c>
      <c r="D25" s="171" t="s">
        <v>6148</v>
      </c>
      <c r="E25" s="171" t="s">
        <v>6149</v>
      </c>
      <c r="F25" s="171" t="s">
        <v>6131</v>
      </c>
    </row>
    <row r="26" spans="1:6" ht="27.6">
      <c r="A26" s="291" t="s">
        <v>8800</v>
      </c>
      <c r="B26" s="171" t="s">
        <v>202</v>
      </c>
      <c r="C26" s="172">
        <v>51390000</v>
      </c>
      <c r="D26" s="171" t="s">
        <v>6150</v>
      </c>
      <c r="E26" s="171" t="s">
        <v>6151</v>
      </c>
      <c r="F26" s="171" t="s">
        <v>6131</v>
      </c>
    </row>
    <row r="27" spans="1:6" ht="27.6">
      <c r="A27" s="291" t="s">
        <v>71</v>
      </c>
      <c r="B27" s="171" t="s">
        <v>204</v>
      </c>
      <c r="C27" s="172">
        <v>5000000</v>
      </c>
      <c r="D27" s="171" t="s">
        <v>6152</v>
      </c>
      <c r="E27" s="171" t="s">
        <v>5307</v>
      </c>
      <c r="F27" s="171" t="s">
        <v>6131</v>
      </c>
    </row>
    <row r="28" spans="1:6" ht="27.6">
      <c r="A28" s="291" t="s">
        <v>8801</v>
      </c>
      <c r="B28" s="171" t="s">
        <v>1731</v>
      </c>
      <c r="C28" s="172">
        <v>11267000</v>
      </c>
      <c r="D28" s="171" t="s">
        <v>6153</v>
      </c>
      <c r="E28" s="171" t="s">
        <v>6154</v>
      </c>
      <c r="F28" s="171" t="s">
        <v>6155</v>
      </c>
    </row>
    <row r="29" spans="1:6" ht="41.4">
      <c r="A29" s="291" t="s">
        <v>8802</v>
      </c>
      <c r="B29" s="171" t="s">
        <v>1732</v>
      </c>
      <c r="C29" s="172">
        <v>16990000</v>
      </c>
      <c r="D29" s="171" t="s">
        <v>6156</v>
      </c>
      <c r="E29" s="171" t="s">
        <v>6154</v>
      </c>
      <c r="F29" s="171" t="s">
        <v>6157</v>
      </c>
    </row>
    <row r="30" spans="1:6">
      <c r="A30" s="170"/>
      <c r="B30" s="171"/>
      <c r="C30" s="172"/>
      <c r="D30" s="171"/>
      <c r="E30" s="171"/>
      <c r="F30" s="171"/>
    </row>
    <row r="31" spans="1:6" s="156" customFormat="1">
      <c r="A31" s="290" t="s">
        <v>8806</v>
      </c>
      <c r="B31" s="174" t="s">
        <v>1061</v>
      </c>
      <c r="C31" s="154">
        <f>SUM(C32)</f>
        <v>31000000</v>
      </c>
      <c r="D31" s="153"/>
      <c r="E31" s="153"/>
      <c r="F31" s="153"/>
    </row>
    <row r="32" spans="1:6" ht="41.4">
      <c r="A32" s="291" t="s">
        <v>3</v>
      </c>
      <c r="B32" s="171" t="s">
        <v>1062</v>
      </c>
      <c r="C32" s="172">
        <v>31000000</v>
      </c>
      <c r="D32" s="171" t="s">
        <v>6158</v>
      </c>
      <c r="E32" s="171" t="s">
        <v>6159</v>
      </c>
      <c r="F32" s="171" t="s">
        <v>6131</v>
      </c>
    </row>
    <row r="33" spans="1:6">
      <c r="A33" s="170"/>
      <c r="B33" s="171"/>
      <c r="C33" s="172"/>
      <c r="D33" s="171"/>
      <c r="E33" s="171"/>
      <c r="F33" s="171"/>
    </row>
    <row r="34" spans="1:6" s="156" customFormat="1" ht="27.6">
      <c r="A34" s="290" t="s">
        <v>8807</v>
      </c>
      <c r="B34" s="174" t="s">
        <v>207</v>
      </c>
      <c r="C34" s="154">
        <f>SUM(C35:C37)</f>
        <v>45094000</v>
      </c>
      <c r="D34" s="153"/>
      <c r="E34" s="153"/>
      <c r="F34" s="153"/>
    </row>
    <row r="35" spans="1:6" ht="41.4">
      <c r="A35" s="291" t="s">
        <v>3</v>
      </c>
      <c r="B35" s="171" t="s">
        <v>369</v>
      </c>
      <c r="C35" s="172">
        <v>9500000</v>
      </c>
      <c r="D35" s="171" t="s">
        <v>5304</v>
      </c>
      <c r="E35" s="171" t="s">
        <v>6160</v>
      </c>
      <c r="F35" s="171" t="s">
        <v>6161</v>
      </c>
    </row>
    <row r="36" spans="1:6" ht="41.4">
      <c r="A36" s="291" t="s">
        <v>4</v>
      </c>
      <c r="B36" s="171" t="s">
        <v>1733</v>
      </c>
      <c r="C36" s="172">
        <v>20541500</v>
      </c>
      <c r="D36" s="171" t="s">
        <v>6162</v>
      </c>
      <c r="E36" s="171" t="s">
        <v>5435</v>
      </c>
      <c r="F36" s="171" t="s">
        <v>5329</v>
      </c>
    </row>
    <row r="37" spans="1:6" ht="41.4">
      <c r="A37" s="291" t="s">
        <v>5</v>
      </c>
      <c r="B37" s="171" t="s">
        <v>1734</v>
      </c>
      <c r="C37" s="172">
        <v>15052500</v>
      </c>
      <c r="D37" s="171" t="s">
        <v>6163</v>
      </c>
      <c r="E37" s="171" t="s">
        <v>5254</v>
      </c>
      <c r="F37" s="171" t="s">
        <v>6131</v>
      </c>
    </row>
    <row r="38" spans="1:6">
      <c r="A38" s="170"/>
      <c r="B38" s="171"/>
      <c r="C38" s="172"/>
      <c r="D38" s="171"/>
      <c r="E38" s="171"/>
      <c r="F38" s="171"/>
    </row>
    <row r="39" spans="1:6" s="156" customFormat="1" ht="27.6">
      <c r="A39" s="290" t="s">
        <v>8808</v>
      </c>
      <c r="B39" s="176" t="s">
        <v>209</v>
      </c>
      <c r="C39" s="154">
        <f>SUM(C40)</f>
        <v>50657000</v>
      </c>
      <c r="D39" s="153"/>
      <c r="E39" s="153"/>
      <c r="F39" s="153"/>
    </row>
    <row r="40" spans="1:6" ht="55.2">
      <c r="A40" s="291" t="s">
        <v>3</v>
      </c>
      <c r="B40" s="171" t="s">
        <v>210</v>
      </c>
      <c r="C40" s="172">
        <v>50657000</v>
      </c>
      <c r="D40" s="171" t="s">
        <v>6164</v>
      </c>
      <c r="E40" s="171" t="s">
        <v>5254</v>
      </c>
      <c r="F40" s="171" t="s">
        <v>6165</v>
      </c>
    </row>
    <row r="41" spans="1:6">
      <c r="A41" s="170"/>
      <c r="B41" s="171"/>
      <c r="C41" s="172"/>
      <c r="D41" s="171"/>
      <c r="E41" s="171"/>
      <c r="F41" s="171"/>
    </row>
    <row r="42" spans="1:6" s="156" customFormat="1" ht="27.6">
      <c r="A42" s="290" t="s">
        <v>8809</v>
      </c>
      <c r="B42" s="174" t="s">
        <v>1735</v>
      </c>
      <c r="C42" s="154">
        <f>SUM(C43:C49)</f>
        <v>536571000</v>
      </c>
      <c r="D42" s="153"/>
      <c r="E42" s="153"/>
      <c r="F42" s="153"/>
    </row>
    <row r="43" spans="1:6" ht="27.6">
      <c r="A43" s="291" t="s">
        <v>3</v>
      </c>
      <c r="B43" s="171" t="s">
        <v>1736</v>
      </c>
      <c r="C43" s="172">
        <v>10000000</v>
      </c>
      <c r="D43" s="171" t="s">
        <v>6166</v>
      </c>
      <c r="E43" s="171" t="s">
        <v>5400</v>
      </c>
      <c r="F43" s="171" t="s">
        <v>6131</v>
      </c>
    </row>
    <row r="44" spans="1:6" ht="41.4">
      <c r="A44" s="291" t="s">
        <v>4</v>
      </c>
      <c r="B44" s="171" t="s">
        <v>1737</v>
      </c>
      <c r="C44" s="172">
        <v>90000000</v>
      </c>
      <c r="D44" s="171" t="s">
        <v>6167</v>
      </c>
      <c r="E44" s="171" t="s">
        <v>5254</v>
      </c>
      <c r="F44" s="171" t="s">
        <v>6168</v>
      </c>
    </row>
    <row r="45" spans="1:6" ht="41.4">
      <c r="A45" s="291" t="s">
        <v>5</v>
      </c>
      <c r="B45" s="171" t="s">
        <v>1738</v>
      </c>
      <c r="C45" s="172">
        <v>150000000</v>
      </c>
      <c r="D45" s="171" t="s">
        <v>6169</v>
      </c>
      <c r="E45" s="171" t="s">
        <v>6170</v>
      </c>
      <c r="F45" s="171" t="s">
        <v>6131</v>
      </c>
    </row>
    <row r="46" spans="1:6" ht="55.2">
      <c r="A46" s="291" t="s">
        <v>8800</v>
      </c>
      <c r="B46" s="171" t="s">
        <v>1739</v>
      </c>
      <c r="C46" s="172">
        <v>145000000</v>
      </c>
      <c r="D46" s="171" t="s">
        <v>6171</v>
      </c>
      <c r="E46" s="171" t="s">
        <v>6172</v>
      </c>
      <c r="F46" s="171" t="s">
        <v>6173</v>
      </c>
    </row>
    <row r="47" spans="1:6" ht="41.4">
      <c r="A47" s="291" t="s">
        <v>71</v>
      </c>
      <c r="B47" s="171" t="s">
        <v>1740</v>
      </c>
      <c r="C47" s="172">
        <v>21007000</v>
      </c>
      <c r="D47" s="171" t="s">
        <v>6174</v>
      </c>
      <c r="E47" s="171" t="s">
        <v>5320</v>
      </c>
      <c r="F47" s="171" t="s">
        <v>6131</v>
      </c>
    </row>
    <row r="48" spans="1:6" ht="41.4">
      <c r="A48" s="291" t="s">
        <v>8801</v>
      </c>
      <c r="B48" s="171" t="s">
        <v>1741</v>
      </c>
      <c r="C48" s="172">
        <v>100000000</v>
      </c>
      <c r="D48" s="171" t="s">
        <v>6175</v>
      </c>
      <c r="E48" s="171" t="s">
        <v>5546</v>
      </c>
      <c r="F48" s="171" t="s">
        <v>6176</v>
      </c>
    </row>
    <row r="49" spans="1:6" ht="55.2">
      <c r="A49" s="291" t="s">
        <v>8802</v>
      </c>
      <c r="B49" s="171" t="s">
        <v>1742</v>
      </c>
      <c r="C49" s="172">
        <v>20564000</v>
      </c>
      <c r="D49" s="171" t="s">
        <v>6177</v>
      </c>
      <c r="E49" s="171" t="s">
        <v>5320</v>
      </c>
      <c r="F49" s="171" t="s">
        <v>6131</v>
      </c>
    </row>
    <row r="50" spans="1:6">
      <c r="A50" s="170"/>
      <c r="B50" s="171"/>
      <c r="C50" s="172"/>
      <c r="D50" s="171"/>
      <c r="E50" s="171"/>
      <c r="F50" s="171"/>
    </row>
    <row r="51" spans="1:6" s="156" customFormat="1">
      <c r="A51" s="290" t="s">
        <v>8810</v>
      </c>
      <c r="B51" s="174" t="s">
        <v>1729</v>
      </c>
      <c r="C51" s="154">
        <f>SUM(C52:C55)</f>
        <v>342837000</v>
      </c>
      <c r="D51" s="153"/>
      <c r="E51" s="153"/>
      <c r="F51" s="153"/>
    </row>
    <row r="52" spans="1:6" ht="41.4">
      <c r="A52" s="291" t="s">
        <v>3</v>
      </c>
      <c r="B52" s="171" t="s">
        <v>1743</v>
      </c>
      <c r="C52" s="172">
        <v>25000000</v>
      </c>
      <c r="D52" s="171" t="s">
        <v>6178</v>
      </c>
      <c r="E52" s="171" t="s">
        <v>5679</v>
      </c>
      <c r="F52" s="171" t="s">
        <v>6179</v>
      </c>
    </row>
    <row r="53" spans="1:6" ht="27.6">
      <c r="A53" s="291" t="s">
        <v>4</v>
      </c>
      <c r="B53" s="171" t="s">
        <v>1744</v>
      </c>
      <c r="C53" s="172">
        <v>266306000</v>
      </c>
      <c r="D53" s="171" t="s">
        <v>6180</v>
      </c>
      <c r="E53" s="171" t="s">
        <v>5254</v>
      </c>
      <c r="F53" s="171" t="s">
        <v>6181</v>
      </c>
    </row>
    <row r="54" spans="1:6" ht="27.6">
      <c r="A54" s="291" t="s">
        <v>5</v>
      </c>
      <c r="B54" s="171" t="s">
        <v>1745</v>
      </c>
      <c r="C54" s="172">
        <v>25000000</v>
      </c>
      <c r="D54" s="171" t="s">
        <v>6182</v>
      </c>
      <c r="E54" s="171" t="s">
        <v>5111</v>
      </c>
      <c r="F54" s="171" t="s">
        <v>6181</v>
      </c>
    </row>
    <row r="55" spans="1:6" ht="55.2">
      <c r="A55" s="291" t="s">
        <v>8800</v>
      </c>
      <c r="B55" s="171" t="s">
        <v>1746</v>
      </c>
      <c r="C55" s="172">
        <v>26531000</v>
      </c>
      <c r="D55" s="171" t="s">
        <v>6183</v>
      </c>
      <c r="E55" s="171" t="s">
        <v>5435</v>
      </c>
      <c r="F55" s="171" t="s">
        <v>6181</v>
      </c>
    </row>
    <row r="56" spans="1:6">
      <c r="A56" s="170"/>
      <c r="B56" s="171"/>
      <c r="C56" s="172"/>
      <c r="D56" s="171"/>
      <c r="E56" s="171"/>
      <c r="F56" s="171"/>
    </row>
    <row r="57" spans="1:6" s="156" customFormat="1">
      <c r="A57" s="290" t="s">
        <v>8811</v>
      </c>
      <c r="B57" s="174" t="s">
        <v>1747</v>
      </c>
      <c r="C57" s="154">
        <f>SUM(C58:C59)</f>
        <v>55150000</v>
      </c>
      <c r="D57" s="153"/>
      <c r="E57" s="153"/>
      <c r="F57" s="153"/>
    </row>
    <row r="58" spans="1:6" ht="27.6">
      <c r="A58" s="291" t="s">
        <v>3</v>
      </c>
      <c r="B58" s="171" t="s">
        <v>1748</v>
      </c>
      <c r="C58" s="172">
        <v>25150000</v>
      </c>
      <c r="D58" s="171" t="s">
        <v>6184</v>
      </c>
      <c r="E58" s="171" t="s">
        <v>5435</v>
      </c>
      <c r="F58" s="171" t="s">
        <v>6181</v>
      </c>
    </row>
    <row r="59" spans="1:6" ht="55.2">
      <c r="A59" s="291" t="s">
        <v>4</v>
      </c>
      <c r="B59" s="171" t="s">
        <v>1749</v>
      </c>
      <c r="C59" s="172">
        <v>30000000</v>
      </c>
      <c r="D59" s="171" t="s">
        <v>6185</v>
      </c>
      <c r="E59" s="171" t="s">
        <v>6186</v>
      </c>
      <c r="F59" s="171" t="s">
        <v>6187</v>
      </c>
    </row>
    <row r="60" spans="1:6">
      <c r="A60" s="170"/>
      <c r="B60" s="171"/>
      <c r="C60" s="172"/>
      <c r="D60" s="171"/>
      <c r="E60" s="171"/>
      <c r="F60" s="171"/>
    </row>
    <row r="61" spans="1:6" s="156" customFormat="1">
      <c r="A61" s="157" t="s">
        <v>8813</v>
      </c>
      <c r="B61" s="153" t="s">
        <v>96</v>
      </c>
      <c r="C61" s="154">
        <f>SUM(C62)</f>
        <v>49259500</v>
      </c>
      <c r="D61" s="153"/>
      <c r="E61" s="153"/>
      <c r="F61" s="153"/>
    </row>
    <row r="62" spans="1:6" s="156" customFormat="1" ht="27.6">
      <c r="A62" s="290" t="s">
        <v>8799</v>
      </c>
      <c r="B62" s="174" t="s">
        <v>737</v>
      </c>
      <c r="C62" s="154">
        <f>SUM(C63:C64)</f>
        <v>49259500</v>
      </c>
      <c r="D62" s="153"/>
      <c r="E62" s="153"/>
      <c r="F62" s="153"/>
    </row>
    <row r="63" spans="1:6" ht="55.2">
      <c r="A63" s="291" t="s">
        <v>3</v>
      </c>
      <c r="B63" s="171" t="s">
        <v>745</v>
      </c>
      <c r="C63" s="172">
        <v>23932500</v>
      </c>
      <c r="D63" s="171" t="s">
        <v>6188</v>
      </c>
      <c r="E63" s="171" t="s">
        <v>6154</v>
      </c>
      <c r="F63" s="171" t="s">
        <v>6189</v>
      </c>
    </row>
    <row r="64" spans="1:6" ht="55.2">
      <c r="A64" s="291" t="s">
        <v>4</v>
      </c>
      <c r="B64" s="171" t="s">
        <v>746</v>
      </c>
      <c r="C64" s="172">
        <v>25327000</v>
      </c>
      <c r="D64" s="171" t="s">
        <v>6190</v>
      </c>
      <c r="E64" s="171" t="s">
        <v>6147</v>
      </c>
      <c r="F64" s="171" t="s">
        <v>6191</v>
      </c>
    </row>
    <row r="65" spans="1:6">
      <c r="A65" s="170"/>
      <c r="B65" s="171"/>
      <c r="C65" s="172"/>
      <c r="D65" s="171"/>
      <c r="E65" s="171"/>
      <c r="F65" s="171"/>
    </row>
    <row r="66" spans="1:6" s="156" customFormat="1">
      <c r="A66" s="157" t="s">
        <v>8814</v>
      </c>
      <c r="B66" s="153" t="s">
        <v>142</v>
      </c>
      <c r="C66" s="154">
        <f>SUM(C67,C70,C78,C89)</f>
        <v>1942395000</v>
      </c>
      <c r="D66" s="153"/>
      <c r="E66" s="153"/>
      <c r="F66" s="153"/>
    </row>
    <row r="67" spans="1:6" s="156" customFormat="1">
      <c r="A67" s="290" t="s">
        <v>8799</v>
      </c>
      <c r="B67" s="174" t="s">
        <v>1093</v>
      </c>
      <c r="C67" s="154">
        <f>SUM(C68)</f>
        <v>40000000</v>
      </c>
      <c r="D67" s="153"/>
      <c r="E67" s="153"/>
      <c r="F67" s="153"/>
    </row>
    <row r="68" spans="1:6" ht="41.4">
      <c r="A68" s="291" t="s">
        <v>3</v>
      </c>
      <c r="B68" s="171" t="s">
        <v>1095</v>
      </c>
      <c r="C68" s="172">
        <v>40000000</v>
      </c>
      <c r="D68" s="171" t="s">
        <v>6192</v>
      </c>
      <c r="E68" s="171" t="s">
        <v>6193</v>
      </c>
      <c r="F68" s="171" t="s">
        <v>6194</v>
      </c>
    </row>
    <row r="69" spans="1:6">
      <c r="A69" s="170"/>
      <c r="B69" s="171"/>
      <c r="C69" s="172"/>
      <c r="D69" s="171"/>
      <c r="E69" s="171"/>
      <c r="F69" s="171"/>
    </row>
    <row r="70" spans="1:6" s="156" customFormat="1">
      <c r="A70" s="290" t="s">
        <v>8805</v>
      </c>
      <c r="B70" s="174" t="s">
        <v>1096</v>
      </c>
      <c r="C70" s="154">
        <f>SUM(C71:C76)</f>
        <v>304000000</v>
      </c>
      <c r="D70" s="153"/>
      <c r="E70" s="153"/>
      <c r="F70" s="153"/>
    </row>
    <row r="71" spans="1:6" ht="27.6">
      <c r="A71" s="291" t="s">
        <v>3</v>
      </c>
      <c r="B71" s="171" t="s">
        <v>1097</v>
      </c>
      <c r="C71" s="172">
        <v>15000000</v>
      </c>
      <c r="D71" s="171" t="s">
        <v>6195</v>
      </c>
      <c r="E71" s="171" t="s">
        <v>5435</v>
      </c>
      <c r="F71" s="171" t="s">
        <v>6196</v>
      </c>
    </row>
    <row r="72" spans="1:6" ht="27.6">
      <c r="A72" s="291" t="s">
        <v>4</v>
      </c>
      <c r="B72" s="171" t="s">
        <v>1098</v>
      </c>
      <c r="C72" s="172">
        <v>30000000</v>
      </c>
      <c r="D72" s="171" t="s">
        <v>6197</v>
      </c>
      <c r="E72" s="171" t="s">
        <v>6198</v>
      </c>
      <c r="F72" s="171" t="s">
        <v>5329</v>
      </c>
    </row>
    <row r="73" spans="1:6" ht="27.6">
      <c r="A73" s="291" t="s">
        <v>5</v>
      </c>
      <c r="B73" s="171" t="s">
        <v>1099</v>
      </c>
      <c r="C73" s="172">
        <v>35000000</v>
      </c>
      <c r="D73" s="171" t="s">
        <v>6199</v>
      </c>
      <c r="E73" s="171" t="s">
        <v>5435</v>
      </c>
      <c r="F73" s="171" t="s">
        <v>6181</v>
      </c>
    </row>
    <row r="74" spans="1:6" ht="41.4">
      <c r="A74" s="291" t="s">
        <v>8800</v>
      </c>
      <c r="B74" s="171" t="s">
        <v>1100</v>
      </c>
      <c r="C74" s="172">
        <v>150000000</v>
      </c>
      <c r="D74" s="171" t="s">
        <v>6200</v>
      </c>
      <c r="E74" s="171" t="s">
        <v>5969</v>
      </c>
      <c r="F74" s="171" t="s">
        <v>6181</v>
      </c>
    </row>
    <row r="75" spans="1:6" ht="27.6">
      <c r="A75" s="291" t="s">
        <v>71</v>
      </c>
      <c r="B75" s="171" t="s">
        <v>1101</v>
      </c>
      <c r="C75" s="172">
        <v>50000000</v>
      </c>
      <c r="D75" s="171" t="s">
        <v>6201</v>
      </c>
      <c r="E75" s="171" t="s">
        <v>5546</v>
      </c>
      <c r="F75" s="171" t="s">
        <v>5335</v>
      </c>
    </row>
    <row r="76" spans="1:6" ht="41.4">
      <c r="A76" s="291" t="s">
        <v>8801</v>
      </c>
      <c r="B76" s="171" t="s">
        <v>1102</v>
      </c>
      <c r="C76" s="172">
        <v>24000000</v>
      </c>
      <c r="D76" s="171" t="s">
        <v>6202</v>
      </c>
      <c r="E76" s="171" t="s">
        <v>5435</v>
      </c>
      <c r="F76" s="171" t="s">
        <v>6181</v>
      </c>
    </row>
    <row r="77" spans="1:6">
      <c r="A77" s="170"/>
      <c r="B77" s="171"/>
      <c r="C77" s="172"/>
      <c r="D77" s="171"/>
      <c r="E77" s="171"/>
      <c r="F77" s="171"/>
    </row>
    <row r="78" spans="1:6" s="156" customFormat="1">
      <c r="A78" s="290" t="s">
        <v>8806</v>
      </c>
      <c r="B78" s="174" t="s">
        <v>1089</v>
      </c>
      <c r="C78" s="154">
        <f>SUM(C79:C87)</f>
        <v>1438395000</v>
      </c>
      <c r="D78" s="153"/>
      <c r="E78" s="153"/>
      <c r="F78" s="153"/>
    </row>
    <row r="79" spans="1:6" ht="41.4">
      <c r="A79" s="291" t="s">
        <v>3</v>
      </c>
      <c r="B79" s="171" t="s">
        <v>1103</v>
      </c>
      <c r="C79" s="172">
        <v>240000000</v>
      </c>
      <c r="D79" s="171" t="s">
        <v>6203</v>
      </c>
      <c r="E79" s="171" t="s">
        <v>6204</v>
      </c>
      <c r="F79" s="171" t="s">
        <v>6181</v>
      </c>
    </row>
    <row r="80" spans="1:6" ht="27.6">
      <c r="A80" s="291" t="s">
        <v>4</v>
      </c>
      <c r="B80" s="171" t="s">
        <v>1104</v>
      </c>
      <c r="C80" s="172">
        <v>72195000</v>
      </c>
      <c r="D80" s="171" t="s">
        <v>6205</v>
      </c>
      <c r="E80" s="171" t="s">
        <v>5543</v>
      </c>
      <c r="F80" s="171" t="s">
        <v>5329</v>
      </c>
    </row>
    <row r="81" spans="1:6" ht="41.4">
      <c r="A81" s="291" t="s">
        <v>5</v>
      </c>
      <c r="B81" s="171" t="s">
        <v>1105</v>
      </c>
      <c r="C81" s="172">
        <v>150000000</v>
      </c>
      <c r="D81" s="171" t="s">
        <v>6206</v>
      </c>
      <c r="E81" s="171" t="s">
        <v>5435</v>
      </c>
      <c r="F81" s="171" t="s">
        <v>5329</v>
      </c>
    </row>
    <row r="82" spans="1:6" ht="27.6">
      <c r="A82" s="291" t="s">
        <v>8800</v>
      </c>
      <c r="B82" s="171" t="s">
        <v>1106</v>
      </c>
      <c r="C82" s="172">
        <v>50000000</v>
      </c>
      <c r="D82" s="171" t="s">
        <v>6207</v>
      </c>
      <c r="E82" s="171" t="s">
        <v>6208</v>
      </c>
      <c r="F82" s="171" t="s">
        <v>6181</v>
      </c>
    </row>
    <row r="83" spans="1:6" ht="41.4">
      <c r="A83" s="291" t="s">
        <v>71</v>
      </c>
      <c r="B83" s="171" t="s">
        <v>1107</v>
      </c>
      <c r="C83" s="172">
        <v>200000000</v>
      </c>
      <c r="D83" s="171" t="s">
        <v>6209</v>
      </c>
      <c r="E83" s="171" t="s">
        <v>5546</v>
      </c>
      <c r="F83" s="171" t="s">
        <v>6210</v>
      </c>
    </row>
    <row r="84" spans="1:6" ht="27.6">
      <c r="A84" s="291" t="s">
        <v>8801</v>
      </c>
      <c r="B84" s="171" t="s">
        <v>1108</v>
      </c>
      <c r="C84" s="172">
        <v>200000000</v>
      </c>
      <c r="D84" s="171" t="s">
        <v>6211</v>
      </c>
      <c r="E84" s="171" t="s">
        <v>5537</v>
      </c>
      <c r="F84" s="171" t="s">
        <v>5329</v>
      </c>
    </row>
    <row r="85" spans="1:6" ht="27.6">
      <c r="A85" s="291" t="s">
        <v>8802</v>
      </c>
      <c r="B85" s="171" t="s">
        <v>1109</v>
      </c>
      <c r="C85" s="172">
        <v>326200000</v>
      </c>
      <c r="D85" s="171" t="s">
        <v>6212</v>
      </c>
      <c r="E85" s="171" t="s">
        <v>6204</v>
      </c>
      <c r="F85" s="171" t="s">
        <v>6213</v>
      </c>
    </row>
    <row r="86" spans="1:6" ht="27.6">
      <c r="A86" s="291" t="s">
        <v>8803</v>
      </c>
      <c r="B86" s="171" t="s">
        <v>1110</v>
      </c>
      <c r="C86" s="172">
        <v>50000000</v>
      </c>
      <c r="D86" s="171" t="s">
        <v>6214</v>
      </c>
      <c r="E86" s="171" t="s">
        <v>6215</v>
      </c>
      <c r="F86" s="171" t="s">
        <v>6181</v>
      </c>
    </row>
    <row r="87" spans="1:6" ht="27.6">
      <c r="A87" s="291" t="s">
        <v>8804</v>
      </c>
      <c r="B87" s="171" t="s">
        <v>1111</v>
      </c>
      <c r="C87" s="172">
        <v>150000000</v>
      </c>
      <c r="D87" s="171" t="s">
        <v>6216</v>
      </c>
      <c r="E87" s="171" t="s">
        <v>5435</v>
      </c>
      <c r="F87" s="171" t="s">
        <v>5329</v>
      </c>
    </row>
    <row r="88" spans="1:6">
      <c r="A88" s="170"/>
      <c r="B88" s="171"/>
      <c r="C88" s="172"/>
      <c r="D88" s="171"/>
      <c r="E88" s="171"/>
      <c r="F88" s="171"/>
    </row>
    <row r="89" spans="1:6" s="156" customFormat="1" ht="27.6">
      <c r="A89" s="290" t="s">
        <v>8807</v>
      </c>
      <c r="B89" s="174" t="s">
        <v>1112</v>
      </c>
      <c r="C89" s="154">
        <f>SUM(C90)</f>
        <v>160000000</v>
      </c>
      <c r="D89" s="153"/>
      <c r="E89" s="153"/>
      <c r="F89" s="153"/>
    </row>
    <row r="90" spans="1:6" ht="41.4">
      <c r="A90" s="291" t="s">
        <v>3</v>
      </c>
      <c r="B90" s="171" t="s">
        <v>1113</v>
      </c>
      <c r="C90" s="172">
        <v>160000000</v>
      </c>
      <c r="D90" s="171" t="s">
        <v>6217</v>
      </c>
      <c r="E90" s="171" t="s">
        <v>6218</v>
      </c>
      <c r="F90" s="171" t="s">
        <v>6219</v>
      </c>
    </row>
  </sheetData>
  <pageMargins left="0.39370078740157483" right="0.39370078740157483" top="0.39370078740157483" bottom="0.47244094488188981" header="0.31496062992125984" footer="0.31496062992125984"/>
  <pageSetup paperSize="403" scale="68" firstPageNumber="362" fitToHeight="0" orientation="landscape" useFirstPageNumber="1" horizontalDpi="200" verticalDpi="200" r:id="rId1"/>
  <headerFooter>
    <oddFooter>&amp;CInformasi APBD Tahun 2016&amp;R&amp;P</oddFooter>
  </headerFooter>
  <rowBreaks count="2" manualBreakCount="2">
    <brk id="38" max="16383" man="1"/>
    <brk id="50" max="16383" man="1"/>
  </rowBreaks>
</worksheet>
</file>

<file path=xl/worksheets/sheet52.xml><?xml version="1.0" encoding="utf-8"?>
<worksheet xmlns="http://schemas.openxmlformats.org/spreadsheetml/2006/main" xmlns:r="http://schemas.openxmlformats.org/officeDocument/2006/relationships">
  <sheetPr>
    <tabColor rgb="FFFFFF00"/>
    <pageSetUpPr fitToPage="1"/>
  </sheetPr>
  <dimension ref="A1:F146"/>
  <sheetViews>
    <sheetView view="pageBreakPreview" topLeftCell="A145" zoomScale="85" zoomScaleSheetLayoutView="85" workbookViewId="0">
      <selection activeCell="C128" sqref="C128"/>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105</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7"/>
      <c r="B5" s="153" t="s">
        <v>167</v>
      </c>
      <c r="C5" s="154"/>
      <c r="D5" s="155"/>
      <c r="E5" s="155"/>
      <c r="F5" s="155"/>
    </row>
    <row r="6" spans="1:6" s="156" customFormat="1" ht="27.6">
      <c r="A6" s="157"/>
      <c r="B6" s="153" t="s">
        <v>105</v>
      </c>
      <c r="C6" s="154">
        <f>SUM(C8,C65,C71,C85)</f>
        <v>8370705000</v>
      </c>
      <c r="D6" s="155"/>
      <c r="E6" s="155"/>
      <c r="F6" s="155"/>
    </row>
    <row r="7" spans="1:6" s="156" customFormat="1">
      <c r="A7" s="157"/>
      <c r="B7" s="153"/>
      <c r="C7" s="154"/>
      <c r="D7" s="155"/>
      <c r="E7" s="155"/>
      <c r="F7" s="155"/>
    </row>
    <row r="8" spans="1:6" s="156" customFormat="1">
      <c r="A8" s="157" t="s">
        <v>8798</v>
      </c>
      <c r="B8" s="153" t="s">
        <v>182</v>
      </c>
      <c r="C8" s="154">
        <f>SUM(C9,C22,C29,C34,C39,C43,C47,C61)</f>
        <v>3760169400</v>
      </c>
      <c r="D8" s="155"/>
      <c r="E8" s="155"/>
      <c r="F8" s="155"/>
    </row>
    <row r="9" spans="1:6" s="156" customFormat="1" ht="27.6">
      <c r="A9" s="290" t="s">
        <v>8799</v>
      </c>
      <c r="B9" s="174" t="s">
        <v>187</v>
      </c>
      <c r="C9" s="154">
        <f>SUM(C10:C20)</f>
        <v>952553000</v>
      </c>
      <c r="D9" s="155"/>
      <c r="E9" s="155"/>
      <c r="F9" s="155"/>
    </row>
    <row r="10" spans="1:6" ht="41.4">
      <c r="A10" s="291" t="s">
        <v>3</v>
      </c>
      <c r="B10" s="171" t="s">
        <v>188</v>
      </c>
      <c r="C10" s="172">
        <v>9000000</v>
      </c>
      <c r="D10" s="171" t="s">
        <v>6220</v>
      </c>
      <c r="E10" s="171" t="s">
        <v>6221</v>
      </c>
      <c r="F10" s="171" t="s">
        <v>6222</v>
      </c>
    </row>
    <row r="11" spans="1:6" ht="41.4">
      <c r="A11" s="291" t="s">
        <v>4</v>
      </c>
      <c r="B11" s="171" t="s">
        <v>189</v>
      </c>
      <c r="C11" s="172">
        <v>150000000</v>
      </c>
      <c r="D11" s="171" t="s">
        <v>6223</v>
      </c>
      <c r="E11" s="171" t="s">
        <v>6224</v>
      </c>
      <c r="F11" s="171" t="s">
        <v>6222</v>
      </c>
    </row>
    <row r="12" spans="1:6" ht="41.4">
      <c r="A12" s="291" t="s">
        <v>5</v>
      </c>
      <c r="B12" s="171" t="s">
        <v>190</v>
      </c>
      <c r="C12" s="172">
        <v>169910400</v>
      </c>
      <c r="D12" s="171" t="s">
        <v>6225</v>
      </c>
      <c r="E12" s="171" t="s">
        <v>6226</v>
      </c>
      <c r="F12" s="171" t="s">
        <v>6222</v>
      </c>
    </row>
    <row r="13" spans="1:6" ht="27.6">
      <c r="A13" s="291" t="s">
        <v>8800</v>
      </c>
      <c r="B13" s="171" t="s">
        <v>362</v>
      </c>
      <c r="C13" s="172">
        <v>136400000</v>
      </c>
      <c r="D13" s="171" t="s">
        <v>6227</v>
      </c>
      <c r="E13" s="171" t="s">
        <v>6228</v>
      </c>
      <c r="F13" s="171" t="s">
        <v>6229</v>
      </c>
    </row>
    <row r="14" spans="1:6" ht="41.4">
      <c r="A14" s="291" t="s">
        <v>71</v>
      </c>
      <c r="B14" s="171" t="s">
        <v>747</v>
      </c>
      <c r="C14" s="172">
        <v>25000000</v>
      </c>
      <c r="D14" s="171" t="s">
        <v>6230</v>
      </c>
      <c r="E14" s="171" t="s">
        <v>5359</v>
      </c>
      <c r="F14" s="171" t="s">
        <v>6222</v>
      </c>
    </row>
    <row r="15" spans="1:6" ht="41.4">
      <c r="A15" s="291" t="s">
        <v>8801</v>
      </c>
      <c r="B15" s="171" t="s">
        <v>191</v>
      </c>
      <c r="C15" s="172">
        <v>57462000</v>
      </c>
      <c r="D15" s="171" t="s">
        <v>6231</v>
      </c>
      <c r="E15" s="171" t="s">
        <v>6232</v>
      </c>
      <c r="F15" s="171" t="s">
        <v>6222</v>
      </c>
    </row>
    <row r="16" spans="1:6" ht="41.4">
      <c r="A16" s="291" t="s">
        <v>8802</v>
      </c>
      <c r="B16" s="171" t="s">
        <v>192</v>
      </c>
      <c r="C16" s="172">
        <v>69845600</v>
      </c>
      <c r="D16" s="171" t="s">
        <v>6233</v>
      </c>
      <c r="E16" s="171" t="s">
        <v>6234</v>
      </c>
      <c r="F16" s="171" t="s">
        <v>6222</v>
      </c>
    </row>
    <row r="17" spans="1:6" ht="41.4">
      <c r="A17" s="291" t="s">
        <v>8803</v>
      </c>
      <c r="B17" s="171" t="s">
        <v>193</v>
      </c>
      <c r="C17" s="172">
        <v>25000000</v>
      </c>
      <c r="D17" s="171" t="s">
        <v>6235</v>
      </c>
      <c r="E17" s="171" t="s">
        <v>6236</v>
      </c>
      <c r="F17" s="171" t="s">
        <v>6222</v>
      </c>
    </row>
    <row r="18" spans="1:6" ht="41.4">
      <c r="A18" s="291" t="s">
        <v>8804</v>
      </c>
      <c r="B18" s="171" t="s">
        <v>195</v>
      </c>
      <c r="C18" s="172">
        <v>34000000</v>
      </c>
      <c r="D18" s="171" t="s">
        <v>6237</v>
      </c>
      <c r="E18" s="171" t="s">
        <v>5567</v>
      </c>
      <c r="F18" s="171" t="s">
        <v>6222</v>
      </c>
    </row>
    <row r="19" spans="1:6" ht="41.4">
      <c r="A19" s="291" t="s">
        <v>3729</v>
      </c>
      <c r="B19" s="171" t="s">
        <v>197</v>
      </c>
      <c r="C19" s="172">
        <v>124960000</v>
      </c>
      <c r="D19" s="171" t="s">
        <v>6238</v>
      </c>
      <c r="E19" s="171" t="s">
        <v>6239</v>
      </c>
      <c r="F19" s="171" t="s">
        <v>6222</v>
      </c>
    </row>
    <row r="20" spans="1:6" ht="41.4">
      <c r="A20" s="291" t="s">
        <v>3730</v>
      </c>
      <c r="B20" s="171" t="s">
        <v>1759</v>
      </c>
      <c r="C20" s="172">
        <v>150975000</v>
      </c>
      <c r="D20" s="171" t="s">
        <v>6233</v>
      </c>
      <c r="E20" s="171" t="s">
        <v>6240</v>
      </c>
      <c r="F20" s="171" t="s">
        <v>6222</v>
      </c>
    </row>
    <row r="21" spans="1:6">
      <c r="A21" s="170"/>
      <c r="B21" s="171"/>
      <c r="C21" s="172"/>
      <c r="D21" s="171"/>
      <c r="E21" s="171"/>
      <c r="F21" s="171"/>
    </row>
    <row r="22" spans="1:6" s="156" customFormat="1" ht="27.6">
      <c r="A22" s="290" t="s">
        <v>8805</v>
      </c>
      <c r="B22" s="174" t="s">
        <v>198</v>
      </c>
      <c r="C22" s="154">
        <f>SUM(C23:C27)</f>
        <v>299485490</v>
      </c>
      <c r="D22" s="153"/>
      <c r="E22" s="153"/>
      <c r="F22" s="153"/>
    </row>
    <row r="23" spans="1:6" ht="41.4">
      <c r="A23" s="291" t="s">
        <v>3</v>
      </c>
      <c r="B23" s="171" t="s">
        <v>200</v>
      </c>
      <c r="C23" s="172">
        <v>107860000</v>
      </c>
      <c r="D23" s="171" t="s">
        <v>6241</v>
      </c>
      <c r="E23" s="171" t="s">
        <v>6242</v>
      </c>
      <c r="F23" s="171" t="s">
        <v>6222</v>
      </c>
    </row>
    <row r="24" spans="1:6" ht="41.4">
      <c r="A24" s="291" t="s">
        <v>4</v>
      </c>
      <c r="B24" s="171" t="s">
        <v>478</v>
      </c>
      <c r="C24" s="172">
        <v>80300000</v>
      </c>
      <c r="D24" s="171" t="s">
        <v>6243</v>
      </c>
      <c r="E24" s="171" t="s">
        <v>6244</v>
      </c>
      <c r="F24" s="171" t="s">
        <v>6222</v>
      </c>
    </row>
    <row r="25" spans="1:6" ht="41.4">
      <c r="A25" s="291" t="s">
        <v>5</v>
      </c>
      <c r="B25" s="171" t="s">
        <v>201</v>
      </c>
      <c r="C25" s="172">
        <v>65690490</v>
      </c>
      <c r="D25" s="171" t="s">
        <v>6245</v>
      </c>
      <c r="E25" s="171" t="s">
        <v>6246</v>
      </c>
      <c r="F25" s="171" t="s">
        <v>6222</v>
      </c>
    </row>
    <row r="26" spans="1:6" ht="41.4">
      <c r="A26" s="291" t="s">
        <v>8800</v>
      </c>
      <c r="B26" s="171" t="s">
        <v>367</v>
      </c>
      <c r="C26" s="172">
        <v>15635000</v>
      </c>
      <c r="D26" s="171" t="s">
        <v>6247</v>
      </c>
      <c r="E26" s="171" t="s">
        <v>6248</v>
      </c>
      <c r="F26" s="171" t="s">
        <v>6222</v>
      </c>
    </row>
    <row r="27" spans="1:6" ht="41.4">
      <c r="A27" s="291" t="s">
        <v>71</v>
      </c>
      <c r="B27" s="171" t="s">
        <v>1760</v>
      </c>
      <c r="C27" s="172">
        <v>30000000</v>
      </c>
      <c r="D27" s="171" t="s">
        <v>6249</v>
      </c>
      <c r="E27" s="171" t="s">
        <v>5260</v>
      </c>
      <c r="F27" s="171" t="s">
        <v>6222</v>
      </c>
    </row>
    <row r="28" spans="1:6">
      <c r="A28" s="170"/>
      <c r="B28" s="171"/>
      <c r="C28" s="172"/>
      <c r="D28" s="171"/>
      <c r="E28" s="171"/>
      <c r="F28" s="171"/>
    </row>
    <row r="29" spans="1:6" s="156" customFormat="1" ht="27.6">
      <c r="A29" s="290" t="s">
        <v>8806</v>
      </c>
      <c r="B29" s="174" t="s">
        <v>207</v>
      </c>
      <c r="C29" s="154">
        <f>SUM(C30:C32)</f>
        <v>525000000</v>
      </c>
      <c r="D29" s="153"/>
      <c r="E29" s="153"/>
      <c r="F29" s="153"/>
    </row>
    <row r="30" spans="1:6" ht="41.4">
      <c r="A30" s="291" t="s">
        <v>3</v>
      </c>
      <c r="B30" s="171" t="s">
        <v>369</v>
      </c>
      <c r="C30" s="172">
        <v>25000000</v>
      </c>
      <c r="D30" s="171" t="s">
        <v>6250</v>
      </c>
      <c r="E30" s="171" t="s">
        <v>6251</v>
      </c>
      <c r="F30" s="171" t="s">
        <v>6222</v>
      </c>
    </row>
    <row r="31" spans="1:6" ht="41.4">
      <c r="A31" s="291" t="s">
        <v>4</v>
      </c>
      <c r="B31" s="171" t="s">
        <v>1761</v>
      </c>
      <c r="C31" s="172">
        <v>250000000</v>
      </c>
      <c r="D31" s="171" t="s">
        <v>6252</v>
      </c>
      <c r="E31" s="171" t="s">
        <v>5301</v>
      </c>
      <c r="F31" s="171" t="s">
        <v>6222</v>
      </c>
    </row>
    <row r="32" spans="1:6" ht="41.4">
      <c r="A32" s="291" t="s">
        <v>5</v>
      </c>
      <c r="B32" s="171" t="s">
        <v>1762</v>
      </c>
      <c r="C32" s="172">
        <v>250000000</v>
      </c>
      <c r="D32" s="171" t="s">
        <v>6250</v>
      </c>
      <c r="E32" s="171" t="s">
        <v>6253</v>
      </c>
      <c r="F32" s="171" t="s">
        <v>6222</v>
      </c>
    </row>
    <row r="33" spans="1:6">
      <c r="A33" s="170"/>
      <c r="B33" s="171"/>
      <c r="C33" s="172"/>
      <c r="D33" s="171"/>
      <c r="E33" s="171"/>
      <c r="F33" s="171"/>
    </row>
    <row r="34" spans="1:6" s="156" customFormat="1" ht="27.6">
      <c r="A34" s="290" t="s">
        <v>8807</v>
      </c>
      <c r="B34" s="176" t="s">
        <v>209</v>
      </c>
      <c r="C34" s="154">
        <f>SUM(C35:C37)</f>
        <v>163130000</v>
      </c>
      <c r="D34" s="153"/>
      <c r="E34" s="153"/>
      <c r="F34" s="153"/>
    </row>
    <row r="35" spans="1:6" ht="27.6">
      <c r="A35" s="291" t="s">
        <v>3</v>
      </c>
      <c r="B35" s="171" t="s">
        <v>482</v>
      </c>
      <c r="C35" s="172">
        <v>22702000</v>
      </c>
      <c r="D35" s="171" t="s">
        <v>6254</v>
      </c>
      <c r="E35" s="171" t="s">
        <v>6255</v>
      </c>
      <c r="F35" s="171"/>
    </row>
    <row r="36" spans="1:6" ht="27.6">
      <c r="A36" s="291" t="s">
        <v>4</v>
      </c>
      <c r="B36" s="171" t="s">
        <v>1288</v>
      </c>
      <c r="C36" s="172">
        <v>15000000</v>
      </c>
      <c r="D36" s="171" t="s">
        <v>6256</v>
      </c>
      <c r="E36" s="171" t="s">
        <v>6257</v>
      </c>
      <c r="F36" s="171"/>
    </row>
    <row r="37" spans="1:6" ht="27.6">
      <c r="A37" s="291" t="s">
        <v>5</v>
      </c>
      <c r="B37" s="171" t="s">
        <v>211</v>
      </c>
      <c r="C37" s="172">
        <v>125428000</v>
      </c>
      <c r="D37" s="171" t="s">
        <v>6258</v>
      </c>
      <c r="E37" s="171" t="s">
        <v>6259</v>
      </c>
      <c r="F37" s="171"/>
    </row>
    <row r="38" spans="1:6">
      <c r="A38" s="170"/>
      <c r="B38" s="171"/>
      <c r="C38" s="172"/>
      <c r="D38" s="171"/>
      <c r="E38" s="171"/>
      <c r="F38" s="171"/>
    </row>
    <row r="39" spans="1:6" s="156" customFormat="1" ht="27.6">
      <c r="A39" s="290" t="s">
        <v>8808</v>
      </c>
      <c r="B39" s="174" t="s">
        <v>1763</v>
      </c>
      <c r="C39" s="154">
        <f>SUM(C40:C41)</f>
        <v>50000000</v>
      </c>
      <c r="D39" s="153"/>
      <c r="E39" s="153"/>
      <c r="F39" s="153"/>
    </row>
    <row r="40" spans="1:6" ht="41.4">
      <c r="A40" s="291" t="s">
        <v>3</v>
      </c>
      <c r="B40" s="171" t="s">
        <v>1764</v>
      </c>
      <c r="C40" s="172">
        <v>35000000</v>
      </c>
      <c r="D40" s="171" t="s">
        <v>6260</v>
      </c>
      <c r="E40" s="171" t="s">
        <v>5750</v>
      </c>
      <c r="F40" s="171" t="s">
        <v>6222</v>
      </c>
    </row>
    <row r="41" spans="1:6" ht="41.4">
      <c r="A41" s="291" t="s">
        <v>4</v>
      </c>
      <c r="B41" s="171" t="s">
        <v>1765</v>
      </c>
      <c r="C41" s="172">
        <v>15000000</v>
      </c>
      <c r="D41" s="171" t="s">
        <v>6261</v>
      </c>
      <c r="E41" s="171" t="s">
        <v>6242</v>
      </c>
      <c r="F41" s="171" t="s">
        <v>6222</v>
      </c>
    </row>
    <row r="42" spans="1:6">
      <c r="A42" s="170"/>
      <c r="B42" s="171"/>
      <c r="C42" s="172"/>
      <c r="D42" s="171"/>
      <c r="E42" s="171"/>
      <c r="F42" s="171"/>
    </row>
    <row r="43" spans="1:6" s="156" customFormat="1" ht="27.6">
      <c r="A43" s="290" t="s">
        <v>8809</v>
      </c>
      <c r="B43" s="174" t="s">
        <v>1766</v>
      </c>
      <c r="C43" s="154">
        <f>SUM(C44:C45)</f>
        <v>75000000</v>
      </c>
      <c r="D43" s="153"/>
      <c r="E43" s="153"/>
      <c r="F43" s="153"/>
    </row>
    <row r="44" spans="1:6" ht="41.4">
      <c r="A44" s="291" t="s">
        <v>3</v>
      </c>
      <c r="B44" s="171" t="s">
        <v>1767</v>
      </c>
      <c r="C44" s="172">
        <v>0</v>
      </c>
      <c r="D44" s="171" t="s">
        <v>6262</v>
      </c>
      <c r="E44" s="171" t="s">
        <v>6263</v>
      </c>
      <c r="F44" s="171" t="s">
        <v>6222</v>
      </c>
    </row>
    <row r="45" spans="1:6" ht="41.4">
      <c r="A45" s="291" t="s">
        <v>4</v>
      </c>
      <c r="B45" s="171" t="s">
        <v>1768</v>
      </c>
      <c r="C45" s="172">
        <v>75000000</v>
      </c>
      <c r="D45" s="171" t="s">
        <v>6264</v>
      </c>
      <c r="E45" s="171" t="s">
        <v>6265</v>
      </c>
      <c r="F45" s="171" t="s">
        <v>6222</v>
      </c>
    </row>
    <row r="46" spans="1:6">
      <c r="A46" s="170"/>
      <c r="B46" s="171"/>
      <c r="C46" s="172"/>
      <c r="D46" s="171"/>
      <c r="E46" s="171"/>
      <c r="F46" s="171"/>
    </row>
    <row r="47" spans="1:6" s="156" customFormat="1" ht="27.6">
      <c r="A47" s="290" t="s">
        <v>8810</v>
      </c>
      <c r="B47" s="174" t="s">
        <v>1769</v>
      </c>
      <c r="C47" s="154">
        <f>SUM(C48:C59)</f>
        <v>1555000910</v>
      </c>
      <c r="D47" s="153"/>
      <c r="E47" s="153"/>
      <c r="F47" s="153"/>
    </row>
    <row r="48" spans="1:6" ht="41.4">
      <c r="A48" s="291" t="s">
        <v>3</v>
      </c>
      <c r="B48" s="171" t="s">
        <v>1770</v>
      </c>
      <c r="C48" s="172">
        <v>100000000</v>
      </c>
      <c r="D48" s="171" t="s">
        <v>6266</v>
      </c>
      <c r="E48" s="171" t="s">
        <v>6267</v>
      </c>
      <c r="F48" s="171" t="s">
        <v>6222</v>
      </c>
    </row>
    <row r="49" spans="1:6" ht="41.4">
      <c r="A49" s="291" t="s">
        <v>4</v>
      </c>
      <c r="B49" s="171" t="s">
        <v>1771</v>
      </c>
      <c r="C49" s="172">
        <v>376000910</v>
      </c>
      <c r="D49" s="171" t="s">
        <v>6268</v>
      </c>
      <c r="E49" s="171" t="s">
        <v>6269</v>
      </c>
      <c r="F49" s="171" t="s">
        <v>6222</v>
      </c>
    </row>
    <row r="50" spans="1:6" ht="41.4">
      <c r="A50" s="291" t="s">
        <v>5</v>
      </c>
      <c r="B50" s="171" t="s">
        <v>1772</v>
      </c>
      <c r="C50" s="172">
        <v>30000000</v>
      </c>
      <c r="D50" s="171" t="s">
        <v>6270</v>
      </c>
      <c r="E50" s="171" t="s">
        <v>5260</v>
      </c>
      <c r="F50" s="171" t="s">
        <v>6222</v>
      </c>
    </row>
    <row r="51" spans="1:6" ht="41.4">
      <c r="A51" s="291" t="s">
        <v>8800</v>
      </c>
      <c r="B51" s="171" t="s">
        <v>1773</v>
      </c>
      <c r="C51" s="172">
        <v>30000000</v>
      </c>
      <c r="D51" s="171" t="s">
        <v>6271</v>
      </c>
      <c r="E51" s="171" t="s">
        <v>6272</v>
      </c>
      <c r="F51" s="171" t="s">
        <v>6222</v>
      </c>
    </row>
    <row r="52" spans="1:6" ht="41.4">
      <c r="A52" s="291" t="s">
        <v>71</v>
      </c>
      <c r="B52" s="171" t="s">
        <v>1774</v>
      </c>
      <c r="C52" s="172">
        <v>300000000</v>
      </c>
      <c r="D52" s="171" t="s">
        <v>6273</v>
      </c>
      <c r="E52" s="171" t="s">
        <v>6274</v>
      </c>
      <c r="F52" s="171" t="s">
        <v>6222</v>
      </c>
    </row>
    <row r="53" spans="1:6" ht="41.4">
      <c r="A53" s="291" t="s">
        <v>8801</v>
      </c>
      <c r="B53" s="171" t="s">
        <v>1775</v>
      </c>
      <c r="C53" s="172">
        <v>15000000</v>
      </c>
      <c r="D53" s="171" t="s">
        <v>6275</v>
      </c>
      <c r="E53" s="171" t="s">
        <v>6267</v>
      </c>
      <c r="F53" s="171" t="s">
        <v>6222</v>
      </c>
    </row>
    <row r="54" spans="1:6" ht="41.4">
      <c r="A54" s="291" t="s">
        <v>8802</v>
      </c>
      <c r="B54" s="171" t="s">
        <v>1776</v>
      </c>
      <c r="C54" s="172">
        <v>300000000</v>
      </c>
      <c r="D54" s="171" t="s">
        <v>6276</v>
      </c>
      <c r="E54" s="171" t="s">
        <v>6277</v>
      </c>
      <c r="F54" s="171" t="s">
        <v>6222</v>
      </c>
    </row>
    <row r="55" spans="1:6" ht="41.4">
      <c r="A55" s="291" t="s">
        <v>8803</v>
      </c>
      <c r="B55" s="171" t="s">
        <v>1777</v>
      </c>
      <c r="C55" s="172">
        <v>100000000</v>
      </c>
      <c r="D55" s="171" t="s">
        <v>6278</v>
      </c>
      <c r="E55" s="171" t="s">
        <v>6267</v>
      </c>
      <c r="F55" s="171" t="s">
        <v>6222</v>
      </c>
    </row>
    <row r="56" spans="1:6" ht="41.4">
      <c r="A56" s="291" t="s">
        <v>8804</v>
      </c>
      <c r="B56" s="171" t="s">
        <v>1778</v>
      </c>
      <c r="C56" s="172">
        <v>60000000</v>
      </c>
      <c r="D56" s="171" t="s">
        <v>6279</v>
      </c>
      <c r="E56" s="171" t="s">
        <v>6280</v>
      </c>
      <c r="F56" s="171" t="s">
        <v>6222</v>
      </c>
    </row>
    <row r="57" spans="1:6" ht="41.4">
      <c r="A57" s="291" t="s">
        <v>3729</v>
      </c>
      <c r="B57" s="171" t="s">
        <v>1779</v>
      </c>
      <c r="C57" s="172">
        <v>44000000</v>
      </c>
      <c r="D57" s="171" t="s">
        <v>6281</v>
      </c>
      <c r="E57" s="171" t="s">
        <v>6267</v>
      </c>
      <c r="F57" s="171" t="s">
        <v>6222</v>
      </c>
    </row>
    <row r="58" spans="1:6" ht="41.4">
      <c r="A58" s="291" t="s">
        <v>3730</v>
      </c>
      <c r="B58" s="171" t="s">
        <v>1780</v>
      </c>
      <c r="C58" s="172">
        <v>150000000</v>
      </c>
      <c r="D58" s="171" t="s">
        <v>6278</v>
      </c>
      <c r="E58" s="171" t="s">
        <v>6282</v>
      </c>
      <c r="F58" s="171" t="s">
        <v>6222</v>
      </c>
    </row>
    <row r="59" spans="1:6" ht="41.4">
      <c r="A59" s="291" t="s">
        <v>3731</v>
      </c>
      <c r="B59" s="171" t="s">
        <v>1781</v>
      </c>
      <c r="C59" s="172">
        <v>50000000</v>
      </c>
      <c r="D59" s="171" t="s">
        <v>6271</v>
      </c>
      <c r="E59" s="171" t="s">
        <v>6248</v>
      </c>
      <c r="F59" s="171" t="s">
        <v>6222</v>
      </c>
    </row>
    <row r="60" spans="1:6">
      <c r="A60" s="170"/>
      <c r="B60" s="171"/>
      <c r="C60" s="172"/>
      <c r="D60" s="171"/>
      <c r="E60" s="171"/>
      <c r="F60" s="171"/>
    </row>
    <row r="61" spans="1:6" s="156" customFormat="1" ht="27.6">
      <c r="A61" s="290" t="s">
        <v>8811</v>
      </c>
      <c r="B61" s="174" t="s">
        <v>1782</v>
      </c>
      <c r="C61" s="154">
        <f>SUM(C62:C63)</f>
        <v>140000000</v>
      </c>
      <c r="D61" s="153"/>
      <c r="E61" s="153"/>
      <c r="F61" s="153"/>
    </row>
    <row r="62" spans="1:6" ht="41.4">
      <c r="A62" s="291" t="s">
        <v>3</v>
      </c>
      <c r="B62" s="171" t="s">
        <v>1783</v>
      </c>
      <c r="C62" s="172">
        <v>40000000</v>
      </c>
      <c r="D62" s="171" t="s">
        <v>6283</v>
      </c>
      <c r="E62" s="171" t="s">
        <v>6284</v>
      </c>
      <c r="F62" s="171" t="s">
        <v>6222</v>
      </c>
    </row>
    <row r="63" spans="1:6" ht="41.4">
      <c r="A63" s="291" t="s">
        <v>4</v>
      </c>
      <c r="B63" s="171" t="s">
        <v>1784</v>
      </c>
      <c r="C63" s="172">
        <v>100000000</v>
      </c>
      <c r="D63" s="171" t="s">
        <v>6283</v>
      </c>
      <c r="E63" s="171" t="s">
        <v>6285</v>
      </c>
      <c r="F63" s="171" t="s">
        <v>6222</v>
      </c>
    </row>
    <row r="64" spans="1:6">
      <c r="A64" s="170"/>
      <c r="B64" s="171"/>
      <c r="C64" s="172"/>
      <c r="D64" s="171"/>
      <c r="E64" s="171"/>
      <c r="F64" s="171"/>
    </row>
    <row r="65" spans="1:6" s="156" customFormat="1">
      <c r="A65" s="157" t="s">
        <v>8813</v>
      </c>
      <c r="B65" s="153" t="s">
        <v>103</v>
      </c>
      <c r="C65" s="154">
        <f>SUM(C66)</f>
        <v>1625535600</v>
      </c>
      <c r="D65" s="153"/>
      <c r="E65" s="153"/>
      <c r="F65" s="153"/>
    </row>
    <row r="66" spans="1:6" s="156" customFormat="1" ht="27.6">
      <c r="A66" s="290" t="s">
        <v>8799</v>
      </c>
      <c r="B66" s="174" t="s">
        <v>806</v>
      </c>
      <c r="C66" s="154">
        <f>SUM(C67:C69)</f>
        <v>1625535600</v>
      </c>
      <c r="D66" s="153"/>
      <c r="E66" s="153"/>
      <c r="F66" s="153"/>
    </row>
    <row r="67" spans="1:6">
      <c r="A67" s="291" t="s">
        <v>3</v>
      </c>
      <c r="B67" s="171" t="s">
        <v>887</v>
      </c>
      <c r="C67" s="172">
        <v>100000000</v>
      </c>
      <c r="D67" s="171" t="s">
        <v>6286</v>
      </c>
      <c r="E67" s="171" t="s">
        <v>5426</v>
      </c>
      <c r="F67" s="171" t="s">
        <v>5329</v>
      </c>
    </row>
    <row r="68" spans="1:6" ht="41.4">
      <c r="A68" s="291" t="s">
        <v>4</v>
      </c>
      <c r="B68" s="171" t="s">
        <v>858</v>
      </c>
      <c r="C68" s="172">
        <v>1425535600</v>
      </c>
      <c r="D68" s="171"/>
      <c r="E68" s="171" t="s">
        <v>6287</v>
      </c>
      <c r="F68" s="171" t="s">
        <v>5329</v>
      </c>
    </row>
    <row r="69" spans="1:6">
      <c r="A69" s="291" t="s">
        <v>5</v>
      </c>
      <c r="B69" s="171" t="s">
        <v>888</v>
      </c>
      <c r="C69" s="172">
        <v>100000000</v>
      </c>
      <c r="D69" s="171" t="s">
        <v>6288</v>
      </c>
      <c r="E69" s="171" t="s">
        <v>5426</v>
      </c>
      <c r="F69" s="171" t="s">
        <v>5329</v>
      </c>
    </row>
    <row r="70" spans="1:6">
      <c r="A70" s="170"/>
      <c r="B70" s="153"/>
      <c r="C70" s="172"/>
      <c r="D70" s="171"/>
      <c r="E70" s="171"/>
      <c r="F70" s="171"/>
    </row>
    <row r="71" spans="1:6" s="156" customFormat="1">
      <c r="A71" s="157" t="s">
        <v>8814</v>
      </c>
      <c r="B71" s="153" t="s">
        <v>132</v>
      </c>
      <c r="C71" s="154">
        <f>SUM(C72,C76,C79)</f>
        <v>470000000</v>
      </c>
      <c r="D71" s="153"/>
      <c r="E71" s="153"/>
      <c r="F71" s="153"/>
    </row>
    <row r="72" spans="1:6" s="156" customFormat="1" ht="27.6">
      <c r="A72" s="290" t="s">
        <v>8799</v>
      </c>
      <c r="B72" s="174" t="s">
        <v>1051</v>
      </c>
      <c r="C72" s="154">
        <f>SUM(C73:C74)</f>
        <v>240000000</v>
      </c>
      <c r="D72" s="153"/>
      <c r="E72" s="153"/>
      <c r="F72" s="153"/>
    </row>
    <row r="73" spans="1:6" ht="27.6">
      <c r="A73" s="291" t="s">
        <v>3</v>
      </c>
      <c r="B73" s="171" t="s">
        <v>1053</v>
      </c>
      <c r="C73" s="172">
        <v>100000000</v>
      </c>
      <c r="D73" s="171" t="s">
        <v>6289</v>
      </c>
      <c r="E73" s="171" t="s">
        <v>6290</v>
      </c>
      <c r="F73" s="171" t="s">
        <v>5329</v>
      </c>
    </row>
    <row r="74" spans="1:6" ht="27.6">
      <c r="A74" s="291" t="s">
        <v>4</v>
      </c>
      <c r="B74" s="171" t="s">
        <v>1054</v>
      </c>
      <c r="C74" s="172">
        <v>140000000</v>
      </c>
      <c r="D74" s="171" t="s">
        <v>6291</v>
      </c>
      <c r="E74" s="171" t="s">
        <v>6292</v>
      </c>
      <c r="F74" s="171" t="s">
        <v>5329</v>
      </c>
    </row>
    <row r="75" spans="1:6">
      <c r="A75" s="170"/>
      <c r="B75" s="171"/>
      <c r="C75" s="172"/>
      <c r="D75" s="171"/>
      <c r="E75" s="171"/>
      <c r="F75" s="171"/>
    </row>
    <row r="76" spans="1:6" s="156" customFormat="1" ht="27.6">
      <c r="A76" s="290" t="s">
        <v>8805</v>
      </c>
      <c r="B76" s="176" t="s">
        <v>1049</v>
      </c>
      <c r="C76" s="154">
        <f>SUM(C77)</f>
        <v>30000000</v>
      </c>
      <c r="D76" s="153"/>
      <c r="E76" s="153"/>
      <c r="F76" s="153"/>
    </row>
    <row r="77" spans="1:6" ht="27.6">
      <c r="A77" s="291" t="s">
        <v>3</v>
      </c>
      <c r="B77" s="171" t="s">
        <v>1055</v>
      </c>
      <c r="C77" s="172">
        <v>30000000</v>
      </c>
      <c r="D77" s="171" t="s">
        <v>6293</v>
      </c>
      <c r="E77" s="171" t="s">
        <v>6294</v>
      </c>
      <c r="F77" s="171" t="s">
        <v>5329</v>
      </c>
    </row>
    <row r="78" spans="1:6">
      <c r="A78" s="170"/>
      <c r="B78" s="171"/>
      <c r="C78" s="172"/>
      <c r="D78" s="171"/>
      <c r="E78" s="171"/>
      <c r="F78" s="171"/>
    </row>
    <row r="79" spans="1:6" s="156" customFormat="1" ht="27.6">
      <c r="A79" s="290" t="s">
        <v>8806</v>
      </c>
      <c r="B79" s="174" t="s">
        <v>1056</v>
      </c>
      <c r="C79" s="154">
        <f>SUM(C80:C83)</f>
        <v>200000000</v>
      </c>
      <c r="D79" s="153"/>
      <c r="E79" s="153"/>
      <c r="F79" s="153"/>
    </row>
    <row r="80" spans="1:6">
      <c r="A80" s="291" t="s">
        <v>3</v>
      </c>
      <c r="B80" s="171" t="s">
        <v>1057</v>
      </c>
      <c r="C80" s="172">
        <v>100000000</v>
      </c>
      <c r="D80" s="171" t="s">
        <v>6295</v>
      </c>
      <c r="E80" s="171" t="s">
        <v>6296</v>
      </c>
      <c r="F80" s="171" t="s">
        <v>5329</v>
      </c>
    </row>
    <row r="81" spans="1:6" ht="27.6">
      <c r="A81" s="291" t="s">
        <v>4</v>
      </c>
      <c r="B81" s="171" t="s">
        <v>1058</v>
      </c>
      <c r="C81" s="172">
        <v>25000000</v>
      </c>
      <c r="D81" s="171" t="s">
        <v>6297</v>
      </c>
      <c r="E81" s="171" t="s">
        <v>6298</v>
      </c>
      <c r="F81" s="171" t="s">
        <v>5329</v>
      </c>
    </row>
    <row r="82" spans="1:6" ht="27.6">
      <c r="A82" s="291" t="s">
        <v>5</v>
      </c>
      <c r="B82" s="171" t="s">
        <v>1059</v>
      </c>
      <c r="C82" s="172">
        <v>25000000</v>
      </c>
      <c r="D82" s="171" t="s">
        <v>6299</v>
      </c>
      <c r="E82" s="171" t="s">
        <v>6292</v>
      </c>
      <c r="F82" s="171" t="s">
        <v>5329</v>
      </c>
    </row>
    <row r="83" spans="1:6" ht="27.6">
      <c r="A83" s="291" t="s">
        <v>8800</v>
      </c>
      <c r="B83" s="171" t="s">
        <v>1060</v>
      </c>
      <c r="C83" s="172">
        <v>50000000</v>
      </c>
      <c r="D83" s="171" t="s">
        <v>6300</v>
      </c>
      <c r="E83" s="171" t="s">
        <v>6301</v>
      </c>
      <c r="F83" s="171" t="s">
        <v>5329</v>
      </c>
    </row>
    <row r="84" spans="1:6">
      <c r="A84" s="170"/>
      <c r="B84" s="153"/>
      <c r="C84" s="172"/>
      <c r="D84" s="171"/>
      <c r="E84" s="171"/>
      <c r="F84" s="171"/>
    </row>
    <row r="85" spans="1:6" s="156" customFormat="1">
      <c r="A85" s="157" t="s">
        <v>8815</v>
      </c>
      <c r="B85" s="153" t="s">
        <v>184</v>
      </c>
      <c r="C85" s="154">
        <f>SUM(C86,C93,C96,C102)</f>
        <v>2515000000</v>
      </c>
      <c r="D85" s="153"/>
      <c r="E85" s="153"/>
      <c r="F85" s="153"/>
    </row>
    <row r="86" spans="1:6" s="156" customFormat="1" ht="27.6">
      <c r="A86" s="290" t="s">
        <v>8799</v>
      </c>
      <c r="B86" s="174" t="s">
        <v>1785</v>
      </c>
      <c r="C86" s="154">
        <f>SUM(C87:C91)</f>
        <v>290506000</v>
      </c>
      <c r="D86" s="153"/>
      <c r="E86" s="153"/>
      <c r="F86" s="153"/>
    </row>
    <row r="87" spans="1:6" ht="27.6">
      <c r="A87" s="291" t="s">
        <v>3</v>
      </c>
      <c r="B87" s="171" t="s">
        <v>1786</v>
      </c>
      <c r="C87" s="172">
        <v>25000000</v>
      </c>
      <c r="D87" s="171" t="s">
        <v>6302</v>
      </c>
      <c r="E87" s="171" t="s">
        <v>5400</v>
      </c>
      <c r="F87" s="171" t="s">
        <v>5329</v>
      </c>
    </row>
    <row r="88" spans="1:6" ht="27.6">
      <c r="A88" s="291" t="s">
        <v>4</v>
      </c>
      <c r="B88" s="171" t="s">
        <v>1787</v>
      </c>
      <c r="C88" s="172">
        <v>50506000</v>
      </c>
      <c r="D88" s="171" t="s">
        <v>6303</v>
      </c>
      <c r="E88" s="171" t="s">
        <v>6304</v>
      </c>
      <c r="F88" s="171" t="s">
        <v>5329</v>
      </c>
    </row>
    <row r="89" spans="1:6" ht="27.6">
      <c r="A89" s="291" t="s">
        <v>5</v>
      </c>
      <c r="B89" s="171" t="s">
        <v>1788</v>
      </c>
      <c r="C89" s="172">
        <v>75000000</v>
      </c>
      <c r="D89" s="171" t="s">
        <v>6305</v>
      </c>
      <c r="E89" s="171" t="s">
        <v>6306</v>
      </c>
      <c r="F89" s="171" t="s">
        <v>5329</v>
      </c>
    </row>
    <row r="90" spans="1:6" ht="41.4">
      <c r="A90" s="291" t="s">
        <v>8800</v>
      </c>
      <c r="B90" s="171" t="s">
        <v>1789</v>
      </c>
      <c r="C90" s="172">
        <v>65000000</v>
      </c>
      <c r="D90" s="171" t="s">
        <v>6307</v>
      </c>
      <c r="E90" s="171" t="s">
        <v>6308</v>
      </c>
      <c r="F90" s="171" t="s">
        <v>5329</v>
      </c>
    </row>
    <row r="91" spans="1:6" ht="41.4">
      <c r="A91" s="291" t="s">
        <v>71</v>
      </c>
      <c r="B91" s="171" t="s">
        <v>1790</v>
      </c>
      <c r="C91" s="172">
        <v>75000000</v>
      </c>
      <c r="D91" s="171" t="s">
        <v>6309</v>
      </c>
      <c r="E91" s="171" t="s">
        <v>6310</v>
      </c>
      <c r="F91" s="171" t="s">
        <v>6222</v>
      </c>
    </row>
    <row r="92" spans="1:6">
      <c r="A92" s="170"/>
      <c r="B92" s="171"/>
      <c r="C92" s="172"/>
      <c r="D92" s="171"/>
      <c r="E92" s="171"/>
      <c r="F92" s="171"/>
    </row>
    <row r="93" spans="1:6" s="156" customFormat="1" ht="27.6">
      <c r="A93" s="290" t="s">
        <v>8805</v>
      </c>
      <c r="B93" s="174" t="s">
        <v>1791</v>
      </c>
      <c r="C93" s="154">
        <f>SUM(C94)</f>
        <v>155000000</v>
      </c>
      <c r="D93" s="153"/>
      <c r="E93" s="153"/>
      <c r="F93" s="153"/>
    </row>
    <row r="94" spans="1:6" ht="27.6">
      <c r="A94" s="291" t="s">
        <v>3</v>
      </c>
      <c r="B94" s="171" t="s">
        <v>1792</v>
      </c>
      <c r="C94" s="172">
        <v>155000000</v>
      </c>
      <c r="D94" s="171" t="s">
        <v>1792</v>
      </c>
      <c r="E94" s="171" t="s">
        <v>6311</v>
      </c>
      <c r="F94" s="171" t="s">
        <v>5329</v>
      </c>
    </row>
    <row r="95" spans="1:6">
      <c r="A95" s="170"/>
      <c r="B95" s="171"/>
      <c r="C95" s="172"/>
      <c r="D95" s="171"/>
      <c r="E95" s="171"/>
      <c r="F95" s="171"/>
    </row>
    <row r="96" spans="1:6" s="156" customFormat="1" ht="27.6">
      <c r="A96" s="290" t="s">
        <v>8806</v>
      </c>
      <c r="B96" s="174" t="s">
        <v>1793</v>
      </c>
      <c r="C96" s="154">
        <f>SUM(C97:C100)</f>
        <v>1914494000</v>
      </c>
      <c r="D96" s="153"/>
      <c r="E96" s="153"/>
      <c r="F96" s="153"/>
    </row>
    <row r="97" spans="1:6" ht="82.8">
      <c r="A97" s="291" t="s">
        <v>3</v>
      </c>
      <c r="B97" s="175" t="s">
        <v>1794</v>
      </c>
      <c r="C97" s="172">
        <v>1733202300</v>
      </c>
      <c r="D97" s="171" t="s">
        <v>6312</v>
      </c>
      <c r="E97" s="171" t="s">
        <v>6313</v>
      </c>
      <c r="F97" s="171" t="s">
        <v>5329</v>
      </c>
    </row>
    <row r="98" spans="1:6" ht="41.4">
      <c r="A98" s="291" t="s">
        <v>4</v>
      </c>
      <c r="B98" s="175" t="s">
        <v>1795</v>
      </c>
      <c r="C98" s="172">
        <v>81291700</v>
      </c>
      <c r="D98" s="171" t="s">
        <v>6314</v>
      </c>
      <c r="E98" s="171" t="s">
        <v>6304</v>
      </c>
      <c r="F98" s="171" t="s">
        <v>5329</v>
      </c>
    </row>
    <row r="99" spans="1:6" ht="55.2">
      <c r="A99" s="291" t="s">
        <v>5</v>
      </c>
      <c r="B99" s="175" t="s">
        <v>1796</v>
      </c>
      <c r="C99" s="172">
        <v>60000000</v>
      </c>
      <c r="D99" s="171" t="s">
        <v>6314</v>
      </c>
      <c r="E99" s="171" t="s">
        <v>6304</v>
      </c>
      <c r="F99" s="171" t="s">
        <v>121</v>
      </c>
    </row>
    <row r="100" spans="1:6" ht="27.6">
      <c r="A100" s="291" t="s">
        <v>8800</v>
      </c>
      <c r="B100" s="171" t="s">
        <v>1797</v>
      </c>
      <c r="C100" s="172">
        <v>40000000</v>
      </c>
      <c r="D100" s="171" t="s">
        <v>6314</v>
      </c>
      <c r="E100" s="171" t="s">
        <v>6304</v>
      </c>
      <c r="F100" s="171" t="s">
        <v>5329</v>
      </c>
    </row>
    <row r="101" spans="1:6">
      <c r="A101" s="170"/>
      <c r="B101" s="171"/>
      <c r="C101" s="172"/>
      <c r="D101" s="171"/>
      <c r="E101" s="171"/>
      <c r="F101" s="171"/>
    </row>
    <row r="102" spans="1:6" s="156" customFormat="1" ht="27.6">
      <c r="A102" s="290" t="s">
        <v>8807</v>
      </c>
      <c r="B102" s="174" t="s">
        <v>1798</v>
      </c>
      <c r="C102" s="154">
        <f>SUM(C103:C104)</f>
        <v>155000000</v>
      </c>
      <c r="D102" s="153"/>
      <c r="E102" s="153"/>
      <c r="F102" s="153"/>
    </row>
    <row r="103" spans="1:6" ht="27.6">
      <c r="A103" s="291" t="s">
        <v>3</v>
      </c>
      <c r="B103" s="171" t="s">
        <v>1799</v>
      </c>
      <c r="C103" s="172">
        <v>140000000</v>
      </c>
      <c r="D103" s="171" t="s">
        <v>6315</v>
      </c>
      <c r="E103" s="171" t="s">
        <v>6316</v>
      </c>
      <c r="F103" s="171" t="s">
        <v>5329</v>
      </c>
    </row>
    <row r="104" spans="1:6">
      <c r="A104" s="291" t="s">
        <v>4</v>
      </c>
      <c r="B104" s="171" t="s">
        <v>1800</v>
      </c>
      <c r="C104" s="172">
        <v>15000000</v>
      </c>
      <c r="D104" s="171" t="s">
        <v>6317</v>
      </c>
      <c r="E104" s="171" t="s">
        <v>6318</v>
      </c>
      <c r="F104" s="171" t="s">
        <v>5329</v>
      </c>
    </row>
    <row r="105" spans="1:6" s="178" customFormat="1">
      <c r="A105" s="216"/>
      <c r="B105" s="216"/>
      <c r="C105" s="216"/>
      <c r="D105" s="177"/>
      <c r="E105" s="177"/>
      <c r="F105" s="177"/>
    </row>
    <row r="106" spans="1:6" s="152" customFormat="1">
      <c r="A106" s="207"/>
      <c r="B106" s="149" t="s">
        <v>35</v>
      </c>
      <c r="C106" s="150">
        <f>SUM(C107)</f>
        <v>2925000000</v>
      </c>
      <c r="D106" s="151"/>
      <c r="E106" s="151"/>
      <c r="F106" s="151"/>
    </row>
    <row r="107" spans="1:6" s="152" customFormat="1">
      <c r="A107" s="207" t="s">
        <v>8798</v>
      </c>
      <c r="B107" s="149" t="s">
        <v>39</v>
      </c>
      <c r="C107" s="150">
        <f>SUM(C108,C113,C124)</f>
        <v>2925000000</v>
      </c>
      <c r="D107" s="151"/>
      <c r="E107" s="151"/>
      <c r="F107" s="151"/>
    </row>
    <row r="108" spans="1:6" s="152" customFormat="1" ht="27.6">
      <c r="A108" s="292" t="s">
        <v>8799</v>
      </c>
      <c r="B108" s="149" t="s">
        <v>1809</v>
      </c>
      <c r="C108" s="150">
        <f>SUM(C109)</f>
        <v>105000000</v>
      </c>
      <c r="D108" s="151"/>
      <c r="E108" s="151"/>
      <c r="F108" s="151"/>
    </row>
    <row r="109" spans="1:6" s="152" customFormat="1" ht="27.6">
      <c r="A109" s="207"/>
      <c r="B109" s="149" t="s">
        <v>1809</v>
      </c>
      <c r="C109" s="150">
        <f>SUM(C110:C111)</f>
        <v>105000000</v>
      </c>
      <c r="D109" s="151"/>
      <c r="E109" s="151"/>
      <c r="F109" s="151"/>
    </row>
    <row r="110" spans="1:6" s="181" customFormat="1">
      <c r="A110" s="210">
        <v>1</v>
      </c>
      <c r="B110" s="159" t="s">
        <v>3935</v>
      </c>
      <c r="C110" s="179">
        <v>55000000</v>
      </c>
      <c r="D110" s="164" t="s">
        <v>3936</v>
      </c>
      <c r="E110" s="164"/>
      <c r="F110" s="164"/>
    </row>
    <row r="111" spans="1:6" s="183" customFormat="1">
      <c r="A111" s="213">
        <v>2</v>
      </c>
      <c r="B111" s="159" t="s">
        <v>3940</v>
      </c>
      <c r="C111" s="182">
        <v>50000000</v>
      </c>
      <c r="D111" s="164" t="s">
        <v>3936</v>
      </c>
      <c r="E111" s="180"/>
      <c r="F111" s="180"/>
    </row>
    <row r="112" spans="1:6">
      <c r="A112" s="173"/>
      <c r="B112" s="173"/>
      <c r="C112" s="173"/>
      <c r="D112" s="171"/>
      <c r="E112" s="171"/>
      <c r="F112" s="171"/>
    </row>
    <row r="113" spans="1:6" s="152" customFormat="1">
      <c r="A113" s="292" t="s">
        <v>8805</v>
      </c>
      <c r="B113" s="149" t="s">
        <v>1812</v>
      </c>
      <c r="C113" s="150">
        <f>SUM(C114)</f>
        <v>365000000</v>
      </c>
      <c r="D113" s="151"/>
      <c r="E113" s="151"/>
      <c r="F113" s="151"/>
    </row>
    <row r="114" spans="1:6" s="152" customFormat="1">
      <c r="A114" s="207"/>
      <c r="B114" s="149" t="s">
        <v>1814</v>
      </c>
      <c r="C114" s="150">
        <f>SUM(C115:C122)</f>
        <v>365000000</v>
      </c>
      <c r="D114" s="149" t="s">
        <v>1815</v>
      </c>
      <c r="E114" s="151"/>
      <c r="F114" s="151"/>
    </row>
    <row r="115" spans="1:6" s="178" customFormat="1" ht="27.6">
      <c r="A115" s="219">
        <v>1</v>
      </c>
      <c r="B115" s="184" t="s">
        <v>1816</v>
      </c>
      <c r="C115" s="185">
        <v>75000000</v>
      </c>
      <c r="D115" s="177"/>
      <c r="E115" s="177"/>
      <c r="F115" s="177"/>
    </row>
    <row r="116" spans="1:6" s="178" customFormat="1" ht="27.6">
      <c r="A116" s="219">
        <v>2</v>
      </c>
      <c r="B116" s="184" t="s">
        <v>1817</v>
      </c>
      <c r="C116" s="185">
        <v>25000000</v>
      </c>
      <c r="D116" s="177"/>
      <c r="E116" s="177"/>
      <c r="F116" s="177"/>
    </row>
    <row r="117" spans="1:6" s="178" customFormat="1" ht="27.6">
      <c r="A117" s="219">
        <v>3</v>
      </c>
      <c r="B117" s="190" t="s">
        <v>1818</v>
      </c>
      <c r="C117" s="185">
        <v>25000000</v>
      </c>
      <c r="D117" s="177"/>
      <c r="E117" s="177"/>
      <c r="F117" s="177"/>
    </row>
    <row r="118" spans="1:6" s="178" customFormat="1" ht="27.6">
      <c r="A118" s="219">
        <v>4</v>
      </c>
      <c r="B118" s="190" t="s">
        <v>1819</v>
      </c>
      <c r="C118" s="185">
        <v>20000000</v>
      </c>
      <c r="D118" s="177"/>
      <c r="E118" s="177"/>
      <c r="F118" s="177"/>
    </row>
    <row r="119" spans="1:6" s="178" customFormat="1" ht="27.6">
      <c r="A119" s="219">
        <v>5</v>
      </c>
      <c r="B119" s="184" t="s">
        <v>1820</v>
      </c>
      <c r="C119" s="185">
        <v>20000000</v>
      </c>
      <c r="D119" s="177"/>
      <c r="E119" s="177"/>
      <c r="F119" s="177"/>
    </row>
    <row r="120" spans="1:6" s="178" customFormat="1">
      <c r="A120" s="219">
        <v>6</v>
      </c>
      <c r="B120" s="190" t="s">
        <v>1821</v>
      </c>
      <c r="C120" s="185">
        <v>50000000</v>
      </c>
      <c r="D120" s="177"/>
      <c r="E120" s="177"/>
      <c r="F120" s="177"/>
    </row>
    <row r="121" spans="1:6" s="178" customFormat="1" ht="41.4">
      <c r="A121" s="219">
        <v>7</v>
      </c>
      <c r="B121" s="184" t="s">
        <v>1822</v>
      </c>
      <c r="C121" s="185">
        <v>100000000</v>
      </c>
      <c r="D121" s="177"/>
      <c r="E121" s="177"/>
      <c r="F121" s="177"/>
    </row>
    <row r="122" spans="1:6" s="178" customFormat="1" ht="27.6">
      <c r="A122" s="219">
        <v>8</v>
      </c>
      <c r="B122" s="184" t="s">
        <v>1823</v>
      </c>
      <c r="C122" s="185">
        <v>50000000</v>
      </c>
      <c r="D122" s="177"/>
      <c r="E122" s="177"/>
      <c r="F122" s="177"/>
    </row>
    <row r="123" spans="1:6" s="178" customFormat="1">
      <c r="A123" s="219"/>
      <c r="B123" s="184"/>
      <c r="C123" s="185"/>
      <c r="D123" s="177"/>
      <c r="E123" s="177"/>
      <c r="F123" s="177"/>
    </row>
    <row r="124" spans="1:6" s="152" customFormat="1">
      <c r="A124" s="292" t="s">
        <v>8806</v>
      </c>
      <c r="B124" s="149" t="s">
        <v>1865</v>
      </c>
      <c r="C124" s="150">
        <f>SUM(C125)</f>
        <v>2455000000</v>
      </c>
      <c r="D124" s="151"/>
      <c r="E124" s="151"/>
      <c r="F124" s="151"/>
    </row>
    <row r="125" spans="1:6" s="152" customFormat="1">
      <c r="A125" s="207"/>
      <c r="B125" s="149" t="s">
        <v>1865</v>
      </c>
      <c r="C125" s="150">
        <f>SUM(C126:C146)</f>
        <v>2455000000</v>
      </c>
      <c r="D125" s="190" t="s">
        <v>1815</v>
      </c>
      <c r="E125" s="151"/>
      <c r="F125" s="151"/>
    </row>
    <row r="126" spans="1:6" s="178" customFormat="1">
      <c r="A126" s="219">
        <v>1</v>
      </c>
      <c r="B126" s="190" t="s">
        <v>1867</v>
      </c>
      <c r="C126" s="185">
        <v>50000000</v>
      </c>
      <c r="D126" s="177"/>
      <c r="E126" s="177"/>
      <c r="F126" s="177"/>
    </row>
    <row r="127" spans="1:6" s="178" customFormat="1" ht="27.6">
      <c r="A127" s="219">
        <v>2</v>
      </c>
      <c r="B127" s="190" t="s">
        <v>1868</v>
      </c>
      <c r="C127" s="185">
        <v>200000000</v>
      </c>
      <c r="D127" s="177"/>
      <c r="E127" s="177"/>
      <c r="F127" s="177"/>
    </row>
    <row r="128" spans="1:6" s="178" customFormat="1" ht="41.4">
      <c r="A128" s="219">
        <v>3</v>
      </c>
      <c r="B128" s="184" t="s">
        <v>1869</v>
      </c>
      <c r="C128" s="185">
        <v>150000000</v>
      </c>
      <c r="D128" s="177"/>
      <c r="E128" s="177"/>
      <c r="F128" s="177"/>
    </row>
    <row r="129" spans="1:6" s="178" customFormat="1">
      <c r="A129" s="219">
        <v>4</v>
      </c>
      <c r="B129" s="190" t="s">
        <v>1870</v>
      </c>
      <c r="C129" s="185">
        <v>200000000</v>
      </c>
      <c r="D129" s="177"/>
      <c r="E129" s="177"/>
      <c r="F129" s="177"/>
    </row>
    <row r="130" spans="1:6" s="178" customFormat="1" ht="27.6">
      <c r="A130" s="219">
        <v>5</v>
      </c>
      <c r="B130" s="184" t="s">
        <v>1871</v>
      </c>
      <c r="C130" s="185">
        <v>100000000</v>
      </c>
      <c r="D130" s="177"/>
      <c r="E130" s="177"/>
      <c r="F130" s="177"/>
    </row>
    <row r="131" spans="1:6" s="178" customFormat="1" ht="27.6">
      <c r="A131" s="219">
        <v>6</v>
      </c>
      <c r="B131" s="184" t="s">
        <v>1872</v>
      </c>
      <c r="C131" s="185">
        <v>150000000</v>
      </c>
      <c r="D131" s="177"/>
      <c r="E131" s="177"/>
      <c r="F131" s="177"/>
    </row>
    <row r="132" spans="1:6" s="178" customFormat="1" ht="27.6">
      <c r="A132" s="219">
        <v>7</v>
      </c>
      <c r="B132" s="184" t="s">
        <v>1873</v>
      </c>
      <c r="C132" s="185">
        <v>150000000</v>
      </c>
      <c r="D132" s="177"/>
      <c r="E132" s="177"/>
      <c r="F132" s="177"/>
    </row>
    <row r="133" spans="1:6" s="178" customFormat="1" ht="27.6">
      <c r="A133" s="219">
        <v>8</v>
      </c>
      <c r="B133" s="184" t="s">
        <v>1874</v>
      </c>
      <c r="C133" s="185">
        <v>75000000</v>
      </c>
      <c r="D133" s="177"/>
      <c r="E133" s="177"/>
      <c r="F133" s="177"/>
    </row>
    <row r="134" spans="1:6" s="178" customFormat="1" ht="27.6">
      <c r="A134" s="219">
        <v>9</v>
      </c>
      <c r="B134" s="184" t="s">
        <v>1875</v>
      </c>
      <c r="C134" s="185">
        <v>150000000</v>
      </c>
      <c r="D134" s="177"/>
      <c r="E134" s="177"/>
      <c r="F134" s="177"/>
    </row>
    <row r="135" spans="1:6" s="178" customFormat="1" ht="27.6">
      <c r="A135" s="219">
        <v>10</v>
      </c>
      <c r="B135" s="184" t="s">
        <v>1876</v>
      </c>
      <c r="C135" s="185">
        <v>80000000</v>
      </c>
      <c r="D135" s="177"/>
      <c r="E135" s="177"/>
      <c r="F135" s="177"/>
    </row>
    <row r="136" spans="1:6" s="178" customFormat="1" ht="27.6">
      <c r="A136" s="219">
        <v>11</v>
      </c>
      <c r="B136" s="184" t="s">
        <v>1877</v>
      </c>
      <c r="C136" s="185">
        <v>100000000</v>
      </c>
      <c r="D136" s="177"/>
      <c r="E136" s="177"/>
      <c r="F136" s="177"/>
    </row>
    <row r="137" spans="1:6" s="178" customFormat="1" ht="27.6">
      <c r="A137" s="219">
        <v>12</v>
      </c>
      <c r="B137" s="184" t="s">
        <v>1878</v>
      </c>
      <c r="C137" s="185">
        <v>25000000</v>
      </c>
      <c r="D137" s="177"/>
      <c r="E137" s="177"/>
      <c r="F137" s="177"/>
    </row>
    <row r="138" spans="1:6" s="178" customFormat="1" ht="27.6">
      <c r="A138" s="219">
        <v>13</v>
      </c>
      <c r="B138" s="184" t="s">
        <v>1879</v>
      </c>
      <c r="C138" s="185">
        <v>50000000</v>
      </c>
      <c r="D138" s="177"/>
      <c r="E138" s="177"/>
      <c r="F138" s="177"/>
    </row>
    <row r="139" spans="1:6" s="178" customFormat="1" ht="41.4">
      <c r="A139" s="219">
        <v>14</v>
      </c>
      <c r="B139" s="184" t="s">
        <v>1880</v>
      </c>
      <c r="C139" s="185">
        <v>75000000</v>
      </c>
      <c r="D139" s="177"/>
      <c r="E139" s="177"/>
      <c r="F139" s="177"/>
    </row>
    <row r="140" spans="1:6" s="178" customFormat="1" ht="27.6">
      <c r="A140" s="219">
        <v>15</v>
      </c>
      <c r="B140" s="190" t="s">
        <v>1881</v>
      </c>
      <c r="C140" s="185">
        <v>200000000</v>
      </c>
      <c r="D140" s="177"/>
      <c r="E140" s="177"/>
      <c r="F140" s="177"/>
    </row>
    <row r="141" spans="1:6" s="178" customFormat="1">
      <c r="A141" s="219">
        <v>16</v>
      </c>
      <c r="B141" s="190" t="s">
        <v>1882</v>
      </c>
      <c r="C141" s="185">
        <v>50000000</v>
      </c>
      <c r="D141" s="177"/>
      <c r="E141" s="177"/>
      <c r="F141" s="177"/>
    </row>
    <row r="142" spans="1:6" s="178" customFormat="1" ht="27.6">
      <c r="A142" s="219">
        <v>17</v>
      </c>
      <c r="B142" s="184" t="s">
        <v>1883</v>
      </c>
      <c r="C142" s="185">
        <v>100000000</v>
      </c>
      <c r="D142" s="177"/>
      <c r="E142" s="177"/>
      <c r="F142" s="177"/>
    </row>
    <row r="143" spans="1:6" s="178" customFormat="1" ht="27.6">
      <c r="A143" s="219">
        <v>18</v>
      </c>
      <c r="B143" s="184" t="s">
        <v>1884</v>
      </c>
      <c r="C143" s="185">
        <v>150000000</v>
      </c>
      <c r="D143" s="177"/>
      <c r="E143" s="177"/>
      <c r="F143" s="177"/>
    </row>
    <row r="144" spans="1:6" s="178" customFormat="1" ht="27.6">
      <c r="A144" s="219">
        <v>19</v>
      </c>
      <c r="B144" s="184" t="s">
        <v>1885</v>
      </c>
      <c r="C144" s="185">
        <v>250000000</v>
      </c>
      <c r="D144" s="177"/>
      <c r="E144" s="177"/>
      <c r="F144" s="177"/>
    </row>
    <row r="145" spans="1:6" s="178" customFormat="1" ht="27.6">
      <c r="A145" s="219">
        <v>20</v>
      </c>
      <c r="B145" s="190" t="s">
        <v>1886</v>
      </c>
      <c r="C145" s="185">
        <v>100000000</v>
      </c>
      <c r="D145" s="177"/>
      <c r="E145" s="177"/>
      <c r="F145" s="177"/>
    </row>
    <row r="146" spans="1:6" s="178" customFormat="1" ht="27.6">
      <c r="A146" s="219">
        <v>21</v>
      </c>
      <c r="B146" s="184" t="s">
        <v>1887</v>
      </c>
      <c r="C146" s="185">
        <v>50000000</v>
      </c>
      <c r="D146" s="177"/>
      <c r="E146" s="177"/>
      <c r="F146" s="177"/>
    </row>
  </sheetData>
  <pageMargins left="0.39370078740157483" right="0.39370078740157483" top="0.39370078740157483" bottom="0.47244094488188981" header="0.31496062992125984" footer="0.31496062992125984"/>
  <pageSetup paperSize="403" scale="68" firstPageNumber="367" fitToHeight="0" orientation="landscape" useFirstPageNumber="1" horizontalDpi="200" verticalDpi="200" r:id="rId1"/>
  <headerFooter>
    <oddFooter>&amp;CInformasi APBD Tahun 2016&amp;R&amp;P</oddFooter>
  </headerFooter>
  <rowBreaks count="3" manualBreakCount="3">
    <brk id="33" max="16383" man="1"/>
    <brk id="64" max="16383" man="1"/>
    <brk id="84" max="16383" man="1"/>
  </rowBreaks>
</worksheet>
</file>

<file path=xl/worksheets/sheet53.xml><?xml version="1.0" encoding="utf-8"?>
<worksheet xmlns="http://schemas.openxmlformats.org/spreadsheetml/2006/main" xmlns:r="http://schemas.openxmlformats.org/officeDocument/2006/relationships">
  <sheetPr filterMode="1">
    <outlinePr summaryBelow="0" summaryRight="0"/>
    <pageSetUpPr autoPageBreaks="0"/>
  </sheetPr>
  <dimension ref="A1:I3159"/>
  <sheetViews>
    <sheetView showGridLines="0" showOutlineSymbols="0" view="pageBreakPreview" topLeftCell="A3147" zoomScale="60" zoomScaleNormal="85" workbookViewId="0">
      <selection activeCell="C1" sqref="C1"/>
    </sheetView>
  </sheetViews>
  <sheetFormatPr defaultColWidth="8" defaultRowHeight="12.75" customHeight="1"/>
  <cols>
    <col min="1" max="1" width="4.5546875" style="39" bestFit="1" customWidth="1"/>
    <col min="2" max="2" width="7.21875" style="39" bestFit="1" customWidth="1"/>
    <col min="3" max="3" width="3" style="39" bestFit="1" customWidth="1"/>
    <col min="4" max="4" width="4" style="39" bestFit="1" customWidth="1"/>
    <col min="5" max="5" width="45.77734375" style="39" customWidth="1"/>
    <col min="6" max="6" width="18.77734375" style="39" customWidth="1"/>
    <col min="7" max="7" width="30.77734375" style="39" customWidth="1"/>
    <col min="8" max="8" width="15.77734375" style="39" customWidth="1"/>
    <col min="9" max="9" width="23.77734375" style="39" customWidth="1"/>
    <col min="10" max="239" width="6.88671875" style="39" customWidth="1"/>
    <col min="240" max="16384" width="8" style="39"/>
  </cols>
  <sheetData>
    <row r="1" spans="1:9" s="63" customFormat="1" ht="12.75" customHeight="1">
      <c r="A1" s="63" t="s">
        <v>3909</v>
      </c>
      <c r="C1" s="63" t="s">
        <v>72</v>
      </c>
    </row>
    <row r="2" spans="1:9" s="64" customFormat="1" ht="12.75" customHeight="1"/>
    <row r="3" spans="1:9" ht="13.2">
      <c r="F3" s="40"/>
    </row>
    <row r="4" spans="1:9" s="38" customFormat="1" ht="27.6">
      <c r="A4" s="251" t="s">
        <v>3903</v>
      </c>
      <c r="B4" s="252"/>
      <c r="C4" s="252"/>
      <c r="D4" s="253"/>
      <c r="E4" s="36" t="s">
        <v>3904</v>
      </c>
      <c r="F4" s="37" t="s">
        <v>3908</v>
      </c>
      <c r="G4" s="36" t="s">
        <v>3905</v>
      </c>
      <c r="H4" s="36" t="s">
        <v>3906</v>
      </c>
      <c r="I4" s="36" t="s">
        <v>3907</v>
      </c>
    </row>
    <row r="5" spans="1:9" s="44" customFormat="1" ht="11.4">
      <c r="A5" s="254" t="s">
        <v>3</v>
      </c>
      <c r="B5" s="255"/>
      <c r="C5" s="255"/>
      <c r="D5" s="256"/>
      <c r="E5" s="42">
        <v>2</v>
      </c>
      <c r="F5" s="43" t="s">
        <v>5</v>
      </c>
      <c r="G5" s="42">
        <v>4</v>
      </c>
      <c r="H5" s="42">
        <v>5</v>
      </c>
      <c r="I5" s="42">
        <v>6</v>
      </c>
    </row>
    <row r="6" spans="1:9" ht="13.2">
      <c r="A6" s="45" t="s">
        <v>3</v>
      </c>
      <c r="B6" s="45"/>
      <c r="C6" s="45"/>
      <c r="D6" s="45"/>
      <c r="E6" s="46" t="s">
        <v>72</v>
      </c>
      <c r="F6" s="47">
        <v>555088350100</v>
      </c>
      <c r="G6" s="41"/>
      <c r="H6" s="41"/>
      <c r="I6" s="41"/>
    </row>
    <row r="7" spans="1:9" ht="13.2">
      <c r="A7" s="48" t="s">
        <v>73</v>
      </c>
      <c r="B7" s="45"/>
      <c r="C7" s="45"/>
      <c r="D7" s="45"/>
      <c r="E7" s="46" t="s">
        <v>74</v>
      </c>
      <c r="F7" s="47">
        <v>52220047000</v>
      </c>
      <c r="G7" s="41"/>
      <c r="H7" s="41"/>
      <c r="I7" s="41"/>
    </row>
    <row r="8" spans="1:9" ht="13.2" hidden="1">
      <c r="A8" s="48" t="s">
        <v>73</v>
      </c>
      <c r="B8" s="48" t="s">
        <v>3725</v>
      </c>
      <c r="C8" s="45"/>
      <c r="D8" s="45"/>
      <c r="E8" s="46" t="s">
        <v>75</v>
      </c>
      <c r="F8" s="47">
        <v>52220047000</v>
      </c>
      <c r="G8" s="41"/>
      <c r="H8" s="41"/>
      <c r="I8" s="41"/>
    </row>
    <row r="9" spans="1:9" ht="13.2" hidden="1">
      <c r="A9" s="48" t="s">
        <v>73</v>
      </c>
      <c r="B9" s="48" t="s">
        <v>3725</v>
      </c>
      <c r="C9" s="48" t="s">
        <v>3726</v>
      </c>
      <c r="D9" s="45"/>
      <c r="E9" s="49" t="s">
        <v>187</v>
      </c>
      <c r="F9" s="47">
        <v>1209259950</v>
      </c>
      <c r="G9" s="41"/>
      <c r="H9" s="41"/>
      <c r="I9" s="41"/>
    </row>
    <row r="10" spans="1:9" ht="13.2" hidden="1">
      <c r="A10" s="48" t="s">
        <v>73</v>
      </c>
      <c r="B10" s="48" t="s">
        <v>3725</v>
      </c>
      <c r="C10" s="48" t="s">
        <v>3726</v>
      </c>
      <c r="D10" s="48" t="s">
        <v>3726</v>
      </c>
      <c r="E10" s="45" t="s">
        <v>188</v>
      </c>
      <c r="F10" s="47">
        <v>10271000</v>
      </c>
      <c r="G10" s="41"/>
      <c r="H10" s="41"/>
      <c r="I10" s="41"/>
    </row>
    <row r="11" spans="1:9" ht="26.4" hidden="1">
      <c r="A11" s="48" t="s">
        <v>73</v>
      </c>
      <c r="B11" s="48" t="s">
        <v>3725</v>
      </c>
      <c r="C11" s="48" t="s">
        <v>3726</v>
      </c>
      <c r="D11" s="48" t="s">
        <v>3727</v>
      </c>
      <c r="E11" s="45" t="s">
        <v>189</v>
      </c>
      <c r="F11" s="47">
        <v>287918000</v>
      </c>
      <c r="G11" s="41"/>
      <c r="H11" s="41"/>
      <c r="I11" s="41"/>
    </row>
    <row r="12" spans="1:9" ht="26.4" hidden="1">
      <c r="A12" s="48" t="s">
        <v>73</v>
      </c>
      <c r="B12" s="48" t="s">
        <v>3725</v>
      </c>
      <c r="C12" s="48" t="s">
        <v>3726</v>
      </c>
      <c r="D12" s="48" t="s">
        <v>3728</v>
      </c>
      <c r="E12" s="45" t="s">
        <v>190</v>
      </c>
      <c r="F12" s="47">
        <v>25000000</v>
      </c>
      <c r="G12" s="41"/>
      <c r="H12" s="41"/>
      <c r="I12" s="41"/>
    </row>
    <row r="13" spans="1:9" ht="13.2" hidden="1">
      <c r="A13" s="48" t="s">
        <v>73</v>
      </c>
      <c r="B13" s="48" t="s">
        <v>3725</v>
      </c>
      <c r="C13" s="48" t="s">
        <v>3726</v>
      </c>
      <c r="D13" s="48" t="s">
        <v>3729</v>
      </c>
      <c r="E13" s="45" t="s">
        <v>191</v>
      </c>
      <c r="F13" s="47">
        <v>304896750</v>
      </c>
      <c r="G13" s="41"/>
      <c r="H13" s="41"/>
      <c r="I13" s="41"/>
    </row>
    <row r="14" spans="1:9" ht="13.2" hidden="1">
      <c r="A14" s="48" t="s">
        <v>73</v>
      </c>
      <c r="B14" s="48" t="s">
        <v>3725</v>
      </c>
      <c r="C14" s="48" t="s">
        <v>3726</v>
      </c>
      <c r="D14" s="48" t="s">
        <v>3730</v>
      </c>
      <c r="E14" s="45" t="s">
        <v>192</v>
      </c>
      <c r="F14" s="47">
        <v>98964200</v>
      </c>
      <c r="G14" s="41"/>
      <c r="H14" s="41"/>
      <c r="I14" s="41"/>
    </row>
    <row r="15" spans="1:9" ht="26.4" hidden="1">
      <c r="A15" s="48" t="s">
        <v>73</v>
      </c>
      <c r="B15" s="48" t="s">
        <v>3725</v>
      </c>
      <c r="C15" s="48" t="s">
        <v>3726</v>
      </c>
      <c r="D15" s="48" t="s">
        <v>3731</v>
      </c>
      <c r="E15" s="45" t="s">
        <v>193</v>
      </c>
      <c r="F15" s="47">
        <v>39585000</v>
      </c>
      <c r="G15" s="41"/>
      <c r="H15" s="41"/>
      <c r="I15" s="41"/>
    </row>
    <row r="16" spans="1:9" ht="13.2" hidden="1">
      <c r="A16" s="48" t="s">
        <v>73</v>
      </c>
      <c r="B16" s="48" t="s">
        <v>3725</v>
      </c>
      <c r="C16" s="48" t="s">
        <v>3726</v>
      </c>
      <c r="D16" s="48" t="s">
        <v>3732</v>
      </c>
      <c r="E16" s="45" t="s">
        <v>194</v>
      </c>
      <c r="F16" s="47">
        <v>49650000</v>
      </c>
      <c r="G16" s="41"/>
      <c r="H16" s="41"/>
      <c r="I16" s="41"/>
    </row>
    <row r="17" spans="1:9" ht="13.2" hidden="1">
      <c r="A17" s="48" t="s">
        <v>73</v>
      </c>
      <c r="B17" s="48" t="s">
        <v>3725</v>
      </c>
      <c r="C17" s="48" t="s">
        <v>3726</v>
      </c>
      <c r="D17" s="48" t="s">
        <v>3733</v>
      </c>
      <c r="E17" s="45" t="s">
        <v>195</v>
      </c>
      <c r="F17" s="47">
        <v>118375000</v>
      </c>
      <c r="G17" s="41"/>
      <c r="H17" s="41"/>
      <c r="I17" s="41"/>
    </row>
    <row r="18" spans="1:9" ht="26.4" hidden="1">
      <c r="A18" s="48" t="s">
        <v>73</v>
      </c>
      <c r="B18" s="48" t="s">
        <v>3725</v>
      </c>
      <c r="C18" s="48" t="s">
        <v>3726</v>
      </c>
      <c r="D18" s="48" t="s">
        <v>3734</v>
      </c>
      <c r="E18" s="45" t="s">
        <v>196</v>
      </c>
      <c r="F18" s="47">
        <v>44600000</v>
      </c>
      <c r="G18" s="41"/>
      <c r="H18" s="41"/>
      <c r="I18" s="41"/>
    </row>
    <row r="19" spans="1:9" ht="13.2" hidden="1">
      <c r="A19" s="48" t="s">
        <v>73</v>
      </c>
      <c r="B19" s="48" t="s">
        <v>3725</v>
      </c>
      <c r="C19" s="48" t="s">
        <v>3726</v>
      </c>
      <c r="D19" s="48" t="s">
        <v>3734</v>
      </c>
      <c r="E19" s="45" t="s">
        <v>197</v>
      </c>
      <c r="F19" s="47">
        <v>230000000</v>
      </c>
      <c r="G19" s="41"/>
      <c r="H19" s="41"/>
      <c r="I19" s="41"/>
    </row>
    <row r="20" spans="1:9" ht="26.4" hidden="1">
      <c r="A20" s="48" t="s">
        <v>73</v>
      </c>
      <c r="B20" s="48" t="s">
        <v>3725</v>
      </c>
      <c r="C20" s="48" t="s">
        <v>3727</v>
      </c>
      <c r="D20" s="45"/>
      <c r="E20" s="49" t="s">
        <v>198</v>
      </c>
      <c r="F20" s="47">
        <v>3088510050</v>
      </c>
      <c r="G20" s="41"/>
      <c r="H20" s="41"/>
      <c r="I20" s="41"/>
    </row>
    <row r="21" spans="1:9" ht="13.2" hidden="1">
      <c r="A21" s="48" t="s">
        <v>73</v>
      </c>
      <c r="B21" s="48" t="s">
        <v>3725</v>
      </c>
      <c r="C21" s="48" t="s">
        <v>3727</v>
      </c>
      <c r="D21" s="48" t="s">
        <v>3735</v>
      </c>
      <c r="E21" s="45" t="s">
        <v>199</v>
      </c>
      <c r="F21" s="47">
        <v>150000000</v>
      </c>
      <c r="G21" s="41"/>
      <c r="H21" s="41"/>
      <c r="I21" s="41"/>
    </row>
    <row r="22" spans="1:9" ht="13.2" hidden="1">
      <c r="A22" s="48" t="s">
        <v>73</v>
      </c>
      <c r="B22" s="48" t="s">
        <v>3725</v>
      </c>
      <c r="C22" s="48" t="s">
        <v>3727</v>
      </c>
      <c r="D22" s="48" t="s">
        <v>3736</v>
      </c>
      <c r="E22" s="45" t="s">
        <v>200</v>
      </c>
      <c r="F22" s="47">
        <v>109000000</v>
      </c>
      <c r="G22" s="41"/>
      <c r="H22" s="41"/>
      <c r="I22" s="41"/>
    </row>
    <row r="23" spans="1:9" ht="13.2" hidden="1">
      <c r="A23" s="48" t="s">
        <v>73</v>
      </c>
      <c r="B23" s="48" t="s">
        <v>3725</v>
      </c>
      <c r="C23" s="48" t="s">
        <v>3727</v>
      </c>
      <c r="D23" s="48" t="s">
        <v>3737</v>
      </c>
      <c r="E23" s="45" t="s">
        <v>201</v>
      </c>
      <c r="F23" s="47">
        <v>117339050</v>
      </c>
      <c r="G23" s="41"/>
      <c r="H23" s="41"/>
      <c r="I23" s="41"/>
    </row>
    <row r="24" spans="1:9" ht="26.4" hidden="1">
      <c r="A24" s="48" t="s">
        <v>73</v>
      </c>
      <c r="B24" s="48" t="s">
        <v>3725</v>
      </c>
      <c r="C24" s="48" t="s">
        <v>3727</v>
      </c>
      <c r="D24" s="48" t="s">
        <v>3738</v>
      </c>
      <c r="E24" s="45" t="s">
        <v>202</v>
      </c>
      <c r="F24" s="47">
        <v>119796000</v>
      </c>
      <c r="G24" s="41"/>
      <c r="H24" s="41"/>
      <c r="I24" s="41"/>
    </row>
    <row r="25" spans="1:9" ht="26.4" hidden="1">
      <c r="A25" s="48" t="s">
        <v>73</v>
      </c>
      <c r="B25" s="48" t="s">
        <v>3725</v>
      </c>
      <c r="C25" s="48" t="s">
        <v>3727</v>
      </c>
      <c r="D25" s="48" t="s">
        <v>3739</v>
      </c>
      <c r="E25" s="45" t="s">
        <v>203</v>
      </c>
      <c r="F25" s="47">
        <v>40605000</v>
      </c>
      <c r="G25" s="41"/>
      <c r="H25" s="41"/>
      <c r="I25" s="41"/>
    </row>
    <row r="26" spans="1:9" ht="13.2" hidden="1">
      <c r="A26" s="48" t="s">
        <v>73</v>
      </c>
      <c r="B26" s="48" t="s">
        <v>3725</v>
      </c>
      <c r="C26" s="48" t="s">
        <v>3727</v>
      </c>
      <c r="D26" s="48" t="s">
        <v>3740</v>
      </c>
      <c r="E26" s="45" t="s">
        <v>204</v>
      </c>
      <c r="F26" s="47">
        <v>51770000</v>
      </c>
      <c r="G26" s="41"/>
      <c r="H26" s="41"/>
      <c r="I26" s="41"/>
    </row>
    <row r="27" spans="1:9" ht="26.4" hidden="1">
      <c r="A27" s="48" t="s">
        <v>73</v>
      </c>
      <c r="B27" s="48" t="s">
        <v>3725</v>
      </c>
      <c r="C27" s="48" t="s">
        <v>3727</v>
      </c>
      <c r="D27" s="48" t="s">
        <v>3741</v>
      </c>
      <c r="E27" s="45" t="s">
        <v>205</v>
      </c>
      <c r="F27" s="47">
        <v>500000000</v>
      </c>
      <c r="G27" s="41"/>
      <c r="H27" s="41"/>
      <c r="I27" s="41"/>
    </row>
    <row r="28" spans="1:9" ht="26.4" hidden="1">
      <c r="A28" s="48" t="s">
        <v>73</v>
      </c>
      <c r="B28" s="48" t="s">
        <v>3725</v>
      </c>
      <c r="C28" s="48" t="s">
        <v>3727</v>
      </c>
      <c r="D28" s="48" t="s">
        <v>3742</v>
      </c>
      <c r="E28" s="45" t="s">
        <v>206</v>
      </c>
      <c r="F28" s="47">
        <v>2000000000</v>
      </c>
      <c r="G28" s="41"/>
      <c r="H28" s="41"/>
      <c r="I28" s="41"/>
    </row>
    <row r="29" spans="1:9" ht="26.4" hidden="1">
      <c r="A29" s="48" t="s">
        <v>73</v>
      </c>
      <c r="B29" s="48" t="s">
        <v>3725</v>
      </c>
      <c r="C29" s="48" t="s">
        <v>3743</v>
      </c>
      <c r="D29" s="45"/>
      <c r="E29" s="49" t="s">
        <v>207</v>
      </c>
      <c r="F29" s="47">
        <v>11700000</v>
      </c>
      <c r="G29" s="41"/>
      <c r="H29" s="41"/>
      <c r="I29" s="41"/>
    </row>
    <row r="30" spans="1:9" ht="26.4" hidden="1">
      <c r="A30" s="48" t="s">
        <v>73</v>
      </c>
      <c r="B30" s="48" t="s">
        <v>3725</v>
      </c>
      <c r="C30" s="48" t="s">
        <v>3743</v>
      </c>
      <c r="D30" s="48" t="s">
        <v>3744</v>
      </c>
      <c r="E30" s="45" t="s">
        <v>208</v>
      </c>
      <c r="F30" s="47">
        <v>11700000</v>
      </c>
      <c r="G30" s="41"/>
      <c r="H30" s="41"/>
      <c r="I30" s="41"/>
    </row>
    <row r="31" spans="1:9" ht="26.4" hidden="1">
      <c r="A31" s="48" t="s">
        <v>73</v>
      </c>
      <c r="B31" s="48" t="s">
        <v>3725</v>
      </c>
      <c r="C31" s="48" t="s">
        <v>3728</v>
      </c>
      <c r="D31" s="45"/>
      <c r="E31" s="50" t="s">
        <v>209</v>
      </c>
      <c r="F31" s="47">
        <v>490482500</v>
      </c>
      <c r="G31" s="41"/>
      <c r="H31" s="41"/>
      <c r="I31" s="41"/>
    </row>
    <row r="32" spans="1:9" ht="26.4" hidden="1">
      <c r="A32" s="48" t="s">
        <v>73</v>
      </c>
      <c r="B32" s="48" t="s">
        <v>3725</v>
      </c>
      <c r="C32" s="48" t="s">
        <v>3728</v>
      </c>
      <c r="D32" s="48" t="s">
        <v>3726</v>
      </c>
      <c r="E32" s="45" t="s">
        <v>210</v>
      </c>
      <c r="F32" s="47">
        <v>13000000</v>
      </c>
      <c r="G32" s="41"/>
      <c r="H32" s="41"/>
      <c r="I32" s="41"/>
    </row>
    <row r="33" spans="1:9" ht="13.2" hidden="1">
      <c r="A33" s="48" t="s">
        <v>73</v>
      </c>
      <c r="B33" s="48" t="s">
        <v>3725</v>
      </c>
      <c r="C33" s="48" t="s">
        <v>3728</v>
      </c>
      <c r="D33" s="48" t="s">
        <v>3731</v>
      </c>
      <c r="E33" s="45" t="s">
        <v>211</v>
      </c>
      <c r="F33" s="47">
        <v>387482500</v>
      </c>
      <c r="G33" s="41"/>
      <c r="H33" s="41"/>
      <c r="I33" s="41"/>
    </row>
    <row r="34" spans="1:9" ht="13.2" hidden="1">
      <c r="A34" s="48" t="s">
        <v>73</v>
      </c>
      <c r="B34" s="48" t="s">
        <v>3725</v>
      </c>
      <c r="C34" s="48" t="s">
        <v>3728</v>
      </c>
      <c r="D34" s="48" t="s">
        <v>3732</v>
      </c>
      <c r="E34" s="45" t="s">
        <v>212</v>
      </c>
      <c r="F34" s="47">
        <v>90000000</v>
      </c>
      <c r="G34" s="41"/>
      <c r="H34" s="41"/>
      <c r="I34" s="41"/>
    </row>
    <row r="35" spans="1:9" ht="13.2" hidden="1">
      <c r="A35" s="48" t="s">
        <v>73</v>
      </c>
      <c r="B35" s="48" t="s">
        <v>3725</v>
      </c>
      <c r="C35" s="48" t="s">
        <v>3745</v>
      </c>
      <c r="D35" s="45"/>
      <c r="E35" s="49" t="s">
        <v>213</v>
      </c>
      <c r="F35" s="47">
        <v>646000000</v>
      </c>
      <c r="G35" s="41"/>
      <c r="H35" s="41"/>
      <c r="I35" s="41"/>
    </row>
    <row r="36" spans="1:9" ht="13.2" hidden="1">
      <c r="A36" s="48" t="s">
        <v>73</v>
      </c>
      <c r="B36" s="48" t="s">
        <v>3725</v>
      </c>
      <c r="C36" s="48" t="s">
        <v>3745</v>
      </c>
      <c r="D36" s="48" t="s">
        <v>3745</v>
      </c>
      <c r="E36" s="45" t="s">
        <v>214</v>
      </c>
      <c r="F36" s="47">
        <v>190000000</v>
      </c>
      <c r="G36" s="41"/>
      <c r="H36" s="41"/>
      <c r="I36" s="41"/>
    </row>
    <row r="37" spans="1:9" ht="13.2" hidden="1">
      <c r="A37" s="48" t="s">
        <v>73</v>
      </c>
      <c r="B37" s="48" t="s">
        <v>3725</v>
      </c>
      <c r="C37" s="48" t="s">
        <v>3745</v>
      </c>
      <c r="D37" s="48" t="s">
        <v>3746</v>
      </c>
      <c r="E37" s="45" t="s">
        <v>215</v>
      </c>
      <c r="F37" s="47">
        <v>100000000</v>
      </c>
      <c r="G37" s="41"/>
      <c r="H37" s="41"/>
      <c r="I37" s="41"/>
    </row>
    <row r="38" spans="1:9" ht="13.2" hidden="1">
      <c r="A38" s="48" t="s">
        <v>73</v>
      </c>
      <c r="B38" s="48" t="s">
        <v>3725</v>
      </c>
      <c r="C38" s="48" t="s">
        <v>3745</v>
      </c>
      <c r="D38" s="48" t="s">
        <v>3747</v>
      </c>
      <c r="E38" s="45" t="s">
        <v>216</v>
      </c>
      <c r="F38" s="47">
        <v>65000000</v>
      </c>
      <c r="G38" s="41"/>
      <c r="H38" s="41"/>
      <c r="I38" s="41"/>
    </row>
    <row r="39" spans="1:9" ht="26.4" hidden="1">
      <c r="A39" s="48" t="s">
        <v>73</v>
      </c>
      <c r="B39" s="48" t="s">
        <v>3725</v>
      </c>
      <c r="C39" s="48" t="s">
        <v>3745</v>
      </c>
      <c r="D39" s="48" t="s">
        <v>3748</v>
      </c>
      <c r="E39" s="51" t="s">
        <v>217</v>
      </c>
      <c r="F39" s="47">
        <v>100000000</v>
      </c>
      <c r="G39" s="41"/>
      <c r="H39" s="41"/>
      <c r="I39" s="41"/>
    </row>
    <row r="40" spans="1:9" ht="26.4" hidden="1">
      <c r="A40" s="48" t="s">
        <v>73</v>
      </c>
      <c r="B40" s="48" t="s">
        <v>3725</v>
      </c>
      <c r="C40" s="48" t="s">
        <v>3745</v>
      </c>
      <c r="D40" s="48" t="s">
        <v>3749</v>
      </c>
      <c r="E40" s="45" t="s">
        <v>218</v>
      </c>
      <c r="F40" s="47">
        <v>20000000</v>
      </c>
      <c r="G40" s="41"/>
      <c r="H40" s="41"/>
      <c r="I40" s="41"/>
    </row>
    <row r="41" spans="1:9" ht="26.4" hidden="1">
      <c r="A41" s="48" t="s">
        <v>73</v>
      </c>
      <c r="B41" s="48" t="s">
        <v>3725</v>
      </c>
      <c r="C41" s="48" t="s">
        <v>3745</v>
      </c>
      <c r="D41" s="48" t="s">
        <v>3750</v>
      </c>
      <c r="E41" s="45" t="s">
        <v>219</v>
      </c>
      <c r="F41" s="47">
        <v>15000000</v>
      </c>
      <c r="G41" s="41"/>
      <c r="H41" s="41"/>
      <c r="I41" s="41"/>
    </row>
    <row r="42" spans="1:9" ht="13.2" hidden="1">
      <c r="A42" s="48" t="s">
        <v>73</v>
      </c>
      <c r="B42" s="48" t="s">
        <v>3725</v>
      </c>
      <c r="C42" s="48" t="s">
        <v>3745</v>
      </c>
      <c r="D42" s="48" t="s">
        <v>3751</v>
      </c>
      <c r="E42" s="45" t="s">
        <v>220</v>
      </c>
      <c r="F42" s="47">
        <v>156000000</v>
      </c>
      <c r="G42" s="41"/>
      <c r="H42" s="41"/>
      <c r="I42" s="41"/>
    </row>
    <row r="43" spans="1:9" ht="26.4" hidden="1">
      <c r="A43" s="48" t="s">
        <v>73</v>
      </c>
      <c r="B43" s="48" t="s">
        <v>3725</v>
      </c>
      <c r="C43" s="48" t="s">
        <v>3752</v>
      </c>
      <c r="D43" s="45"/>
      <c r="E43" s="49" t="s">
        <v>221</v>
      </c>
      <c r="F43" s="47">
        <v>21162464500</v>
      </c>
      <c r="G43" s="41"/>
      <c r="H43" s="41"/>
      <c r="I43" s="41"/>
    </row>
    <row r="44" spans="1:9" ht="13.2" hidden="1">
      <c r="A44" s="48" t="s">
        <v>73</v>
      </c>
      <c r="B44" s="48" t="s">
        <v>3725</v>
      </c>
      <c r="C44" s="48" t="s">
        <v>3752</v>
      </c>
      <c r="D44" s="48" t="s">
        <v>3726</v>
      </c>
      <c r="E44" s="45" t="s">
        <v>222</v>
      </c>
      <c r="F44" s="47">
        <v>100000000</v>
      </c>
      <c r="G44" s="41"/>
      <c r="H44" s="41"/>
      <c r="I44" s="41"/>
    </row>
    <row r="45" spans="1:9" ht="13.2" hidden="1">
      <c r="A45" s="48" t="s">
        <v>73</v>
      </c>
      <c r="B45" s="48" t="s">
        <v>3725</v>
      </c>
      <c r="C45" s="48" t="s">
        <v>3752</v>
      </c>
      <c r="D45" s="48" t="s">
        <v>3727</v>
      </c>
      <c r="E45" s="45" t="s">
        <v>223</v>
      </c>
      <c r="F45" s="47">
        <v>1192310000</v>
      </c>
      <c r="G45" s="41"/>
      <c r="H45" s="41"/>
      <c r="I45" s="41"/>
    </row>
    <row r="46" spans="1:9" ht="13.2" hidden="1">
      <c r="A46" s="48" t="s">
        <v>73</v>
      </c>
      <c r="B46" s="48" t="s">
        <v>3725</v>
      </c>
      <c r="C46" s="48" t="s">
        <v>3752</v>
      </c>
      <c r="D46" s="48" t="s">
        <v>3744</v>
      </c>
      <c r="E46" s="45" t="s">
        <v>224</v>
      </c>
      <c r="F46" s="47">
        <v>100000000</v>
      </c>
      <c r="G46" s="41"/>
      <c r="H46" s="41"/>
      <c r="I46" s="41"/>
    </row>
    <row r="47" spans="1:9" ht="26.4" hidden="1">
      <c r="A47" s="48" t="s">
        <v>73</v>
      </c>
      <c r="B47" s="48" t="s">
        <v>3725</v>
      </c>
      <c r="C47" s="48" t="s">
        <v>3752</v>
      </c>
      <c r="D47" s="48" t="s">
        <v>3729</v>
      </c>
      <c r="E47" s="45" t="s">
        <v>225</v>
      </c>
      <c r="F47" s="47">
        <v>50000000</v>
      </c>
      <c r="G47" s="41"/>
      <c r="H47" s="41"/>
      <c r="I47" s="41"/>
    </row>
    <row r="48" spans="1:9" ht="13.2" hidden="1">
      <c r="A48" s="48" t="s">
        <v>73</v>
      </c>
      <c r="B48" s="48" t="s">
        <v>3725</v>
      </c>
      <c r="C48" s="48" t="s">
        <v>3752</v>
      </c>
      <c r="D48" s="48" t="s">
        <v>3730</v>
      </c>
      <c r="E48" s="45" t="s">
        <v>226</v>
      </c>
      <c r="F48" s="47">
        <v>70000000</v>
      </c>
      <c r="G48" s="41"/>
      <c r="H48" s="41"/>
      <c r="I48" s="41"/>
    </row>
    <row r="49" spans="1:9" ht="13.2" hidden="1">
      <c r="A49" s="48" t="s">
        <v>73</v>
      </c>
      <c r="B49" s="48" t="s">
        <v>3725</v>
      </c>
      <c r="C49" s="48" t="s">
        <v>3752</v>
      </c>
      <c r="D49" s="48" t="s">
        <v>3731</v>
      </c>
      <c r="E49" s="45" t="s">
        <v>227</v>
      </c>
      <c r="F49" s="47">
        <v>100000000</v>
      </c>
      <c r="G49" s="41"/>
      <c r="H49" s="41"/>
      <c r="I49" s="41"/>
    </row>
    <row r="50" spans="1:9" ht="26.4" hidden="1">
      <c r="A50" s="48" t="s">
        <v>73</v>
      </c>
      <c r="B50" s="48" t="s">
        <v>3725</v>
      </c>
      <c r="C50" s="48" t="s">
        <v>3752</v>
      </c>
      <c r="D50" s="48" t="s">
        <v>3753</v>
      </c>
      <c r="E50" s="45" t="s">
        <v>228</v>
      </c>
      <c r="F50" s="47">
        <v>160000000</v>
      </c>
      <c r="G50" s="41"/>
      <c r="H50" s="41"/>
      <c r="I50" s="41"/>
    </row>
    <row r="51" spans="1:9" ht="13.2" hidden="1">
      <c r="A51" s="48" t="s">
        <v>73</v>
      </c>
      <c r="B51" s="48" t="s">
        <v>3725</v>
      </c>
      <c r="C51" s="48" t="s">
        <v>3752</v>
      </c>
      <c r="D51" s="48" t="s">
        <v>3732</v>
      </c>
      <c r="E51" s="45" t="s">
        <v>229</v>
      </c>
      <c r="F51" s="47">
        <v>180000000</v>
      </c>
      <c r="G51" s="41"/>
      <c r="H51" s="41"/>
      <c r="I51" s="41"/>
    </row>
    <row r="52" spans="1:9" ht="13.2" hidden="1">
      <c r="A52" s="48" t="s">
        <v>73</v>
      </c>
      <c r="B52" s="48" t="s">
        <v>3725</v>
      </c>
      <c r="C52" s="48" t="s">
        <v>3752</v>
      </c>
      <c r="D52" s="48" t="s">
        <v>3745</v>
      </c>
      <c r="E52" s="45" t="s">
        <v>230</v>
      </c>
      <c r="F52" s="47">
        <v>180000000</v>
      </c>
      <c r="G52" s="41"/>
      <c r="H52" s="41"/>
      <c r="I52" s="41"/>
    </row>
    <row r="53" spans="1:9" ht="26.4" hidden="1">
      <c r="A53" s="48" t="s">
        <v>73</v>
      </c>
      <c r="B53" s="48" t="s">
        <v>3725</v>
      </c>
      <c r="C53" s="48" t="s">
        <v>3752</v>
      </c>
      <c r="D53" s="48" t="s">
        <v>3752</v>
      </c>
      <c r="E53" s="45" t="s">
        <v>231</v>
      </c>
      <c r="F53" s="47">
        <v>100000000</v>
      </c>
      <c r="G53" s="41"/>
      <c r="H53" s="41"/>
      <c r="I53" s="41"/>
    </row>
    <row r="54" spans="1:9" ht="26.4" hidden="1">
      <c r="A54" s="48" t="s">
        <v>73</v>
      </c>
      <c r="B54" s="48" t="s">
        <v>3725</v>
      </c>
      <c r="C54" s="48" t="s">
        <v>3752</v>
      </c>
      <c r="D54" s="48" t="s">
        <v>3733</v>
      </c>
      <c r="E54" s="45" t="s">
        <v>232</v>
      </c>
      <c r="F54" s="47">
        <v>50000000</v>
      </c>
      <c r="G54" s="41"/>
      <c r="H54" s="41"/>
      <c r="I54" s="41"/>
    </row>
    <row r="55" spans="1:9" ht="13.2" hidden="1">
      <c r="A55" s="48" t="s">
        <v>73</v>
      </c>
      <c r="B55" s="48" t="s">
        <v>3725</v>
      </c>
      <c r="C55" s="48" t="s">
        <v>3752</v>
      </c>
      <c r="D55" s="48" t="s">
        <v>3754</v>
      </c>
      <c r="E55" s="45" t="s">
        <v>233</v>
      </c>
      <c r="F55" s="47">
        <v>100000000</v>
      </c>
      <c r="G55" s="41"/>
      <c r="H55" s="41"/>
      <c r="I55" s="41"/>
    </row>
    <row r="56" spans="1:9" ht="26.4" hidden="1">
      <c r="A56" s="48" t="s">
        <v>73</v>
      </c>
      <c r="B56" s="48" t="s">
        <v>3725</v>
      </c>
      <c r="C56" s="48" t="s">
        <v>3752</v>
      </c>
      <c r="D56" s="48" t="s">
        <v>3755</v>
      </c>
      <c r="E56" s="45" t="s">
        <v>234</v>
      </c>
      <c r="F56" s="47">
        <v>10000000</v>
      </c>
      <c r="G56" s="41"/>
      <c r="H56" s="41"/>
      <c r="I56" s="41"/>
    </row>
    <row r="57" spans="1:9" ht="13.2" hidden="1">
      <c r="A57" s="48" t="s">
        <v>73</v>
      </c>
      <c r="B57" s="48" t="s">
        <v>3725</v>
      </c>
      <c r="C57" s="48" t="s">
        <v>3752</v>
      </c>
      <c r="D57" s="48" t="s">
        <v>3738</v>
      </c>
      <c r="E57" s="45" t="s">
        <v>235</v>
      </c>
      <c r="F57" s="47">
        <v>31500000</v>
      </c>
      <c r="G57" s="41"/>
      <c r="H57" s="41"/>
      <c r="I57" s="41"/>
    </row>
    <row r="58" spans="1:9" ht="13.2" hidden="1">
      <c r="A58" s="48" t="s">
        <v>73</v>
      </c>
      <c r="B58" s="48" t="s">
        <v>3725</v>
      </c>
      <c r="C58" s="48" t="s">
        <v>3752</v>
      </c>
      <c r="D58" s="48" t="s">
        <v>3756</v>
      </c>
      <c r="E58" s="45" t="s">
        <v>236</v>
      </c>
      <c r="F58" s="47">
        <v>200000000</v>
      </c>
      <c r="G58" s="41"/>
      <c r="H58" s="41"/>
      <c r="I58" s="41"/>
    </row>
    <row r="59" spans="1:9" ht="26.4" hidden="1">
      <c r="A59" s="48" t="s">
        <v>73</v>
      </c>
      <c r="B59" s="48" t="s">
        <v>3725</v>
      </c>
      <c r="C59" s="48" t="s">
        <v>3752</v>
      </c>
      <c r="D59" s="48" t="s">
        <v>3739</v>
      </c>
      <c r="E59" s="45" t="s">
        <v>237</v>
      </c>
      <c r="F59" s="47">
        <v>150000000</v>
      </c>
      <c r="G59" s="41"/>
      <c r="H59" s="41"/>
      <c r="I59" s="41"/>
    </row>
    <row r="60" spans="1:9" ht="26.4" hidden="1">
      <c r="A60" s="48" t="s">
        <v>73</v>
      </c>
      <c r="B60" s="48" t="s">
        <v>3725</v>
      </c>
      <c r="C60" s="48" t="s">
        <v>3752</v>
      </c>
      <c r="D60" s="48" t="s">
        <v>3740</v>
      </c>
      <c r="E60" s="45" t="s">
        <v>238</v>
      </c>
      <c r="F60" s="47">
        <v>75000000</v>
      </c>
      <c r="G60" s="41"/>
      <c r="H60" s="41"/>
      <c r="I60" s="41"/>
    </row>
    <row r="61" spans="1:9" ht="26.4" hidden="1">
      <c r="A61" s="48" t="s">
        <v>73</v>
      </c>
      <c r="B61" s="48" t="s">
        <v>3725</v>
      </c>
      <c r="C61" s="48" t="s">
        <v>3752</v>
      </c>
      <c r="D61" s="48" t="s">
        <v>3757</v>
      </c>
      <c r="E61" s="45" t="s">
        <v>239</v>
      </c>
      <c r="F61" s="47">
        <v>75000000</v>
      </c>
      <c r="G61" s="41"/>
      <c r="H61" s="41"/>
      <c r="I61" s="41"/>
    </row>
    <row r="62" spans="1:9" ht="26.4" hidden="1">
      <c r="A62" s="48" t="s">
        <v>73</v>
      </c>
      <c r="B62" s="48" t="s">
        <v>3725</v>
      </c>
      <c r="C62" s="48" t="s">
        <v>3752</v>
      </c>
      <c r="D62" s="48" t="s">
        <v>3758</v>
      </c>
      <c r="E62" s="45" t="s">
        <v>240</v>
      </c>
      <c r="F62" s="47">
        <v>40000000</v>
      </c>
      <c r="G62" s="41"/>
      <c r="H62" s="41"/>
      <c r="I62" s="41"/>
    </row>
    <row r="63" spans="1:9" ht="26.4" hidden="1">
      <c r="A63" s="48" t="s">
        <v>73</v>
      </c>
      <c r="B63" s="48" t="s">
        <v>3725</v>
      </c>
      <c r="C63" s="48" t="s">
        <v>3752</v>
      </c>
      <c r="D63" s="48" t="s">
        <v>3759</v>
      </c>
      <c r="E63" s="51" t="s">
        <v>241</v>
      </c>
      <c r="F63" s="47">
        <v>65000000</v>
      </c>
      <c r="G63" s="41"/>
      <c r="H63" s="41"/>
      <c r="I63" s="41"/>
    </row>
    <row r="64" spans="1:9" ht="13.2" hidden="1">
      <c r="A64" s="48" t="s">
        <v>73</v>
      </c>
      <c r="B64" s="48" t="s">
        <v>3725</v>
      </c>
      <c r="C64" s="48" t="s">
        <v>3752</v>
      </c>
      <c r="D64" s="48" t="s">
        <v>3760</v>
      </c>
      <c r="E64" s="45" t="s">
        <v>242</v>
      </c>
      <c r="F64" s="47">
        <v>200000000</v>
      </c>
      <c r="G64" s="41"/>
      <c r="H64" s="41"/>
      <c r="I64" s="41"/>
    </row>
    <row r="65" spans="1:9" ht="13.2" hidden="1">
      <c r="A65" s="48" t="s">
        <v>73</v>
      </c>
      <c r="B65" s="48" t="s">
        <v>3725</v>
      </c>
      <c r="C65" s="48" t="s">
        <v>3752</v>
      </c>
      <c r="D65" s="48" t="s">
        <v>3761</v>
      </c>
      <c r="E65" s="45" t="s">
        <v>243</v>
      </c>
      <c r="F65" s="47">
        <v>200000000</v>
      </c>
      <c r="G65" s="41"/>
      <c r="H65" s="41"/>
      <c r="I65" s="41"/>
    </row>
    <row r="66" spans="1:9" ht="13.2" hidden="1">
      <c r="A66" s="48" t="s">
        <v>73</v>
      </c>
      <c r="B66" s="48" t="s">
        <v>3725</v>
      </c>
      <c r="C66" s="48" t="s">
        <v>3752</v>
      </c>
      <c r="D66" s="48" t="s">
        <v>3762</v>
      </c>
      <c r="E66" s="45" t="s">
        <v>244</v>
      </c>
      <c r="F66" s="47">
        <v>200000000</v>
      </c>
      <c r="G66" s="41"/>
      <c r="H66" s="41"/>
      <c r="I66" s="41"/>
    </row>
    <row r="67" spans="1:9" ht="13.2" hidden="1">
      <c r="A67" s="48" t="s">
        <v>73</v>
      </c>
      <c r="B67" s="48" t="s">
        <v>3725</v>
      </c>
      <c r="C67" s="48" t="s">
        <v>3752</v>
      </c>
      <c r="D67" s="48" t="s">
        <v>3763</v>
      </c>
      <c r="E67" s="45" t="s">
        <v>245</v>
      </c>
      <c r="F67" s="47">
        <v>60000000</v>
      </c>
      <c r="G67" s="41"/>
      <c r="H67" s="41"/>
      <c r="I67" s="41"/>
    </row>
    <row r="68" spans="1:9" ht="13.2" hidden="1">
      <c r="A68" s="48" t="s">
        <v>73</v>
      </c>
      <c r="B68" s="48" t="s">
        <v>3725</v>
      </c>
      <c r="C68" s="48" t="s">
        <v>3752</v>
      </c>
      <c r="D68" s="48" t="s">
        <v>3764</v>
      </c>
      <c r="E68" s="45" t="s">
        <v>246</v>
      </c>
      <c r="F68" s="47">
        <v>90000000</v>
      </c>
      <c r="G68" s="41"/>
      <c r="H68" s="41"/>
      <c r="I68" s="41"/>
    </row>
    <row r="69" spans="1:9" ht="13.2" hidden="1">
      <c r="A69" s="48" t="s">
        <v>73</v>
      </c>
      <c r="B69" s="48" t="s">
        <v>3725</v>
      </c>
      <c r="C69" s="48" t="s">
        <v>3752</v>
      </c>
      <c r="D69" s="48" t="s">
        <v>3765</v>
      </c>
      <c r="E69" s="45" t="s">
        <v>247</v>
      </c>
      <c r="F69" s="47">
        <v>200000000</v>
      </c>
      <c r="G69" s="41"/>
      <c r="H69" s="41"/>
      <c r="I69" s="41"/>
    </row>
    <row r="70" spans="1:9" ht="26.4" hidden="1">
      <c r="A70" s="48" t="s">
        <v>73</v>
      </c>
      <c r="B70" s="48" t="s">
        <v>3725</v>
      </c>
      <c r="C70" s="48" t="s">
        <v>3752</v>
      </c>
      <c r="D70" s="48" t="s">
        <v>3766</v>
      </c>
      <c r="E70" s="45" t="s">
        <v>248</v>
      </c>
      <c r="F70" s="47">
        <v>75000000</v>
      </c>
      <c r="G70" s="41"/>
      <c r="H70" s="41"/>
      <c r="I70" s="41"/>
    </row>
    <row r="71" spans="1:9" ht="26.4" hidden="1">
      <c r="A71" s="48" t="s">
        <v>73</v>
      </c>
      <c r="B71" s="48" t="s">
        <v>3725</v>
      </c>
      <c r="C71" s="48" t="s">
        <v>3752</v>
      </c>
      <c r="D71" s="48" t="s">
        <v>3767</v>
      </c>
      <c r="E71" s="45" t="s">
        <v>249</v>
      </c>
      <c r="F71" s="47">
        <v>75000000</v>
      </c>
      <c r="G71" s="41"/>
      <c r="H71" s="41"/>
      <c r="I71" s="41"/>
    </row>
    <row r="72" spans="1:9" ht="13.2" hidden="1">
      <c r="A72" s="48" t="s">
        <v>73</v>
      </c>
      <c r="B72" s="48" t="s">
        <v>3725</v>
      </c>
      <c r="C72" s="48" t="s">
        <v>3752</v>
      </c>
      <c r="D72" s="48" t="s">
        <v>3768</v>
      </c>
      <c r="E72" s="45" t="s">
        <v>250</v>
      </c>
      <c r="F72" s="47">
        <v>75000000</v>
      </c>
      <c r="G72" s="41"/>
      <c r="H72" s="41"/>
      <c r="I72" s="41"/>
    </row>
    <row r="73" spans="1:9" ht="13.2" hidden="1">
      <c r="A73" s="48" t="s">
        <v>73</v>
      </c>
      <c r="B73" s="48" t="s">
        <v>3725</v>
      </c>
      <c r="C73" s="48" t="s">
        <v>3752</v>
      </c>
      <c r="D73" s="48" t="s">
        <v>3769</v>
      </c>
      <c r="E73" s="45" t="s">
        <v>251</v>
      </c>
      <c r="F73" s="47">
        <v>100000000</v>
      </c>
      <c r="G73" s="41"/>
      <c r="H73" s="41"/>
      <c r="I73" s="41"/>
    </row>
    <row r="74" spans="1:9" ht="13.2" hidden="1">
      <c r="A74" s="48" t="s">
        <v>73</v>
      </c>
      <c r="B74" s="48" t="s">
        <v>3725</v>
      </c>
      <c r="C74" s="48" t="s">
        <v>3752</v>
      </c>
      <c r="D74" s="48" t="s">
        <v>3770</v>
      </c>
      <c r="E74" s="45" t="s">
        <v>252</v>
      </c>
      <c r="F74" s="47">
        <v>30000000</v>
      </c>
      <c r="G74" s="41"/>
      <c r="H74" s="41"/>
      <c r="I74" s="41"/>
    </row>
    <row r="75" spans="1:9" ht="13.2" hidden="1">
      <c r="A75" s="48" t="s">
        <v>73</v>
      </c>
      <c r="B75" s="48" t="s">
        <v>3725</v>
      </c>
      <c r="C75" s="48" t="s">
        <v>3752</v>
      </c>
      <c r="D75" s="48" t="s">
        <v>3771</v>
      </c>
      <c r="E75" s="45" t="s">
        <v>253</v>
      </c>
      <c r="F75" s="47">
        <v>25000000</v>
      </c>
      <c r="G75" s="41"/>
      <c r="H75" s="41"/>
      <c r="I75" s="41"/>
    </row>
    <row r="76" spans="1:9" ht="13.2" hidden="1">
      <c r="A76" s="48" t="s">
        <v>73</v>
      </c>
      <c r="B76" s="48" t="s">
        <v>3725</v>
      </c>
      <c r="C76" s="48" t="s">
        <v>3752</v>
      </c>
      <c r="D76" s="48" t="s">
        <v>3772</v>
      </c>
      <c r="E76" s="45" t="s">
        <v>254</v>
      </c>
      <c r="F76" s="47">
        <v>30000000</v>
      </c>
      <c r="G76" s="41"/>
      <c r="H76" s="41"/>
      <c r="I76" s="41"/>
    </row>
    <row r="77" spans="1:9" ht="26.4" hidden="1">
      <c r="A77" s="48" t="s">
        <v>73</v>
      </c>
      <c r="B77" s="48" t="s">
        <v>3725</v>
      </c>
      <c r="C77" s="48" t="s">
        <v>3752</v>
      </c>
      <c r="D77" s="48" t="s">
        <v>3773</v>
      </c>
      <c r="E77" s="45" t="s">
        <v>255</v>
      </c>
      <c r="F77" s="47">
        <v>10000000</v>
      </c>
      <c r="G77" s="41"/>
      <c r="H77" s="41"/>
      <c r="I77" s="41"/>
    </row>
    <row r="78" spans="1:9" ht="26.4" hidden="1">
      <c r="A78" s="48" t="s">
        <v>73</v>
      </c>
      <c r="B78" s="48" t="s">
        <v>3725</v>
      </c>
      <c r="C78" s="48" t="s">
        <v>3752</v>
      </c>
      <c r="D78" s="48" t="s">
        <v>3774</v>
      </c>
      <c r="E78" s="45" t="s">
        <v>256</v>
      </c>
      <c r="F78" s="47">
        <v>18100000</v>
      </c>
      <c r="G78" s="41"/>
      <c r="H78" s="41"/>
      <c r="I78" s="41"/>
    </row>
    <row r="79" spans="1:9" ht="13.2" hidden="1">
      <c r="A79" s="48" t="s">
        <v>73</v>
      </c>
      <c r="B79" s="48" t="s">
        <v>3725</v>
      </c>
      <c r="C79" s="48" t="s">
        <v>3752</v>
      </c>
      <c r="D79" s="48" t="s">
        <v>3775</v>
      </c>
      <c r="E79" s="45" t="s">
        <v>257</v>
      </c>
      <c r="F79" s="47">
        <v>75000000</v>
      </c>
      <c r="G79" s="41"/>
      <c r="H79" s="41"/>
      <c r="I79" s="41"/>
    </row>
    <row r="80" spans="1:9" ht="13.2" hidden="1">
      <c r="A80" s="48" t="s">
        <v>73</v>
      </c>
      <c r="B80" s="48" t="s">
        <v>3725</v>
      </c>
      <c r="C80" s="48" t="s">
        <v>3752</v>
      </c>
      <c r="D80" s="48" t="s">
        <v>3776</v>
      </c>
      <c r="E80" s="45" t="s">
        <v>258</v>
      </c>
      <c r="F80" s="47">
        <v>51000000</v>
      </c>
      <c r="G80" s="41"/>
      <c r="H80" s="41"/>
      <c r="I80" s="41"/>
    </row>
    <row r="81" spans="1:9" ht="13.2" hidden="1">
      <c r="A81" s="48" t="s">
        <v>73</v>
      </c>
      <c r="B81" s="48" t="s">
        <v>3725</v>
      </c>
      <c r="C81" s="48" t="s">
        <v>3752</v>
      </c>
      <c r="D81" s="48" t="s">
        <v>3777</v>
      </c>
      <c r="E81" s="45" t="s">
        <v>259</v>
      </c>
      <c r="F81" s="47">
        <v>75000000</v>
      </c>
      <c r="G81" s="41"/>
      <c r="H81" s="41"/>
      <c r="I81" s="41"/>
    </row>
    <row r="82" spans="1:9" ht="26.4" hidden="1">
      <c r="A82" s="48" t="s">
        <v>73</v>
      </c>
      <c r="B82" s="48" t="s">
        <v>3725</v>
      </c>
      <c r="C82" s="48" t="s">
        <v>3752</v>
      </c>
      <c r="D82" s="48" t="s">
        <v>3778</v>
      </c>
      <c r="E82" s="51" t="s">
        <v>260</v>
      </c>
      <c r="F82" s="47">
        <v>50000000</v>
      </c>
      <c r="G82" s="41"/>
      <c r="H82" s="41"/>
      <c r="I82" s="41"/>
    </row>
    <row r="83" spans="1:9" ht="26.4" hidden="1">
      <c r="A83" s="48" t="s">
        <v>73</v>
      </c>
      <c r="B83" s="48" t="s">
        <v>3725</v>
      </c>
      <c r="C83" s="48" t="s">
        <v>3752</v>
      </c>
      <c r="D83" s="48" t="s">
        <v>3779</v>
      </c>
      <c r="E83" s="51" t="s">
        <v>261</v>
      </c>
      <c r="F83" s="47">
        <v>35527000</v>
      </c>
      <c r="G83" s="41"/>
      <c r="H83" s="41"/>
      <c r="I83" s="41"/>
    </row>
    <row r="84" spans="1:9" ht="52.8" hidden="1">
      <c r="A84" s="48" t="s">
        <v>73</v>
      </c>
      <c r="B84" s="48" t="s">
        <v>3725</v>
      </c>
      <c r="C84" s="48" t="s">
        <v>3752</v>
      </c>
      <c r="D84" s="48" t="s">
        <v>3780</v>
      </c>
      <c r="E84" s="51" t="s">
        <v>262</v>
      </c>
      <c r="F84" s="47">
        <v>231900000</v>
      </c>
      <c r="G84" s="41"/>
      <c r="H84" s="41"/>
      <c r="I84" s="41"/>
    </row>
    <row r="85" spans="1:9" ht="52.8" hidden="1">
      <c r="A85" s="48" t="s">
        <v>73</v>
      </c>
      <c r="B85" s="48" t="s">
        <v>3725</v>
      </c>
      <c r="C85" s="48" t="s">
        <v>3752</v>
      </c>
      <c r="D85" s="48" t="s">
        <v>3781</v>
      </c>
      <c r="E85" s="51" t="s">
        <v>263</v>
      </c>
      <c r="F85" s="47">
        <v>207779000</v>
      </c>
      <c r="G85" s="41"/>
      <c r="H85" s="41"/>
      <c r="I85" s="41"/>
    </row>
    <row r="86" spans="1:9" ht="13.2" hidden="1">
      <c r="A86" s="48" t="s">
        <v>73</v>
      </c>
      <c r="B86" s="48" t="s">
        <v>3725</v>
      </c>
      <c r="C86" s="48" t="s">
        <v>3752</v>
      </c>
      <c r="D86" s="48" t="s">
        <v>3782</v>
      </c>
      <c r="E86" s="45" t="s">
        <v>264</v>
      </c>
      <c r="F86" s="47">
        <v>100000000</v>
      </c>
      <c r="G86" s="41"/>
      <c r="H86" s="41"/>
      <c r="I86" s="41"/>
    </row>
    <row r="87" spans="1:9" ht="13.2" hidden="1">
      <c r="A87" s="48" t="s">
        <v>73</v>
      </c>
      <c r="B87" s="48" t="s">
        <v>3725</v>
      </c>
      <c r="C87" s="48" t="s">
        <v>3752</v>
      </c>
      <c r="D87" s="48" t="s">
        <v>3783</v>
      </c>
      <c r="E87" s="45" t="s">
        <v>265</v>
      </c>
      <c r="F87" s="47">
        <v>10000000</v>
      </c>
      <c r="G87" s="41"/>
      <c r="H87" s="41"/>
      <c r="I87" s="41"/>
    </row>
    <row r="88" spans="1:9" ht="26.4" hidden="1">
      <c r="A88" s="48" t="s">
        <v>73</v>
      </c>
      <c r="B88" s="48" t="s">
        <v>3725</v>
      </c>
      <c r="C88" s="48" t="s">
        <v>3752</v>
      </c>
      <c r="D88" s="48" t="s">
        <v>3784</v>
      </c>
      <c r="E88" s="45" t="s">
        <v>266</v>
      </c>
      <c r="F88" s="47">
        <v>6538350000</v>
      </c>
      <c r="G88" s="41"/>
      <c r="H88" s="41"/>
      <c r="I88" s="41"/>
    </row>
    <row r="89" spans="1:9" ht="26.4" hidden="1">
      <c r="A89" s="48" t="s">
        <v>73</v>
      </c>
      <c r="B89" s="48" t="s">
        <v>3725</v>
      </c>
      <c r="C89" s="48" t="s">
        <v>3752</v>
      </c>
      <c r="D89" s="48" t="s">
        <v>3785</v>
      </c>
      <c r="E89" s="45" t="s">
        <v>267</v>
      </c>
      <c r="F89" s="47">
        <v>8472552500</v>
      </c>
      <c r="G89" s="41"/>
      <c r="H89" s="41"/>
      <c r="I89" s="41"/>
    </row>
    <row r="90" spans="1:9" ht="13.2" hidden="1">
      <c r="A90" s="48" t="s">
        <v>73</v>
      </c>
      <c r="B90" s="48" t="s">
        <v>3725</v>
      </c>
      <c r="C90" s="48" t="s">
        <v>3752</v>
      </c>
      <c r="D90" s="48" t="s">
        <v>3786</v>
      </c>
      <c r="E90" s="45" t="s">
        <v>268</v>
      </c>
      <c r="F90" s="47">
        <v>40695000</v>
      </c>
      <c r="G90" s="41"/>
      <c r="H90" s="41"/>
      <c r="I90" s="41"/>
    </row>
    <row r="91" spans="1:9" ht="26.4" hidden="1">
      <c r="A91" s="48" t="s">
        <v>73</v>
      </c>
      <c r="B91" s="48" t="s">
        <v>3725</v>
      </c>
      <c r="C91" s="48" t="s">
        <v>3752</v>
      </c>
      <c r="D91" s="48" t="s">
        <v>3787</v>
      </c>
      <c r="E91" s="45" t="s">
        <v>269</v>
      </c>
      <c r="F91" s="47">
        <v>385751000</v>
      </c>
      <c r="G91" s="41"/>
      <c r="H91" s="41"/>
      <c r="I91" s="41"/>
    </row>
    <row r="92" spans="1:9" ht="26.4" hidden="1">
      <c r="A92" s="48" t="s">
        <v>73</v>
      </c>
      <c r="B92" s="48" t="s">
        <v>3725</v>
      </c>
      <c r="C92" s="48" t="s">
        <v>3752</v>
      </c>
      <c r="D92" s="48" t="s">
        <v>3788</v>
      </c>
      <c r="E92" s="45" t="s">
        <v>270</v>
      </c>
      <c r="F92" s="47">
        <v>347000000</v>
      </c>
      <c r="G92" s="41"/>
      <c r="H92" s="41"/>
      <c r="I92" s="41"/>
    </row>
    <row r="93" spans="1:9" ht="13.2" hidden="1">
      <c r="A93" s="48" t="s">
        <v>73</v>
      </c>
      <c r="B93" s="48" t="s">
        <v>3725</v>
      </c>
      <c r="C93" s="48" t="s">
        <v>3752</v>
      </c>
      <c r="D93" s="48" t="s">
        <v>3789</v>
      </c>
      <c r="E93" s="45" t="s">
        <v>271</v>
      </c>
      <c r="F93" s="47">
        <v>50000000</v>
      </c>
      <c r="G93" s="41"/>
      <c r="H93" s="41"/>
      <c r="I93" s="41"/>
    </row>
    <row r="94" spans="1:9" ht="26.4" hidden="1">
      <c r="A94" s="48" t="s">
        <v>73</v>
      </c>
      <c r="B94" s="48" t="s">
        <v>3725</v>
      </c>
      <c r="C94" s="48" t="s">
        <v>3752</v>
      </c>
      <c r="D94" s="48" t="s">
        <v>3790</v>
      </c>
      <c r="E94" s="45" t="s">
        <v>272</v>
      </c>
      <c r="F94" s="47">
        <v>75000000</v>
      </c>
      <c r="G94" s="41"/>
      <c r="H94" s="41"/>
      <c r="I94" s="41"/>
    </row>
    <row r="95" spans="1:9" ht="13.2" hidden="1">
      <c r="A95" s="48" t="s">
        <v>73</v>
      </c>
      <c r="B95" s="48" t="s">
        <v>3725</v>
      </c>
      <c r="C95" s="48" t="s">
        <v>3733</v>
      </c>
      <c r="D95" s="45"/>
      <c r="E95" s="49" t="s">
        <v>273</v>
      </c>
      <c r="F95" s="47">
        <v>18369214000</v>
      </c>
      <c r="G95" s="41"/>
      <c r="H95" s="41"/>
      <c r="I95" s="41"/>
    </row>
    <row r="96" spans="1:9" ht="13.2" hidden="1">
      <c r="A96" s="48" t="s">
        <v>73</v>
      </c>
      <c r="B96" s="48" t="s">
        <v>3725</v>
      </c>
      <c r="C96" s="48" t="s">
        <v>3733</v>
      </c>
      <c r="D96" s="48" t="s">
        <v>3756</v>
      </c>
      <c r="E96" s="45" t="s">
        <v>274</v>
      </c>
      <c r="F96" s="47">
        <v>111500000</v>
      </c>
      <c r="G96" s="41"/>
      <c r="H96" s="41"/>
      <c r="I96" s="41"/>
    </row>
    <row r="97" spans="1:9" ht="13.2" hidden="1">
      <c r="A97" s="48" t="s">
        <v>73</v>
      </c>
      <c r="B97" s="48" t="s">
        <v>3725</v>
      </c>
      <c r="C97" s="48" t="s">
        <v>3733</v>
      </c>
      <c r="D97" s="48" t="s">
        <v>3742</v>
      </c>
      <c r="E97" s="45" t="s">
        <v>275</v>
      </c>
      <c r="F97" s="47">
        <v>200000000</v>
      </c>
      <c r="G97" s="41"/>
      <c r="H97" s="41"/>
      <c r="I97" s="41"/>
    </row>
    <row r="98" spans="1:9" ht="26.4" hidden="1">
      <c r="A98" s="48" t="s">
        <v>73</v>
      </c>
      <c r="B98" s="48" t="s">
        <v>3725</v>
      </c>
      <c r="C98" s="48" t="s">
        <v>3733</v>
      </c>
      <c r="D98" s="48" t="s">
        <v>3791</v>
      </c>
      <c r="E98" s="45" t="s">
        <v>276</v>
      </c>
      <c r="F98" s="47">
        <v>180000000</v>
      </c>
      <c r="G98" s="41"/>
      <c r="H98" s="41"/>
      <c r="I98" s="41"/>
    </row>
    <row r="99" spans="1:9" ht="13.2" hidden="1">
      <c r="A99" s="48" t="s">
        <v>73</v>
      </c>
      <c r="B99" s="48" t="s">
        <v>3725</v>
      </c>
      <c r="C99" s="48" t="s">
        <v>3733</v>
      </c>
      <c r="D99" s="48" t="s">
        <v>3748</v>
      </c>
      <c r="E99" s="45" t="s">
        <v>277</v>
      </c>
      <c r="F99" s="47">
        <v>50000000</v>
      </c>
      <c r="G99" s="41"/>
      <c r="H99" s="41"/>
      <c r="I99" s="41"/>
    </row>
    <row r="100" spans="1:9" ht="13.2" hidden="1">
      <c r="A100" s="48" t="s">
        <v>73</v>
      </c>
      <c r="B100" s="48" t="s">
        <v>3725</v>
      </c>
      <c r="C100" s="48" t="s">
        <v>3733</v>
      </c>
      <c r="D100" s="48" t="s">
        <v>3749</v>
      </c>
      <c r="E100" s="45" t="s">
        <v>278</v>
      </c>
      <c r="F100" s="47">
        <v>55000000</v>
      </c>
      <c r="G100" s="41"/>
      <c r="H100" s="41"/>
      <c r="I100" s="41"/>
    </row>
    <row r="101" spans="1:9" ht="13.2" hidden="1">
      <c r="A101" s="48" t="s">
        <v>73</v>
      </c>
      <c r="B101" s="48" t="s">
        <v>3725</v>
      </c>
      <c r="C101" s="48" t="s">
        <v>3733</v>
      </c>
      <c r="D101" s="48" t="s">
        <v>3792</v>
      </c>
      <c r="E101" s="45" t="s">
        <v>279</v>
      </c>
      <c r="F101" s="47">
        <v>100000000</v>
      </c>
      <c r="G101" s="41"/>
      <c r="H101" s="41"/>
      <c r="I101" s="41"/>
    </row>
    <row r="102" spans="1:9" ht="26.4" hidden="1">
      <c r="A102" s="48" t="s">
        <v>73</v>
      </c>
      <c r="B102" s="48" t="s">
        <v>3725</v>
      </c>
      <c r="C102" s="48" t="s">
        <v>3733</v>
      </c>
      <c r="D102" s="48" t="s">
        <v>3793</v>
      </c>
      <c r="E102" s="45" t="s">
        <v>280</v>
      </c>
      <c r="F102" s="47">
        <v>17800000</v>
      </c>
      <c r="G102" s="41"/>
      <c r="H102" s="41"/>
      <c r="I102" s="41"/>
    </row>
    <row r="103" spans="1:9" ht="26.4" hidden="1">
      <c r="A103" s="48" t="s">
        <v>73</v>
      </c>
      <c r="B103" s="48" t="s">
        <v>3725</v>
      </c>
      <c r="C103" s="48" t="s">
        <v>3733</v>
      </c>
      <c r="D103" s="48" t="s">
        <v>3794</v>
      </c>
      <c r="E103" s="45" t="s">
        <v>281</v>
      </c>
      <c r="F103" s="47">
        <v>15700000</v>
      </c>
      <c r="G103" s="41"/>
      <c r="H103" s="41"/>
      <c r="I103" s="41"/>
    </row>
    <row r="104" spans="1:9" ht="13.2" hidden="1">
      <c r="A104" s="48" t="s">
        <v>73</v>
      </c>
      <c r="B104" s="48" t="s">
        <v>3725</v>
      </c>
      <c r="C104" s="48" t="s">
        <v>3733</v>
      </c>
      <c r="D104" s="48" t="s">
        <v>3795</v>
      </c>
      <c r="E104" s="45" t="s">
        <v>282</v>
      </c>
      <c r="F104" s="47">
        <v>30000000</v>
      </c>
      <c r="G104" s="41"/>
      <c r="H104" s="41"/>
      <c r="I104" s="41"/>
    </row>
    <row r="105" spans="1:9" ht="39.6" hidden="1">
      <c r="A105" s="48" t="s">
        <v>73</v>
      </c>
      <c r="B105" s="48" t="s">
        <v>3725</v>
      </c>
      <c r="C105" s="48" t="s">
        <v>3733</v>
      </c>
      <c r="D105" s="48" t="s">
        <v>3796</v>
      </c>
      <c r="E105" s="51" t="s">
        <v>283</v>
      </c>
      <c r="F105" s="47">
        <v>366000000</v>
      </c>
      <c r="G105" s="41"/>
      <c r="H105" s="41"/>
      <c r="I105" s="41"/>
    </row>
    <row r="106" spans="1:9" ht="52.8" hidden="1">
      <c r="A106" s="48" t="s">
        <v>73</v>
      </c>
      <c r="B106" s="48" t="s">
        <v>3725</v>
      </c>
      <c r="C106" s="48" t="s">
        <v>3733</v>
      </c>
      <c r="D106" s="48" t="s">
        <v>3797</v>
      </c>
      <c r="E106" s="51" t="s">
        <v>284</v>
      </c>
      <c r="F106" s="47">
        <v>420000000</v>
      </c>
      <c r="G106" s="41"/>
      <c r="H106" s="41"/>
      <c r="I106" s="41"/>
    </row>
    <row r="107" spans="1:9" ht="13.2" hidden="1">
      <c r="A107" s="48" t="s">
        <v>73</v>
      </c>
      <c r="B107" s="48" t="s">
        <v>3725</v>
      </c>
      <c r="C107" s="48" t="s">
        <v>3733</v>
      </c>
      <c r="D107" s="48" t="s">
        <v>3772</v>
      </c>
      <c r="E107" s="45" t="s">
        <v>285</v>
      </c>
      <c r="F107" s="47">
        <v>310000000</v>
      </c>
      <c r="G107" s="41"/>
      <c r="H107" s="41"/>
      <c r="I107" s="41"/>
    </row>
    <row r="108" spans="1:9" ht="13.2" hidden="1">
      <c r="A108" s="48" t="s">
        <v>73</v>
      </c>
      <c r="B108" s="48" t="s">
        <v>3725</v>
      </c>
      <c r="C108" s="48" t="s">
        <v>3733</v>
      </c>
      <c r="D108" s="48" t="s">
        <v>3773</v>
      </c>
      <c r="E108" s="45" t="s">
        <v>286</v>
      </c>
      <c r="F108" s="47">
        <v>200000000</v>
      </c>
      <c r="G108" s="41"/>
      <c r="H108" s="41"/>
      <c r="I108" s="41"/>
    </row>
    <row r="109" spans="1:9" ht="26.4" hidden="1">
      <c r="A109" s="48" t="s">
        <v>73</v>
      </c>
      <c r="B109" s="48" t="s">
        <v>3725</v>
      </c>
      <c r="C109" s="48" t="s">
        <v>3733</v>
      </c>
      <c r="D109" s="48" t="s">
        <v>3774</v>
      </c>
      <c r="E109" s="45" t="s">
        <v>287</v>
      </c>
      <c r="F109" s="47">
        <v>6781014000</v>
      </c>
      <c r="G109" s="41"/>
      <c r="H109" s="41"/>
      <c r="I109" s="41"/>
    </row>
    <row r="110" spans="1:9" ht="26.4" hidden="1">
      <c r="A110" s="48" t="s">
        <v>73</v>
      </c>
      <c r="B110" s="48" t="s">
        <v>3725</v>
      </c>
      <c r="C110" s="48" t="s">
        <v>3733</v>
      </c>
      <c r="D110" s="48" t="s">
        <v>3775</v>
      </c>
      <c r="E110" s="45" t="s">
        <v>288</v>
      </c>
      <c r="F110" s="47">
        <v>405600000</v>
      </c>
      <c r="G110" s="41"/>
      <c r="H110" s="41"/>
      <c r="I110" s="41"/>
    </row>
    <row r="111" spans="1:9" ht="26.4" hidden="1">
      <c r="A111" s="48" t="s">
        <v>73</v>
      </c>
      <c r="B111" s="48" t="s">
        <v>3725</v>
      </c>
      <c r="C111" s="48" t="s">
        <v>3733</v>
      </c>
      <c r="D111" s="48" t="s">
        <v>3775</v>
      </c>
      <c r="E111" s="45" t="s">
        <v>289</v>
      </c>
      <c r="F111" s="47">
        <v>6801600000</v>
      </c>
      <c r="G111" s="41"/>
      <c r="H111" s="41"/>
      <c r="I111" s="41"/>
    </row>
    <row r="112" spans="1:9" ht="26.4" hidden="1">
      <c r="A112" s="48" t="s">
        <v>73</v>
      </c>
      <c r="B112" s="48" t="s">
        <v>3725</v>
      </c>
      <c r="C112" s="48" t="s">
        <v>3733</v>
      </c>
      <c r="D112" s="48" t="s">
        <v>3776</v>
      </c>
      <c r="E112" s="45" t="s">
        <v>290</v>
      </c>
      <c r="F112" s="47">
        <v>1400000000</v>
      </c>
      <c r="G112" s="41"/>
      <c r="H112" s="41"/>
      <c r="I112" s="41"/>
    </row>
    <row r="113" spans="1:9" ht="13.2" hidden="1">
      <c r="A113" s="48" t="s">
        <v>73</v>
      </c>
      <c r="B113" s="48" t="s">
        <v>3725</v>
      </c>
      <c r="C113" s="48" t="s">
        <v>3733</v>
      </c>
      <c r="D113" s="48" t="s">
        <v>3798</v>
      </c>
      <c r="E113" s="45" t="s">
        <v>291</v>
      </c>
      <c r="F113" s="47">
        <v>50000000</v>
      </c>
      <c r="G113" s="41"/>
      <c r="H113" s="41"/>
      <c r="I113" s="41"/>
    </row>
    <row r="114" spans="1:9" ht="13.2" hidden="1">
      <c r="A114" s="48" t="s">
        <v>73</v>
      </c>
      <c r="B114" s="48" t="s">
        <v>3725</v>
      </c>
      <c r="C114" s="48" t="s">
        <v>3733</v>
      </c>
      <c r="D114" s="48" t="s">
        <v>3799</v>
      </c>
      <c r="E114" s="45" t="s">
        <v>292</v>
      </c>
      <c r="F114" s="47">
        <v>75000000</v>
      </c>
      <c r="G114" s="41"/>
      <c r="H114" s="41"/>
      <c r="I114" s="41"/>
    </row>
    <row r="115" spans="1:9" ht="26.4" hidden="1">
      <c r="A115" s="48" t="s">
        <v>73</v>
      </c>
      <c r="B115" s="48" t="s">
        <v>3725</v>
      </c>
      <c r="C115" s="48" t="s">
        <v>3733</v>
      </c>
      <c r="D115" s="48" t="s">
        <v>3800</v>
      </c>
      <c r="E115" s="45" t="s">
        <v>293</v>
      </c>
      <c r="F115" s="47">
        <v>200000000</v>
      </c>
      <c r="G115" s="41"/>
      <c r="H115" s="41"/>
      <c r="I115" s="41"/>
    </row>
    <row r="116" spans="1:9" ht="26.4" hidden="1">
      <c r="A116" s="48" t="s">
        <v>73</v>
      </c>
      <c r="B116" s="48" t="s">
        <v>3725</v>
      </c>
      <c r="C116" s="48" t="s">
        <v>3733</v>
      </c>
      <c r="D116" s="48" t="s">
        <v>3801</v>
      </c>
      <c r="E116" s="45" t="s">
        <v>294</v>
      </c>
      <c r="F116" s="47">
        <v>200000000</v>
      </c>
      <c r="G116" s="41"/>
      <c r="H116" s="41"/>
      <c r="I116" s="41"/>
    </row>
    <row r="117" spans="1:9" ht="13.2" hidden="1">
      <c r="A117" s="48" t="s">
        <v>73</v>
      </c>
      <c r="B117" s="48" t="s">
        <v>3725</v>
      </c>
      <c r="C117" s="48" t="s">
        <v>3733</v>
      </c>
      <c r="D117" s="48" t="s">
        <v>3802</v>
      </c>
      <c r="E117" s="45" t="s">
        <v>295</v>
      </c>
      <c r="F117" s="47">
        <v>200000000</v>
      </c>
      <c r="G117" s="41"/>
      <c r="H117" s="41"/>
      <c r="I117" s="41"/>
    </row>
    <row r="118" spans="1:9" ht="13.2" hidden="1">
      <c r="A118" s="48" t="s">
        <v>73</v>
      </c>
      <c r="B118" s="48" t="s">
        <v>3725</v>
      </c>
      <c r="C118" s="48" t="s">
        <v>3733</v>
      </c>
      <c r="D118" s="48" t="s">
        <v>3803</v>
      </c>
      <c r="E118" s="45" t="s">
        <v>296</v>
      </c>
      <c r="F118" s="47">
        <v>200000000</v>
      </c>
      <c r="G118" s="41"/>
      <c r="H118" s="41"/>
      <c r="I118" s="41"/>
    </row>
    <row r="119" spans="1:9" ht="13.2" hidden="1">
      <c r="A119" s="48" t="s">
        <v>73</v>
      </c>
      <c r="B119" s="48" t="s">
        <v>3725</v>
      </c>
      <c r="C119" s="48" t="s">
        <v>3734</v>
      </c>
      <c r="D119" s="45"/>
      <c r="E119" s="49" t="s">
        <v>297</v>
      </c>
      <c r="F119" s="47">
        <v>953000000</v>
      </c>
      <c r="G119" s="41"/>
      <c r="H119" s="41"/>
      <c r="I119" s="41"/>
    </row>
    <row r="120" spans="1:9" ht="13.2" hidden="1">
      <c r="A120" s="48" t="s">
        <v>73</v>
      </c>
      <c r="B120" s="48" t="s">
        <v>3725</v>
      </c>
      <c r="C120" s="48" t="s">
        <v>3734</v>
      </c>
      <c r="D120" s="48" t="s">
        <v>3744</v>
      </c>
      <c r="E120" s="45" t="s">
        <v>298</v>
      </c>
      <c r="F120" s="47">
        <v>36000000</v>
      </c>
      <c r="G120" s="41"/>
      <c r="H120" s="41"/>
      <c r="I120" s="41"/>
    </row>
    <row r="121" spans="1:9" ht="13.2" hidden="1">
      <c r="A121" s="48" t="s">
        <v>73</v>
      </c>
      <c r="B121" s="48" t="s">
        <v>3725</v>
      </c>
      <c r="C121" s="48" t="s">
        <v>3734</v>
      </c>
      <c r="D121" s="48" t="s">
        <v>3804</v>
      </c>
      <c r="E121" s="45" t="s">
        <v>299</v>
      </c>
      <c r="F121" s="47">
        <v>100000000</v>
      </c>
      <c r="G121" s="41"/>
      <c r="H121" s="41"/>
      <c r="I121" s="41"/>
    </row>
    <row r="122" spans="1:9" ht="13.2" hidden="1">
      <c r="A122" s="48" t="s">
        <v>73</v>
      </c>
      <c r="B122" s="48" t="s">
        <v>3725</v>
      </c>
      <c r="C122" s="48" t="s">
        <v>3734</v>
      </c>
      <c r="D122" s="48" t="s">
        <v>3805</v>
      </c>
      <c r="E122" s="45" t="s">
        <v>300</v>
      </c>
      <c r="F122" s="47">
        <v>40000000</v>
      </c>
      <c r="G122" s="41"/>
      <c r="H122" s="41"/>
      <c r="I122" s="41"/>
    </row>
    <row r="123" spans="1:9" ht="13.2" hidden="1">
      <c r="A123" s="48" t="s">
        <v>73</v>
      </c>
      <c r="B123" s="48" t="s">
        <v>3725</v>
      </c>
      <c r="C123" s="48" t="s">
        <v>3734</v>
      </c>
      <c r="D123" s="48" t="s">
        <v>3731</v>
      </c>
      <c r="E123" s="45" t="s">
        <v>301</v>
      </c>
      <c r="F123" s="47">
        <v>25000000</v>
      </c>
      <c r="G123" s="41"/>
      <c r="H123" s="41"/>
      <c r="I123" s="41"/>
    </row>
    <row r="124" spans="1:9" ht="26.4" hidden="1">
      <c r="A124" s="48" t="s">
        <v>73</v>
      </c>
      <c r="B124" s="48" t="s">
        <v>3725</v>
      </c>
      <c r="C124" s="48" t="s">
        <v>3734</v>
      </c>
      <c r="D124" s="48" t="s">
        <v>3745</v>
      </c>
      <c r="E124" s="45" t="s">
        <v>302</v>
      </c>
      <c r="F124" s="47">
        <v>35000000</v>
      </c>
      <c r="G124" s="41"/>
      <c r="H124" s="41"/>
      <c r="I124" s="41"/>
    </row>
    <row r="125" spans="1:9" ht="26.4" hidden="1">
      <c r="A125" s="48" t="s">
        <v>73</v>
      </c>
      <c r="B125" s="48" t="s">
        <v>3725</v>
      </c>
      <c r="C125" s="48" t="s">
        <v>3734</v>
      </c>
      <c r="D125" s="48" t="s">
        <v>3752</v>
      </c>
      <c r="E125" s="45" t="s">
        <v>303</v>
      </c>
      <c r="F125" s="47">
        <v>40000000</v>
      </c>
      <c r="G125" s="41"/>
      <c r="H125" s="41"/>
      <c r="I125" s="41"/>
    </row>
    <row r="126" spans="1:9" ht="26.4" hidden="1">
      <c r="A126" s="48" t="s">
        <v>73</v>
      </c>
      <c r="B126" s="48" t="s">
        <v>3725</v>
      </c>
      <c r="C126" s="48" t="s">
        <v>3734</v>
      </c>
      <c r="D126" s="48" t="s">
        <v>3734</v>
      </c>
      <c r="E126" s="45" t="s">
        <v>304</v>
      </c>
      <c r="F126" s="47">
        <v>100000000</v>
      </c>
      <c r="G126" s="41"/>
      <c r="H126" s="41"/>
      <c r="I126" s="41"/>
    </row>
    <row r="127" spans="1:9" ht="13.2" hidden="1">
      <c r="A127" s="48" t="s">
        <v>73</v>
      </c>
      <c r="B127" s="48" t="s">
        <v>3725</v>
      </c>
      <c r="C127" s="48" t="s">
        <v>3734</v>
      </c>
      <c r="D127" s="48" t="s">
        <v>3806</v>
      </c>
      <c r="E127" s="45" t="s">
        <v>305</v>
      </c>
      <c r="F127" s="47">
        <v>100000000</v>
      </c>
      <c r="G127" s="41"/>
      <c r="H127" s="41"/>
      <c r="I127" s="41"/>
    </row>
    <row r="128" spans="1:9" ht="26.4" hidden="1">
      <c r="A128" s="48" t="s">
        <v>73</v>
      </c>
      <c r="B128" s="48" t="s">
        <v>3725</v>
      </c>
      <c r="C128" s="48" t="s">
        <v>3734</v>
      </c>
      <c r="D128" s="48" t="s">
        <v>3754</v>
      </c>
      <c r="E128" s="45" t="s">
        <v>306</v>
      </c>
      <c r="F128" s="47">
        <v>25000000</v>
      </c>
      <c r="G128" s="41"/>
      <c r="H128" s="41"/>
      <c r="I128" s="41"/>
    </row>
    <row r="129" spans="1:9" ht="26.4" hidden="1">
      <c r="A129" s="48" t="s">
        <v>73</v>
      </c>
      <c r="B129" s="48" t="s">
        <v>3725</v>
      </c>
      <c r="C129" s="48" t="s">
        <v>3734</v>
      </c>
      <c r="D129" s="48" t="s">
        <v>3807</v>
      </c>
      <c r="E129" s="45" t="s">
        <v>307</v>
      </c>
      <c r="F129" s="47">
        <v>25000000</v>
      </c>
      <c r="G129" s="41"/>
      <c r="H129" s="41"/>
      <c r="I129" s="41"/>
    </row>
    <row r="130" spans="1:9" ht="13.2" hidden="1">
      <c r="A130" s="48" t="s">
        <v>73</v>
      </c>
      <c r="B130" s="48" t="s">
        <v>3725</v>
      </c>
      <c r="C130" s="48" t="s">
        <v>3734</v>
      </c>
      <c r="D130" s="48" t="s">
        <v>3737</v>
      </c>
      <c r="E130" s="45" t="s">
        <v>308</v>
      </c>
      <c r="F130" s="47">
        <v>40000000</v>
      </c>
      <c r="G130" s="41"/>
      <c r="H130" s="41"/>
      <c r="I130" s="41"/>
    </row>
    <row r="131" spans="1:9" ht="26.4" hidden="1">
      <c r="A131" s="48" t="s">
        <v>73</v>
      </c>
      <c r="B131" s="48" t="s">
        <v>3725</v>
      </c>
      <c r="C131" s="48" t="s">
        <v>3734</v>
      </c>
      <c r="D131" s="48" t="s">
        <v>3755</v>
      </c>
      <c r="E131" s="45" t="s">
        <v>309</v>
      </c>
      <c r="F131" s="47">
        <v>87000000</v>
      </c>
      <c r="G131" s="41"/>
      <c r="H131" s="41"/>
      <c r="I131" s="41"/>
    </row>
    <row r="132" spans="1:9" ht="26.4" hidden="1">
      <c r="A132" s="48" t="s">
        <v>73</v>
      </c>
      <c r="B132" s="48" t="s">
        <v>3725</v>
      </c>
      <c r="C132" s="48" t="s">
        <v>3734</v>
      </c>
      <c r="D132" s="48" t="s">
        <v>3756</v>
      </c>
      <c r="E132" s="45" t="s">
        <v>310</v>
      </c>
      <c r="F132" s="47">
        <v>100000000</v>
      </c>
      <c r="G132" s="41"/>
      <c r="H132" s="41"/>
      <c r="I132" s="41"/>
    </row>
    <row r="133" spans="1:9" ht="13.2" hidden="1">
      <c r="A133" s="48" t="s">
        <v>73</v>
      </c>
      <c r="B133" s="48" t="s">
        <v>3725</v>
      </c>
      <c r="C133" s="48" t="s">
        <v>3734</v>
      </c>
      <c r="D133" s="48" t="s">
        <v>3808</v>
      </c>
      <c r="E133" s="45" t="s">
        <v>311</v>
      </c>
      <c r="F133" s="47">
        <v>200000000</v>
      </c>
      <c r="G133" s="41"/>
      <c r="H133" s="41"/>
      <c r="I133" s="41"/>
    </row>
    <row r="134" spans="1:9" ht="26.4" hidden="1">
      <c r="A134" s="48" t="s">
        <v>73</v>
      </c>
      <c r="B134" s="48" t="s">
        <v>3725</v>
      </c>
      <c r="C134" s="48" t="s">
        <v>3754</v>
      </c>
      <c r="D134" s="45"/>
      <c r="E134" s="49" t="s">
        <v>312</v>
      </c>
      <c r="F134" s="47">
        <v>3972000000</v>
      </c>
      <c r="G134" s="41"/>
      <c r="H134" s="41"/>
      <c r="I134" s="41"/>
    </row>
    <row r="135" spans="1:9" ht="26.4" hidden="1">
      <c r="A135" s="48" t="s">
        <v>73</v>
      </c>
      <c r="B135" s="48" t="s">
        <v>3725</v>
      </c>
      <c r="C135" s="48" t="s">
        <v>3754</v>
      </c>
      <c r="D135" s="48" t="s">
        <v>3732</v>
      </c>
      <c r="E135" s="45" t="s">
        <v>313</v>
      </c>
      <c r="F135" s="47">
        <v>25000000</v>
      </c>
      <c r="G135" s="41"/>
      <c r="H135" s="41"/>
      <c r="I135" s="41"/>
    </row>
    <row r="136" spans="1:9" ht="13.2" hidden="1">
      <c r="A136" s="48" t="s">
        <v>73</v>
      </c>
      <c r="B136" s="48" t="s">
        <v>3725</v>
      </c>
      <c r="C136" s="48" t="s">
        <v>3754</v>
      </c>
      <c r="D136" s="48" t="s">
        <v>3745</v>
      </c>
      <c r="E136" s="45" t="s">
        <v>314</v>
      </c>
      <c r="F136" s="47">
        <v>25000000</v>
      </c>
      <c r="G136" s="41"/>
      <c r="H136" s="41"/>
      <c r="I136" s="41"/>
    </row>
    <row r="137" spans="1:9" ht="13.2" hidden="1">
      <c r="A137" s="48" t="s">
        <v>73</v>
      </c>
      <c r="B137" s="48" t="s">
        <v>3725</v>
      </c>
      <c r="C137" s="48" t="s">
        <v>3754</v>
      </c>
      <c r="D137" s="48" t="s">
        <v>3752</v>
      </c>
      <c r="E137" s="45" t="s">
        <v>315</v>
      </c>
      <c r="F137" s="47">
        <v>30000000</v>
      </c>
      <c r="G137" s="41"/>
      <c r="H137" s="41"/>
      <c r="I137" s="41"/>
    </row>
    <row r="138" spans="1:9" ht="13.2" hidden="1">
      <c r="A138" s="48" t="s">
        <v>73</v>
      </c>
      <c r="B138" s="48" t="s">
        <v>3725</v>
      </c>
      <c r="C138" s="48" t="s">
        <v>3754</v>
      </c>
      <c r="D138" s="48" t="s">
        <v>3733</v>
      </c>
      <c r="E138" s="45" t="s">
        <v>316</v>
      </c>
      <c r="F138" s="47">
        <v>50000000</v>
      </c>
      <c r="G138" s="41"/>
      <c r="H138" s="41"/>
      <c r="I138" s="41"/>
    </row>
    <row r="139" spans="1:9" ht="13.2" hidden="1">
      <c r="A139" s="48" t="s">
        <v>73</v>
      </c>
      <c r="B139" s="48" t="s">
        <v>3725</v>
      </c>
      <c r="C139" s="48" t="s">
        <v>3754</v>
      </c>
      <c r="D139" s="48" t="s">
        <v>3734</v>
      </c>
      <c r="E139" s="45" t="s">
        <v>317</v>
      </c>
      <c r="F139" s="47">
        <v>30000000</v>
      </c>
      <c r="G139" s="41"/>
      <c r="H139" s="41"/>
      <c r="I139" s="41"/>
    </row>
    <row r="140" spans="1:9" ht="13.2" hidden="1">
      <c r="A140" s="48" t="s">
        <v>73</v>
      </c>
      <c r="B140" s="48" t="s">
        <v>3725</v>
      </c>
      <c r="C140" s="48" t="s">
        <v>3754</v>
      </c>
      <c r="D140" s="48" t="s">
        <v>3806</v>
      </c>
      <c r="E140" s="45" t="s">
        <v>318</v>
      </c>
      <c r="F140" s="47">
        <v>50000000</v>
      </c>
      <c r="G140" s="41"/>
      <c r="H140" s="41"/>
      <c r="I140" s="41"/>
    </row>
    <row r="141" spans="1:9" ht="13.2" hidden="1">
      <c r="A141" s="48" t="s">
        <v>73</v>
      </c>
      <c r="B141" s="48" t="s">
        <v>3725</v>
      </c>
      <c r="C141" s="48" t="s">
        <v>3754</v>
      </c>
      <c r="D141" s="48" t="s">
        <v>3754</v>
      </c>
      <c r="E141" s="45" t="s">
        <v>319</v>
      </c>
      <c r="F141" s="47">
        <v>50000000</v>
      </c>
      <c r="G141" s="41"/>
      <c r="H141" s="41"/>
      <c r="I141" s="41"/>
    </row>
    <row r="142" spans="1:9" ht="13.2" hidden="1">
      <c r="A142" s="48" t="s">
        <v>73</v>
      </c>
      <c r="B142" s="48" t="s">
        <v>3725</v>
      </c>
      <c r="C142" s="48" t="s">
        <v>3754</v>
      </c>
      <c r="D142" s="48" t="s">
        <v>3807</v>
      </c>
      <c r="E142" s="45" t="s">
        <v>320</v>
      </c>
      <c r="F142" s="47">
        <v>115000000</v>
      </c>
      <c r="G142" s="41"/>
      <c r="H142" s="41"/>
      <c r="I142" s="41"/>
    </row>
    <row r="143" spans="1:9" ht="39.6" hidden="1">
      <c r="A143" s="48" t="s">
        <v>73</v>
      </c>
      <c r="B143" s="48" t="s">
        <v>3725</v>
      </c>
      <c r="C143" s="48" t="s">
        <v>3754</v>
      </c>
      <c r="D143" s="48" t="s">
        <v>3737</v>
      </c>
      <c r="E143" s="51" t="s">
        <v>321</v>
      </c>
      <c r="F143" s="47">
        <v>175000000</v>
      </c>
      <c r="G143" s="41"/>
      <c r="H143" s="41"/>
      <c r="I143" s="41"/>
    </row>
    <row r="144" spans="1:9" ht="13.2" hidden="1">
      <c r="A144" s="48" t="s">
        <v>73</v>
      </c>
      <c r="B144" s="48" t="s">
        <v>3725</v>
      </c>
      <c r="C144" s="48" t="s">
        <v>3754</v>
      </c>
      <c r="D144" s="48" t="s">
        <v>3738</v>
      </c>
      <c r="E144" s="45" t="s">
        <v>322</v>
      </c>
      <c r="F144" s="47">
        <v>75000000</v>
      </c>
      <c r="G144" s="41"/>
      <c r="H144" s="41"/>
      <c r="I144" s="41"/>
    </row>
    <row r="145" spans="1:9" ht="13.2" hidden="1">
      <c r="A145" s="48" t="s">
        <v>73</v>
      </c>
      <c r="B145" s="48" t="s">
        <v>3725</v>
      </c>
      <c r="C145" s="48" t="s">
        <v>3754</v>
      </c>
      <c r="D145" s="48" t="s">
        <v>3756</v>
      </c>
      <c r="E145" s="45" t="s">
        <v>323</v>
      </c>
      <c r="F145" s="47">
        <v>20000000</v>
      </c>
      <c r="G145" s="41"/>
      <c r="H145" s="41"/>
      <c r="I145" s="41"/>
    </row>
    <row r="146" spans="1:9" ht="26.4" hidden="1">
      <c r="A146" s="48" t="s">
        <v>73</v>
      </c>
      <c r="B146" s="48" t="s">
        <v>3725</v>
      </c>
      <c r="C146" s="48" t="s">
        <v>3754</v>
      </c>
      <c r="D146" s="48" t="s">
        <v>3739</v>
      </c>
      <c r="E146" s="45" t="s">
        <v>324</v>
      </c>
      <c r="F146" s="47">
        <v>125000000</v>
      </c>
      <c r="G146" s="41"/>
      <c r="H146" s="41"/>
      <c r="I146" s="41"/>
    </row>
    <row r="147" spans="1:9" ht="13.2" hidden="1">
      <c r="A147" s="48" t="s">
        <v>73</v>
      </c>
      <c r="B147" s="48" t="s">
        <v>3725</v>
      </c>
      <c r="C147" s="48" t="s">
        <v>3754</v>
      </c>
      <c r="D147" s="48" t="s">
        <v>3808</v>
      </c>
      <c r="E147" s="45" t="s">
        <v>325</v>
      </c>
      <c r="F147" s="47">
        <v>50000000</v>
      </c>
      <c r="G147" s="41"/>
      <c r="H147" s="41"/>
      <c r="I147" s="41"/>
    </row>
    <row r="148" spans="1:9" ht="26.4" hidden="1">
      <c r="A148" s="48" t="s">
        <v>73</v>
      </c>
      <c r="B148" s="48" t="s">
        <v>3725</v>
      </c>
      <c r="C148" s="48" t="s">
        <v>3754</v>
      </c>
      <c r="D148" s="48" t="s">
        <v>3740</v>
      </c>
      <c r="E148" s="45" t="s">
        <v>326</v>
      </c>
      <c r="F148" s="47">
        <v>150000000</v>
      </c>
      <c r="G148" s="41"/>
      <c r="H148" s="41"/>
      <c r="I148" s="41"/>
    </row>
    <row r="149" spans="1:9" ht="39.6" hidden="1">
      <c r="A149" s="48" t="s">
        <v>73</v>
      </c>
      <c r="B149" s="48" t="s">
        <v>3725</v>
      </c>
      <c r="C149" s="48" t="s">
        <v>3754</v>
      </c>
      <c r="D149" s="48" t="s">
        <v>3757</v>
      </c>
      <c r="E149" s="51" t="s">
        <v>327</v>
      </c>
      <c r="F149" s="47">
        <v>2500000000</v>
      </c>
      <c r="G149" s="41"/>
      <c r="H149" s="41"/>
      <c r="I149" s="41"/>
    </row>
    <row r="150" spans="1:9" ht="13.2" hidden="1">
      <c r="A150" s="48" t="s">
        <v>73</v>
      </c>
      <c r="B150" s="48" t="s">
        <v>3725</v>
      </c>
      <c r="C150" s="48" t="s">
        <v>3754</v>
      </c>
      <c r="D150" s="48" t="s">
        <v>3764</v>
      </c>
      <c r="E150" s="45" t="s">
        <v>328</v>
      </c>
      <c r="F150" s="47">
        <v>427000000</v>
      </c>
      <c r="G150" s="41"/>
      <c r="H150" s="41"/>
      <c r="I150" s="41"/>
    </row>
    <row r="151" spans="1:9" ht="13.2" hidden="1">
      <c r="A151" s="48" t="s">
        <v>73</v>
      </c>
      <c r="B151" s="48" t="s">
        <v>3725</v>
      </c>
      <c r="C151" s="48" t="s">
        <v>3754</v>
      </c>
      <c r="D151" s="48" t="s">
        <v>3768</v>
      </c>
      <c r="E151" s="45" t="s">
        <v>329</v>
      </c>
      <c r="F151" s="47">
        <v>75000000</v>
      </c>
      <c r="G151" s="41"/>
      <c r="H151" s="41"/>
      <c r="I151" s="41"/>
    </row>
    <row r="152" spans="1:9" ht="13.2" hidden="1">
      <c r="A152" s="48" t="s">
        <v>73</v>
      </c>
      <c r="B152" s="48" t="s">
        <v>3725</v>
      </c>
      <c r="C152" s="48" t="s">
        <v>3737</v>
      </c>
      <c r="D152" s="45"/>
      <c r="E152" s="49" t="s">
        <v>330</v>
      </c>
      <c r="F152" s="47">
        <v>2317416000</v>
      </c>
      <c r="G152" s="41"/>
      <c r="H152" s="41"/>
      <c r="I152" s="41"/>
    </row>
    <row r="153" spans="1:9" ht="13.2" hidden="1">
      <c r="A153" s="48" t="s">
        <v>73</v>
      </c>
      <c r="B153" s="48" t="s">
        <v>3725</v>
      </c>
      <c r="C153" s="48" t="s">
        <v>3737</v>
      </c>
      <c r="D153" s="48" t="s">
        <v>3726</v>
      </c>
      <c r="E153" s="45" t="s">
        <v>331</v>
      </c>
      <c r="F153" s="47">
        <v>75000000</v>
      </c>
      <c r="G153" s="41"/>
      <c r="H153" s="41"/>
      <c r="I153" s="41"/>
    </row>
    <row r="154" spans="1:9" ht="13.2" hidden="1">
      <c r="A154" s="48" t="s">
        <v>73</v>
      </c>
      <c r="B154" s="48" t="s">
        <v>3725</v>
      </c>
      <c r="C154" s="48" t="s">
        <v>3737</v>
      </c>
      <c r="D154" s="48" t="s">
        <v>3727</v>
      </c>
      <c r="E154" s="45" t="s">
        <v>332</v>
      </c>
      <c r="F154" s="47">
        <v>86700000</v>
      </c>
      <c r="G154" s="41"/>
      <c r="H154" s="41"/>
      <c r="I154" s="41"/>
    </row>
    <row r="155" spans="1:9" ht="13.2" hidden="1">
      <c r="A155" s="48" t="s">
        <v>73</v>
      </c>
      <c r="B155" s="48" t="s">
        <v>3725</v>
      </c>
      <c r="C155" s="48" t="s">
        <v>3737</v>
      </c>
      <c r="D155" s="48" t="s">
        <v>3736</v>
      </c>
      <c r="E155" s="45" t="s">
        <v>333</v>
      </c>
      <c r="F155" s="47">
        <v>168800000</v>
      </c>
      <c r="G155" s="41"/>
      <c r="H155" s="41"/>
      <c r="I155" s="41"/>
    </row>
    <row r="156" spans="1:9" ht="13.2" hidden="1">
      <c r="A156" s="48" t="s">
        <v>73</v>
      </c>
      <c r="B156" s="48" t="s">
        <v>3725</v>
      </c>
      <c r="C156" s="48" t="s">
        <v>3737</v>
      </c>
      <c r="D156" s="48" t="s">
        <v>3729</v>
      </c>
      <c r="E156" s="45" t="s">
        <v>334</v>
      </c>
      <c r="F156" s="47">
        <v>268969000</v>
      </c>
      <c r="G156" s="41"/>
      <c r="H156" s="41"/>
      <c r="I156" s="41"/>
    </row>
    <row r="157" spans="1:9" ht="26.4" hidden="1">
      <c r="A157" s="48" t="s">
        <v>73</v>
      </c>
      <c r="B157" s="48" t="s">
        <v>3725</v>
      </c>
      <c r="C157" s="48" t="s">
        <v>3737</v>
      </c>
      <c r="D157" s="48" t="s">
        <v>3731</v>
      </c>
      <c r="E157" s="45" t="s">
        <v>335</v>
      </c>
      <c r="F157" s="47">
        <v>106887000</v>
      </c>
      <c r="G157" s="41"/>
      <c r="H157" s="41"/>
      <c r="I157" s="41"/>
    </row>
    <row r="158" spans="1:9" ht="39.6" hidden="1">
      <c r="A158" s="48" t="s">
        <v>73</v>
      </c>
      <c r="B158" s="48" t="s">
        <v>3725</v>
      </c>
      <c r="C158" s="48" t="s">
        <v>3737</v>
      </c>
      <c r="D158" s="48" t="s">
        <v>3753</v>
      </c>
      <c r="E158" s="51" t="s">
        <v>336</v>
      </c>
      <c r="F158" s="47">
        <v>95000000</v>
      </c>
      <c r="G158" s="41"/>
      <c r="H158" s="41"/>
      <c r="I158" s="41"/>
    </row>
    <row r="159" spans="1:9" ht="26.4" hidden="1">
      <c r="A159" s="48" t="s">
        <v>73</v>
      </c>
      <c r="B159" s="48" t="s">
        <v>3725</v>
      </c>
      <c r="C159" s="48" t="s">
        <v>3737</v>
      </c>
      <c r="D159" s="48" t="s">
        <v>3732</v>
      </c>
      <c r="E159" s="45" t="s">
        <v>337</v>
      </c>
      <c r="F159" s="47">
        <v>41000000</v>
      </c>
      <c r="G159" s="41"/>
      <c r="H159" s="41"/>
      <c r="I159" s="41"/>
    </row>
    <row r="160" spans="1:9" ht="13.2" hidden="1">
      <c r="A160" s="48" t="s">
        <v>73</v>
      </c>
      <c r="B160" s="48" t="s">
        <v>3725</v>
      </c>
      <c r="C160" s="48" t="s">
        <v>3737</v>
      </c>
      <c r="D160" s="48" t="s">
        <v>3745</v>
      </c>
      <c r="E160" s="45" t="s">
        <v>338</v>
      </c>
      <c r="F160" s="47">
        <v>30000000</v>
      </c>
      <c r="G160" s="41"/>
      <c r="H160" s="41"/>
      <c r="I160" s="41"/>
    </row>
    <row r="161" spans="1:9" ht="26.4" hidden="1">
      <c r="A161" s="48" t="s">
        <v>73</v>
      </c>
      <c r="B161" s="48" t="s">
        <v>3725</v>
      </c>
      <c r="C161" s="48" t="s">
        <v>3737</v>
      </c>
      <c r="D161" s="48" t="s">
        <v>3752</v>
      </c>
      <c r="E161" s="45" t="s">
        <v>339</v>
      </c>
      <c r="F161" s="47">
        <v>30000000</v>
      </c>
      <c r="G161" s="41"/>
      <c r="H161" s="41"/>
      <c r="I161" s="41"/>
    </row>
    <row r="162" spans="1:9" ht="26.4" hidden="1">
      <c r="A162" s="48" t="s">
        <v>73</v>
      </c>
      <c r="B162" s="48" t="s">
        <v>3725</v>
      </c>
      <c r="C162" s="48" t="s">
        <v>3737</v>
      </c>
      <c r="D162" s="48" t="s">
        <v>3733</v>
      </c>
      <c r="E162" s="45" t="s">
        <v>340</v>
      </c>
      <c r="F162" s="47">
        <v>100000000</v>
      </c>
      <c r="G162" s="41"/>
      <c r="H162" s="41"/>
      <c r="I162" s="41"/>
    </row>
    <row r="163" spans="1:9" ht="26.4" hidden="1">
      <c r="A163" s="48" t="s">
        <v>73</v>
      </c>
      <c r="B163" s="48" t="s">
        <v>3725</v>
      </c>
      <c r="C163" s="48" t="s">
        <v>3737</v>
      </c>
      <c r="D163" s="48" t="s">
        <v>3734</v>
      </c>
      <c r="E163" s="45" t="s">
        <v>341</v>
      </c>
      <c r="F163" s="47">
        <v>100000000</v>
      </c>
      <c r="G163" s="41"/>
      <c r="H163" s="41"/>
      <c r="I163" s="41"/>
    </row>
    <row r="164" spans="1:9" ht="13.2" hidden="1">
      <c r="A164" s="48" t="s">
        <v>73</v>
      </c>
      <c r="B164" s="48" t="s">
        <v>3725</v>
      </c>
      <c r="C164" s="48" t="s">
        <v>3737</v>
      </c>
      <c r="D164" s="48" t="s">
        <v>3806</v>
      </c>
      <c r="E164" s="45" t="s">
        <v>342</v>
      </c>
      <c r="F164" s="47">
        <v>35000000</v>
      </c>
      <c r="G164" s="41"/>
      <c r="H164" s="41"/>
      <c r="I164" s="41"/>
    </row>
    <row r="165" spans="1:9" ht="26.4" hidden="1">
      <c r="A165" s="48" t="s">
        <v>73</v>
      </c>
      <c r="B165" s="48" t="s">
        <v>3725</v>
      </c>
      <c r="C165" s="48" t="s">
        <v>3737</v>
      </c>
      <c r="D165" s="48" t="s">
        <v>3807</v>
      </c>
      <c r="E165" s="45" t="s">
        <v>343</v>
      </c>
      <c r="F165" s="47">
        <v>23000000</v>
      </c>
      <c r="G165" s="41"/>
      <c r="H165" s="41"/>
      <c r="I165" s="41"/>
    </row>
    <row r="166" spans="1:9" ht="26.4" hidden="1">
      <c r="A166" s="48" t="s">
        <v>73</v>
      </c>
      <c r="B166" s="48" t="s">
        <v>3725</v>
      </c>
      <c r="C166" s="48" t="s">
        <v>3737</v>
      </c>
      <c r="D166" s="48" t="s">
        <v>3737</v>
      </c>
      <c r="E166" s="51" t="s">
        <v>344</v>
      </c>
      <c r="F166" s="47">
        <v>35000000</v>
      </c>
      <c r="G166" s="41"/>
      <c r="H166" s="41"/>
      <c r="I166" s="41"/>
    </row>
    <row r="167" spans="1:9" ht="13.2" hidden="1">
      <c r="A167" s="48" t="s">
        <v>73</v>
      </c>
      <c r="B167" s="48" t="s">
        <v>3725</v>
      </c>
      <c r="C167" s="48" t="s">
        <v>3737</v>
      </c>
      <c r="D167" s="48" t="s">
        <v>3755</v>
      </c>
      <c r="E167" s="45" t="s">
        <v>345</v>
      </c>
      <c r="F167" s="47">
        <v>55696000</v>
      </c>
      <c r="G167" s="41"/>
      <c r="H167" s="41"/>
      <c r="I167" s="41"/>
    </row>
    <row r="168" spans="1:9" ht="13.2" hidden="1">
      <c r="A168" s="48" t="s">
        <v>73</v>
      </c>
      <c r="B168" s="48" t="s">
        <v>3725</v>
      </c>
      <c r="C168" s="48" t="s">
        <v>3737</v>
      </c>
      <c r="D168" s="48" t="s">
        <v>3738</v>
      </c>
      <c r="E168" s="45" t="s">
        <v>346</v>
      </c>
      <c r="F168" s="47">
        <v>56000000</v>
      </c>
      <c r="G168" s="41"/>
      <c r="H168" s="41"/>
      <c r="I168" s="41"/>
    </row>
    <row r="169" spans="1:9" ht="13.2" hidden="1">
      <c r="A169" s="48" t="s">
        <v>73</v>
      </c>
      <c r="B169" s="48" t="s">
        <v>3725</v>
      </c>
      <c r="C169" s="48" t="s">
        <v>3737</v>
      </c>
      <c r="D169" s="48" t="s">
        <v>3756</v>
      </c>
      <c r="E169" s="45" t="s">
        <v>347</v>
      </c>
      <c r="F169" s="47">
        <v>27196000</v>
      </c>
      <c r="G169" s="41"/>
      <c r="H169" s="41"/>
      <c r="I169" s="41"/>
    </row>
    <row r="170" spans="1:9" ht="13.2" hidden="1">
      <c r="A170" s="48" t="s">
        <v>73</v>
      </c>
      <c r="B170" s="48" t="s">
        <v>3725</v>
      </c>
      <c r="C170" s="48" t="s">
        <v>3737</v>
      </c>
      <c r="D170" s="48" t="s">
        <v>3739</v>
      </c>
      <c r="E170" s="45" t="s">
        <v>348</v>
      </c>
      <c r="F170" s="47">
        <v>124388000</v>
      </c>
      <c r="G170" s="41"/>
      <c r="H170" s="41"/>
      <c r="I170" s="41"/>
    </row>
    <row r="171" spans="1:9" ht="13.2" hidden="1">
      <c r="A171" s="48" t="s">
        <v>73</v>
      </c>
      <c r="B171" s="48" t="s">
        <v>3725</v>
      </c>
      <c r="C171" s="48" t="s">
        <v>3737</v>
      </c>
      <c r="D171" s="48" t="s">
        <v>3808</v>
      </c>
      <c r="E171" s="45" t="s">
        <v>349</v>
      </c>
      <c r="F171" s="47">
        <v>64800000</v>
      </c>
      <c r="G171" s="41"/>
      <c r="H171" s="41"/>
      <c r="I171" s="41"/>
    </row>
    <row r="172" spans="1:9" ht="13.2" hidden="1">
      <c r="A172" s="48" t="s">
        <v>73</v>
      </c>
      <c r="B172" s="48" t="s">
        <v>3725</v>
      </c>
      <c r="C172" s="48" t="s">
        <v>3737</v>
      </c>
      <c r="D172" s="48" t="s">
        <v>3740</v>
      </c>
      <c r="E172" s="45" t="s">
        <v>350</v>
      </c>
      <c r="F172" s="47">
        <v>6100000</v>
      </c>
      <c r="G172" s="41"/>
      <c r="H172" s="41"/>
      <c r="I172" s="41"/>
    </row>
    <row r="173" spans="1:9" ht="13.2" hidden="1">
      <c r="A173" s="48" t="s">
        <v>73</v>
      </c>
      <c r="B173" s="48" t="s">
        <v>3725</v>
      </c>
      <c r="C173" s="48" t="s">
        <v>3737</v>
      </c>
      <c r="D173" s="48" t="s">
        <v>3757</v>
      </c>
      <c r="E173" s="45" t="s">
        <v>351</v>
      </c>
      <c r="F173" s="47">
        <v>125000000</v>
      </c>
      <c r="G173" s="41"/>
      <c r="H173" s="41"/>
      <c r="I173" s="41"/>
    </row>
    <row r="174" spans="1:9" ht="13.2" hidden="1">
      <c r="A174" s="48" t="s">
        <v>73</v>
      </c>
      <c r="B174" s="48" t="s">
        <v>3725</v>
      </c>
      <c r="C174" s="48" t="s">
        <v>3737</v>
      </c>
      <c r="D174" s="48" t="s">
        <v>3758</v>
      </c>
      <c r="E174" s="45" t="s">
        <v>352</v>
      </c>
      <c r="F174" s="47">
        <v>61275000</v>
      </c>
      <c r="G174" s="41"/>
      <c r="H174" s="41"/>
      <c r="I174" s="41"/>
    </row>
    <row r="175" spans="1:9" ht="26.4" hidden="1">
      <c r="A175" s="48" t="s">
        <v>73</v>
      </c>
      <c r="B175" s="48" t="s">
        <v>3725</v>
      </c>
      <c r="C175" s="48" t="s">
        <v>3737</v>
      </c>
      <c r="D175" s="48" t="s">
        <v>3759</v>
      </c>
      <c r="E175" s="45" t="s">
        <v>353</v>
      </c>
      <c r="F175" s="47">
        <v>40000000</v>
      </c>
      <c r="G175" s="41"/>
      <c r="H175" s="41"/>
      <c r="I175" s="41"/>
    </row>
    <row r="176" spans="1:9" ht="13.2" hidden="1">
      <c r="A176" s="48" t="s">
        <v>73</v>
      </c>
      <c r="B176" s="48" t="s">
        <v>3725</v>
      </c>
      <c r="C176" s="48" t="s">
        <v>3737</v>
      </c>
      <c r="D176" s="48" t="s">
        <v>3760</v>
      </c>
      <c r="E176" s="45" t="s">
        <v>354</v>
      </c>
      <c r="F176" s="47">
        <v>117975000</v>
      </c>
      <c r="G176" s="41"/>
      <c r="H176" s="41"/>
      <c r="I176" s="41"/>
    </row>
    <row r="177" spans="1:9" ht="13.2" hidden="1">
      <c r="A177" s="48" t="s">
        <v>73</v>
      </c>
      <c r="B177" s="48" t="s">
        <v>3725</v>
      </c>
      <c r="C177" s="48" t="s">
        <v>3737</v>
      </c>
      <c r="D177" s="48" t="s">
        <v>3761</v>
      </c>
      <c r="E177" s="45" t="s">
        <v>355</v>
      </c>
      <c r="F177" s="47">
        <v>84000000</v>
      </c>
      <c r="G177" s="41"/>
      <c r="H177" s="41"/>
      <c r="I177" s="41"/>
    </row>
    <row r="178" spans="1:9" ht="13.2" hidden="1">
      <c r="A178" s="48" t="s">
        <v>73</v>
      </c>
      <c r="B178" s="48" t="s">
        <v>3725</v>
      </c>
      <c r="C178" s="48" t="s">
        <v>3737</v>
      </c>
      <c r="D178" s="48" t="s">
        <v>3762</v>
      </c>
      <c r="E178" s="45" t="s">
        <v>356</v>
      </c>
      <c r="F178" s="47">
        <v>95000000</v>
      </c>
      <c r="G178" s="41"/>
      <c r="H178" s="41"/>
      <c r="I178" s="41"/>
    </row>
    <row r="179" spans="1:9" ht="13.2" hidden="1">
      <c r="A179" s="48" t="s">
        <v>73</v>
      </c>
      <c r="B179" s="48" t="s">
        <v>3725</v>
      </c>
      <c r="C179" s="48" t="s">
        <v>3737</v>
      </c>
      <c r="D179" s="48" t="s">
        <v>3763</v>
      </c>
      <c r="E179" s="45" t="s">
        <v>357</v>
      </c>
      <c r="F179" s="47">
        <v>32600000</v>
      </c>
      <c r="G179" s="41"/>
      <c r="H179" s="41"/>
      <c r="I179" s="41"/>
    </row>
    <row r="180" spans="1:9" ht="13.2" hidden="1">
      <c r="A180" s="48" t="s">
        <v>73</v>
      </c>
      <c r="B180" s="48" t="s">
        <v>3725</v>
      </c>
      <c r="C180" s="48" t="s">
        <v>3737</v>
      </c>
      <c r="D180" s="48" t="s">
        <v>3765</v>
      </c>
      <c r="E180" s="45" t="s">
        <v>358</v>
      </c>
      <c r="F180" s="47">
        <v>75000000</v>
      </c>
      <c r="G180" s="41"/>
      <c r="H180" s="41"/>
      <c r="I180" s="41"/>
    </row>
    <row r="181" spans="1:9" ht="13.2" hidden="1">
      <c r="A181" s="48" t="s">
        <v>73</v>
      </c>
      <c r="B181" s="48" t="s">
        <v>3725</v>
      </c>
      <c r="C181" s="48" t="s">
        <v>3737</v>
      </c>
      <c r="D181" s="48" t="s">
        <v>3809</v>
      </c>
      <c r="E181" s="45" t="s">
        <v>359</v>
      </c>
      <c r="F181" s="47">
        <v>40000000</v>
      </c>
      <c r="G181" s="41"/>
      <c r="H181" s="41"/>
      <c r="I181" s="41"/>
    </row>
    <row r="182" spans="1:9" ht="13.2" hidden="1">
      <c r="A182" s="48" t="s">
        <v>73</v>
      </c>
      <c r="B182" s="48" t="s">
        <v>3725</v>
      </c>
      <c r="C182" s="48" t="s">
        <v>3737</v>
      </c>
      <c r="D182" s="48" t="s">
        <v>3810</v>
      </c>
      <c r="E182" s="45" t="s">
        <v>360</v>
      </c>
      <c r="F182" s="47">
        <v>44750000</v>
      </c>
      <c r="G182" s="41"/>
      <c r="H182" s="41"/>
      <c r="I182" s="41"/>
    </row>
    <row r="183" spans="1:9" ht="13.2" hidden="1">
      <c r="A183" s="48" t="s">
        <v>73</v>
      </c>
      <c r="B183" s="48" t="s">
        <v>3725</v>
      </c>
      <c r="C183" s="48" t="s">
        <v>3737</v>
      </c>
      <c r="D183" s="48" t="s">
        <v>3811</v>
      </c>
      <c r="E183" s="45" t="s">
        <v>361</v>
      </c>
      <c r="F183" s="47">
        <v>72280000</v>
      </c>
      <c r="G183" s="41"/>
      <c r="H183" s="41"/>
      <c r="I183" s="41"/>
    </row>
    <row r="184" spans="1:9" ht="13.2">
      <c r="A184" s="48" t="s">
        <v>76</v>
      </c>
      <c r="B184" s="45"/>
      <c r="C184" s="45"/>
      <c r="D184" s="45"/>
      <c r="E184" s="46" t="s">
        <v>77</v>
      </c>
      <c r="F184" s="47">
        <v>221210298000</v>
      </c>
      <c r="G184" s="41"/>
      <c r="H184" s="41"/>
      <c r="I184" s="41"/>
    </row>
    <row r="185" spans="1:9" ht="13.2" hidden="1">
      <c r="A185" s="48" t="s">
        <v>76</v>
      </c>
      <c r="B185" s="48" t="s">
        <v>3812</v>
      </c>
      <c r="C185" s="45"/>
      <c r="D185" s="45"/>
      <c r="E185" s="46" t="s">
        <v>78</v>
      </c>
      <c r="F185" s="47">
        <v>80285939000</v>
      </c>
      <c r="G185" s="41"/>
      <c r="H185" s="41"/>
      <c r="I185" s="41"/>
    </row>
    <row r="186" spans="1:9" ht="13.2" hidden="1">
      <c r="A186" s="48" t="s">
        <v>76</v>
      </c>
      <c r="B186" s="48" t="s">
        <v>3812</v>
      </c>
      <c r="C186" s="48" t="s">
        <v>3726</v>
      </c>
      <c r="D186" s="45"/>
      <c r="E186" s="49" t="s">
        <v>187</v>
      </c>
      <c r="F186" s="47">
        <v>373500000</v>
      </c>
      <c r="G186" s="41"/>
      <c r="H186" s="41"/>
      <c r="I186" s="41"/>
    </row>
    <row r="187" spans="1:9" ht="13.2" hidden="1">
      <c r="A187" s="48" t="s">
        <v>76</v>
      </c>
      <c r="B187" s="48" t="s">
        <v>3812</v>
      </c>
      <c r="C187" s="48" t="s">
        <v>3726</v>
      </c>
      <c r="D187" s="48" t="s">
        <v>3726</v>
      </c>
      <c r="E187" s="45" t="s">
        <v>188</v>
      </c>
      <c r="F187" s="47">
        <v>15000000</v>
      </c>
      <c r="G187" s="41"/>
      <c r="H187" s="41"/>
      <c r="I187" s="41"/>
    </row>
    <row r="188" spans="1:9" ht="26.4" hidden="1">
      <c r="A188" s="48" t="s">
        <v>76</v>
      </c>
      <c r="B188" s="48" t="s">
        <v>3812</v>
      </c>
      <c r="C188" s="48" t="s">
        <v>3726</v>
      </c>
      <c r="D188" s="48" t="s">
        <v>3727</v>
      </c>
      <c r="E188" s="45" t="s">
        <v>189</v>
      </c>
      <c r="F188" s="47">
        <v>150000000</v>
      </c>
      <c r="G188" s="41"/>
      <c r="H188" s="41"/>
      <c r="I188" s="41"/>
    </row>
    <row r="189" spans="1:9" ht="13.2" hidden="1">
      <c r="A189" s="48" t="s">
        <v>76</v>
      </c>
      <c r="B189" s="48" t="s">
        <v>3812</v>
      </c>
      <c r="C189" s="48" t="s">
        <v>3726</v>
      </c>
      <c r="D189" s="48" t="s">
        <v>3805</v>
      </c>
      <c r="E189" s="45" t="s">
        <v>362</v>
      </c>
      <c r="F189" s="47">
        <v>25000000</v>
      </c>
      <c r="G189" s="41"/>
      <c r="H189" s="41"/>
      <c r="I189" s="41"/>
    </row>
    <row r="190" spans="1:9" ht="13.2" hidden="1">
      <c r="A190" s="48" t="s">
        <v>76</v>
      </c>
      <c r="B190" s="48" t="s">
        <v>3812</v>
      </c>
      <c r="C190" s="48" t="s">
        <v>3726</v>
      </c>
      <c r="D190" s="48" t="s">
        <v>3729</v>
      </c>
      <c r="E190" s="45" t="s">
        <v>191</v>
      </c>
      <c r="F190" s="47">
        <v>10000000</v>
      </c>
      <c r="G190" s="41"/>
      <c r="H190" s="41"/>
      <c r="I190" s="41"/>
    </row>
    <row r="191" spans="1:9" ht="13.2" hidden="1">
      <c r="A191" s="48" t="s">
        <v>76</v>
      </c>
      <c r="B191" s="48" t="s">
        <v>3812</v>
      </c>
      <c r="C191" s="48" t="s">
        <v>3726</v>
      </c>
      <c r="D191" s="48" t="s">
        <v>3730</v>
      </c>
      <c r="E191" s="45" t="s">
        <v>192</v>
      </c>
      <c r="F191" s="47">
        <v>30000000</v>
      </c>
      <c r="G191" s="41"/>
      <c r="H191" s="41"/>
      <c r="I191" s="41"/>
    </row>
    <row r="192" spans="1:9" ht="26.4" hidden="1">
      <c r="A192" s="48" t="s">
        <v>76</v>
      </c>
      <c r="B192" s="48" t="s">
        <v>3812</v>
      </c>
      <c r="C192" s="48" t="s">
        <v>3726</v>
      </c>
      <c r="D192" s="48" t="s">
        <v>3731</v>
      </c>
      <c r="E192" s="45" t="s">
        <v>193</v>
      </c>
      <c r="F192" s="47">
        <v>5000000</v>
      </c>
      <c r="G192" s="41"/>
      <c r="H192" s="41"/>
      <c r="I192" s="41"/>
    </row>
    <row r="193" spans="1:9" ht="26.4" hidden="1">
      <c r="A193" s="48" t="s">
        <v>76</v>
      </c>
      <c r="B193" s="48" t="s">
        <v>3812</v>
      </c>
      <c r="C193" s="48" t="s">
        <v>3726</v>
      </c>
      <c r="D193" s="48" t="s">
        <v>3745</v>
      </c>
      <c r="E193" s="45" t="s">
        <v>363</v>
      </c>
      <c r="F193" s="47">
        <v>3500000</v>
      </c>
      <c r="G193" s="41"/>
      <c r="H193" s="41"/>
      <c r="I193" s="41"/>
    </row>
    <row r="194" spans="1:9" ht="13.2" hidden="1">
      <c r="A194" s="48" t="s">
        <v>76</v>
      </c>
      <c r="B194" s="48" t="s">
        <v>3812</v>
      </c>
      <c r="C194" s="48" t="s">
        <v>3726</v>
      </c>
      <c r="D194" s="48" t="s">
        <v>3733</v>
      </c>
      <c r="E194" s="45" t="s">
        <v>195</v>
      </c>
      <c r="F194" s="47">
        <v>90000000</v>
      </c>
      <c r="G194" s="41"/>
      <c r="H194" s="41"/>
      <c r="I194" s="41"/>
    </row>
    <row r="195" spans="1:9" ht="13.2" hidden="1">
      <c r="A195" s="48" t="s">
        <v>76</v>
      </c>
      <c r="B195" s="48" t="s">
        <v>3812</v>
      </c>
      <c r="C195" s="48" t="s">
        <v>3726</v>
      </c>
      <c r="D195" s="48" t="s">
        <v>3734</v>
      </c>
      <c r="E195" s="45" t="s">
        <v>197</v>
      </c>
      <c r="F195" s="47">
        <v>45000000</v>
      </c>
      <c r="G195" s="41"/>
      <c r="H195" s="41"/>
      <c r="I195" s="41"/>
    </row>
    <row r="196" spans="1:9" ht="26.4" hidden="1">
      <c r="A196" s="48" t="s">
        <v>76</v>
      </c>
      <c r="B196" s="48" t="s">
        <v>3812</v>
      </c>
      <c r="C196" s="48" t="s">
        <v>3727</v>
      </c>
      <c r="D196" s="45"/>
      <c r="E196" s="49" t="s">
        <v>198</v>
      </c>
      <c r="F196" s="47">
        <v>7760020000</v>
      </c>
      <c r="G196" s="41"/>
      <c r="H196" s="41"/>
      <c r="I196" s="41"/>
    </row>
    <row r="197" spans="1:9" ht="13.2" hidden="1">
      <c r="A197" s="48" t="s">
        <v>76</v>
      </c>
      <c r="B197" s="48" t="s">
        <v>3812</v>
      </c>
      <c r="C197" s="48" t="s">
        <v>3727</v>
      </c>
      <c r="D197" s="48" t="s">
        <v>3736</v>
      </c>
      <c r="E197" s="45" t="s">
        <v>200</v>
      </c>
      <c r="F197" s="47">
        <v>50000000</v>
      </c>
      <c r="G197" s="41"/>
      <c r="H197" s="41"/>
      <c r="I197" s="41"/>
    </row>
    <row r="198" spans="1:9" ht="13.2" hidden="1">
      <c r="A198" s="48" t="s">
        <v>76</v>
      </c>
      <c r="B198" s="48" t="s">
        <v>3812</v>
      </c>
      <c r="C198" s="48" t="s">
        <v>3727</v>
      </c>
      <c r="D198" s="48" t="s">
        <v>3729</v>
      </c>
      <c r="E198" s="45" t="s">
        <v>364</v>
      </c>
      <c r="F198" s="47">
        <v>87300000</v>
      </c>
      <c r="G198" s="41"/>
      <c r="H198" s="41"/>
      <c r="I198" s="41"/>
    </row>
    <row r="199" spans="1:9" ht="26.4" hidden="1">
      <c r="A199" s="48" t="s">
        <v>76</v>
      </c>
      <c r="B199" s="48" t="s">
        <v>3812</v>
      </c>
      <c r="C199" s="48" t="s">
        <v>3727</v>
      </c>
      <c r="D199" s="48" t="s">
        <v>3730</v>
      </c>
      <c r="E199" s="45" t="s">
        <v>365</v>
      </c>
      <c r="F199" s="47">
        <v>5000000000</v>
      </c>
      <c r="G199" s="41"/>
      <c r="H199" s="41"/>
      <c r="I199" s="41"/>
    </row>
    <row r="200" spans="1:9" ht="13.2" hidden="1">
      <c r="A200" s="48" t="s">
        <v>76</v>
      </c>
      <c r="B200" s="48" t="s">
        <v>3812</v>
      </c>
      <c r="C200" s="48" t="s">
        <v>3727</v>
      </c>
      <c r="D200" s="48" t="s">
        <v>3737</v>
      </c>
      <c r="E200" s="45" t="s">
        <v>201</v>
      </c>
      <c r="F200" s="47">
        <v>15000000</v>
      </c>
      <c r="G200" s="41"/>
      <c r="H200" s="41"/>
      <c r="I200" s="41"/>
    </row>
    <row r="201" spans="1:9" ht="26.4" hidden="1">
      <c r="A201" s="48" t="s">
        <v>76</v>
      </c>
      <c r="B201" s="48" t="s">
        <v>3812</v>
      </c>
      <c r="C201" s="48" t="s">
        <v>3727</v>
      </c>
      <c r="D201" s="48" t="s">
        <v>3738</v>
      </c>
      <c r="E201" s="45" t="s">
        <v>202</v>
      </c>
      <c r="F201" s="47">
        <v>97700000</v>
      </c>
      <c r="G201" s="41"/>
      <c r="H201" s="41"/>
      <c r="I201" s="41"/>
    </row>
    <row r="202" spans="1:9" ht="13.2" hidden="1">
      <c r="A202" s="48" t="s">
        <v>76</v>
      </c>
      <c r="B202" s="48" t="s">
        <v>3812</v>
      </c>
      <c r="C202" s="48" t="s">
        <v>3727</v>
      </c>
      <c r="D202" s="48" t="s">
        <v>3757</v>
      </c>
      <c r="E202" s="45" t="s">
        <v>366</v>
      </c>
      <c r="F202" s="47">
        <v>4000000</v>
      </c>
      <c r="G202" s="41"/>
      <c r="H202" s="41"/>
      <c r="I202" s="41"/>
    </row>
    <row r="203" spans="1:9" ht="13.2" hidden="1">
      <c r="A203" s="48" t="s">
        <v>76</v>
      </c>
      <c r="B203" s="48" t="s">
        <v>3812</v>
      </c>
      <c r="C203" s="48" t="s">
        <v>3727</v>
      </c>
      <c r="D203" s="48" t="s">
        <v>3813</v>
      </c>
      <c r="E203" s="45" t="s">
        <v>367</v>
      </c>
      <c r="F203" s="47">
        <v>15000000</v>
      </c>
      <c r="G203" s="41"/>
      <c r="H203" s="41"/>
      <c r="I203" s="41"/>
    </row>
    <row r="204" spans="1:9" ht="26.4" hidden="1">
      <c r="A204" s="48" t="s">
        <v>76</v>
      </c>
      <c r="B204" s="48" t="s">
        <v>3812</v>
      </c>
      <c r="C204" s="48" t="s">
        <v>3727</v>
      </c>
      <c r="D204" s="48" t="s">
        <v>3741</v>
      </c>
      <c r="E204" s="45" t="s">
        <v>368</v>
      </c>
      <c r="F204" s="47">
        <v>2491020000</v>
      </c>
      <c r="G204" s="41"/>
      <c r="H204" s="41"/>
      <c r="I204" s="41"/>
    </row>
    <row r="205" spans="1:9" ht="26.4" hidden="1">
      <c r="A205" s="48" t="s">
        <v>76</v>
      </c>
      <c r="B205" s="48" t="s">
        <v>3812</v>
      </c>
      <c r="C205" s="48" t="s">
        <v>3743</v>
      </c>
      <c r="D205" s="45"/>
      <c r="E205" s="49" t="s">
        <v>207</v>
      </c>
      <c r="F205" s="47">
        <v>20000000</v>
      </c>
      <c r="G205" s="41"/>
      <c r="H205" s="41"/>
      <c r="I205" s="41"/>
    </row>
    <row r="206" spans="1:9" ht="13.2" hidden="1">
      <c r="A206" s="48" t="s">
        <v>76</v>
      </c>
      <c r="B206" s="48" t="s">
        <v>3812</v>
      </c>
      <c r="C206" s="48" t="s">
        <v>3743</v>
      </c>
      <c r="D206" s="48" t="s">
        <v>3726</v>
      </c>
      <c r="E206" s="45" t="s">
        <v>369</v>
      </c>
      <c r="F206" s="47">
        <v>20000000</v>
      </c>
      <c r="G206" s="41"/>
      <c r="H206" s="41"/>
      <c r="I206" s="41"/>
    </row>
    <row r="207" spans="1:9" ht="26.4" hidden="1">
      <c r="A207" s="48" t="s">
        <v>76</v>
      </c>
      <c r="B207" s="48" t="s">
        <v>3812</v>
      </c>
      <c r="C207" s="48" t="s">
        <v>3728</v>
      </c>
      <c r="D207" s="45"/>
      <c r="E207" s="50" t="s">
        <v>209</v>
      </c>
      <c r="F207" s="47">
        <v>282500000</v>
      </c>
      <c r="G207" s="41"/>
      <c r="H207" s="41"/>
      <c r="I207" s="41"/>
    </row>
    <row r="208" spans="1:9" ht="26.4" hidden="1">
      <c r="A208" s="48" t="s">
        <v>76</v>
      </c>
      <c r="B208" s="48" t="s">
        <v>3812</v>
      </c>
      <c r="C208" s="48" t="s">
        <v>3728</v>
      </c>
      <c r="D208" s="48" t="s">
        <v>3726</v>
      </c>
      <c r="E208" s="45" t="s">
        <v>210</v>
      </c>
      <c r="F208" s="47">
        <v>45000000</v>
      </c>
      <c r="G208" s="41"/>
      <c r="H208" s="41"/>
      <c r="I208" s="41"/>
    </row>
    <row r="209" spans="1:9" ht="13.2" hidden="1">
      <c r="A209" s="48" t="s">
        <v>76</v>
      </c>
      <c r="B209" s="48" t="s">
        <v>3812</v>
      </c>
      <c r="C209" s="48" t="s">
        <v>3728</v>
      </c>
      <c r="D209" s="48" t="s">
        <v>3727</v>
      </c>
      <c r="E209" s="45" t="s">
        <v>370</v>
      </c>
      <c r="F209" s="47">
        <v>5000000</v>
      </c>
      <c r="G209" s="41"/>
      <c r="H209" s="41"/>
      <c r="I209" s="41"/>
    </row>
    <row r="210" spans="1:9" ht="13.2" hidden="1">
      <c r="A210" s="48" t="s">
        <v>76</v>
      </c>
      <c r="B210" s="48" t="s">
        <v>3812</v>
      </c>
      <c r="C210" s="48" t="s">
        <v>3728</v>
      </c>
      <c r="D210" s="48" t="s">
        <v>3804</v>
      </c>
      <c r="E210" s="45" t="s">
        <v>371</v>
      </c>
      <c r="F210" s="47">
        <v>30000000</v>
      </c>
      <c r="G210" s="41"/>
      <c r="H210" s="41"/>
      <c r="I210" s="41"/>
    </row>
    <row r="211" spans="1:9" ht="13.2" hidden="1">
      <c r="A211" s="48" t="s">
        <v>76</v>
      </c>
      <c r="B211" s="48" t="s">
        <v>3812</v>
      </c>
      <c r="C211" s="48" t="s">
        <v>3728</v>
      </c>
      <c r="D211" s="48" t="s">
        <v>3743</v>
      </c>
      <c r="E211" s="45" t="s">
        <v>372</v>
      </c>
      <c r="F211" s="47">
        <v>20000000</v>
      </c>
      <c r="G211" s="41"/>
      <c r="H211" s="41"/>
      <c r="I211" s="41"/>
    </row>
    <row r="212" spans="1:9" ht="13.2" hidden="1">
      <c r="A212" s="48" t="s">
        <v>76</v>
      </c>
      <c r="B212" s="48" t="s">
        <v>3812</v>
      </c>
      <c r="C212" s="48" t="s">
        <v>3728</v>
      </c>
      <c r="D212" s="48" t="s">
        <v>3728</v>
      </c>
      <c r="E212" s="45" t="s">
        <v>373</v>
      </c>
      <c r="F212" s="47">
        <v>12500000</v>
      </c>
      <c r="G212" s="41"/>
      <c r="H212" s="41"/>
      <c r="I212" s="41"/>
    </row>
    <row r="213" spans="1:9" ht="13.2" hidden="1">
      <c r="A213" s="48" t="s">
        <v>76</v>
      </c>
      <c r="B213" s="48" t="s">
        <v>3812</v>
      </c>
      <c r="C213" s="48" t="s">
        <v>3728</v>
      </c>
      <c r="D213" s="48" t="s">
        <v>3735</v>
      </c>
      <c r="E213" s="45" t="s">
        <v>374</v>
      </c>
      <c r="F213" s="47">
        <v>170000000</v>
      </c>
      <c r="G213" s="41"/>
      <c r="H213" s="41"/>
      <c r="I213" s="41"/>
    </row>
    <row r="214" spans="1:9" ht="13.2" hidden="1">
      <c r="A214" s="48" t="s">
        <v>76</v>
      </c>
      <c r="B214" s="48" t="s">
        <v>3812</v>
      </c>
      <c r="C214" s="48" t="s">
        <v>3745</v>
      </c>
      <c r="D214" s="45"/>
      <c r="E214" s="49" t="s">
        <v>375</v>
      </c>
      <c r="F214" s="47">
        <v>1835070000</v>
      </c>
      <c r="G214" s="41"/>
      <c r="H214" s="41"/>
      <c r="I214" s="41"/>
    </row>
    <row r="215" spans="1:9" ht="13.2" hidden="1">
      <c r="A215" s="48" t="s">
        <v>76</v>
      </c>
      <c r="B215" s="48" t="s">
        <v>3812</v>
      </c>
      <c r="C215" s="48" t="s">
        <v>3745</v>
      </c>
      <c r="D215" s="48" t="s">
        <v>3726</v>
      </c>
      <c r="E215" s="45" t="s">
        <v>376</v>
      </c>
      <c r="F215" s="47">
        <v>1475070000</v>
      </c>
      <c r="G215" s="41"/>
      <c r="H215" s="41"/>
      <c r="I215" s="41"/>
    </row>
    <row r="216" spans="1:9" ht="26.4" hidden="1">
      <c r="A216" s="48" t="s">
        <v>76</v>
      </c>
      <c r="B216" s="48" t="s">
        <v>3812</v>
      </c>
      <c r="C216" s="48" t="s">
        <v>3745</v>
      </c>
      <c r="D216" s="48" t="s">
        <v>3743</v>
      </c>
      <c r="E216" s="45" t="s">
        <v>377</v>
      </c>
      <c r="F216" s="47">
        <v>100000000</v>
      </c>
      <c r="G216" s="41"/>
      <c r="H216" s="41"/>
      <c r="I216" s="41"/>
    </row>
    <row r="217" spans="1:9" ht="13.2" hidden="1">
      <c r="A217" s="48" t="s">
        <v>76</v>
      </c>
      <c r="B217" s="48" t="s">
        <v>3812</v>
      </c>
      <c r="C217" s="48" t="s">
        <v>3745</v>
      </c>
      <c r="D217" s="48" t="s">
        <v>3731</v>
      </c>
      <c r="E217" s="45" t="s">
        <v>378</v>
      </c>
      <c r="F217" s="47">
        <v>15000000</v>
      </c>
      <c r="G217" s="41"/>
      <c r="H217" s="41"/>
      <c r="I217" s="41"/>
    </row>
    <row r="218" spans="1:9" ht="13.2" hidden="1">
      <c r="A218" s="48" t="s">
        <v>76</v>
      </c>
      <c r="B218" s="48" t="s">
        <v>3812</v>
      </c>
      <c r="C218" s="48" t="s">
        <v>3745</v>
      </c>
      <c r="D218" s="48" t="s">
        <v>3753</v>
      </c>
      <c r="E218" s="45" t="s">
        <v>379</v>
      </c>
      <c r="F218" s="47">
        <v>150000000</v>
      </c>
      <c r="G218" s="41"/>
      <c r="H218" s="41"/>
      <c r="I218" s="41"/>
    </row>
    <row r="219" spans="1:9" ht="13.2" hidden="1">
      <c r="A219" s="48" t="s">
        <v>76</v>
      </c>
      <c r="B219" s="48" t="s">
        <v>3812</v>
      </c>
      <c r="C219" s="48" t="s">
        <v>3745</v>
      </c>
      <c r="D219" s="48" t="s">
        <v>3732</v>
      </c>
      <c r="E219" s="45" t="s">
        <v>380</v>
      </c>
      <c r="F219" s="47">
        <v>15000000</v>
      </c>
      <c r="G219" s="41"/>
      <c r="H219" s="41"/>
      <c r="I219" s="41"/>
    </row>
    <row r="220" spans="1:9" ht="13.2" hidden="1">
      <c r="A220" s="48" t="s">
        <v>76</v>
      </c>
      <c r="B220" s="48" t="s">
        <v>3812</v>
      </c>
      <c r="C220" s="48" t="s">
        <v>3745</v>
      </c>
      <c r="D220" s="48" t="s">
        <v>3752</v>
      </c>
      <c r="E220" s="45" t="s">
        <v>381</v>
      </c>
      <c r="F220" s="47">
        <v>20000000</v>
      </c>
      <c r="G220" s="41"/>
      <c r="H220" s="41"/>
      <c r="I220" s="41"/>
    </row>
    <row r="221" spans="1:9" ht="26.4" hidden="1">
      <c r="A221" s="48" t="s">
        <v>76</v>
      </c>
      <c r="B221" s="48" t="s">
        <v>3812</v>
      </c>
      <c r="C221" s="48" t="s">
        <v>3745</v>
      </c>
      <c r="D221" s="48" t="s">
        <v>3733</v>
      </c>
      <c r="E221" s="51" t="s">
        <v>382</v>
      </c>
      <c r="F221" s="47">
        <v>30000000</v>
      </c>
      <c r="G221" s="41"/>
      <c r="H221" s="41"/>
      <c r="I221" s="41"/>
    </row>
    <row r="222" spans="1:9" ht="13.2" hidden="1">
      <c r="A222" s="48" t="s">
        <v>76</v>
      </c>
      <c r="B222" s="48" t="s">
        <v>3812</v>
      </c>
      <c r="C222" s="48" t="s">
        <v>3745</v>
      </c>
      <c r="D222" s="48" t="s">
        <v>3734</v>
      </c>
      <c r="E222" s="45" t="s">
        <v>383</v>
      </c>
      <c r="F222" s="47">
        <v>30000000</v>
      </c>
      <c r="G222" s="41"/>
      <c r="H222" s="41"/>
      <c r="I222" s="41"/>
    </row>
    <row r="223" spans="1:9" ht="13.2" hidden="1">
      <c r="A223" s="48" t="s">
        <v>76</v>
      </c>
      <c r="B223" s="48" t="s">
        <v>3812</v>
      </c>
      <c r="C223" s="48" t="s">
        <v>3752</v>
      </c>
      <c r="D223" s="45"/>
      <c r="E223" s="49" t="s">
        <v>384</v>
      </c>
      <c r="F223" s="47">
        <v>42079347000</v>
      </c>
      <c r="G223" s="41"/>
      <c r="H223" s="41"/>
      <c r="I223" s="41"/>
    </row>
    <row r="224" spans="1:9" ht="26.4" hidden="1">
      <c r="A224" s="48" t="s">
        <v>76</v>
      </c>
      <c r="B224" s="48" t="s">
        <v>3812</v>
      </c>
      <c r="C224" s="48" t="s">
        <v>3752</v>
      </c>
      <c r="D224" s="48" t="s">
        <v>3745</v>
      </c>
      <c r="E224" s="45" t="s">
        <v>385</v>
      </c>
      <c r="F224" s="47">
        <v>60000000</v>
      </c>
      <c r="G224" s="41"/>
      <c r="H224" s="41"/>
      <c r="I224" s="41"/>
    </row>
    <row r="225" spans="1:9" ht="13.2" hidden="1">
      <c r="A225" s="48" t="s">
        <v>76</v>
      </c>
      <c r="B225" s="48" t="s">
        <v>3812</v>
      </c>
      <c r="C225" s="48" t="s">
        <v>3752</v>
      </c>
      <c r="D225" s="48" t="s">
        <v>3808</v>
      </c>
      <c r="E225" s="45" t="s">
        <v>386</v>
      </c>
      <c r="F225" s="47">
        <v>3000000000</v>
      </c>
      <c r="G225" s="41"/>
      <c r="H225" s="41"/>
      <c r="I225" s="41"/>
    </row>
    <row r="226" spans="1:9" ht="13.2" hidden="1">
      <c r="A226" s="48" t="s">
        <v>76</v>
      </c>
      <c r="B226" s="48" t="s">
        <v>3812</v>
      </c>
      <c r="C226" s="48" t="s">
        <v>3752</v>
      </c>
      <c r="D226" s="48" t="s">
        <v>3740</v>
      </c>
      <c r="E226" s="45" t="s">
        <v>387</v>
      </c>
      <c r="F226" s="47">
        <v>25083288000</v>
      </c>
      <c r="G226" s="41"/>
      <c r="H226" s="41"/>
      <c r="I226" s="41"/>
    </row>
    <row r="227" spans="1:9" ht="13.2" hidden="1">
      <c r="A227" s="48" t="s">
        <v>76</v>
      </c>
      <c r="B227" s="48" t="s">
        <v>3812</v>
      </c>
      <c r="C227" s="48" t="s">
        <v>3752</v>
      </c>
      <c r="D227" s="48" t="s">
        <v>3758</v>
      </c>
      <c r="E227" s="45" t="s">
        <v>388</v>
      </c>
      <c r="F227" s="47">
        <v>2400000000</v>
      </c>
      <c r="G227" s="41"/>
      <c r="H227" s="41"/>
      <c r="I227" s="41"/>
    </row>
    <row r="228" spans="1:9" ht="13.2" hidden="1">
      <c r="A228" s="48" t="s">
        <v>76</v>
      </c>
      <c r="B228" s="48" t="s">
        <v>3812</v>
      </c>
      <c r="C228" s="48" t="s">
        <v>3752</v>
      </c>
      <c r="D228" s="48" t="s">
        <v>3759</v>
      </c>
      <c r="E228" s="45" t="s">
        <v>389</v>
      </c>
      <c r="F228" s="47">
        <v>1215000000</v>
      </c>
      <c r="G228" s="41"/>
      <c r="H228" s="41"/>
      <c r="I228" s="41"/>
    </row>
    <row r="229" spans="1:9" ht="26.4" hidden="1">
      <c r="A229" s="48" t="s">
        <v>76</v>
      </c>
      <c r="B229" s="48" t="s">
        <v>3812</v>
      </c>
      <c r="C229" s="48" t="s">
        <v>3752</v>
      </c>
      <c r="D229" s="48" t="s">
        <v>3763</v>
      </c>
      <c r="E229" s="51" t="s">
        <v>390</v>
      </c>
      <c r="F229" s="47">
        <v>300000000</v>
      </c>
      <c r="G229" s="41"/>
      <c r="H229" s="41"/>
      <c r="I229" s="41"/>
    </row>
    <row r="230" spans="1:9" ht="13.2" hidden="1">
      <c r="A230" s="48" t="s">
        <v>76</v>
      </c>
      <c r="B230" s="48" t="s">
        <v>3812</v>
      </c>
      <c r="C230" s="48" t="s">
        <v>3752</v>
      </c>
      <c r="D230" s="48" t="s">
        <v>3764</v>
      </c>
      <c r="E230" s="45" t="s">
        <v>391</v>
      </c>
      <c r="F230" s="47">
        <v>5250000000</v>
      </c>
      <c r="G230" s="41"/>
      <c r="H230" s="41"/>
      <c r="I230" s="41"/>
    </row>
    <row r="231" spans="1:9" ht="13.2" hidden="1">
      <c r="A231" s="48" t="s">
        <v>76</v>
      </c>
      <c r="B231" s="48" t="s">
        <v>3812</v>
      </c>
      <c r="C231" s="48" t="s">
        <v>3752</v>
      </c>
      <c r="D231" s="48" t="s">
        <v>3765</v>
      </c>
      <c r="E231" s="45" t="s">
        <v>392</v>
      </c>
      <c r="F231" s="47">
        <v>4286775000</v>
      </c>
      <c r="G231" s="41"/>
      <c r="H231" s="41"/>
      <c r="I231" s="41"/>
    </row>
    <row r="232" spans="1:9" ht="13.2" hidden="1">
      <c r="A232" s="48" t="s">
        <v>76</v>
      </c>
      <c r="B232" s="48" t="s">
        <v>3812</v>
      </c>
      <c r="C232" s="48" t="s">
        <v>3752</v>
      </c>
      <c r="D232" s="48" t="s">
        <v>3766</v>
      </c>
      <c r="E232" s="45" t="s">
        <v>393</v>
      </c>
      <c r="F232" s="47">
        <v>484284000</v>
      </c>
      <c r="G232" s="41"/>
      <c r="H232" s="41"/>
      <c r="I232" s="41"/>
    </row>
    <row r="233" spans="1:9" ht="13.2" hidden="1">
      <c r="A233" s="48" t="s">
        <v>76</v>
      </c>
      <c r="B233" s="48" t="s">
        <v>3812</v>
      </c>
      <c r="C233" s="48" t="s">
        <v>3733</v>
      </c>
      <c r="D233" s="45"/>
      <c r="E233" s="49" t="s">
        <v>394</v>
      </c>
      <c r="F233" s="47">
        <v>25000000</v>
      </c>
      <c r="G233" s="41"/>
      <c r="H233" s="41"/>
      <c r="I233" s="41"/>
    </row>
    <row r="234" spans="1:9" ht="26.4" hidden="1">
      <c r="A234" s="48" t="s">
        <v>76</v>
      </c>
      <c r="B234" s="48" t="s">
        <v>3812</v>
      </c>
      <c r="C234" s="48" t="s">
        <v>3733</v>
      </c>
      <c r="D234" s="48" t="s">
        <v>3728</v>
      </c>
      <c r="E234" s="45" t="s">
        <v>395</v>
      </c>
      <c r="F234" s="47">
        <v>25000000</v>
      </c>
      <c r="G234" s="41"/>
      <c r="H234" s="41"/>
      <c r="I234" s="41"/>
    </row>
    <row r="235" spans="1:9" ht="13.2" hidden="1">
      <c r="A235" s="48" t="s">
        <v>76</v>
      </c>
      <c r="B235" s="48" t="s">
        <v>3812</v>
      </c>
      <c r="C235" s="48" t="s">
        <v>3734</v>
      </c>
      <c r="D235" s="45"/>
      <c r="E235" s="49" t="s">
        <v>396</v>
      </c>
      <c r="F235" s="47">
        <v>165000000</v>
      </c>
      <c r="G235" s="41"/>
      <c r="H235" s="41"/>
      <c r="I235" s="41"/>
    </row>
    <row r="236" spans="1:9" ht="39.6" hidden="1">
      <c r="A236" s="48" t="s">
        <v>76</v>
      </c>
      <c r="B236" s="48" t="s">
        <v>3812</v>
      </c>
      <c r="C236" s="48" t="s">
        <v>3734</v>
      </c>
      <c r="D236" s="48" t="s">
        <v>3726</v>
      </c>
      <c r="E236" s="51" t="s">
        <v>397</v>
      </c>
      <c r="F236" s="47">
        <v>132000000</v>
      </c>
      <c r="G236" s="41"/>
      <c r="H236" s="41"/>
      <c r="I236" s="41"/>
    </row>
    <row r="237" spans="1:9" ht="13.2" hidden="1">
      <c r="A237" s="48" t="s">
        <v>76</v>
      </c>
      <c r="B237" s="48" t="s">
        <v>3812</v>
      </c>
      <c r="C237" s="48" t="s">
        <v>3734</v>
      </c>
      <c r="D237" s="48" t="s">
        <v>3735</v>
      </c>
      <c r="E237" s="45" t="s">
        <v>398</v>
      </c>
      <c r="F237" s="47">
        <v>33000000</v>
      </c>
      <c r="G237" s="41"/>
      <c r="H237" s="41"/>
      <c r="I237" s="41"/>
    </row>
    <row r="238" spans="1:9" ht="26.4" hidden="1">
      <c r="A238" s="48" t="s">
        <v>76</v>
      </c>
      <c r="B238" s="48" t="s">
        <v>3812</v>
      </c>
      <c r="C238" s="48" t="s">
        <v>3806</v>
      </c>
      <c r="D238" s="45"/>
      <c r="E238" s="49" t="s">
        <v>399</v>
      </c>
      <c r="F238" s="47">
        <v>982225000</v>
      </c>
      <c r="G238" s="41"/>
      <c r="H238" s="41"/>
      <c r="I238" s="41"/>
    </row>
    <row r="239" spans="1:9" ht="26.4" hidden="1">
      <c r="A239" s="48" t="s">
        <v>76</v>
      </c>
      <c r="B239" s="48" t="s">
        <v>3812</v>
      </c>
      <c r="C239" s="48" t="s">
        <v>3806</v>
      </c>
      <c r="D239" s="48" t="s">
        <v>3726</v>
      </c>
      <c r="E239" s="45" t="s">
        <v>400</v>
      </c>
      <c r="F239" s="47">
        <v>91175000</v>
      </c>
      <c r="G239" s="41"/>
      <c r="H239" s="41"/>
      <c r="I239" s="41"/>
    </row>
    <row r="240" spans="1:9" ht="13.2" hidden="1">
      <c r="A240" s="48" t="s">
        <v>76</v>
      </c>
      <c r="B240" s="48" t="s">
        <v>3812</v>
      </c>
      <c r="C240" s="48" t="s">
        <v>3806</v>
      </c>
      <c r="D240" s="48" t="s">
        <v>3728</v>
      </c>
      <c r="E240" s="45" t="s">
        <v>401</v>
      </c>
      <c r="F240" s="47">
        <v>205000000</v>
      </c>
      <c r="G240" s="41"/>
      <c r="H240" s="41"/>
      <c r="I240" s="41"/>
    </row>
    <row r="241" spans="1:9" ht="26.4" hidden="1">
      <c r="A241" s="48" t="s">
        <v>76</v>
      </c>
      <c r="B241" s="48" t="s">
        <v>3812</v>
      </c>
      <c r="C241" s="48" t="s">
        <v>3806</v>
      </c>
      <c r="D241" s="48" t="s">
        <v>3805</v>
      </c>
      <c r="E241" s="45" t="s">
        <v>402</v>
      </c>
      <c r="F241" s="47">
        <v>150000000</v>
      </c>
      <c r="G241" s="41"/>
      <c r="H241" s="41"/>
      <c r="I241" s="41"/>
    </row>
    <row r="242" spans="1:9" ht="13.2" hidden="1">
      <c r="A242" s="48" t="s">
        <v>76</v>
      </c>
      <c r="B242" s="48" t="s">
        <v>3812</v>
      </c>
      <c r="C242" s="48" t="s">
        <v>3806</v>
      </c>
      <c r="D242" s="48" t="s">
        <v>3729</v>
      </c>
      <c r="E242" s="45" t="s">
        <v>403</v>
      </c>
      <c r="F242" s="47">
        <v>81750000</v>
      </c>
      <c r="G242" s="41"/>
      <c r="H242" s="41"/>
      <c r="I242" s="41"/>
    </row>
    <row r="243" spans="1:9" ht="13.2" hidden="1">
      <c r="A243" s="48" t="s">
        <v>76</v>
      </c>
      <c r="B243" s="48" t="s">
        <v>3812</v>
      </c>
      <c r="C243" s="48" t="s">
        <v>3806</v>
      </c>
      <c r="D243" s="48" t="s">
        <v>3730</v>
      </c>
      <c r="E243" s="45" t="s">
        <v>404</v>
      </c>
      <c r="F243" s="47">
        <v>210000000</v>
      </c>
      <c r="G243" s="41"/>
      <c r="H243" s="41"/>
      <c r="I243" s="41"/>
    </row>
    <row r="244" spans="1:9" ht="13.2" hidden="1">
      <c r="A244" s="48" t="s">
        <v>76</v>
      </c>
      <c r="B244" s="48" t="s">
        <v>3812</v>
      </c>
      <c r="C244" s="48" t="s">
        <v>3806</v>
      </c>
      <c r="D244" s="48" t="s">
        <v>3731</v>
      </c>
      <c r="E244" s="45" t="s">
        <v>405</v>
      </c>
      <c r="F244" s="47">
        <v>40000000</v>
      </c>
      <c r="G244" s="41"/>
      <c r="H244" s="41"/>
      <c r="I244" s="41"/>
    </row>
    <row r="245" spans="1:9" ht="13.2" hidden="1">
      <c r="A245" s="48" t="s">
        <v>76</v>
      </c>
      <c r="B245" s="48" t="s">
        <v>3812</v>
      </c>
      <c r="C245" s="48" t="s">
        <v>3806</v>
      </c>
      <c r="D245" s="48" t="s">
        <v>3753</v>
      </c>
      <c r="E245" s="45" t="s">
        <v>406</v>
      </c>
      <c r="F245" s="47">
        <v>82500000</v>
      </c>
      <c r="G245" s="41"/>
      <c r="H245" s="41"/>
      <c r="I245" s="41"/>
    </row>
    <row r="246" spans="1:9" ht="13.2" hidden="1">
      <c r="A246" s="48" t="s">
        <v>76</v>
      </c>
      <c r="B246" s="48" t="s">
        <v>3812</v>
      </c>
      <c r="C246" s="48" t="s">
        <v>3806</v>
      </c>
      <c r="D246" s="48" t="s">
        <v>3733</v>
      </c>
      <c r="E246" s="45" t="s">
        <v>407</v>
      </c>
      <c r="F246" s="47">
        <v>121800000</v>
      </c>
      <c r="G246" s="41"/>
      <c r="H246" s="41"/>
      <c r="I246" s="41"/>
    </row>
    <row r="247" spans="1:9" ht="13.2" hidden="1">
      <c r="A247" s="48" t="s">
        <v>76</v>
      </c>
      <c r="B247" s="48" t="s">
        <v>3812</v>
      </c>
      <c r="C247" s="48" t="s">
        <v>3754</v>
      </c>
      <c r="D247" s="45"/>
      <c r="E247" s="49" t="s">
        <v>408</v>
      </c>
      <c r="F247" s="47">
        <v>2697620000</v>
      </c>
      <c r="G247" s="41"/>
      <c r="H247" s="41"/>
      <c r="I247" s="41"/>
    </row>
    <row r="248" spans="1:9" ht="13.2" hidden="1">
      <c r="A248" s="48" t="s">
        <v>76</v>
      </c>
      <c r="B248" s="48" t="s">
        <v>3812</v>
      </c>
      <c r="C248" s="48" t="s">
        <v>3754</v>
      </c>
      <c r="D248" s="48" t="s">
        <v>3804</v>
      </c>
      <c r="E248" s="45" t="s">
        <v>409</v>
      </c>
      <c r="F248" s="47">
        <v>30000000</v>
      </c>
      <c r="G248" s="41"/>
      <c r="H248" s="41"/>
      <c r="I248" s="41"/>
    </row>
    <row r="249" spans="1:9" ht="13.2" hidden="1">
      <c r="A249" s="48" t="s">
        <v>76</v>
      </c>
      <c r="B249" s="48" t="s">
        <v>3812</v>
      </c>
      <c r="C249" s="48" t="s">
        <v>3754</v>
      </c>
      <c r="D249" s="48" t="s">
        <v>3735</v>
      </c>
      <c r="E249" s="45" t="s">
        <v>410</v>
      </c>
      <c r="F249" s="47">
        <v>61000000</v>
      </c>
      <c r="G249" s="41"/>
      <c r="H249" s="41"/>
      <c r="I249" s="41"/>
    </row>
    <row r="250" spans="1:9" ht="13.2" hidden="1">
      <c r="A250" s="48" t="s">
        <v>76</v>
      </c>
      <c r="B250" s="48" t="s">
        <v>3812</v>
      </c>
      <c r="C250" s="48" t="s">
        <v>3754</v>
      </c>
      <c r="D250" s="48" t="s">
        <v>3805</v>
      </c>
      <c r="E250" s="45" t="s">
        <v>411</v>
      </c>
      <c r="F250" s="47">
        <v>45000000</v>
      </c>
      <c r="G250" s="41"/>
      <c r="H250" s="41"/>
      <c r="I250" s="41"/>
    </row>
    <row r="251" spans="1:9" ht="13.2" hidden="1">
      <c r="A251" s="48" t="s">
        <v>76</v>
      </c>
      <c r="B251" s="48" t="s">
        <v>3812</v>
      </c>
      <c r="C251" s="48" t="s">
        <v>3754</v>
      </c>
      <c r="D251" s="48" t="s">
        <v>3753</v>
      </c>
      <c r="E251" s="45" t="s">
        <v>412</v>
      </c>
      <c r="F251" s="47">
        <v>2561620000</v>
      </c>
      <c r="G251" s="41"/>
      <c r="H251" s="41"/>
      <c r="I251" s="41"/>
    </row>
    <row r="252" spans="1:9" ht="13.2" hidden="1">
      <c r="A252" s="48" t="s">
        <v>76</v>
      </c>
      <c r="B252" s="48" t="s">
        <v>3812</v>
      </c>
      <c r="C252" s="48" t="s">
        <v>3807</v>
      </c>
      <c r="D252" s="45"/>
      <c r="E252" s="49" t="s">
        <v>413</v>
      </c>
      <c r="F252" s="47">
        <v>1691000000</v>
      </c>
      <c r="G252" s="41"/>
      <c r="H252" s="41"/>
      <c r="I252" s="41"/>
    </row>
    <row r="253" spans="1:9" ht="13.2" hidden="1">
      <c r="A253" s="48" t="s">
        <v>76</v>
      </c>
      <c r="B253" s="48" t="s">
        <v>3812</v>
      </c>
      <c r="C253" s="48" t="s">
        <v>3807</v>
      </c>
      <c r="D253" s="48" t="s">
        <v>3728</v>
      </c>
      <c r="E253" s="45" t="s">
        <v>414</v>
      </c>
      <c r="F253" s="47">
        <v>1000000000</v>
      </c>
      <c r="G253" s="41"/>
      <c r="H253" s="41"/>
      <c r="I253" s="41"/>
    </row>
    <row r="254" spans="1:9" ht="13.2" hidden="1">
      <c r="A254" s="48" t="s">
        <v>76</v>
      </c>
      <c r="B254" s="48" t="s">
        <v>3812</v>
      </c>
      <c r="C254" s="48" t="s">
        <v>3807</v>
      </c>
      <c r="D254" s="48" t="s">
        <v>3735</v>
      </c>
      <c r="E254" s="45" t="s">
        <v>415</v>
      </c>
      <c r="F254" s="47">
        <v>191000000</v>
      </c>
      <c r="G254" s="41"/>
      <c r="H254" s="41"/>
      <c r="I254" s="41"/>
    </row>
    <row r="255" spans="1:9" ht="13.2" hidden="1">
      <c r="A255" s="48" t="s">
        <v>76</v>
      </c>
      <c r="B255" s="48" t="s">
        <v>3812</v>
      </c>
      <c r="C255" s="48" t="s">
        <v>3807</v>
      </c>
      <c r="D255" s="48" t="s">
        <v>3729</v>
      </c>
      <c r="E255" s="45" t="s">
        <v>416</v>
      </c>
      <c r="F255" s="47">
        <v>50000000</v>
      </c>
      <c r="G255" s="41"/>
      <c r="H255" s="41"/>
      <c r="I255" s="41"/>
    </row>
    <row r="256" spans="1:9" ht="26.4" hidden="1">
      <c r="A256" s="48" t="s">
        <v>76</v>
      </c>
      <c r="B256" s="48" t="s">
        <v>3812</v>
      </c>
      <c r="C256" s="48" t="s">
        <v>3807</v>
      </c>
      <c r="D256" s="48" t="s">
        <v>3731</v>
      </c>
      <c r="E256" s="51" t="s">
        <v>417</v>
      </c>
      <c r="F256" s="47">
        <v>450000000</v>
      </c>
      <c r="G256" s="41"/>
      <c r="H256" s="41"/>
      <c r="I256" s="41"/>
    </row>
    <row r="257" spans="1:9" ht="26.4" hidden="1">
      <c r="A257" s="48" t="s">
        <v>76</v>
      </c>
      <c r="B257" s="48" t="s">
        <v>3812</v>
      </c>
      <c r="C257" s="48" t="s">
        <v>3737</v>
      </c>
      <c r="D257" s="45"/>
      <c r="E257" s="49" t="s">
        <v>418</v>
      </c>
      <c r="F257" s="47">
        <v>2075000000</v>
      </c>
      <c r="G257" s="41"/>
      <c r="H257" s="41"/>
      <c r="I257" s="41"/>
    </row>
    <row r="258" spans="1:9" ht="13.2" hidden="1">
      <c r="A258" s="48" t="s">
        <v>76</v>
      </c>
      <c r="B258" s="48" t="s">
        <v>3812</v>
      </c>
      <c r="C258" s="48" t="s">
        <v>3737</v>
      </c>
      <c r="D258" s="48" t="s">
        <v>3731</v>
      </c>
      <c r="E258" s="45" t="s">
        <v>419</v>
      </c>
      <c r="F258" s="47">
        <v>500000000</v>
      </c>
      <c r="G258" s="41"/>
      <c r="H258" s="41"/>
      <c r="I258" s="41"/>
    </row>
    <row r="259" spans="1:9" ht="13.2" hidden="1">
      <c r="A259" s="48" t="s">
        <v>76</v>
      </c>
      <c r="B259" s="48" t="s">
        <v>3812</v>
      </c>
      <c r="C259" s="48" t="s">
        <v>3737</v>
      </c>
      <c r="D259" s="48" t="s">
        <v>3753</v>
      </c>
      <c r="E259" s="45" t="s">
        <v>420</v>
      </c>
      <c r="F259" s="47">
        <v>100000000</v>
      </c>
      <c r="G259" s="41"/>
      <c r="H259" s="41"/>
      <c r="I259" s="41"/>
    </row>
    <row r="260" spans="1:9" ht="26.4" hidden="1">
      <c r="A260" s="48" t="s">
        <v>76</v>
      </c>
      <c r="B260" s="48" t="s">
        <v>3812</v>
      </c>
      <c r="C260" s="48" t="s">
        <v>3737</v>
      </c>
      <c r="D260" s="48" t="s">
        <v>3732</v>
      </c>
      <c r="E260" s="45" t="s">
        <v>421</v>
      </c>
      <c r="F260" s="47">
        <v>150000000</v>
      </c>
      <c r="G260" s="41"/>
      <c r="H260" s="41"/>
      <c r="I260" s="41"/>
    </row>
    <row r="261" spans="1:9" ht="13.2" hidden="1">
      <c r="A261" s="48" t="s">
        <v>76</v>
      </c>
      <c r="B261" s="48" t="s">
        <v>3812</v>
      </c>
      <c r="C261" s="48" t="s">
        <v>3737</v>
      </c>
      <c r="D261" s="48" t="s">
        <v>3745</v>
      </c>
      <c r="E261" s="45" t="s">
        <v>422</v>
      </c>
      <c r="F261" s="47">
        <v>200000000</v>
      </c>
      <c r="G261" s="41"/>
      <c r="H261" s="41"/>
      <c r="I261" s="41"/>
    </row>
    <row r="262" spans="1:9" ht="13.2" hidden="1">
      <c r="A262" s="48" t="s">
        <v>76</v>
      </c>
      <c r="B262" s="48" t="s">
        <v>3812</v>
      </c>
      <c r="C262" s="48" t="s">
        <v>3737</v>
      </c>
      <c r="D262" s="48" t="s">
        <v>3733</v>
      </c>
      <c r="E262" s="45" t="s">
        <v>423</v>
      </c>
      <c r="F262" s="47">
        <v>100000000</v>
      </c>
      <c r="G262" s="41"/>
      <c r="H262" s="41"/>
      <c r="I262" s="41"/>
    </row>
    <row r="263" spans="1:9" ht="26.4" hidden="1">
      <c r="A263" s="48" t="s">
        <v>76</v>
      </c>
      <c r="B263" s="48" t="s">
        <v>3812</v>
      </c>
      <c r="C263" s="48" t="s">
        <v>3737</v>
      </c>
      <c r="D263" s="48" t="s">
        <v>3806</v>
      </c>
      <c r="E263" s="45" t="s">
        <v>424</v>
      </c>
      <c r="F263" s="47">
        <v>100000000</v>
      </c>
      <c r="G263" s="41"/>
      <c r="H263" s="41"/>
      <c r="I263" s="41"/>
    </row>
    <row r="264" spans="1:9" ht="13.2" hidden="1">
      <c r="A264" s="48" t="s">
        <v>76</v>
      </c>
      <c r="B264" s="48" t="s">
        <v>3812</v>
      </c>
      <c r="C264" s="48" t="s">
        <v>3737</v>
      </c>
      <c r="D264" s="48" t="s">
        <v>3754</v>
      </c>
      <c r="E264" s="45" t="s">
        <v>425</v>
      </c>
      <c r="F264" s="47">
        <v>275000000</v>
      </c>
      <c r="G264" s="41"/>
      <c r="H264" s="41"/>
      <c r="I264" s="41"/>
    </row>
    <row r="265" spans="1:9" ht="26.4" hidden="1">
      <c r="A265" s="48" t="s">
        <v>76</v>
      </c>
      <c r="B265" s="48" t="s">
        <v>3812</v>
      </c>
      <c r="C265" s="48" t="s">
        <v>3737</v>
      </c>
      <c r="D265" s="48" t="s">
        <v>3807</v>
      </c>
      <c r="E265" s="45" t="s">
        <v>426</v>
      </c>
      <c r="F265" s="47">
        <v>100000000</v>
      </c>
      <c r="G265" s="41"/>
      <c r="H265" s="41"/>
      <c r="I265" s="41"/>
    </row>
    <row r="266" spans="1:9" ht="13.2" hidden="1">
      <c r="A266" s="48" t="s">
        <v>76</v>
      </c>
      <c r="B266" s="48" t="s">
        <v>3812</v>
      </c>
      <c r="C266" s="48" t="s">
        <v>3737</v>
      </c>
      <c r="D266" s="48" t="s">
        <v>3739</v>
      </c>
      <c r="E266" s="45" t="s">
        <v>427</v>
      </c>
      <c r="F266" s="47">
        <v>100000000</v>
      </c>
      <c r="G266" s="41"/>
      <c r="H266" s="41"/>
      <c r="I266" s="41"/>
    </row>
    <row r="267" spans="1:9" ht="13.2" hidden="1">
      <c r="A267" s="48" t="s">
        <v>76</v>
      </c>
      <c r="B267" s="48" t="s">
        <v>3812</v>
      </c>
      <c r="C267" s="48" t="s">
        <v>3737</v>
      </c>
      <c r="D267" s="48" t="s">
        <v>3757</v>
      </c>
      <c r="E267" s="45" t="s">
        <v>428</v>
      </c>
      <c r="F267" s="47">
        <v>450000000</v>
      </c>
      <c r="G267" s="41"/>
      <c r="H267" s="41"/>
      <c r="I267" s="41"/>
    </row>
    <row r="268" spans="1:9" ht="13.2" hidden="1">
      <c r="A268" s="48" t="s">
        <v>76</v>
      </c>
      <c r="B268" s="48" t="s">
        <v>3812</v>
      </c>
      <c r="C268" s="48" t="s">
        <v>3755</v>
      </c>
      <c r="D268" s="45"/>
      <c r="E268" s="49" t="s">
        <v>429</v>
      </c>
      <c r="F268" s="47">
        <v>917500000</v>
      </c>
      <c r="G268" s="41"/>
      <c r="H268" s="41"/>
      <c r="I268" s="41"/>
    </row>
    <row r="269" spans="1:9" ht="13.2" hidden="1">
      <c r="A269" s="48" t="s">
        <v>76</v>
      </c>
      <c r="B269" s="48" t="s">
        <v>3812</v>
      </c>
      <c r="C269" s="48" t="s">
        <v>3755</v>
      </c>
      <c r="D269" s="48" t="s">
        <v>3735</v>
      </c>
      <c r="E269" s="45" t="s">
        <v>430</v>
      </c>
      <c r="F269" s="47">
        <v>100000000</v>
      </c>
      <c r="G269" s="41"/>
      <c r="H269" s="41"/>
      <c r="I269" s="41"/>
    </row>
    <row r="270" spans="1:9" ht="13.2" hidden="1">
      <c r="A270" s="48" t="s">
        <v>76</v>
      </c>
      <c r="B270" s="48" t="s">
        <v>3812</v>
      </c>
      <c r="C270" s="48" t="s">
        <v>3755</v>
      </c>
      <c r="D270" s="48" t="s">
        <v>3729</v>
      </c>
      <c r="E270" s="45" t="s">
        <v>431</v>
      </c>
      <c r="F270" s="47">
        <v>275000000</v>
      </c>
      <c r="G270" s="41"/>
      <c r="H270" s="41"/>
      <c r="I270" s="41"/>
    </row>
    <row r="271" spans="1:9" ht="13.2" hidden="1">
      <c r="A271" s="48" t="s">
        <v>76</v>
      </c>
      <c r="B271" s="48" t="s">
        <v>3812</v>
      </c>
      <c r="C271" s="48" t="s">
        <v>3755</v>
      </c>
      <c r="D271" s="48" t="s">
        <v>3745</v>
      </c>
      <c r="E271" s="45" t="s">
        <v>432</v>
      </c>
      <c r="F271" s="47">
        <v>30000000</v>
      </c>
      <c r="G271" s="41"/>
      <c r="H271" s="41"/>
      <c r="I271" s="41"/>
    </row>
    <row r="272" spans="1:9" ht="13.2" hidden="1">
      <c r="A272" s="48" t="s">
        <v>76</v>
      </c>
      <c r="B272" s="48" t="s">
        <v>3812</v>
      </c>
      <c r="C272" s="48" t="s">
        <v>3755</v>
      </c>
      <c r="D272" s="48" t="s">
        <v>3752</v>
      </c>
      <c r="E272" s="45" t="s">
        <v>433</v>
      </c>
      <c r="F272" s="47">
        <v>30000000</v>
      </c>
      <c r="G272" s="41"/>
      <c r="H272" s="41"/>
      <c r="I272" s="41"/>
    </row>
    <row r="273" spans="1:9" ht="13.2" hidden="1">
      <c r="A273" s="48" t="s">
        <v>76</v>
      </c>
      <c r="B273" s="48" t="s">
        <v>3812</v>
      </c>
      <c r="C273" s="48" t="s">
        <v>3755</v>
      </c>
      <c r="D273" s="48" t="s">
        <v>3733</v>
      </c>
      <c r="E273" s="45" t="s">
        <v>434</v>
      </c>
      <c r="F273" s="47">
        <v>30000000</v>
      </c>
      <c r="G273" s="41"/>
      <c r="H273" s="41"/>
      <c r="I273" s="41"/>
    </row>
    <row r="274" spans="1:9" ht="26.4" hidden="1">
      <c r="A274" s="48" t="s">
        <v>76</v>
      </c>
      <c r="B274" s="48" t="s">
        <v>3812</v>
      </c>
      <c r="C274" s="48" t="s">
        <v>3755</v>
      </c>
      <c r="D274" s="48" t="s">
        <v>3734</v>
      </c>
      <c r="E274" s="45" t="s">
        <v>435</v>
      </c>
      <c r="F274" s="47">
        <v>150000000</v>
      </c>
      <c r="G274" s="41"/>
      <c r="H274" s="41"/>
      <c r="I274" s="41"/>
    </row>
    <row r="275" spans="1:9" ht="13.2" hidden="1">
      <c r="A275" s="48" t="s">
        <v>76</v>
      </c>
      <c r="B275" s="48" t="s">
        <v>3812</v>
      </c>
      <c r="C275" s="48" t="s">
        <v>3755</v>
      </c>
      <c r="D275" s="48" t="s">
        <v>3806</v>
      </c>
      <c r="E275" s="45" t="s">
        <v>393</v>
      </c>
      <c r="F275" s="47">
        <v>200000000</v>
      </c>
      <c r="G275" s="41"/>
      <c r="H275" s="41"/>
      <c r="I275" s="41"/>
    </row>
    <row r="276" spans="1:9" ht="26.4" hidden="1">
      <c r="A276" s="48" t="s">
        <v>76</v>
      </c>
      <c r="B276" s="48" t="s">
        <v>3812</v>
      </c>
      <c r="C276" s="48" t="s">
        <v>3755</v>
      </c>
      <c r="D276" s="48" t="s">
        <v>3754</v>
      </c>
      <c r="E276" s="45" t="s">
        <v>436</v>
      </c>
      <c r="F276" s="47">
        <v>17500000</v>
      </c>
      <c r="G276" s="41"/>
      <c r="H276" s="41"/>
      <c r="I276" s="41"/>
    </row>
    <row r="277" spans="1:9" ht="26.4" hidden="1">
      <c r="A277" s="48" t="s">
        <v>76</v>
      </c>
      <c r="B277" s="48" t="s">
        <v>3812</v>
      </c>
      <c r="C277" s="48" t="s">
        <v>3755</v>
      </c>
      <c r="D277" s="48" t="s">
        <v>3737</v>
      </c>
      <c r="E277" s="45" t="s">
        <v>437</v>
      </c>
      <c r="F277" s="47">
        <v>65000000</v>
      </c>
      <c r="G277" s="41"/>
      <c r="H277" s="41"/>
      <c r="I277" s="41"/>
    </row>
    <row r="278" spans="1:9" ht="26.4" hidden="1">
      <c r="A278" s="48" t="s">
        <v>76</v>
      </c>
      <c r="B278" s="48" t="s">
        <v>3812</v>
      </c>
      <c r="C278" s="48" t="s">
        <v>3755</v>
      </c>
      <c r="D278" s="48" t="s">
        <v>3755</v>
      </c>
      <c r="E278" s="45" t="s">
        <v>438</v>
      </c>
      <c r="F278" s="47">
        <v>20000000</v>
      </c>
      <c r="G278" s="41"/>
      <c r="H278" s="41"/>
      <c r="I278" s="41"/>
    </row>
    <row r="279" spans="1:9" ht="13.2" hidden="1">
      <c r="A279" s="48" t="s">
        <v>76</v>
      </c>
      <c r="B279" s="48" t="s">
        <v>3812</v>
      </c>
      <c r="C279" s="48" t="s">
        <v>3738</v>
      </c>
      <c r="D279" s="45"/>
      <c r="E279" s="49" t="s">
        <v>439</v>
      </c>
      <c r="F279" s="47">
        <v>7500000000</v>
      </c>
      <c r="G279" s="41"/>
      <c r="H279" s="41"/>
      <c r="I279" s="41"/>
    </row>
    <row r="280" spans="1:9" ht="13.2" hidden="1">
      <c r="A280" s="48" t="s">
        <v>76</v>
      </c>
      <c r="B280" s="48" t="s">
        <v>3812</v>
      </c>
      <c r="C280" s="48" t="s">
        <v>3738</v>
      </c>
      <c r="D280" s="48" t="s">
        <v>3731</v>
      </c>
      <c r="E280" s="45" t="s">
        <v>440</v>
      </c>
      <c r="F280" s="47">
        <v>7500000000</v>
      </c>
      <c r="G280" s="41"/>
      <c r="H280" s="41"/>
      <c r="I280" s="41"/>
    </row>
    <row r="281" spans="1:9" ht="39.6" hidden="1">
      <c r="A281" s="48" t="s">
        <v>76</v>
      </c>
      <c r="B281" s="48" t="s">
        <v>3812</v>
      </c>
      <c r="C281" s="48" t="s">
        <v>3756</v>
      </c>
      <c r="D281" s="45"/>
      <c r="E281" s="50" t="s">
        <v>441</v>
      </c>
      <c r="F281" s="47">
        <v>11278790000</v>
      </c>
      <c r="G281" s="41"/>
      <c r="H281" s="41"/>
      <c r="I281" s="41"/>
    </row>
    <row r="282" spans="1:9" ht="13.2" hidden="1">
      <c r="A282" s="48" t="s">
        <v>76</v>
      </c>
      <c r="B282" s="48" t="s">
        <v>3812</v>
      </c>
      <c r="C282" s="48" t="s">
        <v>3756</v>
      </c>
      <c r="D282" s="48" t="s">
        <v>3726</v>
      </c>
      <c r="E282" s="45" t="s">
        <v>442</v>
      </c>
      <c r="F282" s="47">
        <v>1375000000</v>
      </c>
      <c r="G282" s="41"/>
      <c r="H282" s="41"/>
      <c r="I282" s="41"/>
    </row>
    <row r="283" spans="1:9" ht="13.2" hidden="1">
      <c r="A283" s="48" t="s">
        <v>76</v>
      </c>
      <c r="B283" s="48" t="s">
        <v>3812</v>
      </c>
      <c r="C283" s="48" t="s">
        <v>3756</v>
      </c>
      <c r="D283" s="48" t="s">
        <v>3727</v>
      </c>
      <c r="E283" s="45" t="s">
        <v>443</v>
      </c>
      <c r="F283" s="47">
        <v>1629810000</v>
      </c>
      <c r="G283" s="41"/>
      <c r="H283" s="41"/>
      <c r="I283" s="41"/>
    </row>
    <row r="284" spans="1:9" ht="13.2" hidden="1">
      <c r="A284" s="48" t="s">
        <v>76</v>
      </c>
      <c r="B284" s="48" t="s">
        <v>3812</v>
      </c>
      <c r="C284" s="48" t="s">
        <v>3756</v>
      </c>
      <c r="D284" s="48" t="s">
        <v>3761</v>
      </c>
      <c r="E284" s="45" t="s">
        <v>444</v>
      </c>
      <c r="F284" s="47">
        <v>7508980000</v>
      </c>
      <c r="G284" s="41"/>
      <c r="H284" s="41"/>
      <c r="I284" s="41"/>
    </row>
    <row r="285" spans="1:9" ht="26.4" hidden="1">
      <c r="A285" s="48" t="s">
        <v>76</v>
      </c>
      <c r="B285" s="48" t="s">
        <v>3812</v>
      </c>
      <c r="C285" s="48" t="s">
        <v>3756</v>
      </c>
      <c r="D285" s="48" t="s">
        <v>3763</v>
      </c>
      <c r="E285" s="45" t="s">
        <v>445</v>
      </c>
      <c r="F285" s="47">
        <v>270000000</v>
      </c>
      <c r="G285" s="41"/>
      <c r="H285" s="41"/>
      <c r="I285" s="41"/>
    </row>
    <row r="286" spans="1:9" ht="13.2" hidden="1">
      <c r="A286" s="48" t="s">
        <v>76</v>
      </c>
      <c r="B286" s="48" t="s">
        <v>3812</v>
      </c>
      <c r="C286" s="48" t="s">
        <v>3756</v>
      </c>
      <c r="D286" s="48" t="s">
        <v>3764</v>
      </c>
      <c r="E286" s="45" t="s">
        <v>446</v>
      </c>
      <c r="F286" s="47">
        <v>30000000</v>
      </c>
      <c r="G286" s="41"/>
      <c r="H286" s="41"/>
      <c r="I286" s="41"/>
    </row>
    <row r="287" spans="1:9" ht="26.4" hidden="1">
      <c r="A287" s="48" t="s">
        <v>76</v>
      </c>
      <c r="B287" s="48" t="s">
        <v>3812</v>
      </c>
      <c r="C287" s="48" t="s">
        <v>3756</v>
      </c>
      <c r="D287" s="48" t="s">
        <v>3765</v>
      </c>
      <c r="E287" s="45" t="s">
        <v>447</v>
      </c>
      <c r="F287" s="47">
        <v>215000000</v>
      </c>
      <c r="G287" s="41"/>
      <c r="H287" s="41"/>
      <c r="I287" s="41"/>
    </row>
    <row r="288" spans="1:9" ht="13.2" hidden="1">
      <c r="A288" s="48" t="s">
        <v>76</v>
      </c>
      <c r="B288" s="48" t="s">
        <v>3812</v>
      </c>
      <c r="C288" s="48" t="s">
        <v>3756</v>
      </c>
      <c r="D288" s="48" t="s">
        <v>3814</v>
      </c>
      <c r="E288" s="45" t="s">
        <v>448</v>
      </c>
      <c r="F288" s="47">
        <v>250000000</v>
      </c>
      <c r="G288" s="41"/>
      <c r="H288" s="41"/>
      <c r="I288" s="41"/>
    </row>
    <row r="289" spans="1:9" ht="26.4" hidden="1">
      <c r="A289" s="48" t="s">
        <v>76</v>
      </c>
      <c r="B289" s="48" t="s">
        <v>3812</v>
      </c>
      <c r="C289" s="48" t="s">
        <v>3757</v>
      </c>
      <c r="D289" s="45"/>
      <c r="E289" s="49" t="s">
        <v>449</v>
      </c>
      <c r="F289" s="47">
        <v>110000000</v>
      </c>
      <c r="G289" s="41"/>
      <c r="H289" s="41"/>
      <c r="I289" s="41"/>
    </row>
    <row r="290" spans="1:9" ht="13.2" hidden="1">
      <c r="A290" s="48" t="s">
        <v>76</v>
      </c>
      <c r="B290" s="48" t="s">
        <v>3812</v>
      </c>
      <c r="C290" s="48" t="s">
        <v>3757</v>
      </c>
      <c r="D290" s="48" t="s">
        <v>3805</v>
      </c>
      <c r="E290" s="45" t="s">
        <v>450</v>
      </c>
      <c r="F290" s="47">
        <v>110000000</v>
      </c>
      <c r="G290" s="41"/>
      <c r="H290" s="41"/>
      <c r="I290" s="41"/>
    </row>
    <row r="291" spans="1:9" ht="13.2" hidden="1">
      <c r="A291" s="48" t="s">
        <v>76</v>
      </c>
      <c r="B291" s="48" t="s">
        <v>3812</v>
      </c>
      <c r="C291" s="48" t="s">
        <v>3813</v>
      </c>
      <c r="D291" s="45"/>
      <c r="E291" s="49" t="s">
        <v>451</v>
      </c>
      <c r="F291" s="47">
        <v>25000000</v>
      </c>
      <c r="G291" s="41"/>
      <c r="H291" s="41"/>
      <c r="I291" s="41"/>
    </row>
    <row r="292" spans="1:9" ht="13.2" hidden="1">
      <c r="A292" s="48" t="s">
        <v>76</v>
      </c>
      <c r="B292" s="48" t="s">
        <v>3812</v>
      </c>
      <c r="C292" s="48" t="s">
        <v>3813</v>
      </c>
      <c r="D292" s="48" t="s">
        <v>3805</v>
      </c>
      <c r="E292" s="45" t="s">
        <v>452</v>
      </c>
      <c r="F292" s="47">
        <v>25000000</v>
      </c>
      <c r="G292" s="41"/>
      <c r="H292" s="41"/>
      <c r="I292" s="41"/>
    </row>
    <row r="293" spans="1:9" ht="26.4" hidden="1">
      <c r="A293" s="48" t="s">
        <v>76</v>
      </c>
      <c r="B293" s="48" t="s">
        <v>3812</v>
      </c>
      <c r="C293" s="48" t="s">
        <v>3758</v>
      </c>
      <c r="D293" s="45"/>
      <c r="E293" s="49" t="s">
        <v>453</v>
      </c>
      <c r="F293" s="47">
        <v>100000000</v>
      </c>
      <c r="G293" s="41"/>
      <c r="H293" s="41"/>
      <c r="I293" s="41"/>
    </row>
    <row r="294" spans="1:9" ht="26.4" hidden="1">
      <c r="A294" s="48" t="s">
        <v>76</v>
      </c>
      <c r="B294" s="48" t="s">
        <v>3812</v>
      </c>
      <c r="C294" s="48" t="s">
        <v>3758</v>
      </c>
      <c r="D294" s="48" t="s">
        <v>3743</v>
      </c>
      <c r="E294" s="51" t="s">
        <v>454</v>
      </c>
      <c r="F294" s="47">
        <v>100000000</v>
      </c>
      <c r="G294" s="41"/>
      <c r="H294" s="41"/>
      <c r="I294" s="41"/>
    </row>
    <row r="295" spans="1:9" ht="26.4" hidden="1">
      <c r="A295" s="48" t="s">
        <v>76</v>
      </c>
      <c r="B295" s="48" t="s">
        <v>3812</v>
      </c>
      <c r="C295" s="48" t="s">
        <v>3759</v>
      </c>
      <c r="D295" s="45"/>
      <c r="E295" s="49" t="s">
        <v>455</v>
      </c>
      <c r="F295" s="47">
        <v>368367000</v>
      </c>
      <c r="G295" s="41"/>
      <c r="H295" s="41"/>
      <c r="I295" s="41"/>
    </row>
    <row r="296" spans="1:9" ht="13.2" hidden="1">
      <c r="A296" s="48" t="s">
        <v>76</v>
      </c>
      <c r="B296" s="48" t="s">
        <v>3812</v>
      </c>
      <c r="C296" s="48" t="s">
        <v>3759</v>
      </c>
      <c r="D296" s="48" t="s">
        <v>3804</v>
      </c>
      <c r="E296" s="45" t="s">
        <v>456</v>
      </c>
      <c r="F296" s="47">
        <v>80000000</v>
      </c>
      <c r="G296" s="41"/>
      <c r="H296" s="41"/>
      <c r="I296" s="41"/>
    </row>
    <row r="297" spans="1:9" ht="13.2" hidden="1">
      <c r="A297" s="48" t="s">
        <v>76</v>
      </c>
      <c r="B297" s="48" t="s">
        <v>3812</v>
      </c>
      <c r="C297" s="48" t="s">
        <v>3759</v>
      </c>
      <c r="D297" s="48" t="s">
        <v>3743</v>
      </c>
      <c r="E297" s="45" t="s">
        <v>457</v>
      </c>
      <c r="F297" s="47">
        <v>15000000</v>
      </c>
      <c r="G297" s="41"/>
      <c r="H297" s="41"/>
      <c r="I297" s="41"/>
    </row>
    <row r="298" spans="1:9" ht="13.2" hidden="1">
      <c r="A298" s="48" t="s">
        <v>76</v>
      </c>
      <c r="B298" s="48" t="s">
        <v>3812</v>
      </c>
      <c r="C298" s="48" t="s">
        <v>3759</v>
      </c>
      <c r="D298" s="48" t="s">
        <v>3728</v>
      </c>
      <c r="E298" s="45" t="s">
        <v>458</v>
      </c>
      <c r="F298" s="47">
        <v>12500000</v>
      </c>
      <c r="G298" s="41"/>
      <c r="H298" s="41"/>
      <c r="I298" s="41"/>
    </row>
    <row r="299" spans="1:9" ht="26.4" hidden="1">
      <c r="A299" s="48" t="s">
        <v>76</v>
      </c>
      <c r="B299" s="48" t="s">
        <v>3812</v>
      </c>
      <c r="C299" s="48" t="s">
        <v>3759</v>
      </c>
      <c r="D299" s="48" t="s">
        <v>3805</v>
      </c>
      <c r="E299" s="45" t="s">
        <v>459</v>
      </c>
      <c r="F299" s="47">
        <v>30000000</v>
      </c>
      <c r="G299" s="41"/>
      <c r="H299" s="41"/>
      <c r="I299" s="41"/>
    </row>
    <row r="300" spans="1:9" ht="13.2" hidden="1">
      <c r="A300" s="48" t="s">
        <v>76</v>
      </c>
      <c r="B300" s="48" t="s">
        <v>3812</v>
      </c>
      <c r="C300" s="48" t="s">
        <v>3759</v>
      </c>
      <c r="D300" s="48" t="s">
        <v>3729</v>
      </c>
      <c r="E300" s="45" t="s">
        <v>460</v>
      </c>
      <c r="F300" s="47">
        <v>230867000</v>
      </c>
      <c r="G300" s="41"/>
      <c r="H300" s="41"/>
      <c r="I300" s="41"/>
    </row>
    <row r="301" spans="1:9" ht="13.2" hidden="1">
      <c r="A301" s="48" t="s">
        <v>76</v>
      </c>
      <c r="B301" s="48" t="s">
        <v>3815</v>
      </c>
      <c r="C301" s="45"/>
      <c r="D301" s="45"/>
      <c r="E301" s="46" t="s">
        <v>79</v>
      </c>
      <c r="F301" s="47">
        <v>140753800000</v>
      </c>
      <c r="G301" s="41"/>
      <c r="H301" s="41"/>
      <c r="I301" s="41"/>
    </row>
    <row r="302" spans="1:9" ht="13.2" hidden="1">
      <c r="A302" s="48" t="s">
        <v>76</v>
      </c>
      <c r="B302" s="48" t="s">
        <v>3815</v>
      </c>
      <c r="C302" s="48" t="s">
        <v>3752</v>
      </c>
      <c r="D302" s="45"/>
      <c r="E302" s="49" t="s">
        <v>384</v>
      </c>
      <c r="F302" s="47">
        <v>57457000000</v>
      </c>
      <c r="G302" s="41"/>
      <c r="H302" s="41"/>
      <c r="I302" s="41"/>
    </row>
    <row r="303" spans="1:9" ht="13.2" hidden="1">
      <c r="A303" s="48" t="s">
        <v>76</v>
      </c>
      <c r="B303" s="48" t="s">
        <v>3815</v>
      </c>
      <c r="C303" s="48" t="s">
        <v>3752</v>
      </c>
      <c r="D303" s="48" t="s">
        <v>3762</v>
      </c>
      <c r="E303" s="45" t="s">
        <v>461</v>
      </c>
      <c r="F303" s="47">
        <v>57457000000</v>
      </c>
      <c r="G303" s="41"/>
      <c r="H303" s="41"/>
      <c r="I303" s="41"/>
    </row>
    <row r="304" spans="1:9" ht="39.6" hidden="1">
      <c r="A304" s="48" t="s">
        <v>76</v>
      </c>
      <c r="B304" s="48" t="s">
        <v>3815</v>
      </c>
      <c r="C304" s="48" t="s">
        <v>3739</v>
      </c>
      <c r="D304" s="45"/>
      <c r="E304" s="50" t="s">
        <v>462</v>
      </c>
      <c r="F304" s="47">
        <v>83296800000</v>
      </c>
      <c r="G304" s="41"/>
      <c r="H304" s="41"/>
      <c r="I304" s="41"/>
    </row>
    <row r="305" spans="1:9" ht="13.2" hidden="1">
      <c r="A305" s="48" t="s">
        <v>76</v>
      </c>
      <c r="B305" s="48" t="s">
        <v>3815</v>
      </c>
      <c r="C305" s="48" t="s">
        <v>3739</v>
      </c>
      <c r="D305" s="48" t="s">
        <v>3805</v>
      </c>
      <c r="E305" s="45" t="s">
        <v>463</v>
      </c>
      <c r="F305" s="47">
        <v>1931860000</v>
      </c>
      <c r="G305" s="41"/>
      <c r="H305" s="41"/>
      <c r="I305" s="41"/>
    </row>
    <row r="306" spans="1:9" ht="52.8" hidden="1">
      <c r="A306" s="48" t="s">
        <v>76</v>
      </c>
      <c r="B306" s="48" t="s">
        <v>3815</v>
      </c>
      <c r="C306" s="48" t="s">
        <v>3739</v>
      </c>
      <c r="D306" s="48" t="s">
        <v>3813</v>
      </c>
      <c r="E306" s="51" t="s">
        <v>464</v>
      </c>
      <c r="F306" s="47">
        <v>950000000</v>
      </c>
      <c r="G306" s="41"/>
      <c r="H306" s="41"/>
      <c r="I306" s="41"/>
    </row>
    <row r="307" spans="1:9" ht="26.4" hidden="1">
      <c r="A307" s="48" t="s">
        <v>76</v>
      </c>
      <c r="B307" s="48" t="s">
        <v>3815</v>
      </c>
      <c r="C307" s="48" t="s">
        <v>3739</v>
      </c>
      <c r="D307" s="48" t="s">
        <v>3760</v>
      </c>
      <c r="E307" s="45" t="s">
        <v>465</v>
      </c>
      <c r="F307" s="47">
        <v>200000000</v>
      </c>
      <c r="G307" s="41"/>
      <c r="H307" s="41"/>
      <c r="I307" s="41"/>
    </row>
    <row r="308" spans="1:9" ht="13.2" hidden="1">
      <c r="A308" s="48" t="s">
        <v>76</v>
      </c>
      <c r="B308" s="48" t="s">
        <v>3815</v>
      </c>
      <c r="C308" s="48" t="s">
        <v>3739</v>
      </c>
      <c r="D308" s="48" t="s">
        <v>3761</v>
      </c>
      <c r="E308" s="45" t="s">
        <v>466</v>
      </c>
      <c r="F308" s="47">
        <v>200000000</v>
      </c>
      <c r="G308" s="41"/>
      <c r="H308" s="41"/>
      <c r="I308" s="41"/>
    </row>
    <row r="309" spans="1:9" ht="13.2" hidden="1">
      <c r="A309" s="48" t="s">
        <v>76</v>
      </c>
      <c r="B309" s="48" t="s">
        <v>3815</v>
      </c>
      <c r="C309" s="48" t="s">
        <v>3739</v>
      </c>
      <c r="D309" s="48" t="s">
        <v>3762</v>
      </c>
      <c r="E309" s="45" t="s">
        <v>467</v>
      </c>
      <c r="F309" s="47">
        <v>80014940000</v>
      </c>
      <c r="G309" s="41"/>
      <c r="H309" s="41"/>
      <c r="I309" s="41"/>
    </row>
    <row r="310" spans="1:9" ht="13.2" hidden="1">
      <c r="A310" s="48" t="s">
        <v>76</v>
      </c>
      <c r="B310" s="48" t="s">
        <v>3816</v>
      </c>
      <c r="C310" s="45"/>
      <c r="D310" s="45"/>
      <c r="E310" s="46" t="s">
        <v>80</v>
      </c>
      <c r="F310" s="47">
        <v>71500000</v>
      </c>
      <c r="G310" s="41"/>
      <c r="H310" s="41"/>
      <c r="I310" s="41"/>
    </row>
    <row r="311" spans="1:9" ht="13.2" hidden="1">
      <c r="A311" s="48" t="s">
        <v>76</v>
      </c>
      <c r="B311" s="48" t="s">
        <v>3816</v>
      </c>
      <c r="C311" s="48" t="s">
        <v>3752</v>
      </c>
      <c r="D311" s="45"/>
      <c r="E311" s="49" t="s">
        <v>384</v>
      </c>
      <c r="F311" s="47">
        <v>22000000</v>
      </c>
      <c r="G311" s="41"/>
      <c r="H311" s="41"/>
      <c r="I311" s="41"/>
    </row>
    <row r="312" spans="1:9" ht="13.2" hidden="1">
      <c r="A312" s="48" t="s">
        <v>76</v>
      </c>
      <c r="B312" s="48" t="s">
        <v>3816</v>
      </c>
      <c r="C312" s="48" t="s">
        <v>3752</v>
      </c>
      <c r="D312" s="48" t="s">
        <v>3736</v>
      </c>
      <c r="E312" s="45" t="s">
        <v>468</v>
      </c>
      <c r="F312" s="47">
        <v>22000000</v>
      </c>
      <c r="G312" s="41"/>
      <c r="H312" s="41"/>
      <c r="I312" s="41"/>
    </row>
    <row r="313" spans="1:9" ht="26.4" hidden="1">
      <c r="A313" s="48" t="s">
        <v>76</v>
      </c>
      <c r="B313" s="48" t="s">
        <v>3816</v>
      </c>
      <c r="C313" s="48" t="s">
        <v>3737</v>
      </c>
      <c r="D313" s="45"/>
      <c r="E313" s="49" t="s">
        <v>418</v>
      </c>
      <c r="F313" s="47">
        <v>22000000</v>
      </c>
      <c r="G313" s="41"/>
      <c r="H313" s="41"/>
      <c r="I313" s="41"/>
    </row>
    <row r="314" spans="1:9" ht="13.2" hidden="1">
      <c r="A314" s="48" t="s">
        <v>76</v>
      </c>
      <c r="B314" s="48" t="s">
        <v>3816</v>
      </c>
      <c r="C314" s="48" t="s">
        <v>3737</v>
      </c>
      <c r="D314" s="48" t="s">
        <v>3733</v>
      </c>
      <c r="E314" s="45" t="s">
        <v>423</v>
      </c>
      <c r="F314" s="47">
        <v>22000000</v>
      </c>
      <c r="G314" s="41"/>
      <c r="H314" s="41"/>
      <c r="I314" s="41"/>
    </row>
    <row r="315" spans="1:9" ht="13.2" hidden="1">
      <c r="A315" s="48" t="s">
        <v>76</v>
      </c>
      <c r="B315" s="48" t="s">
        <v>3816</v>
      </c>
      <c r="C315" s="48" t="s">
        <v>3738</v>
      </c>
      <c r="D315" s="45"/>
      <c r="E315" s="49" t="s">
        <v>439</v>
      </c>
      <c r="F315" s="47">
        <v>27500000</v>
      </c>
      <c r="G315" s="41"/>
      <c r="H315" s="41"/>
      <c r="I315" s="41"/>
    </row>
    <row r="316" spans="1:9" ht="13.2" hidden="1">
      <c r="A316" s="48" t="s">
        <v>76</v>
      </c>
      <c r="B316" s="48" t="s">
        <v>3816</v>
      </c>
      <c r="C316" s="48" t="s">
        <v>3738</v>
      </c>
      <c r="D316" s="48" t="s">
        <v>3726</v>
      </c>
      <c r="E316" s="45" t="s">
        <v>469</v>
      </c>
      <c r="F316" s="47">
        <v>27500000</v>
      </c>
      <c r="G316" s="41"/>
      <c r="H316" s="41"/>
      <c r="I316" s="41"/>
    </row>
    <row r="317" spans="1:9" ht="13.2" hidden="1">
      <c r="A317" s="48" t="s">
        <v>76</v>
      </c>
      <c r="B317" s="48" t="s">
        <v>3817</v>
      </c>
      <c r="C317" s="45"/>
      <c r="D317" s="45"/>
      <c r="E317" s="46" t="s">
        <v>81</v>
      </c>
      <c r="F317" s="47">
        <v>5000000</v>
      </c>
      <c r="G317" s="41"/>
      <c r="H317" s="41"/>
      <c r="I317" s="41"/>
    </row>
    <row r="318" spans="1:9" ht="13.2" hidden="1">
      <c r="A318" s="48" t="s">
        <v>76</v>
      </c>
      <c r="B318" s="48" t="s">
        <v>3817</v>
      </c>
      <c r="C318" s="48" t="s">
        <v>3754</v>
      </c>
      <c r="D318" s="45"/>
      <c r="E318" s="49" t="s">
        <v>408</v>
      </c>
      <c r="F318" s="47">
        <v>5000000</v>
      </c>
      <c r="G318" s="41"/>
      <c r="H318" s="41"/>
      <c r="I318" s="41"/>
    </row>
    <row r="319" spans="1:9" ht="13.2" hidden="1">
      <c r="A319" s="48" t="s">
        <v>76</v>
      </c>
      <c r="B319" s="48" t="s">
        <v>3817</v>
      </c>
      <c r="C319" s="48" t="s">
        <v>3754</v>
      </c>
      <c r="D319" s="48" t="s">
        <v>3753</v>
      </c>
      <c r="E319" s="45" t="s">
        <v>412</v>
      </c>
      <c r="F319" s="47">
        <v>5000000</v>
      </c>
      <c r="G319" s="41"/>
      <c r="H319" s="41"/>
      <c r="I319" s="41"/>
    </row>
    <row r="320" spans="1:9" ht="13.2" hidden="1">
      <c r="A320" s="48" t="s">
        <v>76</v>
      </c>
      <c r="B320" s="48" t="s">
        <v>3818</v>
      </c>
      <c r="C320" s="45"/>
      <c r="D320" s="45"/>
      <c r="E320" s="46" t="s">
        <v>82</v>
      </c>
      <c r="F320" s="47">
        <v>94059000</v>
      </c>
      <c r="G320" s="41"/>
      <c r="H320" s="41"/>
      <c r="I320" s="41"/>
    </row>
    <row r="321" spans="1:9" ht="13.2" hidden="1">
      <c r="A321" s="48" t="s">
        <v>76</v>
      </c>
      <c r="B321" s="48" t="s">
        <v>3818</v>
      </c>
      <c r="C321" s="48" t="s">
        <v>3754</v>
      </c>
      <c r="D321" s="45"/>
      <c r="E321" s="49" t="s">
        <v>408</v>
      </c>
      <c r="F321" s="47">
        <v>61890000</v>
      </c>
      <c r="G321" s="41"/>
      <c r="H321" s="41"/>
      <c r="I321" s="41"/>
    </row>
    <row r="322" spans="1:9" ht="13.2" hidden="1">
      <c r="A322" s="48" t="s">
        <v>76</v>
      </c>
      <c r="B322" s="48" t="s">
        <v>3818</v>
      </c>
      <c r="C322" s="48" t="s">
        <v>3754</v>
      </c>
      <c r="D322" s="48" t="s">
        <v>3727</v>
      </c>
      <c r="E322" s="45" t="s">
        <v>470</v>
      </c>
      <c r="F322" s="47">
        <v>24600000</v>
      </c>
      <c r="G322" s="41"/>
      <c r="H322" s="41"/>
      <c r="I322" s="41"/>
    </row>
    <row r="323" spans="1:9" ht="13.2" hidden="1">
      <c r="A323" s="48" t="s">
        <v>76</v>
      </c>
      <c r="B323" s="48" t="s">
        <v>3818</v>
      </c>
      <c r="C323" s="48" t="s">
        <v>3754</v>
      </c>
      <c r="D323" s="48" t="s">
        <v>3735</v>
      </c>
      <c r="E323" s="45" t="s">
        <v>410</v>
      </c>
      <c r="F323" s="47">
        <v>8000000</v>
      </c>
      <c r="G323" s="41"/>
      <c r="H323" s="41"/>
      <c r="I323" s="41"/>
    </row>
    <row r="324" spans="1:9" ht="13.2" hidden="1">
      <c r="A324" s="48" t="s">
        <v>76</v>
      </c>
      <c r="B324" s="48" t="s">
        <v>3818</v>
      </c>
      <c r="C324" s="48" t="s">
        <v>3754</v>
      </c>
      <c r="D324" s="48" t="s">
        <v>3729</v>
      </c>
      <c r="E324" s="45" t="s">
        <v>471</v>
      </c>
      <c r="F324" s="47">
        <v>6000000</v>
      </c>
      <c r="G324" s="41"/>
      <c r="H324" s="41"/>
      <c r="I324" s="41"/>
    </row>
    <row r="325" spans="1:9" ht="13.2" hidden="1">
      <c r="A325" s="48" t="s">
        <v>76</v>
      </c>
      <c r="B325" s="48" t="s">
        <v>3818</v>
      </c>
      <c r="C325" s="48" t="s">
        <v>3754</v>
      </c>
      <c r="D325" s="48" t="s">
        <v>3731</v>
      </c>
      <c r="E325" s="45" t="s">
        <v>472</v>
      </c>
      <c r="F325" s="47">
        <v>15750000</v>
      </c>
      <c r="G325" s="41"/>
      <c r="H325" s="41"/>
      <c r="I325" s="41"/>
    </row>
    <row r="326" spans="1:9" ht="13.2" hidden="1">
      <c r="A326" s="48" t="s">
        <v>76</v>
      </c>
      <c r="B326" s="48" t="s">
        <v>3818</v>
      </c>
      <c r="C326" s="48" t="s">
        <v>3754</v>
      </c>
      <c r="D326" s="48" t="s">
        <v>3753</v>
      </c>
      <c r="E326" s="45" t="s">
        <v>412</v>
      </c>
      <c r="F326" s="47">
        <v>7540000</v>
      </c>
      <c r="G326" s="41"/>
      <c r="H326" s="41"/>
      <c r="I326" s="41"/>
    </row>
    <row r="327" spans="1:9" ht="13.2" hidden="1">
      <c r="A327" s="48" t="s">
        <v>76</v>
      </c>
      <c r="B327" s="48" t="s">
        <v>3818</v>
      </c>
      <c r="C327" s="48" t="s">
        <v>3807</v>
      </c>
      <c r="D327" s="45"/>
      <c r="E327" s="49" t="s">
        <v>413</v>
      </c>
      <c r="F327" s="47">
        <v>5000000</v>
      </c>
      <c r="G327" s="41"/>
      <c r="H327" s="41"/>
      <c r="I327" s="41"/>
    </row>
    <row r="328" spans="1:9" ht="13.2" hidden="1">
      <c r="A328" s="48" t="s">
        <v>76</v>
      </c>
      <c r="B328" s="48" t="s">
        <v>3818</v>
      </c>
      <c r="C328" s="48" t="s">
        <v>3807</v>
      </c>
      <c r="D328" s="48" t="s">
        <v>3727</v>
      </c>
      <c r="E328" s="45" t="s">
        <v>473</v>
      </c>
      <c r="F328" s="47">
        <v>5000000</v>
      </c>
      <c r="G328" s="41"/>
      <c r="H328" s="41"/>
      <c r="I328" s="41"/>
    </row>
    <row r="329" spans="1:9" ht="26.4" hidden="1">
      <c r="A329" s="48" t="s">
        <v>76</v>
      </c>
      <c r="B329" s="48" t="s">
        <v>3818</v>
      </c>
      <c r="C329" s="48" t="s">
        <v>3737</v>
      </c>
      <c r="D329" s="45"/>
      <c r="E329" s="49" t="s">
        <v>418</v>
      </c>
      <c r="F329" s="47">
        <v>14509000</v>
      </c>
      <c r="G329" s="41"/>
      <c r="H329" s="41"/>
      <c r="I329" s="41"/>
    </row>
    <row r="330" spans="1:9" ht="13.2" hidden="1">
      <c r="A330" s="48" t="s">
        <v>76</v>
      </c>
      <c r="B330" s="48" t="s">
        <v>3818</v>
      </c>
      <c r="C330" s="48" t="s">
        <v>3737</v>
      </c>
      <c r="D330" s="48" t="s">
        <v>3731</v>
      </c>
      <c r="E330" s="45" t="s">
        <v>419</v>
      </c>
      <c r="F330" s="47">
        <v>4509000</v>
      </c>
      <c r="G330" s="41"/>
      <c r="H330" s="41"/>
      <c r="I330" s="41"/>
    </row>
    <row r="331" spans="1:9" ht="26.4" hidden="1">
      <c r="A331" s="48" t="s">
        <v>76</v>
      </c>
      <c r="B331" s="48" t="s">
        <v>3818</v>
      </c>
      <c r="C331" s="48" t="s">
        <v>3737</v>
      </c>
      <c r="D331" s="48" t="s">
        <v>3732</v>
      </c>
      <c r="E331" s="45" t="s">
        <v>421</v>
      </c>
      <c r="F331" s="47">
        <v>5000000</v>
      </c>
      <c r="G331" s="41"/>
      <c r="H331" s="41"/>
      <c r="I331" s="41"/>
    </row>
    <row r="332" spans="1:9" ht="13.2" hidden="1">
      <c r="A332" s="48" t="s">
        <v>76</v>
      </c>
      <c r="B332" s="48" t="s">
        <v>3818</v>
      </c>
      <c r="C332" s="48" t="s">
        <v>3737</v>
      </c>
      <c r="D332" s="48" t="s">
        <v>3733</v>
      </c>
      <c r="E332" s="45" t="s">
        <v>423</v>
      </c>
      <c r="F332" s="47">
        <v>5000000</v>
      </c>
      <c r="G332" s="41"/>
      <c r="H332" s="41"/>
      <c r="I332" s="41"/>
    </row>
    <row r="333" spans="1:9" ht="26.4" hidden="1">
      <c r="A333" s="48" t="s">
        <v>76</v>
      </c>
      <c r="B333" s="48" t="s">
        <v>3818</v>
      </c>
      <c r="C333" s="48" t="s">
        <v>3759</v>
      </c>
      <c r="D333" s="45"/>
      <c r="E333" s="49" t="s">
        <v>455</v>
      </c>
      <c r="F333" s="47">
        <v>12660000</v>
      </c>
      <c r="G333" s="41"/>
      <c r="H333" s="41"/>
      <c r="I333" s="41"/>
    </row>
    <row r="334" spans="1:9" ht="26.4" hidden="1">
      <c r="A334" s="48" t="s">
        <v>76</v>
      </c>
      <c r="B334" s="48" t="s">
        <v>3818</v>
      </c>
      <c r="C334" s="48" t="s">
        <v>3759</v>
      </c>
      <c r="D334" s="48" t="s">
        <v>3726</v>
      </c>
      <c r="E334" s="45" t="s">
        <v>474</v>
      </c>
      <c r="F334" s="47">
        <v>6480000</v>
      </c>
      <c r="G334" s="41"/>
      <c r="H334" s="41"/>
      <c r="I334" s="41"/>
    </row>
    <row r="335" spans="1:9" ht="13.2" hidden="1">
      <c r="A335" s="48" t="s">
        <v>76</v>
      </c>
      <c r="B335" s="48" t="s">
        <v>3818</v>
      </c>
      <c r="C335" s="48" t="s">
        <v>3759</v>
      </c>
      <c r="D335" s="48" t="s">
        <v>3728</v>
      </c>
      <c r="E335" s="45" t="s">
        <v>458</v>
      </c>
      <c r="F335" s="47">
        <v>6180000</v>
      </c>
      <c r="G335" s="41"/>
      <c r="H335" s="41"/>
      <c r="I335" s="41"/>
    </row>
    <row r="336" spans="1:9" ht="13.2">
      <c r="A336" s="48" t="s">
        <v>83</v>
      </c>
      <c r="B336" s="45"/>
      <c r="C336" s="45"/>
      <c r="D336" s="45"/>
      <c r="E336" s="46" t="s">
        <v>84</v>
      </c>
      <c r="F336" s="47">
        <v>108026729000</v>
      </c>
      <c r="G336" s="41"/>
      <c r="H336" s="41"/>
      <c r="I336" s="41"/>
    </row>
    <row r="337" spans="1:9" ht="13.2" hidden="1">
      <c r="A337" s="48" t="s">
        <v>83</v>
      </c>
      <c r="B337" s="48" t="s">
        <v>3819</v>
      </c>
      <c r="C337" s="45"/>
      <c r="D337" s="45"/>
      <c r="E337" s="46" t="s">
        <v>85</v>
      </c>
      <c r="F337" s="47">
        <v>102903370000</v>
      </c>
      <c r="G337" s="41"/>
      <c r="H337" s="41"/>
      <c r="I337" s="41"/>
    </row>
    <row r="338" spans="1:9" ht="13.2" hidden="1">
      <c r="A338" s="48" t="s">
        <v>83</v>
      </c>
      <c r="B338" s="48" t="s">
        <v>3819</v>
      </c>
      <c r="C338" s="48" t="s">
        <v>3726</v>
      </c>
      <c r="D338" s="45"/>
      <c r="E338" s="49" t="s">
        <v>187</v>
      </c>
      <c r="F338" s="47">
        <v>1802016450</v>
      </c>
      <c r="G338" s="41"/>
      <c r="H338" s="41"/>
      <c r="I338" s="41"/>
    </row>
    <row r="339" spans="1:9" ht="26.4" hidden="1">
      <c r="A339" s="48" t="s">
        <v>83</v>
      </c>
      <c r="B339" s="48" t="s">
        <v>3819</v>
      </c>
      <c r="C339" s="48" t="s">
        <v>3726</v>
      </c>
      <c r="D339" s="48" t="s">
        <v>3727</v>
      </c>
      <c r="E339" s="45" t="s">
        <v>189</v>
      </c>
      <c r="F339" s="47">
        <v>242675000</v>
      </c>
      <c r="G339" s="41"/>
      <c r="H339" s="41"/>
      <c r="I339" s="41"/>
    </row>
    <row r="340" spans="1:9" ht="26.4" hidden="1">
      <c r="A340" s="48" t="s">
        <v>83</v>
      </c>
      <c r="B340" s="48" t="s">
        <v>3819</v>
      </c>
      <c r="C340" s="48" t="s">
        <v>3726</v>
      </c>
      <c r="D340" s="48" t="s">
        <v>3728</v>
      </c>
      <c r="E340" s="45" t="s">
        <v>190</v>
      </c>
      <c r="F340" s="47">
        <v>439030950</v>
      </c>
      <c r="G340" s="41"/>
      <c r="H340" s="41"/>
      <c r="I340" s="41"/>
    </row>
    <row r="341" spans="1:9" ht="13.2" hidden="1">
      <c r="A341" s="48" t="s">
        <v>83</v>
      </c>
      <c r="B341" s="48" t="s">
        <v>3819</v>
      </c>
      <c r="C341" s="48" t="s">
        <v>3726</v>
      </c>
      <c r="D341" s="48" t="s">
        <v>3805</v>
      </c>
      <c r="E341" s="45" t="s">
        <v>362</v>
      </c>
      <c r="F341" s="47">
        <v>207900000</v>
      </c>
      <c r="G341" s="41"/>
      <c r="H341" s="41"/>
      <c r="I341" s="41"/>
    </row>
    <row r="342" spans="1:9" ht="13.2" hidden="1">
      <c r="A342" s="48" t="s">
        <v>83</v>
      </c>
      <c r="B342" s="48" t="s">
        <v>3819</v>
      </c>
      <c r="C342" s="48" t="s">
        <v>3726</v>
      </c>
      <c r="D342" s="48" t="s">
        <v>3729</v>
      </c>
      <c r="E342" s="45" t="s">
        <v>191</v>
      </c>
      <c r="F342" s="47">
        <v>85970000</v>
      </c>
      <c r="G342" s="41"/>
      <c r="H342" s="41"/>
      <c r="I342" s="41"/>
    </row>
    <row r="343" spans="1:9" ht="13.2" hidden="1">
      <c r="A343" s="48" t="s">
        <v>83</v>
      </c>
      <c r="B343" s="48" t="s">
        <v>3819</v>
      </c>
      <c r="C343" s="48" t="s">
        <v>3726</v>
      </c>
      <c r="D343" s="48" t="s">
        <v>3730</v>
      </c>
      <c r="E343" s="45" t="s">
        <v>192</v>
      </c>
      <c r="F343" s="47">
        <v>67441000</v>
      </c>
      <c r="G343" s="41"/>
      <c r="H343" s="41"/>
      <c r="I343" s="41"/>
    </row>
    <row r="344" spans="1:9" ht="26.4" hidden="1">
      <c r="A344" s="48" t="s">
        <v>83</v>
      </c>
      <c r="B344" s="48" t="s">
        <v>3819</v>
      </c>
      <c r="C344" s="48" t="s">
        <v>3726</v>
      </c>
      <c r="D344" s="48" t="s">
        <v>3731</v>
      </c>
      <c r="E344" s="45" t="s">
        <v>193</v>
      </c>
      <c r="F344" s="47">
        <v>25607000</v>
      </c>
      <c r="G344" s="41"/>
      <c r="H344" s="41"/>
      <c r="I344" s="41"/>
    </row>
    <row r="345" spans="1:9" ht="13.2" hidden="1">
      <c r="A345" s="48" t="s">
        <v>83</v>
      </c>
      <c r="B345" s="48" t="s">
        <v>3819</v>
      </c>
      <c r="C345" s="48" t="s">
        <v>3726</v>
      </c>
      <c r="D345" s="48" t="s">
        <v>3753</v>
      </c>
      <c r="E345" s="45" t="s">
        <v>475</v>
      </c>
      <c r="F345" s="47">
        <v>130650000</v>
      </c>
      <c r="G345" s="41"/>
      <c r="H345" s="41"/>
      <c r="I345" s="41"/>
    </row>
    <row r="346" spans="1:9" ht="13.2" hidden="1">
      <c r="A346" s="48" t="s">
        <v>83</v>
      </c>
      <c r="B346" s="48" t="s">
        <v>3819</v>
      </c>
      <c r="C346" s="48" t="s">
        <v>3726</v>
      </c>
      <c r="D346" s="48" t="s">
        <v>3733</v>
      </c>
      <c r="E346" s="45" t="s">
        <v>195</v>
      </c>
      <c r="F346" s="47">
        <v>216937500</v>
      </c>
      <c r="G346" s="41"/>
      <c r="H346" s="41"/>
      <c r="I346" s="41"/>
    </row>
    <row r="347" spans="1:9" ht="26.4" hidden="1">
      <c r="A347" s="48" t="s">
        <v>83</v>
      </c>
      <c r="B347" s="48" t="s">
        <v>3819</v>
      </c>
      <c r="C347" s="48" t="s">
        <v>3726</v>
      </c>
      <c r="D347" s="48" t="s">
        <v>3734</v>
      </c>
      <c r="E347" s="45" t="s">
        <v>196</v>
      </c>
      <c r="F347" s="47">
        <v>270775000</v>
      </c>
      <c r="G347" s="41"/>
      <c r="H347" s="41"/>
      <c r="I347" s="41"/>
    </row>
    <row r="348" spans="1:9" ht="13.2" hidden="1">
      <c r="A348" s="48" t="s">
        <v>83</v>
      </c>
      <c r="B348" s="48" t="s">
        <v>3819</v>
      </c>
      <c r="C348" s="48" t="s">
        <v>3726</v>
      </c>
      <c r="D348" s="48" t="s">
        <v>3813</v>
      </c>
      <c r="E348" s="45" t="s">
        <v>476</v>
      </c>
      <c r="F348" s="47">
        <v>115030000</v>
      </c>
      <c r="G348" s="41"/>
      <c r="H348" s="41"/>
      <c r="I348" s="41"/>
    </row>
    <row r="349" spans="1:9" ht="26.4" hidden="1">
      <c r="A349" s="48" t="s">
        <v>83</v>
      </c>
      <c r="B349" s="48" t="s">
        <v>3819</v>
      </c>
      <c r="C349" s="48" t="s">
        <v>3727</v>
      </c>
      <c r="D349" s="45"/>
      <c r="E349" s="49" t="s">
        <v>198</v>
      </c>
      <c r="F349" s="47">
        <v>1285050000</v>
      </c>
      <c r="G349" s="41"/>
      <c r="H349" s="41"/>
      <c r="I349" s="41"/>
    </row>
    <row r="350" spans="1:9" ht="13.2" hidden="1">
      <c r="A350" s="48" t="s">
        <v>83</v>
      </c>
      <c r="B350" s="48" t="s">
        <v>3819</v>
      </c>
      <c r="C350" s="48" t="s">
        <v>3727</v>
      </c>
      <c r="D350" s="48" t="s">
        <v>3743</v>
      </c>
      <c r="E350" s="45" t="s">
        <v>477</v>
      </c>
      <c r="F350" s="47">
        <v>535050000</v>
      </c>
      <c r="G350" s="41"/>
      <c r="H350" s="41"/>
      <c r="I350" s="41"/>
    </row>
    <row r="351" spans="1:9" ht="13.2" hidden="1">
      <c r="A351" s="48" t="s">
        <v>83</v>
      </c>
      <c r="B351" s="48" t="s">
        <v>3819</v>
      </c>
      <c r="C351" s="48" t="s">
        <v>3727</v>
      </c>
      <c r="D351" s="48" t="s">
        <v>3736</v>
      </c>
      <c r="E351" s="45" t="s">
        <v>200</v>
      </c>
      <c r="F351" s="47">
        <v>108750000</v>
      </c>
      <c r="G351" s="41"/>
      <c r="H351" s="41"/>
      <c r="I351" s="41"/>
    </row>
    <row r="352" spans="1:9" ht="13.2" hidden="1">
      <c r="A352" s="48" t="s">
        <v>83</v>
      </c>
      <c r="B352" s="48" t="s">
        <v>3819</v>
      </c>
      <c r="C352" s="48" t="s">
        <v>3727</v>
      </c>
      <c r="D352" s="48" t="s">
        <v>3729</v>
      </c>
      <c r="E352" s="45" t="s">
        <v>364</v>
      </c>
      <c r="F352" s="47">
        <v>199900000</v>
      </c>
      <c r="G352" s="41"/>
      <c r="H352" s="41"/>
      <c r="I352" s="41"/>
    </row>
    <row r="353" spans="1:9" ht="13.2" hidden="1">
      <c r="A353" s="48" t="s">
        <v>83</v>
      </c>
      <c r="B353" s="48" t="s">
        <v>3819</v>
      </c>
      <c r="C353" s="48" t="s">
        <v>3727</v>
      </c>
      <c r="D353" s="48" t="s">
        <v>3730</v>
      </c>
      <c r="E353" s="45" t="s">
        <v>478</v>
      </c>
      <c r="F353" s="47">
        <v>225850000</v>
      </c>
      <c r="G353" s="41"/>
      <c r="H353" s="41"/>
      <c r="I353" s="41"/>
    </row>
    <row r="354" spans="1:9" ht="13.2" hidden="1">
      <c r="A354" s="48" t="s">
        <v>83</v>
      </c>
      <c r="B354" s="48" t="s">
        <v>3819</v>
      </c>
      <c r="C354" s="48" t="s">
        <v>3727</v>
      </c>
      <c r="D354" s="48" t="s">
        <v>3737</v>
      </c>
      <c r="E354" s="45" t="s">
        <v>201</v>
      </c>
      <c r="F354" s="47">
        <v>50000000</v>
      </c>
      <c r="G354" s="41"/>
      <c r="H354" s="41"/>
      <c r="I354" s="41"/>
    </row>
    <row r="355" spans="1:9" ht="13.2" hidden="1">
      <c r="A355" s="48" t="s">
        <v>83</v>
      </c>
      <c r="B355" s="48" t="s">
        <v>3819</v>
      </c>
      <c r="C355" s="48" t="s">
        <v>3727</v>
      </c>
      <c r="D355" s="48" t="s">
        <v>3740</v>
      </c>
      <c r="E355" s="45" t="s">
        <v>204</v>
      </c>
      <c r="F355" s="47">
        <v>22000000</v>
      </c>
      <c r="G355" s="41"/>
      <c r="H355" s="41"/>
      <c r="I355" s="41"/>
    </row>
    <row r="356" spans="1:9" ht="13.2" hidden="1">
      <c r="A356" s="48" t="s">
        <v>83</v>
      </c>
      <c r="B356" s="48" t="s">
        <v>3819</v>
      </c>
      <c r="C356" s="48" t="s">
        <v>3727</v>
      </c>
      <c r="D356" s="48" t="s">
        <v>3757</v>
      </c>
      <c r="E356" s="45" t="s">
        <v>366</v>
      </c>
      <c r="F356" s="47">
        <v>10000000</v>
      </c>
      <c r="G356" s="41"/>
      <c r="H356" s="41"/>
      <c r="I356" s="41"/>
    </row>
    <row r="357" spans="1:9" ht="13.2" hidden="1">
      <c r="A357" s="48" t="s">
        <v>83</v>
      </c>
      <c r="B357" s="48" t="s">
        <v>3819</v>
      </c>
      <c r="C357" s="48" t="s">
        <v>3727</v>
      </c>
      <c r="D357" s="48" t="s">
        <v>3813</v>
      </c>
      <c r="E357" s="45" t="s">
        <v>367</v>
      </c>
      <c r="F357" s="47">
        <v>23500000</v>
      </c>
      <c r="G357" s="41"/>
      <c r="H357" s="41"/>
      <c r="I357" s="41"/>
    </row>
    <row r="358" spans="1:9" ht="13.2" hidden="1">
      <c r="A358" s="48" t="s">
        <v>83</v>
      </c>
      <c r="B358" s="48" t="s">
        <v>3819</v>
      </c>
      <c r="C358" s="48" t="s">
        <v>3727</v>
      </c>
      <c r="D358" s="48" t="s">
        <v>3809</v>
      </c>
      <c r="E358" s="45" t="s">
        <v>479</v>
      </c>
      <c r="F358" s="47">
        <v>100000000</v>
      </c>
      <c r="G358" s="41"/>
      <c r="H358" s="41"/>
      <c r="I358" s="41"/>
    </row>
    <row r="359" spans="1:9" ht="13.2" hidden="1">
      <c r="A359" s="48" t="s">
        <v>83</v>
      </c>
      <c r="B359" s="48" t="s">
        <v>3819</v>
      </c>
      <c r="C359" s="48" t="s">
        <v>3727</v>
      </c>
      <c r="D359" s="48" t="s">
        <v>3820</v>
      </c>
      <c r="E359" s="45" t="s">
        <v>480</v>
      </c>
      <c r="F359" s="47">
        <v>10000000</v>
      </c>
      <c r="G359" s="41"/>
      <c r="H359" s="41"/>
      <c r="I359" s="41"/>
    </row>
    <row r="360" spans="1:9" ht="26.4" hidden="1">
      <c r="A360" s="48" t="s">
        <v>83</v>
      </c>
      <c r="B360" s="48" t="s">
        <v>3819</v>
      </c>
      <c r="C360" s="48" t="s">
        <v>3743</v>
      </c>
      <c r="D360" s="45"/>
      <c r="E360" s="49" t="s">
        <v>207</v>
      </c>
      <c r="F360" s="47">
        <v>23000000</v>
      </c>
      <c r="G360" s="41"/>
      <c r="H360" s="41"/>
      <c r="I360" s="41"/>
    </row>
    <row r="361" spans="1:9" ht="13.2" hidden="1">
      <c r="A361" s="48" t="s">
        <v>83</v>
      </c>
      <c r="B361" s="48" t="s">
        <v>3819</v>
      </c>
      <c r="C361" s="48" t="s">
        <v>3743</v>
      </c>
      <c r="D361" s="48" t="s">
        <v>3726</v>
      </c>
      <c r="E361" s="45" t="s">
        <v>369</v>
      </c>
      <c r="F361" s="47">
        <v>23000000</v>
      </c>
      <c r="G361" s="41"/>
      <c r="H361" s="41"/>
      <c r="I361" s="41"/>
    </row>
    <row r="362" spans="1:9" ht="26.4" hidden="1">
      <c r="A362" s="48" t="s">
        <v>83</v>
      </c>
      <c r="B362" s="48" t="s">
        <v>3819</v>
      </c>
      <c r="C362" s="48" t="s">
        <v>3728</v>
      </c>
      <c r="D362" s="45"/>
      <c r="E362" s="50" t="s">
        <v>209</v>
      </c>
      <c r="F362" s="47">
        <v>290780000</v>
      </c>
      <c r="G362" s="41"/>
      <c r="H362" s="41"/>
      <c r="I362" s="41"/>
    </row>
    <row r="363" spans="1:9" ht="13.2" hidden="1">
      <c r="A363" s="48" t="s">
        <v>83</v>
      </c>
      <c r="B363" s="48" t="s">
        <v>3819</v>
      </c>
      <c r="C363" s="48" t="s">
        <v>3728</v>
      </c>
      <c r="D363" s="48" t="s">
        <v>3728</v>
      </c>
      <c r="E363" s="45" t="s">
        <v>481</v>
      </c>
      <c r="F363" s="47">
        <v>17315000</v>
      </c>
      <c r="G363" s="41"/>
      <c r="H363" s="41"/>
      <c r="I363" s="41"/>
    </row>
    <row r="364" spans="1:9" ht="26.4" hidden="1">
      <c r="A364" s="48" t="s">
        <v>83</v>
      </c>
      <c r="B364" s="48" t="s">
        <v>3819</v>
      </c>
      <c r="C364" s="48" t="s">
        <v>3728</v>
      </c>
      <c r="D364" s="48" t="s">
        <v>3735</v>
      </c>
      <c r="E364" s="45" t="s">
        <v>482</v>
      </c>
      <c r="F364" s="47">
        <v>17115000</v>
      </c>
      <c r="G364" s="41"/>
      <c r="H364" s="41"/>
      <c r="I364" s="41"/>
    </row>
    <row r="365" spans="1:9" ht="13.2" hidden="1">
      <c r="A365" s="48" t="s">
        <v>83</v>
      </c>
      <c r="B365" s="48" t="s">
        <v>3819</v>
      </c>
      <c r="C365" s="48" t="s">
        <v>3728</v>
      </c>
      <c r="D365" s="48" t="s">
        <v>3805</v>
      </c>
      <c r="E365" s="45" t="s">
        <v>483</v>
      </c>
      <c r="F365" s="47">
        <v>18115000</v>
      </c>
      <c r="G365" s="41"/>
      <c r="H365" s="41"/>
      <c r="I365" s="41"/>
    </row>
    <row r="366" spans="1:9" ht="26.4" hidden="1">
      <c r="A366" s="48" t="s">
        <v>83</v>
      </c>
      <c r="B366" s="48" t="s">
        <v>3819</v>
      </c>
      <c r="C366" s="48" t="s">
        <v>3728</v>
      </c>
      <c r="D366" s="48" t="s">
        <v>3753</v>
      </c>
      <c r="E366" s="45" t="s">
        <v>484</v>
      </c>
      <c r="F366" s="47">
        <v>188235000</v>
      </c>
      <c r="G366" s="41"/>
      <c r="H366" s="41"/>
      <c r="I366" s="41"/>
    </row>
    <row r="367" spans="1:9" ht="26.4" hidden="1">
      <c r="A367" s="48" t="s">
        <v>83</v>
      </c>
      <c r="B367" s="48" t="s">
        <v>3819</v>
      </c>
      <c r="C367" s="48" t="s">
        <v>3728</v>
      </c>
      <c r="D367" s="48" t="s">
        <v>3732</v>
      </c>
      <c r="E367" s="45" t="s">
        <v>485</v>
      </c>
      <c r="F367" s="47">
        <v>50000000</v>
      </c>
      <c r="G367" s="41"/>
      <c r="H367" s="41"/>
      <c r="I367" s="41"/>
    </row>
    <row r="368" spans="1:9" ht="13.2" hidden="1">
      <c r="A368" s="48" t="s">
        <v>83</v>
      </c>
      <c r="B368" s="48" t="s">
        <v>3819</v>
      </c>
      <c r="C368" s="48" t="s">
        <v>3745</v>
      </c>
      <c r="D368" s="45"/>
      <c r="E368" s="49" t="s">
        <v>486</v>
      </c>
      <c r="F368" s="47">
        <v>57227778575</v>
      </c>
      <c r="G368" s="41"/>
      <c r="H368" s="41"/>
      <c r="I368" s="41"/>
    </row>
    <row r="369" spans="1:9" ht="26.4" hidden="1">
      <c r="A369" s="48" t="s">
        <v>83</v>
      </c>
      <c r="B369" s="48" t="s">
        <v>3819</v>
      </c>
      <c r="C369" s="48" t="s">
        <v>3745</v>
      </c>
      <c r="D369" s="48" t="s">
        <v>3735</v>
      </c>
      <c r="E369" s="45" t="s">
        <v>487</v>
      </c>
      <c r="F369" s="47">
        <v>1000000000</v>
      </c>
      <c r="G369" s="41"/>
      <c r="H369" s="41"/>
      <c r="I369" s="41"/>
    </row>
    <row r="370" spans="1:9" ht="26.4" hidden="1">
      <c r="A370" s="48" t="s">
        <v>83</v>
      </c>
      <c r="B370" s="48" t="s">
        <v>3819</v>
      </c>
      <c r="C370" s="48" t="s">
        <v>3745</v>
      </c>
      <c r="D370" s="48" t="s">
        <v>3805</v>
      </c>
      <c r="E370" s="45" t="s">
        <v>488</v>
      </c>
      <c r="F370" s="47">
        <v>200000000</v>
      </c>
      <c r="G370" s="41"/>
      <c r="H370" s="41"/>
      <c r="I370" s="41"/>
    </row>
    <row r="371" spans="1:9" ht="13.2" hidden="1">
      <c r="A371" s="48" t="s">
        <v>83</v>
      </c>
      <c r="B371" s="48" t="s">
        <v>3819</v>
      </c>
      <c r="C371" s="48" t="s">
        <v>3745</v>
      </c>
      <c r="D371" s="48" t="s">
        <v>3736</v>
      </c>
      <c r="E371" s="45" t="s">
        <v>489</v>
      </c>
      <c r="F371" s="47">
        <v>9282000000</v>
      </c>
      <c r="G371" s="41"/>
      <c r="H371" s="41"/>
      <c r="I371" s="41"/>
    </row>
    <row r="372" spans="1:9" ht="13.2" hidden="1">
      <c r="A372" s="48" t="s">
        <v>83</v>
      </c>
      <c r="B372" s="48" t="s">
        <v>3819</v>
      </c>
      <c r="C372" s="48" t="s">
        <v>3745</v>
      </c>
      <c r="D372" s="48" t="s">
        <v>3729</v>
      </c>
      <c r="E372" s="45" t="s">
        <v>490</v>
      </c>
      <c r="F372" s="47">
        <v>3988000000</v>
      </c>
      <c r="G372" s="41"/>
      <c r="H372" s="41"/>
      <c r="I372" s="41"/>
    </row>
    <row r="373" spans="1:9" ht="13.2" hidden="1">
      <c r="A373" s="48" t="s">
        <v>83</v>
      </c>
      <c r="B373" s="48" t="s">
        <v>3819</v>
      </c>
      <c r="C373" s="48" t="s">
        <v>3745</v>
      </c>
      <c r="D373" s="48" t="s">
        <v>3730</v>
      </c>
      <c r="E373" s="45" t="s">
        <v>491</v>
      </c>
      <c r="F373" s="47">
        <v>2495000000</v>
      </c>
      <c r="G373" s="41"/>
      <c r="H373" s="41"/>
      <c r="I373" s="41"/>
    </row>
    <row r="374" spans="1:9" ht="13.2" hidden="1">
      <c r="A374" s="48" t="s">
        <v>83</v>
      </c>
      <c r="B374" s="48" t="s">
        <v>3819</v>
      </c>
      <c r="C374" s="48" t="s">
        <v>3745</v>
      </c>
      <c r="D374" s="48" t="s">
        <v>3731</v>
      </c>
      <c r="E374" s="45" t="s">
        <v>492</v>
      </c>
      <c r="F374" s="47">
        <v>2595000000</v>
      </c>
      <c r="G374" s="41"/>
      <c r="H374" s="41"/>
      <c r="I374" s="41"/>
    </row>
    <row r="375" spans="1:9" ht="13.2" hidden="1">
      <c r="A375" s="48" t="s">
        <v>83</v>
      </c>
      <c r="B375" s="48" t="s">
        <v>3819</v>
      </c>
      <c r="C375" s="48" t="s">
        <v>3745</v>
      </c>
      <c r="D375" s="48" t="s">
        <v>3753</v>
      </c>
      <c r="E375" s="45" t="s">
        <v>493</v>
      </c>
      <c r="F375" s="47">
        <v>2995000000</v>
      </c>
      <c r="G375" s="41"/>
      <c r="H375" s="41"/>
      <c r="I375" s="41"/>
    </row>
    <row r="376" spans="1:9" ht="13.2" hidden="1">
      <c r="A376" s="48" t="s">
        <v>83</v>
      </c>
      <c r="B376" s="48" t="s">
        <v>3819</v>
      </c>
      <c r="C376" s="48" t="s">
        <v>3745</v>
      </c>
      <c r="D376" s="48" t="s">
        <v>3732</v>
      </c>
      <c r="E376" s="45" t="s">
        <v>494</v>
      </c>
      <c r="F376" s="47">
        <v>2495000000</v>
      </c>
      <c r="G376" s="41"/>
      <c r="H376" s="41"/>
      <c r="I376" s="41"/>
    </row>
    <row r="377" spans="1:9" ht="13.2" hidden="1">
      <c r="A377" s="48" t="s">
        <v>83</v>
      </c>
      <c r="B377" s="48" t="s">
        <v>3819</v>
      </c>
      <c r="C377" s="48" t="s">
        <v>3745</v>
      </c>
      <c r="D377" s="48" t="s">
        <v>3745</v>
      </c>
      <c r="E377" s="45" t="s">
        <v>495</v>
      </c>
      <c r="F377" s="47">
        <v>1500000000</v>
      </c>
      <c r="G377" s="41"/>
      <c r="H377" s="41"/>
      <c r="I377" s="41"/>
    </row>
    <row r="378" spans="1:9" ht="13.2" hidden="1">
      <c r="A378" s="48" t="s">
        <v>83</v>
      </c>
      <c r="B378" s="48" t="s">
        <v>3819</v>
      </c>
      <c r="C378" s="48" t="s">
        <v>3745</v>
      </c>
      <c r="D378" s="48" t="s">
        <v>3752</v>
      </c>
      <c r="E378" s="45" t="s">
        <v>496</v>
      </c>
      <c r="F378" s="47">
        <v>1829778575</v>
      </c>
      <c r="G378" s="41"/>
      <c r="H378" s="41"/>
      <c r="I378" s="41"/>
    </row>
    <row r="379" spans="1:9" ht="13.2" hidden="1">
      <c r="A379" s="48" t="s">
        <v>83</v>
      </c>
      <c r="B379" s="48" t="s">
        <v>3819</v>
      </c>
      <c r="C379" s="48" t="s">
        <v>3745</v>
      </c>
      <c r="D379" s="48" t="s">
        <v>3733</v>
      </c>
      <c r="E379" s="45" t="s">
        <v>497</v>
      </c>
      <c r="F379" s="47">
        <v>1300000000</v>
      </c>
      <c r="G379" s="41"/>
      <c r="H379" s="41"/>
      <c r="I379" s="41"/>
    </row>
    <row r="380" spans="1:9" ht="13.2" hidden="1">
      <c r="A380" s="48" t="s">
        <v>83</v>
      </c>
      <c r="B380" s="48" t="s">
        <v>3819</v>
      </c>
      <c r="C380" s="48" t="s">
        <v>3745</v>
      </c>
      <c r="D380" s="48" t="s">
        <v>3734</v>
      </c>
      <c r="E380" s="45" t="s">
        <v>498</v>
      </c>
      <c r="F380" s="47">
        <v>1301000000</v>
      </c>
      <c r="G380" s="41"/>
      <c r="H380" s="41"/>
      <c r="I380" s="41"/>
    </row>
    <row r="381" spans="1:9" ht="13.2" hidden="1">
      <c r="A381" s="48" t="s">
        <v>83</v>
      </c>
      <c r="B381" s="48" t="s">
        <v>3819</v>
      </c>
      <c r="C381" s="48" t="s">
        <v>3745</v>
      </c>
      <c r="D381" s="48" t="s">
        <v>3806</v>
      </c>
      <c r="E381" s="45" t="s">
        <v>499</v>
      </c>
      <c r="F381" s="47">
        <v>850000000</v>
      </c>
      <c r="G381" s="41"/>
      <c r="H381" s="41"/>
      <c r="I381" s="41"/>
    </row>
    <row r="382" spans="1:9" ht="13.2" hidden="1">
      <c r="A382" s="48" t="s">
        <v>83</v>
      </c>
      <c r="B382" s="48" t="s">
        <v>3819</v>
      </c>
      <c r="C382" s="48" t="s">
        <v>3745</v>
      </c>
      <c r="D382" s="48" t="s">
        <v>3754</v>
      </c>
      <c r="E382" s="45" t="s">
        <v>500</v>
      </c>
      <c r="F382" s="47">
        <v>500000000</v>
      </c>
      <c r="G382" s="41"/>
      <c r="H382" s="41"/>
      <c r="I382" s="41"/>
    </row>
    <row r="383" spans="1:9" ht="13.2" hidden="1">
      <c r="A383" s="48" t="s">
        <v>83</v>
      </c>
      <c r="B383" s="48" t="s">
        <v>3819</v>
      </c>
      <c r="C383" s="48" t="s">
        <v>3745</v>
      </c>
      <c r="D383" s="48" t="s">
        <v>3807</v>
      </c>
      <c r="E383" s="45" t="s">
        <v>501</v>
      </c>
      <c r="F383" s="47">
        <v>900000000</v>
      </c>
      <c r="G383" s="41"/>
      <c r="H383" s="41"/>
      <c r="I383" s="41"/>
    </row>
    <row r="384" spans="1:9" ht="13.2" hidden="1">
      <c r="A384" s="48" t="s">
        <v>83</v>
      </c>
      <c r="B384" s="48" t="s">
        <v>3819</v>
      </c>
      <c r="C384" s="48" t="s">
        <v>3745</v>
      </c>
      <c r="D384" s="48" t="s">
        <v>3737</v>
      </c>
      <c r="E384" s="45" t="s">
        <v>502</v>
      </c>
      <c r="F384" s="47">
        <v>1351000000</v>
      </c>
      <c r="G384" s="41"/>
      <c r="H384" s="41"/>
      <c r="I384" s="41"/>
    </row>
    <row r="385" spans="1:9" ht="13.2" hidden="1">
      <c r="A385" s="48" t="s">
        <v>83</v>
      </c>
      <c r="B385" s="48" t="s">
        <v>3819</v>
      </c>
      <c r="C385" s="48" t="s">
        <v>3745</v>
      </c>
      <c r="D385" s="48" t="s">
        <v>3755</v>
      </c>
      <c r="E385" s="45" t="s">
        <v>503</v>
      </c>
      <c r="F385" s="47">
        <v>4000000000</v>
      </c>
      <c r="G385" s="41"/>
      <c r="H385" s="41"/>
      <c r="I385" s="41"/>
    </row>
    <row r="386" spans="1:9" ht="13.2" hidden="1">
      <c r="A386" s="48" t="s">
        <v>83</v>
      </c>
      <c r="B386" s="48" t="s">
        <v>3819</v>
      </c>
      <c r="C386" s="48" t="s">
        <v>3745</v>
      </c>
      <c r="D386" s="48" t="s">
        <v>3738</v>
      </c>
      <c r="E386" s="45" t="s">
        <v>504</v>
      </c>
      <c r="F386" s="47">
        <v>2298000000</v>
      </c>
      <c r="G386" s="41"/>
      <c r="H386" s="41"/>
      <c r="I386" s="41"/>
    </row>
    <row r="387" spans="1:9" ht="13.2" hidden="1">
      <c r="A387" s="48" t="s">
        <v>83</v>
      </c>
      <c r="B387" s="48" t="s">
        <v>3819</v>
      </c>
      <c r="C387" s="48" t="s">
        <v>3745</v>
      </c>
      <c r="D387" s="48" t="s">
        <v>3756</v>
      </c>
      <c r="E387" s="45" t="s">
        <v>505</v>
      </c>
      <c r="F387" s="47">
        <v>1000000000</v>
      </c>
      <c r="G387" s="41"/>
      <c r="H387" s="41"/>
      <c r="I387" s="41"/>
    </row>
    <row r="388" spans="1:9" ht="13.2" hidden="1">
      <c r="A388" s="48" t="s">
        <v>83</v>
      </c>
      <c r="B388" s="48" t="s">
        <v>3819</v>
      </c>
      <c r="C388" s="48" t="s">
        <v>3745</v>
      </c>
      <c r="D388" s="48" t="s">
        <v>3739</v>
      </c>
      <c r="E388" s="45" t="s">
        <v>506</v>
      </c>
      <c r="F388" s="47">
        <v>2368000000</v>
      </c>
      <c r="G388" s="41"/>
      <c r="H388" s="41"/>
      <c r="I388" s="41"/>
    </row>
    <row r="389" spans="1:9" ht="13.2" hidden="1">
      <c r="A389" s="48" t="s">
        <v>83</v>
      </c>
      <c r="B389" s="48" t="s">
        <v>3819</v>
      </c>
      <c r="C389" s="48" t="s">
        <v>3745</v>
      </c>
      <c r="D389" s="48" t="s">
        <v>3808</v>
      </c>
      <c r="E389" s="45" t="s">
        <v>507</v>
      </c>
      <c r="F389" s="47">
        <v>1000000000</v>
      </c>
      <c r="G389" s="41"/>
      <c r="H389" s="41"/>
      <c r="I389" s="41"/>
    </row>
    <row r="390" spans="1:9" ht="13.2" hidden="1">
      <c r="A390" s="48" t="s">
        <v>83</v>
      </c>
      <c r="B390" s="48" t="s">
        <v>3819</v>
      </c>
      <c r="C390" s="48" t="s">
        <v>3745</v>
      </c>
      <c r="D390" s="48" t="s">
        <v>3740</v>
      </c>
      <c r="E390" s="45" t="s">
        <v>508</v>
      </c>
      <c r="F390" s="47">
        <v>2998000000</v>
      </c>
      <c r="G390" s="41"/>
      <c r="H390" s="41"/>
      <c r="I390" s="41"/>
    </row>
    <row r="391" spans="1:9" ht="13.2" hidden="1">
      <c r="A391" s="48" t="s">
        <v>83</v>
      </c>
      <c r="B391" s="48" t="s">
        <v>3819</v>
      </c>
      <c r="C391" s="48" t="s">
        <v>3745</v>
      </c>
      <c r="D391" s="48" t="s">
        <v>3757</v>
      </c>
      <c r="E391" s="45" t="s">
        <v>509</v>
      </c>
      <c r="F391" s="47">
        <v>1601000000</v>
      </c>
      <c r="G391" s="41"/>
      <c r="H391" s="41"/>
      <c r="I391" s="41"/>
    </row>
    <row r="392" spans="1:9" ht="13.2" hidden="1">
      <c r="A392" s="48" t="s">
        <v>83</v>
      </c>
      <c r="B392" s="48" t="s">
        <v>3819</v>
      </c>
      <c r="C392" s="48" t="s">
        <v>3745</v>
      </c>
      <c r="D392" s="48" t="s">
        <v>3758</v>
      </c>
      <c r="E392" s="45" t="s">
        <v>510</v>
      </c>
      <c r="F392" s="47">
        <v>100000000</v>
      </c>
      <c r="G392" s="41"/>
      <c r="H392" s="41"/>
      <c r="I392" s="41"/>
    </row>
    <row r="393" spans="1:9" ht="13.2" hidden="1">
      <c r="A393" s="48" t="s">
        <v>83</v>
      </c>
      <c r="B393" s="48" t="s">
        <v>3819</v>
      </c>
      <c r="C393" s="48" t="s">
        <v>3745</v>
      </c>
      <c r="D393" s="48" t="s">
        <v>3759</v>
      </c>
      <c r="E393" s="45" t="s">
        <v>511</v>
      </c>
      <c r="F393" s="47">
        <v>511000000</v>
      </c>
      <c r="G393" s="41"/>
      <c r="H393" s="41"/>
      <c r="I393" s="41"/>
    </row>
    <row r="394" spans="1:9" ht="13.2" hidden="1">
      <c r="A394" s="48" t="s">
        <v>83</v>
      </c>
      <c r="B394" s="48" t="s">
        <v>3819</v>
      </c>
      <c r="C394" s="48" t="s">
        <v>3745</v>
      </c>
      <c r="D394" s="48" t="s">
        <v>3760</v>
      </c>
      <c r="E394" s="45" t="s">
        <v>512</v>
      </c>
      <c r="F394" s="47">
        <v>1500000000</v>
      </c>
      <c r="G394" s="41"/>
      <c r="H394" s="41"/>
      <c r="I394" s="41"/>
    </row>
    <row r="395" spans="1:9" ht="13.2" hidden="1">
      <c r="A395" s="48" t="s">
        <v>83</v>
      </c>
      <c r="B395" s="48" t="s">
        <v>3819</v>
      </c>
      <c r="C395" s="48" t="s">
        <v>3745</v>
      </c>
      <c r="D395" s="48" t="s">
        <v>3761</v>
      </c>
      <c r="E395" s="45" t="s">
        <v>513</v>
      </c>
      <c r="F395" s="47">
        <v>100000000</v>
      </c>
      <c r="G395" s="41"/>
      <c r="H395" s="41"/>
      <c r="I395" s="41"/>
    </row>
    <row r="396" spans="1:9" ht="26.4" hidden="1">
      <c r="A396" s="48" t="s">
        <v>83</v>
      </c>
      <c r="B396" s="48" t="s">
        <v>3819</v>
      </c>
      <c r="C396" s="48" t="s">
        <v>3745</v>
      </c>
      <c r="D396" s="48" t="s">
        <v>3764</v>
      </c>
      <c r="E396" s="45" t="s">
        <v>514</v>
      </c>
      <c r="F396" s="47">
        <v>90000000</v>
      </c>
      <c r="G396" s="41"/>
      <c r="H396" s="41"/>
      <c r="I396" s="41"/>
    </row>
    <row r="397" spans="1:9" ht="13.2" hidden="1">
      <c r="A397" s="48" t="s">
        <v>83</v>
      </c>
      <c r="B397" s="48" t="s">
        <v>3819</v>
      </c>
      <c r="C397" s="48" t="s">
        <v>3745</v>
      </c>
      <c r="D397" s="48" t="s">
        <v>3765</v>
      </c>
      <c r="E397" s="45" t="s">
        <v>515</v>
      </c>
      <c r="F397" s="47">
        <v>340000000</v>
      </c>
      <c r="G397" s="41"/>
      <c r="H397" s="41"/>
      <c r="I397" s="41"/>
    </row>
    <row r="398" spans="1:9" ht="26.4" hidden="1">
      <c r="A398" s="48" t="s">
        <v>83</v>
      </c>
      <c r="B398" s="48" t="s">
        <v>3819</v>
      </c>
      <c r="C398" s="48" t="s">
        <v>3745</v>
      </c>
      <c r="D398" s="48" t="s">
        <v>3766</v>
      </c>
      <c r="E398" s="45" t="s">
        <v>516</v>
      </c>
      <c r="F398" s="47">
        <v>90000000</v>
      </c>
      <c r="G398" s="41"/>
      <c r="H398" s="41"/>
      <c r="I398" s="41"/>
    </row>
    <row r="399" spans="1:9" ht="26.4" hidden="1">
      <c r="A399" s="48" t="s">
        <v>83</v>
      </c>
      <c r="B399" s="48" t="s">
        <v>3819</v>
      </c>
      <c r="C399" s="48" t="s">
        <v>3745</v>
      </c>
      <c r="D399" s="48" t="s">
        <v>3767</v>
      </c>
      <c r="E399" s="45" t="s">
        <v>517</v>
      </c>
      <c r="F399" s="47">
        <v>200000000</v>
      </c>
      <c r="G399" s="41"/>
      <c r="H399" s="41"/>
      <c r="I399" s="41"/>
    </row>
    <row r="400" spans="1:9" ht="13.2" hidden="1">
      <c r="A400" s="48" t="s">
        <v>83</v>
      </c>
      <c r="B400" s="48" t="s">
        <v>3819</v>
      </c>
      <c r="C400" s="48" t="s">
        <v>3745</v>
      </c>
      <c r="D400" s="48" t="s">
        <v>3768</v>
      </c>
      <c r="E400" s="45" t="s">
        <v>518</v>
      </c>
      <c r="F400" s="47">
        <v>1250000000</v>
      </c>
      <c r="G400" s="41"/>
      <c r="H400" s="41"/>
      <c r="I400" s="41"/>
    </row>
    <row r="401" spans="1:9" ht="13.2" hidden="1">
      <c r="A401" s="48" t="s">
        <v>83</v>
      </c>
      <c r="B401" s="48" t="s">
        <v>3819</v>
      </c>
      <c r="C401" s="48" t="s">
        <v>3745</v>
      </c>
      <c r="D401" s="48" t="s">
        <v>3809</v>
      </c>
      <c r="E401" s="45" t="s">
        <v>519</v>
      </c>
      <c r="F401" s="47">
        <v>2900000000</v>
      </c>
      <c r="G401" s="41"/>
      <c r="H401" s="41"/>
      <c r="I401" s="41"/>
    </row>
    <row r="402" spans="1:9" ht="13.2" hidden="1">
      <c r="A402" s="48" t="s">
        <v>83</v>
      </c>
      <c r="B402" s="48" t="s">
        <v>3819</v>
      </c>
      <c r="C402" s="48" t="s">
        <v>3745</v>
      </c>
      <c r="D402" s="48" t="s">
        <v>3810</v>
      </c>
      <c r="E402" s="45" t="s">
        <v>520</v>
      </c>
      <c r="F402" s="47">
        <v>300000000</v>
      </c>
      <c r="G402" s="41"/>
      <c r="H402" s="41"/>
      <c r="I402" s="41"/>
    </row>
    <row r="403" spans="1:9" ht="26.4" hidden="1">
      <c r="A403" s="48" t="s">
        <v>83</v>
      </c>
      <c r="B403" s="48" t="s">
        <v>3819</v>
      </c>
      <c r="C403" s="48" t="s">
        <v>3752</v>
      </c>
      <c r="D403" s="45"/>
      <c r="E403" s="49" t="s">
        <v>521</v>
      </c>
      <c r="F403" s="47">
        <v>1949100000</v>
      </c>
      <c r="G403" s="41"/>
      <c r="H403" s="41"/>
      <c r="I403" s="41"/>
    </row>
    <row r="404" spans="1:9" ht="13.2" hidden="1">
      <c r="A404" s="48" t="s">
        <v>83</v>
      </c>
      <c r="B404" s="48" t="s">
        <v>3819</v>
      </c>
      <c r="C404" s="48" t="s">
        <v>3752</v>
      </c>
      <c r="D404" s="48" t="s">
        <v>3743</v>
      </c>
      <c r="E404" s="45" t="s">
        <v>522</v>
      </c>
      <c r="F404" s="47">
        <v>105000000</v>
      </c>
      <c r="G404" s="41"/>
      <c r="H404" s="41"/>
      <c r="I404" s="41"/>
    </row>
    <row r="405" spans="1:9" ht="13.2" hidden="1">
      <c r="A405" s="48" t="s">
        <v>83</v>
      </c>
      <c r="B405" s="48" t="s">
        <v>3819</v>
      </c>
      <c r="C405" s="48" t="s">
        <v>3752</v>
      </c>
      <c r="D405" s="48" t="s">
        <v>3728</v>
      </c>
      <c r="E405" s="45" t="s">
        <v>523</v>
      </c>
      <c r="F405" s="47">
        <v>856100000</v>
      </c>
      <c r="G405" s="41"/>
      <c r="H405" s="41"/>
      <c r="I405" s="41"/>
    </row>
    <row r="406" spans="1:9" ht="26.4" hidden="1">
      <c r="A406" s="48" t="s">
        <v>83</v>
      </c>
      <c r="B406" s="48" t="s">
        <v>3819</v>
      </c>
      <c r="C406" s="48" t="s">
        <v>3752</v>
      </c>
      <c r="D406" s="48" t="s">
        <v>3753</v>
      </c>
      <c r="E406" s="45" t="s">
        <v>524</v>
      </c>
      <c r="F406" s="47">
        <v>413000000</v>
      </c>
      <c r="G406" s="41"/>
      <c r="H406" s="41"/>
      <c r="I406" s="41"/>
    </row>
    <row r="407" spans="1:9" ht="13.2" hidden="1">
      <c r="A407" s="48" t="s">
        <v>83</v>
      </c>
      <c r="B407" s="48" t="s">
        <v>3819</v>
      </c>
      <c r="C407" s="48" t="s">
        <v>3752</v>
      </c>
      <c r="D407" s="48" t="s">
        <v>3752</v>
      </c>
      <c r="E407" s="45" t="s">
        <v>525</v>
      </c>
      <c r="F407" s="47">
        <v>150000000</v>
      </c>
      <c r="G407" s="41"/>
      <c r="H407" s="41"/>
      <c r="I407" s="41"/>
    </row>
    <row r="408" spans="1:9" ht="26.4" hidden="1">
      <c r="A408" s="48" t="s">
        <v>83</v>
      </c>
      <c r="B408" s="48" t="s">
        <v>3819</v>
      </c>
      <c r="C408" s="48" t="s">
        <v>3752</v>
      </c>
      <c r="D408" s="48" t="s">
        <v>3733</v>
      </c>
      <c r="E408" s="51" t="s">
        <v>526</v>
      </c>
      <c r="F408" s="47">
        <v>175000000</v>
      </c>
      <c r="G408" s="41"/>
      <c r="H408" s="41"/>
      <c r="I408" s="41"/>
    </row>
    <row r="409" spans="1:9" ht="26.4" hidden="1">
      <c r="A409" s="48" t="s">
        <v>83</v>
      </c>
      <c r="B409" s="48" t="s">
        <v>3819</v>
      </c>
      <c r="C409" s="48" t="s">
        <v>3752</v>
      </c>
      <c r="D409" s="48" t="s">
        <v>3734</v>
      </c>
      <c r="E409" s="51" t="s">
        <v>527</v>
      </c>
      <c r="F409" s="47">
        <v>50000000</v>
      </c>
      <c r="G409" s="41"/>
      <c r="H409" s="41"/>
      <c r="I409" s="41"/>
    </row>
    <row r="410" spans="1:9" ht="26.4" hidden="1">
      <c r="A410" s="48" t="s">
        <v>83</v>
      </c>
      <c r="B410" s="48" t="s">
        <v>3819</v>
      </c>
      <c r="C410" s="48" t="s">
        <v>3752</v>
      </c>
      <c r="D410" s="48" t="s">
        <v>3806</v>
      </c>
      <c r="E410" s="45" t="s">
        <v>528</v>
      </c>
      <c r="F410" s="47">
        <v>200000000</v>
      </c>
      <c r="G410" s="41"/>
      <c r="H410" s="41"/>
      <c r="I410" s="41"/>
    </row>
    <row r="411" spans="1:9" ht="13.2" hidden="1">
      <c r="A411" s="48" t="s">
        <v>83</v>
      </c>
      <c r="B411" s="48" t="s">
        <v>3819</v>
      </c>
      <c r="C411" s="48" t="s">
        <v>3733</v>
      </c>
      <c r="D411" s="45"/>
      <c r="E411" s="49" t="s">
        <v>529</v>
      </c>
      <c r="F411" s="47">
        <v>4880000000</v>
      </c>
      <c r="G411" s="41"/>
      <c r="H411" s="41"/>
      <c r="I411" s="41"/>
    </row>
    <row r="412" spans="1:9" ht="13.2" hidden="1">
      <c r="A412" s="48" t="s">
        <v>83</v>
      </c>
      <c r="B412" s="48" t="s">
        <v>3819</v>
      </c>
      <c r="C412" s="48" t="s">
        <v>3733</v>
      </c>
      <c r="D412" s="48" t="s">
        <v>3743</v>
      </c>
      <c r="E412" s="45" t="s">
        <v>530</v>
      </c>
      <c r="F412" s="47">
        <v>200000000</v>
      </c>
      <c r="G412" s="41"/>
      <c r="H412" s="41"/>
      <c r="I412" s="41"/>
    </row>
    <row r="413" spans="1:9" ht="13.2" hidden="1">
      <c r="A413" s="48" t="s">
        <v>83</v>
      </c>
      <c r="B413" s="48" t="s">
        <v>3819</v>
      </c>
      <c r="C413" s="48" t="s">
        <v>3733</v>
      </c>
      <c r="D413" s="48" t="s">
        <v>3735</v>
      </c>
      <c r="E413" s="45" t="s">
        <v>531</v>
      </c>
      <c r="F413" s="47">
        <v>200000000</v>
      </c>
      <c r="G413" s="41"/>
      <c r="H413" s="41"/>
      <c r="I413" s="41"/>
    </row>
    <row r="414" spans="1:9" ht="13.2" hidden="1">
      <c r="A414" s="48" t="s">
        <v>83</v>
      </c>
      <c r="B414" s="48" t="s">
        <v>3819</v>
      </c>
      <c r="C414" s="48" t="s">
        <v>3733</v>
      </c>
      <c r="D414" s="48" t="s">
        <v>3736</v>
      </c>
      <c r="E414" s="45" t="s">
        <v>532</v>
      </c>
      <c r="F414" s="47">
        <v>200000000</v>
      </c>
      <c r="G414" s="41"/>
      <c r="H414" s="41"/>
      <c r="I414" s="41"/>
    </row>
    <row r="415" spans="1:9" ht="13.2" hidden="1">
      <c r="A415" s="48" t="s">
        <v>83</v>
      </c>
      <c r="B415" s="48" t="s">
        <v>3819</v>
      </c>
      <c r="C415" s="48" t="s">
        <v>3733</v>
      </c>
      <c r="D415" s="48" t="s">
        <v>3729</v>
      </c>
      <c r="E415" s="45" t="s">
        <v>533</v>
      </c>
      <c r="F415" s="47">
        <v>200000000</v>
      </c>
      <c r="G415" s="41"/>
      <c r="H415" s="41"/>
      <c r="I415" s="41"/>
    </row>
    <row r="416" spans="1:9" ht="13.2" hidden="1">
      <c r="A416" s="48" t="s">
        <v>83</v>
      </c>
      <c r="B416" s="48" t="s">
        <v>3819</v>
      </c>
      <c r="C416" s="48" t="s">
        <v>3733</v>
      </c>
      <c r="D416" s="48" t="s">
        <v>3730</v>
      </c>
      <c r="E416" s="45" t="s">
        <v>534</v>
      </c>
      <c r="F416" s="47">
        <v>200000000</v>
      </c>
      <c r="G416" s="41"/>
      <c r="H416" s="41"/>
      <c r="I416" s="41"/>
    </row>
    <row r="417" spans="1:9" ht="13.2" hidden="1">
      <c r="A417" s="48" t="s">
        <v>83</v>
      </c>
      <c r="B417" s="48" t="s">
        <v>3819</v>
      </c>
      <c r="C417" s="48" t="s">
        <v>3733</v>
      </c>
      <c r="D417" s="48" t="s">
        <v>3731</v>
      </c>
      <c r="E417" s="45" t="s">
        <v>535</v>
      </c>
      <c r="F417" s="47">
        <v>200000000</v>
      </c>
      <c r="G417" s="41"/>
      <c r="H417" s="41"/>
      <c r="I417" s="41"/>
    </row>
    <row r="418" spans="1:9" ht="13.2" hidden="1">
      <c r="A418" s="48" t="s">
        <v>83</v>
      </c>
      <c r="B418" s="48" t="s">
        <v>3819</v>
      </c>
      <c r="C418" s="48" t="s">
        <v>3733</v>
      </c>
      <c r="D418" s="48" t="s">
        <v>3753</v>
      </c>
      <c r="E418" s="45" t="s">
        <v>536</v>
      </c>
      <c r="F418" s="47">
        <v>200000000</v>
      </c>
      <c r="G418" s="41"/>
      <c r="H418" s="41"/>
      <c r="I418" s="41"/>
    </row>
    <row r="419" spans="1:9" ht="26.4" hidden="1">
      <c r="A419" s="48" t="s">
        <v>83</v>
      </c>
      <c r="B419" s="48" t="s">
        <v>3819</v>
      </c>
      <c r="C419" s="48" t="s">
        <v>3733</v>
      </c>
      <c r="D419" s="48" t="s">
        <v>3745</v>
      </c>
      <c r="E419" s="45" t="s">
        <v>537</v>
      </c>
      <c r="F419" s="47">
        <v>200000000</v>
      </c>
      <c r="G419" s="41"/>
      <c r="H419" s="41"/>
      <c r="I419" s="41"/>
    </row>
    <row r="420" spans="1:9" ht="26.4" hidden="1">
      <c r="A420" s="48" t="s">
        <v>83</v>
      </c>
      <c r="B420" s="48" t="s">
        <v>3819</v>
      </c>
      <c r="C420" s="48" t="s">
        <v>3733</v>
      </c>
      <c r="D420" s="48" t="s">
        <v>3752</v>
      </c>
      <c r="E420" s="45" t="s">
        <v>538</v>
      </c>
      <c r="F420" s="47">
        <v>100000000</v>
      </c>
      <c r="G420" s="41"/>
      <c r="H420" s="41"/>
      <c r="I420" s="41"/>
    </row>
    <row r="421" spans="1:9" ht="39.6" hidden="1">
      <c r="A421" s="48" t="s">
        <v>83</v>
      </c>
      <c r="B421" s="48" t="s">
        <v>3819</v>
      </c>
      <c r="C421" s="48" t="s">
        <v>3733</v>
      </c>
      <c r="D421" s="48" t="s">
        <v>3734</v>
      </c>
      <c r="E421" s="51" t="s">
        <v>539</v>
      </c>
      <c r="F421" s="47">
        <v>200000000</v>
      </c>
      <c r="G421" s="41"/>
      <c r="H421" s="41"/>
      <c r="I421" s="41"/>
    </row>
    <row r="422" spans="1:9" ht="26.4" hidden="1">
      <c r="A422" s="48" t="s">
        <v>83</v>
      </c>
      <c r="B422" s="48" t="s">
        <v>3819</v>
      </c>
      <c r="C422" s="48" t="s">
        <v>3733</v>
      </c>
      <c r="D422" s="48" t="s">
        <v>3807</v>
      </c>
      <c r="E422" s="45" t="s">
        <v>540</v>
      </c>
      <c r="F422" s="47">
        <v>100000000</v>
      </c>
      <c r="G422" s="41"/>
      <c r="H422" s="41"/>
      <c r="I422" s="41"/>
    </row>
    <row r="423" spans="1:9" ht="26.4" hidden="1">
      <c r="A423" s="48" t="s">
        <v>83</v>
      </c>
      <c r="B423" s="48" t="s">
        <v>3819</v>
      </c>
      <c r="C423" s="48" t="s">
        <v>3733</v>
      </c>
      <c r="D423" s="48" t="s">
        <v>3737</v>
      </c>
      <c r="E423" s="45" t="s">
        <v>541</v>
      </c>
      <c r="F423" s="47">
        <v>150000000</v>
      </c>
      <c r="G423" s="41"/>
      <c r="H423" s="41"/>
      <c r="I423" s="41"/>
    </row>
    <row r="424" spans="1:9" ht="13.2" hidden="1">
      <c r="A424" s="48" t="s">
        <v>83</v>
      </c>
      <c r="B424" s="48" t="s">
        <v>3819</v>
      </c>
      <c r="C424" s="48" t="s">
        <v>3733</v>
      </c>
      <c r="D424" s="48" t="s">
        <v>3738</v>
      </c>
      <c r="E424" s="45" t="s">
        <v>542</v>
      </c>
      <c r="F424" s="47">
        <v>200000000</v>
      </c>
      <c r="G424" s="41"/>
      <c r="H424" s="41"/>
      <c r="I424" s="41"/>
    </row>
    <row r="425" spans="1:9" ht="26.4" hidden="1">
      <c r="A425" s="48" t="s">
        <v>83</v>
      </c>
      <c r="B425" s="48" t="s">
        <v>3819</v>
      </c>
      <c r="C425" s="48" t="s">
        <v>3733</v>
      </c>
      <c r="D425" s="48" t="s">
        <v>3756</v>
      </c>
      <c r="E425" s="45" t="s">
        <v>543</v>
      </c>
      <c r="F425" s="47">
        <v>200000000</v>
      </c>
      <c r="G425" s="41"/>
      <c r="H425" s="41"/>
      <c r="I425" s="41"/>
    </row>
    <row r="426" spans="1:9" ht="26.4" hidden="1">
      <c r="A426" s="48" t="s">
        <v>83</v>
      </c>
      <c r="B426" s="48" t="s">
        <v>3819</v>
      </c>
      <c r="C426" s="48" t="s">
        <v>3733</v>
      </c>
      <c r="D426" s="48" t="s">
        <v>3739</v>
      </c>
      <c r="E426" s="51" t="s">
        <v>544</v>
      </c>
      <c r="F426" s="47">
        <v>50000000</v>
      </c>
      <c r="G426" s="41"/>
      <c r="H426" s="41"/>
      <c r="I426" s="41"/>
    </row>
    <row r="427" spans="1:9" ht="26.4" hidden="1">
      <c r="A427" s="48" t="s">
        <v>83</v>
      </c>
      <c r="B427" s="48" t="s">
        <v>3819</v>
      </c>
      <c r="C427" s="48" t="s">
        <v>3733</v>
      </c>
      <c r="D427" s="48" t="s">
        <v>3808</v>
      </c>
      <c r="E427" s="51" t="s">
        <v>545</v>
      </c>
      <c r="F427" s="47">
        <v>100000000</v>
      </c>
      <c r="G427" s="41"/>
      <c r="H427" s="41"/>
      <c r="I427" s="41"/>
    </row>
    <row r="428" spans="1:9" ht="26.4" hidden="1">
      <c r="A428" s="48" t="s">
        <v>83</v>
      </c>
      <c r="B428" s="48" t="s">
        <v>3819</v>
      </c>
      <c r="C428" s="48" t="s">
        <v>3733</v>
      </c>
      <c r="D428" s="48" t="s">
        <v>3757</v>
      </c>
      <c r="E428" s="45" t="s">
        <v>546</v>
      </c>
      <c r="F428" s="47">
        <v>200000000</v>
      </c>
      <c r="G428" s="41"/>
      <c r="H428" s="41"/>
      <c r="I428" s="41"/>
    </row>
    <row r="429" spans="1:9" ht="13.2" hidden="1">
      <c r="A429" s="48" t="s">
        <v>83</v>
      </c>
      <c r="B429" s="48" t="s">
        <v>3819</v>
      </c>
      <c r="C429" s="48" t="s">
        <v>3733</v>
      </c>
      <c r="D429" s="48" t="s">
        <v>3813</v>
      </c>
      <c r="E429" s="45" t="s">
        <v>547</v>
      </c>
      <c r="F429" s="47">
        <v>200000000</v>
      </c>
      <c r="G429" s="41"/>
      <c r="H429" s="41"/>
      <c r="I429" s="41"/>
    </row>
    <row r="430" spans="1:9" ht="26.4" hidden="1">
      <c r="A430" s="48" t="s">
        <v>83</v>
      </c>
      <c r="B430" s="48" t="s">
        <v>3819</v>
      </c>
      <c r="C430" s="48" t="s">
        <v>3733</v>
      </c>
      <c r="D430" s="48" t="s">
        <v>3758</v>
      </c>
      <c r="E430" s="51" t="s">
        <v>548</v>
      </c>
      <c r="F430" s="47">
        <v>90000000</v>
      </c>
      <c r="G430" s="41"/>
      <c r="H430" s="41"/>
      <c r="I430" s="41"/>
    </row>
    <row r="431" spans="1:9" ht="26.4" hidden="1">
      <c r="A431" s="48" t="s">
        <v>83</v>
      </c>
      <c r="B431" s="48" t="s">
        <v>3819</v>
      </c>
      <c r="C431" s="48" t="s">
        <v>3733</v>
      </c>
      <c r="D431" s="48" t="s">
        <v>3760</v>
      </c>
      <c r="E431" s="51" t="s">
        <v>549</v>
      </c>
      <c r="F431" s="47">
        <v>100000000</v>
      </c>
      <c r="G431" s="41"/>
      <c r="H431" s="41"/>
      <c r="I431" s="41"/>
    </row>
    <row r="432" spans="1:9" ht="13.2" hidden="1">
      <c r="A432" s="48" t="s">
        <v>83</v>
      </c>
      <c r="B432" s="48" t="s">
        <v>3819</v>
      </c>
      <c r="C432" s="48" t="s">
        <v>3733</v>
      </c>
      <c r="D432" s="48" t="s">
        <v>3761</v>
      </c>
      <c r="E432" s="45" t="s">
        <v>550</v>
      </c>
      <c r="F432" s="47">
        <v>200000000</v>
      </c>
      <c r="G432" s="41"/>
      <c r="H432" s="41"/>
      <c r="I432" s="41"/>
    </row>
    <row r="433" spans="1:9" ht="26.4" hidden="1">
      <c r="A433" s="48" t="s">
        <v>83</v>
      </c>
      <c r="B433" s="48" t="s">
        <v>3819</v>
      </c>
      <c r="C433" s="48" t="s">
        <v>3733</v>
      </c>
      <c r="D433" s="48" t="s">
        <v>3763</v>
      </c>
      <c r="E433" s="45" t="s">
        <v>551</v>
      </c>
      <c r="F433" s="47">
        <v>200000000</v>
      </c>
      <c r="G433" s="41"/>
      <c r="H433" s="41"/>
      <c r="I433" s="41"/>
    </row>
    <row r="434" spans="1:9" ht="26.4" hidden="1">
      <c r="A434" s="48" t="s">
        <v>83</v>
      </c>
      <c r="B434" s="48" t="s">
        <v>3819</v>
      </c>
      <c r="C434" s="48" t="s">
        <v>3733</v>
      </c>
      <c r="D434" s="48" t="s">
        <v>3764</v>
      </c>
      <c r="E434" s="45" t="s">
        <v>552</v>
      </c>
      <c r="F434" s="47">
        <v>200000000</v>
      </c>
      <c r="G434" s="41"/>
      <c r="H434" s="41"/>
      <c r="I434" s="41"/>
    </row>
    <row r="435" spans="1:9" ht="26.4" hidden="1">
      <c r="A435" s="48" t="s">
        <v>83</v>
      </c>
      <c r="B435" s="48" t="s">
        <v>3819</v>
      </c>
      <c r="C435" s="48" t="s">
        <v>3733</v>
      </c>
      <c r="D435" s="48" t="s">
        <v>3765</v>
      </c>
      <c r="E435" s="45" t="s">
        <v>553</v>
      </c>
      <c r="F435" s="47">
        <v>120000000</v>
      </c>
      <c r="G435" s="41"/>
      <c r="H435" s="41"/>
      <c r="I435" s="41"/>
    </row>
    <row r="436" spans="1:9" ht="26.4" hidden="1">
      <c r="A436" s="48" t="s">
        <v>83</v>
      </c>
      <c r="B436" s="48" t="s">
        <v>3819</v>
      </c>
      <c r="C436" s="48" t="s">
        <v>3733</v>
      </c>
      <c r="D436" s="48" t="s">
        <v>3766</v>
      </c>
      <c r="E436" s="45" t="s">
        <v>554</v>
      </c>
      <c r="F436" s="47">
        <v>100000000</v>
      </c>
      <c r="G436" s="41"/>
      <c r="H436" s="41"/>
      <c r="I436" s="41"/>
    </row>
    <row r="437" spans="1:9" ht="26.4" hidden="1">
      <c r="A437" s="48" t="s">
        <v>83</v>
      </c>
      <c r="B437" s="48" t="s">
        <v>3819</v>
      </c>
      <c r="C437" s="48" t="s">
        <v>3733</v>
      </c>
      <c r="D437" s="48" t="s">
        <v>3767</v>
      </c>
      <c r="E437" s="45" t="s">
        <v>555</v>
      </c>
      <c r="F437" s="47">
        <v>100000000</v>
      </c>
      <c r="G437" s="41"/>
      <c r="H437" s="41"/>
      <c r="I437" s="41"/>
    </row>
    <row r="438" spans="1:9" ht="13.2" hidden="1">
      <c r="A438" s="48" t="s">
        <v>83</v>
      </c>
      <c r="B438" s="48" t="s">
        <v>3819</v>
      </c>
      <c r="C438" s="48" t="s">
        <v>3733</v>
      </c>
      <c r="D438" s="48" t="s">
        <v>3768</v>
      </c>
      <c r="E438" s="45" t="s">
        <v>556</v>
      </c>
      <c r="F438" s="47">
        <v>150000000</v>
      </c>
      <c r="G438" s="41"/>
      <c r="H438" s="41"/>
      <c r="I438" s="41"/>
    </row>
    <row r="439" spans="1:9" ht="26.4" hidden="1">
      <c r="A439" s="48" t="s">
        <v>83</v>
      </c>
      <c r="B439" s="48" t="s">
        <v>3819</v>
      </c>
      <c r="C439" s="48" t="s">
        <v>3733</v>
      </c>
      <c r="D439" s="48" t="s">
        <v>3809</v>
      </c>
      <c r="E439" s="45" t="s">
        <v>557</v>
      </c>
      <c r="F439" s="47">
        <v>100000000</v>
      </c>
      <c r="G439" s="41"/>
      <c r="H439" s="41"/>
      <c r="I439" s="41"/>
    </row>
    <row r="440" spans="1:9" ht="26.4" hidden="1">
      <c r="A440" s="48" t="s">
        <v>83</v>
      </c>
      <c r="B440" s="48" t="s">
        <v>3819</v>
      </c>
      <c r="C440" s="48" t="s">
        <v>3733</v>
      </c>
      <c r="D440" s="48" t="s">
        <v>3810</v>
      </c>
      <c r="E440" s="51" t="s">
        <v>558</v>
      </c>
      <c r="F440" s="47">
        <v>120000000</v>
      </c>
      <c r="G440" s="41"/>
      <c r="H440" s="41"/>
      <c r="I440" s="41"/>
    </row>
    <row r="441" spans="1:9" ht="26.4" hidden="1">
      <c r="A441" s="48" t="s">
        <v>83</v>
      </c>
      <c r="B441" s="48" t="s">
        <v>3819</v>
      </c>
      <c r="C441" s="48" t="s">
        <v>3733</v>
      </c>
      <c r="D441" s="48" t="s">
        <v>3821</v>
      </c>
      <c r="E441" s="45" t="s">
        <v>559</v>
      </c>
      <c r="F441" s="47">
        <v>200000000</v>
      </c>
      <c r="G441" s="41"/>
      <c r="H441" s="41"/>
      <c r="I441" s="41"/>
    </row>
    <row r="442" spans="1:9" ht="13.2" hidden="1">
      <c r="A442" s="48" t="s">
        <v>83</v>
      </c>
      <c r="B442" s="48" t="s">
        <v>3819</v>
      </c>
      <c r="C442" s="48" t="s">
        <v>3733</v>
      </c>
      <c r="D442" s="48" t="s">
        <v>3822</v>
      </c>
      <c r="E442" s="45" t="s">
        <v>560</v>
      </c>
      <c r="F442" s="47">
        <v>100000000</v>
      </c>
      <c r="G442" s="41"/>
      <c r="H442" s="41"/>
      <c r="I442" s="41"/>
    </row>
    <row r="443" spans="1:9" ht="26.4" hidden="1">
      <c r="A443" s="48" t="s">
        <v>83</v>
      </c>
      <c r="B443" s="48" t="s">
        <v>3819</v>
      </c>
      <c r="C443" s="48" t="s">
        <v>3734</v>
      </c>
      <c r="D443" s="45"/>
      <c r="E443" s="49" t="s">
        <v>561</v>
      </c>
      <c r="F443" s="47">
        <v>8477621300</v>
      </c>
      <c r="G443" s="41"/>
      <c r="H443" s="41"/>
      <c r="I443" s="41"/>
    </row>
    <row r="444" spans="1:9" ht="13.2" hidden="1">
      <c r="A444" s="48" t="s">
        <v>83</v>
      </c>
      <c r="B444" s="48" t="s">
        <v>3819</v>
      </c>
      <c r="C444" s="48" t="s">
        <v>3734</v>
      </c>
      <c r="D444" s="48" t="s">
        <v>3728</v>
      </c>
      <c r="E444" s="45" t="s">
        <v>562</v>
      </c>
      <c r="F444" s="47">
        <v>3124621300</v>
      </c>
      <c r="G444" s="41"/>
      <c r="H444" s="41"/>
      <c r="I444" s="41"/>
    </row>
    <row r="445" spans="1:9" ht="13.2" hidden="1">
      <c r="A445" s="48" t="s">
        <v>83</v>
      </c>
      <c r="B445" s="48" t="s">
        <v>3819</v>
      </c>
      <c r="C445" s="48" t="s">
        <v>3734</v>
      </c>
      <c r="D445" s="48" t="s">
        <v>3735</v>
      </c>
      <c r="E445" s="45" t="s">
        <v>563</v>
      </c>
      <c r="F445" s="47">
        <v>1901000000</v>
      </c>
      <c r="G445" s="41"/>
      <c r="H445" s="41"/>
      <c r="I445" s="41"/>
    </row>
    <row r="446" spans="1:9" ht="13.2" hidden="1">
      <c r="A446" s="48" t="s">
        <v>83</v>
      </c>
      <c r="B446" s="48" t="s">
        <v>3819</v>
      </c>
      <c r="C446" s="48" t="s">
        <v>3734</v>
      </c>
      <c r="D446" s="48" t="s">
        <v>3805</v>
      </c>
      <c r="E446" s="45" t="s">
        <v>564</v>
      </c>
      <c r="F446" s="47">
        <v>1301000000</v>
      </c>
      <c r="G446" s="41"/>
      <c r="H446" s="41"/>
      <c r="I446" s="41"/>
    </row>
    <row r="447" spans="1:9" ht="13.2" hidden="1">
      <c r="A447" s="48" t="s">
        <v>83</v>
      </c>
      <c r="B447" s="48" t="s">
        <v>3819</v>
      </c>
      <c r="C447" s="48" t="s">
        <v>3734</v>
      </c>
      <c r="D447" s="48" t="s">
        <v>3736</v>
      </c>
      <c r="E447" s="45" t="s">
        <v>565</v>
      </c>
      <c r="F447" s="47">
        <v>1151000000</v>
      </c>
      <c r="G447" s="41"/>
      <c r="H447" s="41"/>
      <c r="I447" s="41"/>
    </row>
    <row r="448" spans="1:9" ht="13.2" hidden="1">
      <c r="A448" s="48" t="s">
        <v>83</v>
      </c>
      <c r="B448" s="48" t="s">
        <v>3819</v>
      </c>
      <c r="C448" s="48" t="s">
        <v>3734</v>
      </c>
      <c r="D448" s="48" t="s">
        <v>3729</v>
      </c>
      <c r="E448" s="45" t="s">
        <v>566</v>
      </c>
      <c r="F448" s="47">
        <v>900000000</v>
      </c>
      <c r="G448" s="41"/>
      <c r="H448" s="41"/>
      <c r="I448" s="41"/>
    </row>
    <row r="449" spans="1:9" ht="26.4" hidden="1">
      <c r="A449" s="48" t="s">
        <v>83</v>
      </c>
      <c r="B449" s="48" t="s">
        <v>3819</v>
      </c>
      <c r="C449" s="48" t="s">
        <v>3734</v>
      </c>
      <c r="D449" s="48" t="s">
        <v>3767</v>
      </c>
      <c r="E449" s="45" t="s">
        <v>567</v>
      </c>
      <c r="F449" s="47">
        <v>100000000</v>
      </c>
      <c r="G449" s="41"/>
      <c r="H449" s="41"/>
      <c r="I449" s="41"/>
    </row>
    <row r="450" spans="1:9" ht="26.4" hidden="1">
      <c r="A450" s="48" t="s">
        <v>83</v>
      </c>
      <c r="B450" s="48" t="s">
        <v>3819</v>
      </c>
      <c r="C450" s="48" t="s">
        <v>3737</v>
      </c>
      <c r="D450" s="45"/>
      <c r="E450" s="49" t="s">
        <v>568</v>
      </c>
      <c r="F450" s="47">
        <v>25000000</v>
      </c>
      <c r="G450" s="41"/>
      <c r="H450" s="41"/>
      <c r="I450" s="41"/>
    </row>
    <row r="451" spans="1:9" ht="13.2" hidden="1">
      <c r="A451" s="48" t="s">
        <v>83</v>
      </c>
      <c r="B451" s="48" t="s">
        <v>3819</v>
      </c>
      <c r="C451" s="48" t="s">
        <v>3737</v>
      </c>
      <c r="D451" s="48" t="s">
        <v>3726</v>
      </c>
      <c r="E451" s="45" t="s">
        <v>569</v>
      </c>
      <c r="F451" s="47">
        <v>25000000</v>
      </c>
      <c r="G451" s="41"/>
      <c r="H451" s="41"/>
      <c r="I451" s="41"/>
    </row>
    <row r="452" spans="1:9" ht="26.4" hidden="1">
      <c r="A452" s="48" t="s">
        <v>83</v>
      </c>
      <c r="B452" s="48" t="s">
        <v>3819</v>
      </c>
      <c r="C452" s="48" t="s">
        <v>3755</v>
      </c>
      <c r="D452" s="45"/>
      <c r="E452" s="49" t="s">
        <v>570</v>
      </c>
      <c r="F452" s="47">
        <v>140000000</v>
      </c>
      <c r="G452" s="41"/>
      <c r="H452" s="41"/>
      <c r="I452" s="41"/>
    </row>
    <row r="453" spans="1:9" ht="13.2" hidden="1">
      <c r="A453" s="48" t="s">
        <v>83</v>
      </c>
      <c r="B453" s="48" t="s">
        <v>3819</v>
      </c>
      <c r="C453" s="48" t="s">
        <v>3755</v>
      </c>
      <c r="D453" s="48" t="s">
        <v>3752</v>
      </c>
      <c r="E453" s="45" t="s">
        <v>571</v>
      </c>
      <c r="F453" s="47">
        <v>90000000</v>
      </c>
      <c r="G453" s="41"/>
      <c r="H453" s="41"/>
      <c r="I453" s="41"/>
    </row>
    <row r="454" spans="1:9" ht="13.2" hidden="1">
      <c r="A454" s="48" t="s">
        <v>83</v>
      </c>
      <c r="B454" s="48" t="s">
        <v>3819</v>
      </c>
      <c r="C454" s="48" t="s">
        <v>3755</v>
      </c>
      <c r="D454" s="48" t="s">
        <v>3733</v>
      </c>
      <c r="E454" s="45" t="s">
        <v>572</v>
      </c>
      <c r="F454" s="47">
        <v>50000000</v>
      </c>
      <c r="G454" s="41"/>
      <c r="H454" s="41"/>
      <c r="I454" s="41"/>
    </row>
    <row r="455" spans="1:9" ht="39.6" hidden="1">
      <c r="A455" s="48" t="s">
        <v>83</v>
      </c>
      <c r="B455" s="48" t="s">
        <v>3819</v>
      </c>
      <c r="C455" s="48" t="s">
        <v>3738</v>
      </c>
      <c r="D455" s="45"/>
      <c r="E455" s="50" t="s">
        <v>573</v>
      </c>
      <c r="F455" s="47">
        <v>11090963675</v>
      </c>
      <c r="G455" s="41"/>
      <c r="H455" s="41"/>
      <c r="I455" s="41"/>
    </row>
    <row r="456" spans="1:9" ht="26.4" hidden="1">
      <c r="A456" s="48" t="s">
        <v>83</v>
      </c>
      <c r="B456" s="48" t="s">
        <v>3819</v>
      </c>
      <c r="C456" s="48" t="s">
        <v>3738</v>
      </c>
      <c r="D456" s="48" t="s">
        <v>3734</v>
      </c>
      <c r="E456" s="45" t="s">
        <v>574</v>
      </c>
      <c r="F456" s="47">
        <v>685963675</v>
      </c>
      <c r="G456" s="41"/>
      <c r="H456" s="41"/>
      <c r="I456" s="41"/>
    </row>
    <row r="457" spans="1:9" ht="26.4" hidden="1">
      <c r="A457" s="48" t="s">
        <v>83</v>
      </c>
      <c r="B457" s="48" t="s">
        <v>3819</v>
      </c>
      <c r="C457" s="48" t="s">
        <v>3738</v>
      </c>
      <c r="D457" s="48" t="s">
        <v>3806</v>
      </c>
      <c r="E457" s="45" t="s">
        <v>575</v>
      </c>
      <c r="F457" s="47">
        <v>205000000</v>
      </c>
      <c r="G457" s="41"/>
      <c r="H457" s="41"/>
      <c r="I457" s="41"/>
    </row>
    <row r="458" spans="1:9" ht="13.2" hidden="1">
      <c r="A458" s="48" t="s">
        <v>83</v>
      </c>
      <c r="B458" s="48" t="s">
        <v>3819</v>
      </c>
      <c r="C458" s="48" t="s">
        <v>3738</v>
      </c>
      <c r="D458" s="48" t="s">
        <v>3754</v>
      </c>
      <c r="E458" s="45" t="s">
        <v>576</v>
      </c>
      <c r="F458" s="47">
        <v>2500000000</v>
      </c>
      <c r="G458" s="41"/>
      <c r="H458" s="41"/>
      <c r="I458" s="41"/>
    </row>
    <row r="459" spans="1:9" ht="13.2" hidden="1">
      <c r="A459" s="48" t="s">
        <v>83</v>
      </c>
      <c r="B459" s="48" t="s">
        <v>3819</v>
      </c>
      <c r="C459" s="48" t="s">
        <v>3738</v>
      </c>
      <c r="D459" s="48" t="s">
        <v>3807</v>
      </c>
      <c r="E459" s="45" t="s">
        <v>577</v>
      </c>
      <c r="F459" s="47">
        <v>141424100</v>
      </c>
      <c r="G459" s="41"/>
      <c r="H459" s="41"/>
      <c r="I459" s="41"/>
    </row>
    <row r="460" spans="1:9" ht="13.2" hidden="1">
      <c r="A460" s="48" t="s">
        <v>83</v>
      </c>
      <c r="B460" s="48" t="s">
        <v>3819</v>
      </c>
      <c r="C460" s="48" t="s">
        <v>3738</v>
      </c>
      <c r="D460" s="48" t="s">
        <v>3737</v>
      </c>
      <c r="E460" s="45" t="s">
        <v>578</v>
      </c>
      <c r="F460" s="47">
        <v>200000000</v>
      </c>
      <c r="G460" s="41"/>
      <c r="H460" s="41"/>
      <c r="I460" s="41"/>
    </row>
    <row r="461" spans="1:9" ht="13.2" hidden="1">
      <c r="A461" s="48" t="s">
        <v>83</v>
      </c>
      <c r="B461" s="48" t="s">
        <v>3819</v>
      </c>
      <c r="C461" s="48" t="s">
        <v>3738</v>
      </c>
      <c r="D461" s="48" t="s">
        <v>3755</v>
      </c>
      <c r="E461" s="45" t="s">
        <v>579</v>
      </c>
      <c r="F461" s="47">
        <v>200000000</v>
      </c>
      <c r="G461" s="41"/>
      <c r="H461" s="41"/>
      <c r="I461" s="41"/>
    </row>
    <row r="462" spans="1:9" ht="13.2" hidden="1">
      <c r="A462" s="48" t="s">
        <v>83</v>
      </c>
      <c r="B462" s="48" t="s">
        <v>3819</v>
      </c>
      <c r="C462" s="48" t="s">
        <v>3738</v>
      </c>
      <c r="D462" s="48" t="s">
        <v>3738</v>
      </c>
      <c r="E462" s="45" t="s">
        <v>580</v>
      </c>
      <c r="F462" s="47">
        <v>58575900</v>
      </c>
      <c r="G462" s="41"/>
      <c r="H462" s="41"/>
      <c r="I462" s="41"/>
    </row>
    <row r="463" spans="1:9" ht="13.2" hidden="1">
      <c r="A463" s="48" t="s">
        <v>83</v>
      </c>
      <c r="B463" s="48" t="s">
        <v>3819</v>
      </c>
      <c r="C463" s="48" t="s">
        <v>3738</v>
      </c>
      <c r="D463" s="48" t="s">
        <v>3756</v>
      </c>
      <c r="E463" s="45" t="s">
        <v>581</v>
      </c>
      <c r="F463" s="47">
        <v>100000000</v>
      </c>
      <c r="G463" s="41"/>
      <c r="H463" s="41"/>
      <c r="I463" s="41"/>
    </row>
    <row r="464" spans="1:9" ht="26.4" hidden="1">
      <c r="A464" s="48" t="s">
        <v>83</v>
      </c>
      <c r="B464" s="48" t="s">
        <v>3819</v>
      </c>
      <c r="C464" s="48" t="s">
        <v>3738</v>
      </c>
      <c r="D464" s="48" t="s">
        <v>3739</v>
      </c>
      <c r="E464" s="45" t="s">
        <v>582</v>
      </c>
      <c r="F464" s="47">
        <v>200000000</v>
      </c>
      <c r="G464" s="41"/>
      <c r="H464" s="41"/>
      <c r="I464" s="41"/>
    </row>
    <row r="465" spans="1:9" ht="13.2" hidden="1">
      <c r="A465" s="48" t="s">
        <v>83</v>
      </c>
      <c r="B465" s="48" t="s">
        <v>3819</v>
      </c>
      <c r="C465" s="48" t="s">
        <v>3738</v>
      </c>
      <c r="D465" s="48" t="s">
        <v>3808</v>
      </c>
      <c r="E465" s="45" t="s">
        <v>583</v>
      </c>
      <c r="F465" s="47">
        <v>200000000</v>
      </c>
      <c r="G465" s="41"/>
      <c r="H465" s="41"/>
      <c r="I465" s="41"/>
    </row>
    <row r="466" spans="1:9" ht="13.2" hidden="1">
      <c r="A466" s="48" t="s">
        <v>83</v>
      </c>
      <c r="B466" s="48" t="s">
        <v>3819</v>
      </c>
      <c r="C466" s="48" t="s">
        <v>3738</v>
      </c>
      <c r="D466" s="48" t="s">
        <v>3740</v>
      </c>
      <c r="E466" s="45" t="s">
        <v>584</v>
      </c>
      <c r="F466" s="47">
        <v>200000000</v>
      </c>
      <c r="G466" s="41"/>
      <c r="H466" s="41"/>
      <c r="I466" s="41"/>
    </row>
    <row r="467" spans="1:9" ht="26.4" hidden="1">
      <c r="A467" s="48" t="s">
        <v>83</v>
      </c>
      <c r="B467" s="48" t="s">
        <v>3819</v>
      </c>
      <c r="C467" s="48" t="s">
        <v>3738</v>
      </c>
      <c r="D467" s="48" t="s">
        <v>3757</v>
      </c>
      <c r="E467" s="45" t="s">
        <v>585</v>
      </c>
      <c r="F467" s="47">
        <v>100000000</v>
      </c>
      <c r="G467" s="41"/>
      <c r="H467" s="41"/>
      <c r="I467" s="41"/>
    </row>
    <row r="468" spans="1:9" ht="26.4" hidden="1">
      <c r="A468" s="48" t="s">
        <v>83</v>
      </c>
      <c r="B468" s="48" t="s">
        <v>3819</v>
      </c>
      <c r="C468" s="48" t="s">
        <v>3738</v>
      </c>
      <c r="D468" s="48" t="s">
        <v>3813</v>
      </c>
      <c r="E468" s="45" t="s">
        <v>586</v>
      </c>
      <c r="F468" s="47">
        <v>100000000</v>
      </c>
      <c r="G468" s="41"/>
      <c r="H468" s="41"/>
      <c r="I468" s="41"/>
    </row>
    <row r="469" spans="1:9" ht="13.2" hidden="1">
      <c r="A469" s="48" t="s">
        <v>83</v>
      </c>
      <c r="B469" s="48" t="s">
        <v>3819</v>
      </c>
      <c r="C469" s="48" t="s">
        <v>3738</v>
      </c>
      <c r="D469" s="48" t="s">
        <v>3759</v>
      </c>
      <c r="E469" s="45" t="s">
        <v>587</v>
      </c>
      <c r="F469" s="47">
        <v>242000000</v>
      </c>
      <c r="G469" s="41"/>
      <c r="H469" s="41"/>
      <c r="I469" s="41"/>
    </row>
    <row r="470" spans="1:9" ht="13.2" hidden="1">
      <c r="A470" s="48" t="s">
        <v>83</v>
      </c>
      <c r="B470" s="48" t="s">
        <v>3819</v>
      </c>
      <c r="C470" s="48" t="s">
        <v>3738</v>
      </c>
      <c r="D470" s="48" t="s">
        <v>3760</v>
      </c>
      <c r="E470" s="45" t="s">
        <v>588</v>
      </c>
      <c r="F470" s="47">
        <v>302500000</v>
      </c>
      <c r="G470" s="41"/>
      <c r="H470" s="41"/>
      <c r="I470" s="41"/>
    </row>
    <row r="471" spans="1:9" ht="13.2" hidden="1">
      <c r="A471" s="48" t="s">
        <v>83</v>
      </c>
      <c r="B471" s="48" t="s">
        <v>3819</v>
      </c>
      <c r="C471" s="48" t="s">
        <v>3738</v>
      </c>
      <c r="D471" s="48" t="s">
        <v>3761</v>
      </c>
      <c r="E471" s="45" t="s">
        <v>589</v>
      </c>
      <c r="F471" s="47">
        <v>104500000</v>
      </c>
      <c r="G471" s="41"/>
      <c r="H471" s="41"/>
      <c r="I471" s="41"/>
    </row>
    <row r="472" spans="1:9" ht="13.2" hidden="1">
      <c r="A472" s="48" t="s">
        <v>83</v>
      </c>
      <c r="B472" s="48" t="s">
        <v>3819</v>
      </c>
      <c r="C472" s="48" t="s">
        <v>3738</v>
      </c>
      <c r="D472" s="48" t="s">
        <v>3762</v>
      </c>
      <c r="E472" s="45" t="s">
        <v>590</v>
      </c>
      <c r="F472" s="47">
        <v>115500000</v>
      </c>
      <c r="G472" s="41"/>
      <c r="H472" s="41"/>
      <c r="I472" s="41"/>
    </row>
    <row r="473" spans="1:9" ht="13.2" hidden="1">
      <c r="A473" s="48" t="s">
        <v>83</v>
      </c>
      <c r="B473" s="48" t="s">
        <v>3819</v>
      </c>
      <c r="C473" s="48" t="s">
        <v>3738</v>
      </c>
      <c r="D473" s="48" t="s">
        <v>3763</v>
      </c>
      <c r="E473" s="45" t="s">
        <v>591</v>
      </c>
      <c r="F473" s="47">
        <v>291500000</v>
      </c>
      <c r="G473" s="41"/>
      <c r="H473" s="41"/>
      <c r="I473" s="41"/>
    </row>
    <row r="474" spans="1:9" ht="13.2" hidden="1">
      <c r="A474" s="48" t="s">
        <v>83</v>
      </c>
      <c r="B474" s="48" t="s">
        <v>3819</v>
      </c>
      <c r="C474" s="48" t="s">
        <v>3738</v>
      </c>
      <c r="D474" s="48" t="s">
        <v>3764</v>
      </c>
      <c r="E474" s="45" t="s">
        <v>592</v>
      </c>
      <c r="F474" s="47">
        <v>610500000</v>
      </c>
      <c r="G474" s="41"/>
      <c r="H474" s="41"/>
      <c r="I474" s="41"/>
    </row>
    <row r="475" spans="1:9" ht="13.2" hidden="1">
      <c r="A475" s="48" t="s">
        <v>83</v>
      </c>
      <c r="B475" s="48" t="s">
        <v>3819</v>
      </c>
      <c r="C475" s="48" t="s">
        <v>3738</v>
      </c>
      <c r="D475" s="48" t="s">
        <v>3765</v>
      </c>
      <c r="E475" s="45" t="s">
        <v>593</v>
      </c>
      <c r="F475" s="47">
        <v>319000000</v>
      </c>
      <c r="G475" s="41"/>
      <c r="H475" s="41"/>
      <c r="I475" s="41"/>
    </row>
    <row r="476" spans="1:9" ht="13.2" hidden="1">
      <c r="A476" s="48" t="s">
        <v>83</v>
      </c>
      <c r="B476" s="48" t="s">
        <v>3819</v>
      </c>
      <c r="C476" s="48" t="s">
        <v>3738</v>
      </c>
      <c r="D476" s="48" t="s">
        <v>3766</v>
      </c>
      <c r="E476" s="45" t="s">
        <v>594</v>
      </c>
      <c r="F476" s="47">
        <v>429000000</v>
      </c>
      <c r="G476" s="41"/>
      <c r="H476" s="41"/>
      <c r="I476" s="41"/>
    </row>
    <row r="477" spans="1:9" ht="13.2" hidden="1">
      <c r="A477" s="48" t="s">
        <v>83</v>
      </c>
      <c r="B477" s="48" t="s">
        <v>3819</v>
      </c>
      <c r="C477" s="48" t="s">
        <v>3738</v>
      </c>
      <c r="D477" s="48" t="s">
        <v>3767</v>
      </c>
      <c r="E477" s="45" t="s">
        <v>595</v>
      </c>
      <c r="F477" s="47">
        <v>451000000</v>
      </c>
      <c r="G477" s="41"/>
      <c r="H477" s="41"/>
      <c r="I477" s="41"/>
    </row>
    <row r="478" spans="1:9" ht="13.2" hidden="1">
      <c r="A478" s="48" t="s">
        <v>83</v>
      </c>
      <c r="B478" s="48" t="s">
        <v>3819</v>
      </c>
      <c r="C478" s="48" t="s">
        <v>3738</v>
      </c>
      <c r="D478" s="48" t="s">
        <v>3768</v>
      </c>
      <c r="E478" s="45" t="s">
        <v>596</v>
      </c>
      <c r="F478" s="47">
        <v>137500000</v>
      </c>
      <c r="G478" s="41"/>
      <c r="H478" s="41"/>
      <c r="I478" s="41"/>
    </row>
    <row r="479" spans="1:9" ht="13.2" hidden="1">
      <c r="A479" s="48" t="s">
        <v>83</v>
      </c>
      <c r="B479" s="48" t="s">
        <v>3819</v>
      </c>
      <c r="C479" s="48" t="s">
        <v>3738</v>
      </c>
      <c r="D479" s="48" t="s">
        <v>3809</v>
      </c>
      <c r="E479" s="45" t="s">
        <v>597</v>
      </c>
      <c r="F479" s="47">
        <v>143000000</v>
      </c>
      <c r="G479" s="41"/>
      <c r="H479" s="41"/>
      <c r="I479" s="41"/>
    </row>
    <row r="480" spans="1:9" ht="13.2" hidden="1">
      <c r="A480" s="48" t="s">
        <v>83</v>
      </c>
      <c r="B480" s="48" t="s">
        <v>3819</v>
      </c>
      <c r="C480" s="48" t="s">
        <v>3738</v>
      </c>
      <c r="D480" s="48" t="s">
        <v>3810</v>
      </c>
      <c r="E480" s="45" t="s">
        <v>598</v>
      </c>
      <c r="F480" s="47">
        <v>412500000</v>
      </c>
      <c r="G480" s="41"/>
      <c r="H480" s="41"/>
      <c r="I480" s="41"/>
    </row>
    <row r="481" spans="1:9" ht="13.2" hidden="1">
      <c r="A481" s="48" t="s">
        <v>83</v>
      </c>
      <c r="B481" s="48" t="s">
        <v>3819</v>
      </c>
      <c r="C481" s="48" t="s">
        <v>3738</v>
      </c>
      <c r="D481" s="48" t="s">
        <v>3821</v>
      </c>
      <c r="E481" s="45" t="s">
        <v>599</v>
      </c>
      <c r="F481" s="47">
        <v>566000000</v>
      </c>
      <c r="G481" s="41"/>
      <c r="H481" s="41"/>
      <c r="I481" s="41"/>
    </row>
    <row r="482" spans="1:9" ht="13.2" hidden="1">
      <c r="A482" s="48" t="s">
        <v>83</v>
      </c>
      <c r="B482" s="48" t="s">
        <v>3819</v>
      </c>
      <c r="C482" s="48" t="s">
        <v>3738</v>
      </c>
      <c r="D482" s="48" t="s">
        <v>3822</v>
      </c>
      <c r="E482" s="45" t="s">
        <v>600</v>
      </c>
      <c r="F482" s="47">
        <v>698500000</v>
      </c>
      <c r="G482" s="41"/>
      <c r="H482" s="41"/>
      <c r="I482" s="41"/>
    </row>
    <row r="483" spans="1:9" ht="13.2" hidden="1">
      <c r="A483" s="48" t="s">
        <v>83</v>
      </c>
      <c r="B483" s="48" t="s">
        <v>3819</v>
      </c>
      <c r="C483" s="48" t="s">
        <v>3738</v>
      </c>
      <c r="D483" s="48" t="s">
        <v>3811</v>
      </c>
      <c r="E483" s="45" t="s">
        <v>601</v>
      </c>
      <c r="F483" s="47">
        <v>440000000</v>
      </c>
      <c r="G483" s="41"/>
      <c r="H483" s="41"/>
      <c r="I483" s="41"/>
    </row>
    <row r="484" spans="1:9" ht="13.2" hidden="1">
      <c r="A484" s="48" t="s">
        <v>83</v>
      </c>
      <c r="B484" s="48" t="s">
        <v>3819</v>
      </c>
      <c r="C484" s="48" t="s">
        <v>3738</v>
      </c>
      <c r="D484" s="48" t="s">
        <v>3814</v>
      </c>
      <c r="E484" s="45" t="s">
        <v>602</v>
      </c>
      <c r="F484" s="47">
        <v>385000000</v>
      </c>
      <c r="G484" s="41"/>
      <c r="H484" s="41"/>
      <c r="I484" s="41"/>
    </row>
    <row r="485" spans="1:9" ht="13.2" hidden="1">
      <c r="A485" s="48" t="s">
        <v>83</v>
      </c>
      <c r="B485" s="48" t="s">
        <v>3819</v>
      </c>
      <c r="C485" s="48" t="s">
        <v>3738</v>
      </c>
      <c r="D485" s="48" t="s">
        <v>3823</v>
      </c>
      <c r="E485" s="45" t="s">
        <v>603</v>
      </c>
      <c r="F485" s="47">
        <v>352000000</v>
      </c>
      <c r="G485" s="41"/>
      <c r="H485" s="41"/>
      <c r="I485" s="41"/>
    </row>
    <row r="486" spans="1:9" ht="26.4" hidden="1">
      <c r="A486" s="48" t="s">
        <v>83</v>
      </c>
      <c r="B486" s="48" t="s">
        <v>3819</v>
      </c>
      <c r="C486" s="48" t="s">
        <v>3738</v>
      </c>
      <c r="D486" s="48" t="s">
        <v>3824</v>
      </c>
      <c r="E486" s="45" t="s">
        <v>604</v>
      </c>
      <c r="F486" s="47">
        <v>100000000</v>
      </c>
      <c r="G486" s="41"/>
      <c r="H486" s="41"/>
      <c r="I486" s="41"/>
    </row>
    <row r="487" spans="1:9" ht="26.4" hidden="1">
      <c r="A487" s="48" t="s">
        <v>83</v>
      </c>
      <c r="B487" s="48" t="s">
        <v>3819</v>
      </c>
      <c r="C487" s="48" t="s">
        <v>3738</v>
      </c>
      <c r="D487" s="48" t="s">
        <v>3820</v>
      </c>
      <c r="E487" s="45" t="s">
        <v>605</v>
      </c>
      <c r="F487" s="47">
        <v>100000000</v>
      </c>
      <c r="G487" s="41"/>
      <c r="H487" s="41"/>
      <c r="I487" s="41"/>
    </row>
    <row r="488" spans="1:9" ht="26.4" hidden="1">
      <c r="A488" s="48" t="s">
        <v>83</v>
      </c>
      <c r="B488" s="48" t="s">
        <v>3819</v>
      </c>
      <c r="C488" s="48" t="s">
        <v>3808</v>
      </c>
      <c r="D488" s="45"/>
      <c r="E488" s="49" t="s">
        <v>606</v>
      </c>
      <c r="F488" s="47">
        <v>424500000</v>
      </c>
      <c r="G488" s="41"/>
      <c r="H488" s="41"/>
      <c r="I488" s="41"/>
    </row>
    <row r="489" spans="1:9" ht="13.2" hidden="1">
      <c r="A489" s="48" t="s">
        <v>83</v>
      </c>
      <c r="B489" s="48" t="s">
        <v>3819</v>
      </c>
      <c r="C489" s="48" t="s">
        <v>3808</v>
      </c>
      <c r="D489" s="48" t="s">
        <v>3729</v>
      </c>
      <c r="E489" s="45" t="s">
        <v>607</v>
      </c>
      <c r="F489" s="47">
        <v>50000000</v>
      </c>
      <c r="G489" s="41"/>
      <c r="H489" s="41"/>
      <c r="I489" s="41"/>
    </row>
    <row r="490" spans="1:9" ht="26.4" hidden="1">
      <c r="A490" s="48" t="s">
        <v>83</v>
      </c>
      <c r="B490" s="48" t="s">
        <v>3819</v>
      </c>
      <c r="C490" s="48" t="s">
        <v>3808</v>
      </c>
      <c r="D490" s="48" t="s">
        <v>3730</v>
      </c>
      <c r="E490" s="45" t="s">
        <v>608</v>
      </c>
      <c r="F490" s="47">
        <v>90000000</v>
      </c>
      <c r="G490" s="41"/>
      <c r="H490" s="41"/>
      <c r="I490" s="41"/>
    </row>
    <row r="491" spans="1:9" ht="13.2" hidden="1">
      <c r="A491" s="48" t="s">
        <v>83</v>
      </c>
      <c r="B491" s="48" t="s">
        <v>3819</v>
      </c>
      <c r="C491" s="48" t="s">
        <v>3808</v>
      </c>
      <c r="D491" s="48" t="s">
        <v>3731</v>
      </c>
      <c r="E491" s="45" t="s">
        <v>609</v>
      </c>
      <c r="F491" s="47">
        <v>224500000</v>
      </c>
      <c r="G491" s="41"/>
      <c r="H491" s="41"/>
      <c r="I491" s="41"/>
    </row>
    <row r="492" spans="1:9" ht="13.2" hidden="1">
      <c r="A492" s="48" t="s">
        <v>83</v>
      </c>
      <c r="B492" s="48" t="s">
        <v>3819</v>
      </c>
      <c r="C492" s="48" t="s">
        <v>3808</v>
      </c>
      <c r="D492" s="48" t="s">
        <v>3753</v>
      </c>
      <c r="E492" s="45" t="s">
        <v>610</v>
      </c>
      <c r="F492" s="47">
        <v>60000000</v>
      </c>
      <c r="G492" s="41"/>
      <c r="H492" s="41"/>
      <c r="I492" s="41"/>
    </row>
    <row r="493" spans="1:9" ht="26.4" hidden="1">
      <c r="A493" s="48" t="s">
        <v>83</v>
      </c>
      <c r="B493" s="48" t="s">
        <v>3819</v>
      </c>
      <c r="C493" s="48" t="s">
        <v>3757</v>
      </c>
      <c r="D493" s="45"/>
      <c r="E493" s="49" t="s">
        <v>611</v>
      </c>
      <c r="F493" s="47">
        <v>2699000000</v>
      </c>
      <c r="G493" s="41"/>
      <c r="H493" s="41"/>
      <c r="I493" s="41"/>
    </row>
    <row r="494" spans="1:9" ht="13.2" hidden="1">
      <c r="A494" s="48" t="s">
        <v>83</v>
      </c>
      <c r="B494" s="48" t="s">
        <v>3819</v>
      </c>
      <c r="C494" s="48" t="s">
        <v>3757</v>
      </c>
      <c r="D494" s="48" t="s">
        <v>3726</v>
      </c>
      <c r="E494" s="45" t="s">
        <v>612</v>
      </c>
      <c r="F494" s="47">
        <v>20000000</v>
      </c>
      <c r="G494" s="41"/>
      <c r="H494" s="41"/>
      <c r="I494" s="41"/>
    </row>
    <row r="495" spans="1:9" ht="26.4" hidden="1">
      <c r="A495" s="48" t="s">
        <v>83</v>
      </c>
      <c r="B495" s="48" t="s">
        <v>3819</v>
      </c>
      <c r="C495" s="48" t="s">
        <v>3757</v>
      </c>
      <c r="D495" s="48" t="s">
        <v>3804</v>
      </c>
      <c r="E495" s="45" t="s">
        <v>613</v>
      </c>
      <c r="F495" s="47">
        <v>450000000</v>
      </c>
      <c r="G495" s="41"/>
      <c r="H495" s="41"/>
      <c r="I495" s="41"/>
    </row>
    <row r="496" spans="1:9" ht="26.4" hidden="1">
      <c r="A496" s="48" t="s">
        <v>83</v>
      </c>
      <c r="B496" s="48" t="s">
        <v>3819</v>
      </c>
      <c r="C496" s="48" t="s">
        <v>3757</v>
      </c>
      <c r="D496" s="48" t="s">
        <v>3743</v>
      </c>
      <c r="E496" s="45" t="s">
        <v>614</v>
      </c>
      <c r="F496" s="47">
        <v>450000000</v>
      </c>
      <c r="G496" s="41"/>
      <c r="H496" s="41"/>
      <c r="I496" s="41"/>
    </row>
    <row r="497" spans="1:9" ht="26.4" hidden="1">
      <c r="A497" s="48" t="s">
        <v>83</v>
      </c>
      <c r="B497" s="48" t="s">
        <v>3819</v>
      </c>
      <c r="C497" s="48" t="s">
        <v>3757</v>
      </c>
      <c r="D497" s="48" t="s">
        <v>3728</v>
      </c>
      <c r="E497" s="45" t="s">
        <v>615</v>
      </c>
      <c r="F497" s="47">
        <v>450000000</v>
      </c>
      <c r="G497" s="41"/>
      <c r="H497" s="41"/>
      <c r="I497" s="41"/>
    </row>
    <row r="498" spans="1:9" ht="26.4" hidden="1">
      <c r="A498" s="48" t="s">
        <v>83</v>
      </c>
      <c r="B498" s="48" t="s">
        <v>3819</v>
      </c>
      <c r="C498" s="48" t="s">
        <v>3757</v>
      </c>
      <c r="D498" s="48" t="s">
        <v>3735</v>
      </c>
      <c r="E498" s="45" t="s">
        <v>616</v>
      </c>
      <c r="F498" s="47">
        <v>430000000</v>
      </c>
      <c r="G498" s="41"/>
      <c r="H498" s="41"/>
      <c r="I498" s="41"/>
    </row>
    <row r="499" spans="1:9" ht="26.4" hidden="1">
      <c r="A499" s="48" t="s">
        <v>83</v>
      </c>
      <c r="B499" s="48" t="s">
        <v>3819</v>
      </c>
      <c r="C499" s="48" t="s">
        <v>3757</v>
      </c>
      <c r="D499" s="48" t="s">
        <v>3805</v>
      </c>
      <c r="E499" s="45" t="s">
        <v>617</v>
      </c>
      <c r="F499" s="47">
        <v>450000000</v>
      </c>
      <c r="G499" s="41"/>
      <c r="H499" s="41"/>
      <c r="I499" s="41"/>
    </row>
    <row r="500" spans="1:9" ht="13.2" hidden="1">
      <c r="A500" s="48" t="s">
        <v>83</v>
      </c>
      <c r="B500" s="48" t="s">
        <v>3819</v>
      </c>
      <c r="C500" s="48" t="s">
        <v>3757</v>
      </c>
      <c r="D500" s="48" t="s">
        <v>3736</v>
      </c>
      <c r="E500" s="45" t="s">
        <v>618</v>
      </c>
      <c r="F500" s="47">
        <v>449000000</v>
      </c>
      <c r="G500" s="41"/>
      <c r="H500" s="41"/>
      <c r="I500" s="41"/>
    </row>
    <row r="501" spans="1:9" ht="13.2" hidden="1">
      <c r="A501" s="48" t="s">
        <v>83</v>
      </c>
      <c r="B501" s="48" t="s">
        <v>3819</v>
      </c>
      <c r="C501" s="48" t="s">
        <v>3813</v>
      </c>
      <c r="D501" s="45"/>
      <c r="E501" s="49" t="s">
        <v>619</v>
      </c>
      <c r="F501" s="47">
        <v>12588560000</v>
      </c>
      <c r="G501" s="41"/>
      <c r="H501" s="41"/>
      <c r="I501" s="41"/>
    </row>
    <row r="502" spans="1:9" ht="26.4" hidden="1">
      <c r="A502" s="48" t="s">
        <v>83</v>
      </c>
      <c r="B502" s="48" t="s">
        <v>3819</v>
      </c>
      <c r="C502" s="48" t="s">
        <v>3813</v>
      </c>
      <c r="D502" s="48" t="s">
        <v>3756</v>
      </c>
      <c r="E502" s="51" t="s">
        <v>620</v>
      </c>
      <c r="F502" s="47">
        <v>45500000</v>
      </c>
      <c r="G502" s="41"/>
      <c r="H502" s="41"/>
      <c r="I502" s="41"/>
    </row>
    <row r="503" spans="1:9" ht="26.4" hidden="1">
      <c r="A503" s="48" t="s">
        <v>83</v>
      </c>
      <c r="B503" s="48" t="s">
        <v>3819</v>
      </c>
      <c r="C503" s="48" t="s">
        <v>3813</v>
      </c>
      <c r="D503" s="48" t="s">
        <v>3760</v>
      </c>
      <c r="E503" s="45" t="s">
        <v>621</v>
      </c>
      <c r="F503" s="47">
        <v>170000000</v>
      </c>
      <c r="G503" s="41"/>
      <c r="H503" s="41"/>
      <c r="I503" s="41"/>
    </row>
    <row r="504" spans="1:9" ht="26.4" hidden="1">
      <c r="A504" s="48" t="s">
        <v>83</v>
      </c>
      <c r="B504" s="48" t="s">
        <v>3819</v>
      </c>
      <c r="C504" s="48" t="s">
        <v>3813</v>
      </c>
      <c r="D504" s="48" t="s">
        <v>3762</v>
      </c>
      <c r="E504" s="51" t="s">
        <v>622</v>
      </c>
      <c r="F504" s="47">
        <v>150000000</v>
      </c>
      <c r="G504" s="41"/>
      <c r="H504" s="41"/>
      <c r="I504" s="41"/>
    </row>
    <row r="505" spans="1:9" ht="26.4" hidden="1">
      <c r="A505" s="48" t="s">
        <v>83</v>
      </c>
      <c r="B505" s="48" t="s">
        <v>3819</v>
      </c>
      <c r="C505" s="48" t="s">
        <v>3813</v>
      </c>
      <c r="D505" s="48" t="s">
        <v>3764</v>
      </c>
      <c r="E505" s="45" t="s">
        <v>623</v>
      </c>
      <c r="F505" s="47">
        <v>110000000</v>
      </c>
      <c r="G505" s="41"/>
      <c r="H505" s="41"/>
      <c r="I505" s="41"/>
    </row>
    <row r="506" spans="1:9" ht="26.4" hidden="1">
      <c r="A506" s="48" t="s">
        <v>83</v>
      </c>
      <c r="B506" s="48" t="s">
        <v>3819</v>
      </c>
      <c r="C506" s="48" t="s">
        <v>3813</v>
      </c>
      <c r="D506" s="48" t="s">
        <v>3765</v>
      </c>
      <c r="E506" s="45" t="s">
        <v>624</v>
      </c>
      <c r="F506" s="47">
        <v>50000000</v>
      </c>
      <c r="G506" s="41"/>
      <c r="H506" s="41"/>
      <c r="I506" s="41"/>
    </row>
    <row r="507" spans="1:9" ht="26.4" hidden="1">
      <c r="A507" s="48" t="s">
        <v>83</v>
      </c>
      <c r="B507" s="48" t="s">
        <v>3819</v>
      </c>
      <c r="C507" s="48" t="s">
        <v>3813</v>
      </c>
      <c r="D507" s="48" t="s">
        <v>3766</v>
      </c>
      <c r="E507" s="51" t="s">
        <v>625</v>
      </c>
      <c r="F507" s="47">
        <v>200000000</v>
      </c>
      <c r="G507" s="41"/>
      <c r="H507" s="41"/>
      <c r="I507" s="41"/>
    </row>
    <row r="508" spans="1:9" ht="26.4" hidden="1">
      <c r="A508" s="48" t="s">
        <v>83</v>
      </c>
      <c r="B508" s="48" t="s">
        <v>3819</v>
      </c>
      <c r="C508" s="48" t="s">
        <v>3813</v>
      </c>
      <c r="D508" s="48" t="s">
        <v>3767</v>
      </c>
      <c r="E508" s="51" t="s">
        <v>626</v>
      </c>
      <c r="F508" s="47">
        <v>200000000</v>
      </c>
      <c r="G508" s="41"/>
      <c r="H508" s="41"/>
      <c r="I508" s="41"/>
    </row>
    <row r="509" spans="1:9" ht="26.4" hidden="1">
      <c r="A509" s="48" t="s">
        <v>83</v>
      </c>
      <c r="B509" s="48" t="s">
        <v>3819</v>
      </c>
      <c r="C509" s="48" t="s">
        <v>3813</v>
      </c>
      <c r="D509" s="48" t="s">
        <v>3822</v>
      </c>
      <c r="E509" s="45" t="s">
        <v>627</v>
      </c>
      <c r="F509" s="47">
        <v>100000000</v>
      </c>
      <c r="G509" s="41"/>
      <c r="H509" s="41"/>
      <c r="I509" s="41"/>
    </row>
    <row r="510" spans="1:9" ht="26.4" hidden="1">
      <c r="A510" s="48" t="s">
        <v>83</v>
      </c>
      <c r="B510" s="48" t="s">
        <v>3819</v>
      </c>
      <c r="C510" s="48" t="s">
        <v>3813</v>
      </c>
      <c r="D510" s="48" t="s">
        <v>3811</v>
      </c>
      <c r="E510" s="51" t="s">
        <v>628</v>
      </c>
      <c r="F510" s="47">
        <v>100000000</v>
      </c>
      <c r="G510" s="41"/>
      <c r="H510" s="41"/>
      <c r="I510" s="41"/>
    </row>
    <row r="511" spans="1:9" ht="39.6" hidden="1">
      <c r="A511" s="48" t="s">
        <v>83</v>
      </c>
      <c r="B511" s="48" t="s">
        <v>3819</v>
      </c>
      <c r="C511" s="48" t="s">
        <v>3813</v>
      </c>
      <c r="D511" s="48" t="s">
        <v>3823</v>
      </c>
      <c r="E511" s="51" t="s">
        <v>629</v>
      </c>
      <c r="F511" s="47">
        <v>395000000</v>
      </c>
      <c r="G511" s="41"/>
      <c r="H511" s="41"/>
      <c r="I511" s="41"/>
    </row>
    <row r="512" spans="1:9" ht="39.6" hidden="1">
      <c r="A512" s="48" t="s">
        <v>83</v>
      </c>
      <c r="B512" s="48" t="s">
        <v>3819</v>
      </c>
      <c r="C512" s="48" t="s">
        <v>3813</v>
      </c>
      <c r="D512" s="48" t="s">
        <v>3824</v>
      </c>
      <c r="E512" s="51" t="s">
        <v>630</v>
      </c>
      <c r="F512" s="47">
        <v>405000000</v>
      </c>
      <c r="G512" s="41"/>
      <c r="H512" s="41"/>
      <c r="I512" s="41"/>
    </row>
    <row r="513" spans="1:9" ht="39.6" hidden="1">
      <c r="A513" s="48" t="s">
        <v>83</v>
      </c>
      <c r="B513" s="48" t="s">
        <v>3819</v>
      </c>
      <c r="C513" s="48" t="s">
        <v>3813</v>
      </c>
      <c r="D513" s="48" t="s">
        <v>3820</v>
      </c>
      <c r="E513" s="51" t="s">
        <v>631</v>
      </c>
      <c r="F513" s="47">
        <v>400000000</v>
      </c>
      <c r="G513" s="41"/>
      <c r="H513" s="41"/>
      <c r="I513" s="41"/>
    </row>
    <row r="514" spans="1:9" ht="39.6" hidden="1">
      <c r="A514" s="48" t="s">
        <v>83</v>
      </c>
      <c r="B514" s="48" t="s">
        <v>3819</v>
      </c>
      <c r="C514" s="48" t="s">
        <v>3813</v>
      </c>
      <c r="D514" s="48" t="s">
        <v>3825</v>
      </c>
      <c r="E514" s="51" t="s">
        <v>632</v>
      </c>
      <c r="F514" s="47">
        <v>395000000</v>
      </c>
      <c r="G514" s="41"/>
      <c r="H514" s="41"/>
      <c r="I514" s="41"/>
    </row>
    <row r="515" spans="1:9" ht="39.6" hidden="1">
      <c r="A515" s="48" t="s">
        <v>83</v>
      </c>
      <c r="B515" s="48" t="s">
        <v>3819</v>
      </c>
      <c r="C515" s="48" t="s">
        <v>3813</v>
      </c>
      <c r="D515" s="48" t="s">
        <v>3826</v>
      </c>
      <c r="E515" s="51" t="s">
        <v>633</v>
      </c>
      <c r="F515" s="47">
        <v>405000000</v>
      </c>
      <c r="G515" s="41"/>
      <c r="H515" s="41"/>
      <c r="I515" s="41"/>
    </row>
    <row r="516" spans="1:9" ht="26.4" hidden="1">
      <c r="A516" s="48" t="s">
        <v>83</v>
      </c>
      <c r="B516" s="48" t="s">
        <v>3819</v>
      </c>
      <c r="C516" s="48" t="s">
        <v>3813</v>
      </c>
      <c r="D516" s="48" t="s">
        <v>3827</v>
      </c>
      <c r="E516" s="45" t="s">
        <v>634</v>
      </c>
      <c r="F516" s="47">
        <v>80000000</v>
      </c>
      <c r="G516" s="41"/>
      <c r="H516" s="41"/>
      <c r="I516" s="41"/>
    </row>
    <row r="517" spans="1:9" ht="13.2" hidden="1">
      <c r="A517" s="48" t="s">
        <v>83</v>
      </c>
      <c r="B517" s="48" t="s">
        <v>3819</v>
      </c>
      <c r="C517" s="48" t="s">
        <v>3813</v>
      </c>
      <c r="D517" s="48" t="s">
        <v>3828</v>
      </c>
      <c r="E517" s="45" t="s">
        <v>635</v>
      </c>
      <c r="F517" s="47">
        <v>100000000</v>
      </c>
      <c r="G517" s="41"/>
      <c r="H517" s="41"/>
      <c r="I517" s="41"/>
    </row>
    <row r="518" spans="1:9" ht="39.6" hidden="1">
      <c r="A518" s="48" t="s">
        <v>83</v>
      </c>
      <c r="B518" s="48" t="s">
        <v>3819</v>
      </c>
      <c r="C518" s="48" t="s">
        <v>3813</v>
      </c>
      <c r="D518" s="48" t="s">
        <v>3829</v>
      </c>
      <c r="E518" s="51" t="s">
        <v>636</v>
      </c>
      <c r="F518" s="47">
        <v>180000000</v>
      </c>
      <c r="G518" s="41"/>
      <c r="H518" s="41"/>
      <c r="I518" s="41"/>
    </row>
    <row r="519" spans="1:9" ht="26.4" hidden="1">
      <c r="A519" s="48" t="s">
        <v>83</v>
      </c>
      <c r="B519" s="48" t="s">
        <v>3819</v>
      </c>
      <c r="C519" s="48" t="s">
        <v>3813</v>
      </c>
      <c r="D519" s="48" t="s">
        <v>3830</v>
      </c>
      <c r="E519" s="45" t="s">
        <v>637</v>
      </c>
      <c r="F519" s="47">
        <v>200000000</v>
      </c>
      <c r="G519" s="41"/>
      <c r="H519" s="41"/>
      <c r="I519" s="41"/>
    </row>
    <row r="520" spans="1:9" ht="26.4" hidden="1">
      <c r="A520" s="48" t="s">
        <v>83</v>
      </c>
      <c r="B520" s="48" t="s">
        <v>3819</v>
      </c>
      <c r="C520" s="48" t="s">
        <v>3813</v>
      </c>
      <c r="D520" s="48" t="s">
        <v>3831</v>
      </c>
      <c r="E520" s="45" t="s">
        <v>638</v>
      </c>
      <c r="F520" s="47">
        <v>200000000</v>
      </c>
      <c r="G520" s="41"/>
      <c r="H520" s="41"/>
      <c r="I520" s="41"/>
    </row>
    <row r="521" spans="1:9" ht="26.4" hidden="1">
      <c r="A521" s="48" t="s">
        <v>83</v>
      </c>
      <c r="B521" s="48" t="s">
        <v>3819</v>
      </c>
      <c r="C521" s="48" t="s">
        <v>3813</v>
      </c>
      <c r="D521" s="48" t="s">
        <v>3741</v>
      </c>
      <c r="E521" s="45" t="s">
        <v>639</v>
      </c>
      <c r="F521" s="47">
        <v>110000000</v>
      </c>
      <c r="G521" s="41"/>
      <c r="H521" s="41"/>
      <c r="I521" s="41"/>
    </row>
    <row r="522" spans="1:9" ht="26.4" hidden="1">
      <c r="A522" s="48" t="s">
        <v>83</v>
      </c>
      <c r="B522" s="48" t="s">
        <v>3819</v>
      </c>
      <c r="C522" s="48" t="s">
        <v>3813</v>
      </c>
      <c r="D522" s="48" t="s">
        <v>3832</v>
      </c>
      <c r="E522" s="45" t="s">
        <v>640</v>
      </c>
      <c r="F522" s="47">
        <v>200000000</v>
      </c>
      <c r="G522" s="41"/>
      <c r="H522" s="41"/>
      <c r="I522" s="41"/>
    </row>
    <row r="523" spans="1:9" ht="26.4" hidden="1">
      <c r="A523" s="48" t="s">
        <v>83</v>
      </c>
      <c r="B523" s="48" t="s">
        <v>3819</v>
      </c>
      <c r="C523" s="48" t="s">
        <v>3813</v>
      </c>
      <c r="D523" s="48" t="s">
        <v>3747</v>
      </c>
      <c r="E523" s="51" t="s">
        <v>641</v>
      </c>
      <c r="F523" s="47">
        <v>200000000</v>
      </c>
      <c r="G523" s="41"/>
      <c r="H523" s="41"/>
      <c r="I523" s="41"/>
    </row>
    <row r="524" spans="1:9" ht="26.4" hidden="1">
      <c r="A524" s="48" t="s">
        <v>83</v>
      </c>
      <c r="B524" s="48" t="s">
        <v>3819</v>
      </c>
      <c r="C524" s="48" t="s">
        <v>3813</v>
      </c>
      <c r="D524" s="48" t="s">
        <v>3784</v>
      </c>
      <c r="E524" s="45" t="s">
        <v>642</v>
      </c>
      <c r="F524" s="47">
        <v>119610000</v>
      </c>
      <c r="G524" s="41"/>
      <c r="H524" s="41"/>
      <c r="I524" s="41"/>
    </row>
    <row r="525" spans="1:9" ht="39.6" hidden="1">
      <c r="A525" s="48" t="s">
        <v>83</v>
      </c>
      <c r="B525" s="48" t="s">
        <v>3819</v>
      </c>
      <c r="C525" s="48" t="s">
        <v>3813</v>
      </c>
      <c r="D525" s="48" t="s">
        <v>3785</v>
      </c>
      <c r="E525" s="51" t="s">
        <v>643</v>
      </c>
      <c r="F525" s="47">
        <v>97860000</v>
      </c>
      <c r="G525" s="41"/>
      <c r="H525" s="41"/>
      <c r="I525" s="41"/>
    </row>
    <row r="526" spans="1:9" ht="26.4" hidden="1">
      <c r="A526" s="48" t="s">
        <v>83</v>
      </c>
      <c r="B526" s="48" t="s">
        <v>3819</v>
      </c>
      <c r="C526" s="48" t="s">
        <v>3813</v>
      </c>
      <c r="D526" s="48" t="s">
        <v>3833</v>
      </c>
      <c r="E526" s="45" t="s">
        <v>644</v>
      </c>
      <c r="F526" s="47">
        <v>154000000</v>
      </c>
      <c r="G526" s="41"/>
      <c r="H526" s="41"/>
      <c r="I526" s="41"/>
    </row>
    <row r="527" spans="1:9" ht="26.4" hidden="1">
      <c r="A527" s="48" t="s">
        <v>83</v>
      </c>
      <c r="B527" s="48" t="s">
        <v>3819</v>
      </c>
      <c r="C527" s="48" t="s">
        <v>3813</v>
      </c>
      <c r="D527" s="48" t="s">
        <v>3750</v>
      </c>
      <c r="E527" s="45" t="s">
        <v>645</v>
      </c>
      <c r="F527" s="47">
        <v>133500000</v>
      </c>
      <c r="G527" s="41"/>
      <c r="H527" s="41"/>
      <c r="I527" s="41"/>
    </row>
    <row r="528" spans="1:9" ht="26.4" hidden="1">
      <c r="A528" s="48" t="s">
        <v>83</v>
      </c>
      <c r="B528" s="48" t="s">
        <v>3819</v>
      </c>
      <c r="C528" s="48" t="s">
        <v>3813</v>
      </c>
      <c r="D528" s="48" t="s">
        <v>3834</v>
      </c>
      <c r="E528" s="45" t="s">
        <v>646</v>
      </c>
      <c r="F528" s="47">
        <v>365000000</v>
      </c>
      <c r="G528" s="41"/>
      <c r="H528" s="41"/>
      <c r="I528" s="41"/>
    </row>
    <row r="529" spans="1:9" ht="26.4" hidden="1">
      <c r="A529" s="48" t="s">
        <v>83</v>
      </c>
      <c r="B529" s="48" t="s">
        <v>3819</v>
      </c>
      <c r="C529" s="48" t="s">
        <v>3813</v>
      </c>
      <c r="D529" s="48" t="s">
        <v>3835</v>
      </c>
      <c r="E529" s="51" t="s">
        <v>647</v>
      </c>
      <c r="F529" s="47">
        <v>362000000</v>
      </c>
      <c r="G529" s="41"/>
      <c r="H529" s="41"/>
      <c r="I529" s="41"/>
    </row>
    <row r="530" spans="1:9" ht="26.4" hidden="1">
      <c r="A530" s="48" t="s">
        <v>83</v>
      </c>
      <c r="B530" s="48" t="s">
        <v>3819</v>
      </c>
      <c r="C530" s="48" t="s">
        <v>3813</v>
      </c>
      <c r="D530" s="48" t="s">
        <v>3836</v>
      </c>
      <c r="E530" s="51" t="s">
        <v>648</v>
      </c>
      <c r="F530" s="47">
        <v>360000000</v>
      </c>
      <c r="G530" s="41"/>
      <c r="H530" s="41"/>
      <c r="I530" s="41"/>
    </row>
    <row r="531" spans="1:9" ht="26.4" hidden="1">
      <c r="A531" s="48" t="s">
        <v>83</v>
      </c>
      <c r="B531" s="48" t="s">
        <v>3819</v>
      </c>
      <c r="C531" s="48" t="s">
        <v>3813</v>
      </c>
      <c r="D531" s="48" t="s">
        <v>3786</v>
      </c>
      <c r="E531" s="51" t="s">
        <v>649</v>
      </c>
      <c r="F531" s="47">
        <v>365000000</v>
      </c>
      <c r="G531" s="41"/>
      <c r="H531" s="41"/>
      <c r="I531" s="41"/>
    </row>
    <row r="532" spans="1:9" ht="26.4" hidden="1">
      <c r="A532" s="48" t="s">
        <v>83</v>
      </c>
      <c r="B532" s="48" t="s">
        <v>3819</v>
      </c>
      <c r="C532" s="48" t="s">
        <v>3813</v>
      </c>
      <c r="D532" s="48" t="s">
        <v>3787</v>
      </c>
      <c r="E532" s="51" t="s">
        <v>650</v>
      </c>
      <c r="F532" s="47">
        <v>360000000</v>
      </c>
      <c r="G532" s="41"/>
      <c r="H532" s="41"/>
      <c r="I532" s="41"/>
    </row>
    <row r="533" spans="1:9" ht="26.4" hidden="1">
      <c r="A533" s="48" t="s">
        <v>83</v>
      </c>
      <c r="B533" s="48" t="s">
        <v>3819</v>
      </c>
      <c r="C533" s="48" t="s">
        <v>3813</v>
      </c>
      <c r="D533" s="48" t="s">
        <v>3788</v>
      </c>
      <c r="E533" s="45" t="s">
        <v>651</v>
      </c>
      <c r="F533" s="47">
        <v>365000000</v>
      </c>
      <c r="G533" s="41"/>
      <c r="H533" s="41"/>
      <c r="I533" s="41"/>
    </row>
    <row r="534" spans="1:9" ht="26.4" hidden="1">
      <c r="A534" s="48" t="s">
        <v>83</v>
      </c>
      <c r="B534" s="48" t="s">
        <v>3819</v>
      </c>
      <c r="C534" s="48" t="s">
        <v>3813</v>
      </c>
      <c r="D534" s="48" t="s">
        <v>3837</v>
      </c>
      <c r="E534" s="45" t="s">
        <v>652</v>
      </c>
      <c r="F534" s="47">
        <v>360000000</v>
      </c>
      <c r="G534" s="41"/>
      <c r="H534" s="41"/>
      <c r="I534" s="41"/>
    </row>
    <row r="535" spans="1:9" ht="26.4" hidden="1">
      <c r="A535" s="48" t="s">
        <v>83</v>
      </c>
      <c r="B535" s="48" t="s">
        <v>3819</v>
      </c>
      <c r="C535" s="48" t="s">
        <v>3813</v>
      </c>
      <c r="D535" s="48" t="s">
        <v>3751</v>
      </c>
      <c r="E535" s="45" t="s">
        <v>653</v>
      </c>
      <c r="F535" s="47">
        <v>360000000</v>
      </c>
      <c r="G535" s="41"/>
      <c r="H535" s="41"/>
      <c r="I535" s="41"/>
    </row>
    <row r="536" spans="1:9" ht="26.4" hidden="1">
      <c r="A536" s="48" t="s">
        <v>83</v>
      </c>
      <c r="B536" s="48" t="s">
        <v>3819</v>
      </c>
      <c r="C536" s="48" t="s">
        <v>3813</v>
      </c>
      <c r="D536" s="48" t="s">
        <v>3838</v>
      </c>
      <c r="E536" s="45" t="s">
        <v>654</v>
      </c>
      <c r="F536" s="47">
        <v>360000000</v>
      </c>
      <c r="G536" s="41"/>
      <c r="H536" s="41"/>
      <c r="I536" s="41"/>
    </row>
    <row r="537" spans="1:9" ht="26.4" hidden="1">
      <c r="A537" s="48" t="s">
        <v>83</v>
      </c>
      <c r="B537" s="48" t="s">
        <v>3819</v>
      </c>
      <c r="C537" s="48" t="s">
        <v>3813</v>
      </c>
      <c r="D537" s="48" t="s">
        <v>3839</v>
      </c>
      <c r="E537" s="45" t="s">
        <v>655</v>
      </c>
      <c r="F537" s="47">
        <v>360000000</v>
      </c>
      <c r="G537" s="41"/>
      <c r="H537" s="41"/>
      <c r="I537" s="41"/>
    </row>
    <row r="538" spans="1:9" ht="26.4" hidden="1">
      <c r="A538" s="48" t="s">
        <v>83</v>
      </c>
      <c r="B538" s="48" t="s">
        <v>3819</v>
      </c>
      <c r="C538" s="48" t="s">
        <v>3813</v>
      </c>
      <c r="D538" s="48" t="s">
        <v>3840</v>
      </c>
      <c r="E538" s="45" t="s">
        <v>656</v>
      </c>
      <c r="F538" s="47">
        <v>367500000</v>
      </c>
      <c r="G538" s="41"/>
      <c r="H538" s="41"/>
      <c r="I538" s="41"/>
    </row>
    <row r="539" spans="1:9" ht="26.4" hidden="1">
      <c r="A539" s="48" t="s">
        <v>83</v>
      </c>
      <c r="B539" s="48" t="s">
        <v>3819</v>
      </c>
      <c r="C539" s="48" t="s">
        <v>3813</v>
      </c>
      <c r="D539" s="48" t="s">
        <v>3841</v>
      </c>
      <c r="E539" s="51" t="s">
        <v>657</v>
      </c>
      <c r="F539" s="47">
        <v>360000000</v>
      </c>
      <c r="G539" s="41"/>
      <c r="H539" s="41"/>
      <c r="I539" s="41"/>
    </row>
    <row r="540" spans="1:9" ht="26.4" hidden="1">
      <c r="A540" s="48" t="s">
        <v>83</v>
      </c>
      <c r="B540" s="48" t="s">
        <v>3819</v>
      </c>
      <c r="C540" s="48" t="s">
        <v>3813</v>
      </c>
      <c r="D540" s="48" t="s">
        <v>3842</v>
      </c>
      <c r="E540" s="45" t="s">
        <v>658</v>
      </c>
      <c r="F540" s="47">
        <v>360000000</v>
      </c>
      <c r="G540" s="41"/>
      <c r="H540" s="41"/>
      <c r="I540" s="41"/>
    </row>
    <row r="541" spans="1:9" ht="26.4" hidden="1">
      <c r="A541" s="48" t="s">
        <v>83</v>
      </c>
      <c r="B541" s="48" t="s">
        <v>3819</v>
      </c>
      <c r="C541" s="48" t="s">
        <v>3813</v>
      </c>
      <c r="D541" s="48" t="s">
        <v>3843</v>
      </c>
      <c r="E541" s="51" t="s">
        <v>659</v>
      </c>
      <c r="F541" s="47">
        <v>360000000</v>
      </c>
      <c r="G541" s="41"/>
      <c r="H541" s="41"/>
      <c r="I541" s="41"/>
    </row>
    <row r="542" spans="1:9" ht="26.4" hidden="1">
      <c r="A542" s="48" t="s">
        <v>83</v>
      </c>
      <c r="B542" s="48" t="s">
        <v>3819</v>
      </c>
      <c r="C542" s="48" t="s">
        <v>3813</v>
      </c>
      <c r="D542" s="48" t="s">
        <v>3844</v>
      </c>
      <c r="E542" s="51" t="s">
        <v>660</v>
      </c>
      <c r="F542" s="47">
        <v>360000000</v>
      </c>
      <c r="G542" s="41"/>
      <c r="H542" s="41"/>
      <c r="I542" s="41"/>
    </row>
    <row r="543" spans="1:9" ht="26.4" hidden="1">
      <c r="A543" s="48" t="s">
        <v>83</v>
      </c>
      <c r="B543" s="48" t="s">
        <v>3819</v>
      </c>
      <c r="C543" s="48" t="s">
        <v>3813</v>
      </c>
      <c r="D543" s="48" t="s">
        <v>3845</v>
      </c>
      <c r="E543" s="51" t="s">
        <v>661</v>
      </c>
      <c r="F543" s="47">
        <v>360000000</v>
      </c>
      <c r="G543" s="41"/>
      <c r="H543" s="41"/>
      <c r="I543" s="41"/>
    </row>
    <row r="544" spans="1:9" ht="26.4" hidden="1">
      <c r="A544" s="48" t="s">
        <v>83</v>
      </c>
      <c r="B544" s="48" t="s">
        <v>3819</v>
      </c>
      <c r="C544" s="48" t="s">
        <v>3813</v>
      </c>
      <c r="D544" s="48" t="s">
        <v>3846</v>
      </c>
      <c r="E544" s="51" t="s">
        <v>662</v>
      </c>
      <c r="F544" s="47">
        <v>365000000</v>
      </c>
      <c r="G544" s="41"/>
      <c r="H544" s="41"/>
      <c r="I544" s="41"/>
    </row>
    <row r="545" spans="1:9" ht="26.4" hidden="1">
      <c r="A545" s="48" t="s">
        <v>83</v>
      </c>
      <c r="B545" s="48" t="s">
        <v>3819</v>
      </c>
      <c r="C545" s="48" t="s">
        <v>3813</v>
      </c>
      <c r="D545" s="48" t="s">
        <v>3847</v>
      </c>
      <c r="E545" s="51" t="s">
        <v>663</v>
      </c>
      <c r="F545" s="47">
        <v>340590000</v>
      </c>
      <c r="G545" s="41"/>
      <c r="H545" s="41"/>
      <c r="I545" s="41"/>
    </row>
    <row r="546" spans="1:9" ht="13.2" hidden="1">
      <c r="A546" s="48" t="s">
        <v>83</v>
      </c>
      <c r="B546" s="48" t="s">
        <v>3819</v>
      </c>
      <c r="C546" s="48" t="s">
        <v>3813</v>
      </c>
      <c r="D546" s="48" t="s">
        <v>3848</v>
      </c>
      <c r="E546" s="45" t="s">
        <v>664</v>
      </c>
      <c r="F546" s="47">
        <v>133000000</v>
      </c>
      <c r="G546" s="41"/>
      <c r="H546" s="41"/>
      <c r="I546" s="41"/>
    </row>
    <row r="547" spans="1:9" ht="13.2" hidden="1">
      <c r="A547" s="48" t="s">
        <v>83</v>
      </c>
      <c r="B547" s="48" t="s">
        <v>3819</v>
      </c>
      <c r="C547" s="48" t="s">
        <v>3813</v>
      </c>
      <c r="D547" s="48" t="s">
        <v>3849</v>
      </c>
      <c r="E547" s="45" t="s">
        <v>665</v>
      </c>
      <c r="F547" s="47">
        <v>120000000</v>
      </c>
      <c r="G547" s="41"/>
      <c r="H547" s="41"/>
      <c r="I547" s="41"/>
    </row>
    <row r="548" spans="1:9" ht="39.6" hidden="1">
      <c r="A548" s="48" t="s">
        <v>83</v>
      </c>
      <c r="B548" s="48" t="s">
        <v>3819</v>
      </c>
      <c r="C548" s="48" t="s">
        <v>3813</v>
      </c>
      <c r="D548" s="48" t="s">
        <v>3850</v>
      </c>
      <c r="E548" s="51" t="s">
        <v>666</v>
      </c>
      <c r="F548" s="47">
        <v>100000000</v>
      </c>
      <c r="G548" s="41"/>
      <c r="H548" s="41"/>
      <c r="I548" s="41"/>
    </row>
    <row r="549" spans="1:9" ht="26.4" hidden="1">
      <c r="A549" s="48" t="s">
        <v>83</v>
      </c>
      <c r="B549" s="48" t="s">
        <v>3819</v>
      </c>
      <c r="C549" s="48" t="s">
        <v>3813</v>
      </c>
      <c r="D549" s="48" t="s">
        <v>3851</v>
      </c>
      <c r="E549" s="45" t="s">
        <v>667</v>
      </c>
      <c r="F549" s="47">
        <v>125000000</v>
      </c>
      <c r="G549" s="41"/>
      <c r="H549" s="41"/>
      <c r="I549" s="41"/>
    </row>
    <row r="550" spans="1:9" ht="13.2" hidden="1">
      <c r="A550" s="48" t="s">
        <v>83</v>
      </c>
      <c r="B550" s="48" t="s">
        <v>3819</v>
      </c>
      <c r="C550" s="48" t="s">
        <v>3813</v>
      </c>
      <c r="D550" s="48" t="s">
        <v>3852</v>
      </c>
      <c r="E550" s="45" t="s">
        <v>668</v>
      </c>
      <c r="F550" s="47">
        <v>200000000</v>
      </c>
      <c r="G550" s="41"/>
      <c r="H550" s="41"/>
      <c r="I550" s="41"/>
    </row>
    <row r="551" spans="1:9" ht="26.4" hidden="1">
      <c r="A551" s="48" t="s">
        <v>83</v>
      </c>
      <c r="B551" s="48" t="s">
        <v>3819</v>
      </c>
      <c r="C551" s="48" t="s">
        <v>3813</v>
      </c>
      <c r="D551" s="48" t="s">
        <v>3853</v>
      </c>
      <c r="E551" s="51" t="s">
        <v>669</v>
      </c>
      <c r="F551" s="47">
        <v>100000000</v>
      </c>
      <c r="G551" s="41"/>
      <c r="H551" s="41"/>
      <c r="I551" s="41"/>
    </row>
    <row r="552" spans="1:9" ht="26.4" hidden="1">
      <c r="A552" s="48" t="s">
        <v>83</v>
      </c>
      <c r="B552" s="48" t="s">
        <v>3819</v>
      </c>
      <c r="C552" s="48" t="s">
        <v>3813</v>
      </c>
      <c r="D552" s="48" t="s">
        <v>3854</v>
      </c>
      <c r="E552" s="45" t="s">
        <v>670</v>
      </c>
      <c r="F552" s="47">
        <v>70000000</v>
      </c>
      <c r="G552" s="41"/>
      <c r="H552" s="41"/>
      <c r="I552" s="41"/>
    </row>
    <row r="553" spans="1:9" ht="26.4" hidden="1">
      <c r="A553" s="48" t="s">
        <v>83</v>
      </c>
      <c r="B553" s="48" t="s">
        <v>3819</v>
      </c>
      <c r="C553" s="48" t="s">
        <v>3813</v>
      </c>
      <c r="D553" s="48" t="s">
        <v>3855</v>
      </c>
      <c r="E553" s="51" t="s">
        <v>671</v>
      </c>
      <c r="F553" s="47">
        <v>150000000</v>
      </c>
      <c r="G553" s="41"/>
      <c r="H553" s="41"/>
      <c r="I553" s="41"/>
    </row>
    <row r="554" spans="1:9" ht="26.4" hidden="1">
      <c r="A554" s="48" t="s">
        <v>83</v>
      </c>
      <c r="B554" s="48" t="s">
        <v>3819</v>
      </c>
      <c r="C554" s="48" t="s">
        <v>3813</v>
      </c>
      <c r="D554" s="48" t="s">
        <v>3856</v>
      </c>
      <c r="E554" s="51" t="s">
        <v>672</v>
      </c>
      <c r="F554" s="47">
        <v>200000000</v>
      </c>
      <c r="G554" s="41"/>
      <c r="H554" s="41"/>
      <c r="I554" s="41"/>
    </row>
    <row r="555" spans="1:9" ht="13.2" hidden="1">
      <c r="A555" s="48" t="s">
        <v>83</v>
      </c>
      <c r="B555" s="48" t="s">
        <v>3857</v>
      </c>
      <c r="C555" s="45"/>
      <c r="D555" s="45"/>
      <c r="E555" s="46" t="s">
        <v>86</v>
      </c>
      <c r="F555" s="47">
        <v>5123359000</v>
      </c>
      <c r="G555" s="41"/>
      <c r="H555" s="41"/>
      <c r="I555" s="41"/>
    </row>
    <row r="556" spans="1:9" ht="13.2" hidden="1">
      <c r="A556" s="48" t="s">
        <v>83</v>
      </c>
      <c r="B556" s="48" t="s">
        <v>3857</v>
      </c>
      <c r="C556" s="48" t="s">
        <v>3745</v>
      </c>
      <c r="D556" s="45"/>
      <c r="E556" s="49" t="s">
        <v>486</v>
      </c>
      <c r="F556" s="47">
        <v>5123359000</v>
      </c>
      <c r="G556" s="41"/>
      <c r="H556" s="41"/>
      <c r="I556" s="41"/>
    </row>
    <row r="557" spans="1:9" ht="26.4" hidden="1">
      <c r="A557" s="48" t="s">
        <v>83</v>
      </c>
      <c r="B557" s="48" t="s">
        <v>3857</v>
      </c>
      <c r="C557" s="48" t="s">
        <v>3745</v>
      </c>
      <c r="D557" s="48" t="s">
        <v>3793</v>
      </c>
      <c r="E557" s="45" t="s">
        <v>673</v>
      </c>
      <c r="F557" s="47">
        <v>3212532000</v>
      </c>
      <c r="G557" s="41"/>
      <c r="H557" s="41"/>
      <c r="I557" s="41"/>
    </row>
    <row r="558" spans="1:9" ht="26.4" hidden="1">
      <c r="A558" s="48" t="s">
        <v>83</v>
      </c>
      <c r="B558" s="48" t="s">
        <v>3857</v>
      </c>
      <c r="C558" s="48" t="s">
        <v>3745</v>
      </c>
      <c r="D558" s="48" t="s">
        <v>3794</v>
      </c>
      <c r="E558" s="45" t="s">
        <v>674</v>
      </c>
      <c r="F558" s="47">
        <v>686735000</v>
      </c>
      <c r="G558" s="41"/>
      <c r="H558" s="41"/>
      <c r="I558" s="41"/>
    </row>
    <row r="559" spans="1:9" ht="26.4" hidden="1">
      <c r="A559" s="48" t="s">
        <v>83</v>
      </c>
      <c r="B559" s="48" t="s">
        <v>3857</v>
      </c>
      <c r="C559" s="48" t="s">
        <v>3745</v>
      </c>
      <c r="D559" s="48" t="s">
        <v>3795</v>
      </c>
      <c r="E559" s="51" t="s">
        <v>675</v>
      </c>
      <c r="F559" s="47">
        <v>1224092000</v>
      </c>
      <c r="G559" s="41"/>
      <c r="H559" s="41"/>
      <c r="I559" s="41"/>
    </row>
    <row r="560" spans="1:9" ht="13.2">
      <c r="A560" s="48" t="s">
        <v>87</v>
      </c>
      <c r="B560" s="45"/>
      <c r="C560" s="45"/>
      <c r="D560" s="45"/>
      <c r="E560" s="46" t="s">
        <v>88</v>
      </c>
      <c r="F560" s="47">
        <v>1102770000</v>
      </c>
      <c r="G560" s="41"/>
      <c r="H560" s="41"/>
      <c r="I560" s="41"/>
    </row>
    <row r="561" spans="1:9" ht="13.2" hidden="1">
      <c r="A561" s="48" t="s">
        <v>87</v>
      </c>
      <c r="B561" s="48" t="s">
        <v>3819</v>
      </c>
      <c r="C561" s="45"/>
      <c r="D561" s="45"/>
      <c r="E561" s="46" t="s">
        <v>85</v>
      </c>
      <c r="F561" s="47">
        <v>225000000</v>
      </c>
      <c r="G561" s="41"/>
      <c r="H561" s="41"/>
      <c r="I561" s="41"/>
    </row>
    <row r="562" spans="1:9" ht="13.2" hidden="1">
      <c r="A562" s="48" t="s">
        <v>87</v>
      </c>
      <c r="B562" s="48" t="s">
        <v>3819</v>
      </c>
      <c r="C562" s="48" t="s">
        <v>3745</v>
      </c>
      <c r="D562" s="45"/>
      <c r="E562" s="49" t="s">
        <v>676</v>
      </c>
      <c r="F562" s="47">
        <v>225000000</v>
      </c>
      <c r="G562" s="41"/>
      <c r="H562" s="41"/>
      <c r="I562" s="41"/>
    </row>
    <row r="563" spans="1:9" ht="26.4" hidden="1">
      <c r="A563" s="48" t="s">
        <v>87</v>
      </c>
      <c r="B563" s="48" t="s">
        <v>3819</v>
      </c>
      <c r="C563" s="48" t="s">
        <v>3745</v>
      </c>
      <c r="D563" s="48" t="s">
        <v>3805</v>
      </c>
      <c r="E563" s="45" t="s">
        <v>677</v>
      </c>
      <c r="F563" s="47">
        <v>25000000</v>
      </c>
      <c r="G563" s="41"/>
      <c r="H563" s="41"/>
      <c r="I563" s="41"/>
    </row>
    <row r="564" spans="1:9" ht="26.4" hidden="1">
      <c r="A564" s="48" t="s">
        <v>87</v>
      </c>
      <c r="B564" s="48" t="s">
        <v>3819</v>
      </c>
      <c r="C564" s="48" t="s">
        <v>3745</v>
      </c>
      <c r="D564" s="48" t="s">
        <v>3736</v>
      </c>
      <c r="E564" s="45" t="s">
        <v>678</v>
      </c>
      <c r="F564" s="47">
        <v>85000000</v>
      </c>
      <c r="G564" s="41"/>
      <c r="H564" s="41"/>
      <c r="I564" s="41"/>
    </row>
    <row r="565" spans="1:9" ht="13.2" hidden="1">
      <c r="A565" s="48" t="s">
        <v>87</v>
      </c>
      <c r="B565" s="48" t="s">
        <v>3819</v>
      </c>
      <c r="C565" s="48" t="s">
        <v>3745</v>
      </c>
      <c r="D565" s="48" t="s">
        <v>3729</v>
      </c>
      <c r="E565" s="45" t="s">
        <v>679</v>
      </c>
      <c r="F565" s="47">
        <v>50000000</v>
      </c>
      <c r="G565" s="41"/>
      <c r="H565" s="41"/>
      <c r="I565" s="41"/>
    </row>
    <row r="566" spans="1:9" ht="26.4" hidden="1">
      <c r="A566" s="48" t="s">
        <v>87</v>
      </c>
      <c r="B566" s="48" t="s">
        <v>3819</v>
      </c>
      <c r="C566" s="48" t="s">
        <v>3745</v>
      </c>
      <c r="D566" s="48" t="s">
        <v>3753</v>
      </c>
      <c r="E566" s="45" t="s">
        <v>680</v>
      </c>
      <c r="F566" s="47">
        <v>65000000</v>
      </c>
      <c r="G566" s="41"/>
      <c r="H566" s="41"/>
      <c r="I566" s="41"/>
    </row>
    <row r="567" spans="1:9" ht="13.2" hidden="1">
      <c r="A567" s="48" t="s">
        <v>87</v>
      </c>
      <c r="B567" s="48" t="s">
        <v>3858</v>
      </c>
      <c r="C567" s="45"/>
      <c r="D567" s="45"/>
      <c r="E567" s="46" t="s">
        <v>89</v>
      </c>
      <c r="F567" s="47">
        <v>877770000</v>
      </c>
      <c r="G567" s="41"/>
      <c r="H567" s="41"/>
      <c r="I567" s="41"/>
    </row>
    <row r="568" spans="1:9" ht="26.4" hidden="1">
      <c r="A568" s="48" t="s">
        <v>87</v>
      </c>
      <c r="B568" s="48" t="s">
        <v>3858</v>
      </c>
      <c r="C568" s="48" t="s">
        <v>3806</v>
      </c>
      <c r="D568" s="45"/>
      <c r="E568" s="49" t="s">
        <v>681</v>
      </c>
      <c r="F568" s="47">
        <v>505000000</v>
      </c>
      <c r="G568" s="41"/>
      <c r="H568" s="41"/>
      <c r="I568" s="41"/>
    </row>
    <row r="569" spans="1:9" ht="26.4" hidden="1">
      <c r="A569" s="48" t="s">
        <v>87</v>
      </c>
      <c r="B569" s="48" t="s">
        <v>3858</v>
      </c>
      <c r="C569" s="48" t="s">
        <v>3806</v>
      </c>
      <c r="D569" s="48" t="s">
        <v>3735</v>
      </c>
      <c r="E569" s="45" t="s">
        <v>682</v>
      </c>
      <c r="F569" s="47">
        <v>25000000</v>
      </c>
      <c r="G569" s="41"/>
      <c r="H569" s="41"/>
      <c r="I569" s="41"/>
    </row>
    <row r="570" spans="1:9" ht="26.4" hidden="1">
      <c r="A570" s="48" t="s">
        <v>87</v>
      </c>
      <c r="B570" s="48" t="s">
        <v>3858</v>
      </c>
      <c r="C570" s="48" t="s">
        <v>3806</v>
      </c>
      <c r="D570" s="48" t="s">
        <v>3805</v>
      </c>
      <c r="E570" s="45" t="s">
        <v>683</v>
      </c>
      <c r="F570" s="47">
        <v>45000000</v>
      </c>
      <c r="G570" s="41"/>
      <c r="H570" s="41"/>
      <c r="I570" s="41"/>
    </row>
    <row r="571" spans="1:9" ht="26.4" hidden="1">
      <c r="A571" s="48" t="s">
        <v>87</v>
      </c>
      <c r="B571" s="48" t="s">
        <v>3858</v>
      </c>
      <c r="C571" s="48" t="s">
        <v>3806</v>
      </c>
      <c r="D571" s="48" t="s">
        <v>3736</v>
      </c>
      <c r="E571" s="45" t="s">
        <v>684</v>
      </c>
      <c r="F571" s="47">
        <v>50000000</v>
      </c>
      <c r="G571" s="41"/>
      <c r="H571" s="41"/>
      <c r="I571" s="41"/>
    </row>
    <row r="572" spans="1:9" ht="26.4" hidden="1">
      <c r="A572" s="48" t="s">
        <v>87</v>
      </c>
      <c r="B572" s="48" t="s">
        <v>3858</v>
      </c>
      <c r="C572" s="48" t="s">
        <v>3806</v>
      </c>
      <c r="D572" s="48" t="s">
        <v>3732</v>
      </c>
      <c r="E572" s="45" t="s">
        <v>685</v>
      </c>
      <c r="F572" s="47">
        <v>15000000</v>
      </c>
      <c r="G572" s="41"/>
      <c r="H572" s="41"/>
      <c r="I572" s="41"/>
    </row>
    <row r="573" spans="1:9" ht="26.4" hidden="1">
      <c r="A573" s="48" t="s">
        <v>87</v>
      </c>
      <c r="B573" s="48" t="s">
        <v>3858</v>
      </c>
      <c r="C573" s="48" t="s">
        <v>3806</v>
      </c>
      <c r="D573" s="48" t="s">
        <v>3745</v>
      </c>
      <c r="E573" s="45" t="s">
        <v>686</v>
      </c>
      <c r="F573" s="47">
        <v>15000000</v>
      </c>
      <c r="G573" s="41"/>
      <c r="H573" s="41"/>
      <c r="I573" s="41"/>
    </row>
    <row r="574" spans="1:9" ht="13.2" hidden="1">
      <c r="A574" s="48" t="s">
        <v>87</v>
      </c>
      <c r="B574" s="48" t="s">
        <v>3858</v>
      </c>
      <c r="C574" s="48" t="s">
        <v>3806</v>
      </c>
      <c r="D574" s="48" t="s">
        <v>3752</v>
      </c>
      <c r="E574" s="45" t="s">
        <v>687</v>
      </c>
      <c r="F574" s="47">
        <v>310000000</v>
      </c>
      <c r="G574" s="41"/>
      <c r="H574" s="41"/>
      <c r="I574" s="41"/>
    </row>
    <row r="575" spans="1:9" ht="13.2" hidden="1">
      <c r="A575" s="48" t="s">
        <v>87</v>
      </c>
      <c r="B575" s="48" t="s">
        <v>3858</v>
      </c>
      <c r="C575" s="48" t="s">
        <v>3806</v>
      </c>
      <c r="D575" s="48" t="s">
        <v>3733</v>
      </c>
      <c r="E575" s="45" t="s">
        <v>688</v>
      </c>
      <c r="F575" s="47">
        <v>10000000</v>
      </c>
      <c r="G575" s="41"/>
      <c r="H575" s="41"/>
      <c r="I575" s="41"/>
    </row>
    <row r="576" spans="1:9" ht="13.2" hidden="1">
      <c r="A576" s="48" t="s">
        <v>87</v>
      </c>
      <c r="B576" s="48" t="s">
        <v>3858</v>
      </c>
      <c r="C576" s="48" t="s">
        <v>3806</v>
      </c>
      <c r="D576" s="48" t="s">
        <v>3734</v>
      </c>
      <c r="E576" s="45" t="s">
        <v>689</v>
      </c>
      <c r="F576" s="47">
        <v>10000000</v>
      </c>
      <c r="G576" s="41"/>
      <c r="H576" s="41"/>
      <c r="I576" s="41"/>
    </row>
    <row r="577" spans="1:9" ht="13.2" hidden="1">
      <c r="A577" s="48" t="s">
        <v>87</v>
      </c>
      <c r="B577" s="48" t="s">
        <v>3858</v>
      </c>
      <c r="C577" s="48" t="s">
        <v>3806</v>
      </c>
      <c r="D577" s="48" t="s">
        <v>3806</v>
      </c>
      <c r="E577" s="45" t="s">
        <v>690</v>
      </c>
      <c r="F577" s="47">
        <v>25000000</v>
      </c>
      <c r="G577" s="41"/>
      <c r="H577" s="41"/>
      <c r="I577" s="41"/>
    </row>
    <row r="578" spans="1:9" ht="13.2" hidden="1">
      <c r="A578" s="48" t="s">
        <v>87</v>
      </c>
      <c r="B578" s="48" t="s">
        <v>3858</v>
      </c>
      <c r="C578" s="48" t="s">
        <v>3754</v>
      </c>
      <c r="D578" s="45"/>
      <c r="E578" s="49" t="s">
        <v>691</v>
      </c>
      <c r="F578" s="47">
        <v>372770000</v>
      </c>
      <c r="G578" s="41"/>
      <c r="H578" s="41"/>
      <c r="I578" s="41"/>
    </row>
    <row r="579" spans="1:9" ht="13.2" hidden="1">
      <c r="A579" s="48" t="s">
        <v>87</v>
      </c>
      <c r="B579" s="48" t="s">
        <v>3858</v>
      </c>
      <c r="C579" s="48" t="s">
        <v>3754</v>
      </c>
      <c r="D579" s="48" t="s">
        <v>3728</v>
      </c>
      <c r="E579" s="45" t="s">
        <v>692</v>
      </c>
      <c r="F579" s="47">
        <v>150000000</v>
      </c>
      <c r="G579" s="41"/>
      <c r="H579" s="41"/>
      <c r="I579" s="41"/>
    </row>
    <row r="580" spans="1:9" ht="26.4" hidden="1">
      <c r="A580" s="48" t="s">
        <v>87</v>
      </c>
      <c r="B580" s="48" t="s">
        <v>3858</v>
      </c>
      <c r="C580" s="48" t="s">
        <v>3754</v>
      </c>
      <c r="D580" s="48" t="s">
        <v>3736</v>
      </c>
      <c r="E580" s="45" t="s">
        <v>693</v>
      </c>
      <c r="F580" s="47">
        <v>72770000</v>
      </c>
      <c r="G580" s="41"/>
      <c r="H580" s="41"/>
      <c r="I580" s="41"/>
    </row>
    <row r="581" spans="1:9" ht="26.4" hidden="1">
      <c r="A581" s="48" t="s">
        <v>87</v>
      </c>
      <c r="B581" s="48" t="s">
        <v>3858</v>
      </c>
      <c r="C581" s="48" t="s">
        <v>3754</v>
      </c>
      <c r="D581" s="48" t="s">
        <v>3729</v>
      </c>
      <c r="E581" s="51" t="s">
        <v>694</v>
      </c>
      <c r="F581" s="47">
        <v>150000000</v>
      </c>
      <c r="G581" s="41"/>
      <c r="H581" s="41"/>
      <c r="I581" s="41"/>
    </row>
    <row r="582" spans="1:9" ht="13.2">
      <c r="A582" s="48" t="s">
        <v>90</v>
      </c>
      <c r="B582" s="45"/>
      <c r="C582" s="45"/>
      <c r="D582" s="45"/>
      <c r="E582" s="46" t="s">
        <v>91</v>
      </c>
      <c r="F582" s="47">
        <v>949000000</v>
      </c>
      <c r="G582" s="41"/>
      <c r="H582" s="41"/>
      <c r="I582" s="41"/>
    </row>
    <row r="583" spans="1:9" ht="13.2" hidden="1">
      <c r="A583" s="48" t="s">
        <v>90</v>
      </c>
      <c r="B583" s="48" t="s">
        <v>3819</v>
      </c>
      <c r="C583" s="45"/>
      <c r="D583" s="45"/>
      <c r="E583" s="46" t="s">
        <v>85</v>
      </c>
      <c r="F583" s="47">
        <v>250000000</v>
      </c>
      <c r="G583" s="41"/>
      <c r="H583" s="41"/>
      <c r="I583" s="41"/>
    </row>
    <row r="584" spans="1:9" ht="13.2" hidden="1">
      <c r="A584" s="48" t="s">
        <v>90</v>
      </c>
      <c r="B584" s="48" t="s">
        <v>3819</v>
      </c>
      <c r="C584" s="48" t="s">
        <v>3745</v>
      </c>
      <c r="D584" s="45"/>
      <c r="E584" s="49" t="s">
        <v>695</v>
      </c>
      <c r="F584" s="47">
        <v>250000000</v>
      </c>
      <c r="G584" s="41"/>
      <c r="H584" s="41"/>
      <c r="I584" s="41"/>
    </row>
    <row r="585" spans="1:9" ht="13.2" hidden="1">
      <c r="A585" s="48" t="s">
        <v>90</v>
      </c>
      <c r="B585" s="48" t="s">
        <v>3819</v>
      </c>
      <c r="C585" s="48" t="s">
        <v>3745</v>
      </c>
      <c r="D585" s="48" t="s">
        <v>3733</v>
      </c>
      <c r="E585" s="45" t="s">
        <v>696</v>
      </c>
      <c r="F585" s="47">
        <v>50000000</v>
      </c>
      <c r="G585" s="41"/>
      <c r="H585" s="41"/>
      <c r="I585" s="41"/>
    </row>
    <row r="586" spans="1:9" ht="26.4" hidden="1">
      <c r="A586" s="48" t="s">
        <v>90</v>
      </c>
      <c r="B586" s="48" t="s">
        <v>3819</v>
      </c>
      <c r="C586" s="48" t="s">
        <v>3745</v>
      </c>
      <c r="D586" s="48" t="s">
        <v>3809</v>
      </c>
      <c r="E586" s="45" t="s">
        <v>697</v>
      </c>
      <c r="F586" s="47">
        <v>200000000</v>
      </c>
      <c r="G586" s="41"/>
      <c r="H586" s="41"/>
      <c r="I586" s="41"/>
    </row>
    <row r="587" spans="1:9" ht="13.2" hidden="1">
      <c r="A587" s="48" t="s">
        <v>90</v>
      </c>
      <c r="B587" s="48" t="s">
        <v>3859</v>
      </c>
      <c r="C587" s="45"/>
      <c r="D587" s="45"/>
      <c r="E587" s="46" t="s">
        <v>92</v>
      </c>
      <c r="F587" s="47">
        <v>600000000</v>
      </c>
      <c r="G587" s="41"/>
      <c r="H587" s="41"/>
      <c r="I587" s="41"/>
    </row>
    <row r="588" spans="1:9" ht="13.2" hidden="1">
      <c r="A588" s="48" t="s">
        <v>90</v>
      </c>
      <c r="B588" s="48" t="s">
        <v>3859</v>
      </c>
      <c r="C588" s="48" t="s">
        <v>3745</v>
      </c>
      <c r="D588" s="45"/>
      <c r="E588" s="49" t="s">
        <v>695</v>
      </c>
      <c r="F588" s="47">
        <v>600000000</v>
      </c>
      <c r="G588" s="41"/>
      <c r="H588" s="41"/>
      <c r="I588" s="41"/>
    </row>
    <row r="589" spans="1:9" ht="13.2" hidden="1">
      <c r="A589" s="48" t="s">
        <v>90</v>
      </c>
      <c r="B589" s="48" t="s">
        <v>3859</v>
      </c>
      <c r="C589" s="48" t="s">
        <v>3745</v>
      </c>
      <c r="D589" s="48" t="s">
        <v>3754</v>
      </c>
      <c r="E589" s="45" t="s">
        <v>698</v>
      </c>
      <c r="F589" s="47">
        <v>100000000</v>
      </c>
      <c r="G589" s="41"/>
      <c r="H589" s="41"/>
      <c r="I589" s="41"/>
    </row>
    <row r="590" spans="1:9" ht="26.4" hidden="1">
      <c r="A590" s="48" t="s">
        <v>90</v>
      </c>
      <c r="B590" s="48" t="s">
        <v>3859</v>
      </c>
      <c r="C590" s="48" t="s">
        <v>3745</v>
      </c>
      <c r="D590" s="48" t="s">
        <v>3767</v>
      </c>
      <c r="E590" s="45" t="s">
        <v>699</v>
      </c>
      <c r="F590" s="47">
        <v>100000000</v>
      </c>
      <c r="G590" s="41"/>
      <c r="H590" s="41"/>
      <c r="I590" s="41"/>
    </row>
    <row r="591" spans="1:9" ht="26.4" hidden="1">
      <c r="A591" s="48" t="s">
        <v>90</v>
      </c>
      <c r="B591" s="48" t="s">
        <v>3859</v>
      </c>
      <c r="C591" s="48" t="s">
        <v>3745</v>
      </c>
      <c r="D591" s="48" t="s">
        <v>3768</v>
      </c>
      <c r="E591" s="45" t="s">
        <v>700</v>
      </c>
      <c r="F591" s="47">
        <v>400000000</v>
      </c>
      <c r="G591" s="41"/>
      <c r="H591" s="41"/>
      <c r="I591" s="41"/>
    </row>
    <row r="592" spans="1:9" ht="13.2" hidden="1">
      <c r="A592" s="48" t="s">
        <v>90</v>
      </c>
      <c r="B592" s="48" t="s">
        <v>3860</v>
      </c>
      <c r="C592" s="45"/>
      <c r="D592" s="45"/>
      <c r="E592" s="46" t="s">
        <v>93</v>
      </c>
      <c r="F592" s="47">
        <v>49000000</v>
      </c>
      <c r="G592" s="41"/>
      <c r="H592" s="41"/>
      <c r="I592" s="41"/>
    </row>
    <row r="593" spans="1:9" ht="13.2" hidden="1">
      <c r="A593" s="48" t="s">
        <v>90</v>
      </c>
      <c r="B593" s="48" t="s">
        <v>3860</v>
      </c>
      <c r="C593" s="48" t="s">
        <v>3745</v>
      </c>
      <c r="D593" s="45"/>
      <c r="E593" s="49" t="s">
        <v>695</v>
      </c>
      <c r="F593" s="47">
        <v>49000000</v>
      </c>
      <c r="G593" s="41"/>
      <c r="H593" s="41"/>
      <c r="I593" s="41"/>
    </row>
    <row r="594" spans="1:9" ht="13.2" hidden="1">
      <c r="A594" s="48" t="s">
        <v>90</v>
      </c>
      <c r="B594" s="48" t="s">
        <v>3860</v>
      </c>
      <c r="C594" s="48" t="s">
        <v>3745</v>
      </c>
      <c r="D594" s="48" t="s">
        <v>3810</v>
      </c>
      <c r="E594" s="45" t="s">
        <v>701</v>
      </c>
      <c r="F594" s="47">
        <v>49000000</v>
      </c>
      <c r="G594" s="41"/>
      <c r="H594" s="41"/>
      <c r="I594" s="41"/>
    </row>
    <row r="595" spans="1:9" ht="13.2" hidden="1">
      <c r="A595" s="48" t="s">
        <v>90</v>
      </c>
      <c r="B595" s="48" t="s">
        <v>3861</v>
      </c>
      <c r="C595" s="45"/>
      <c r="D595" s="45"/>
      <c r="E595" s="46" t="s">
        <v>94</v>
      </c>
      <c r="F595" s="47">
        <v>50000000</v>
      </c>
      <c r="G595" s="41"/>
      <c r="H595" s="41"/>
      <c r="I595" s="41"/>
    </row>
    <row r="596" spans="1:9" ht="13.2" hidden="1">
      <c r="A596" s="48" t="s">
        <v>90</v>
      </c>
      <c r="B596" s="48" t="s">
        <v>3861</v>
      </c>
      <c r="C596" s="48" t="s">
        <v>3745</v>
      </c>
      <c r="D596" s="45"/>
      <c r="E596" s="49" t="s">
        <v>695</v>
      </c>
      <c r="F596" s="47">
        <v>50000000</v>
      </c>
      <c r="G596" s="41"/>
      <c r="H596" s="41"/>
      <c r="I596" s="41"/>
    </row>
    <row r="597" spans="1:9" ht="13.2" hidden="1">
      <c r="A597" s="48" t="s">
        <v>90</v>
      </c>
      <c r="B597" s="48" t="s">
        <v>3861</v>
      </c>
      <c r="C597" s="48" t="s">
        <v>3745</v>
      </c>
      <c r="D597" s="48" t="s">
        <v>3821</v>
      </c>
      <c r="E597" s="45" t="s">
        <v>702</v>
      </c>
      <c r="F597" s="47">
        <v>50000000</v>
      </c>
      <c r="G597" s="41"/>
      <c r="H597" s="41"/>
      <c r="I597" s="41"/>
    </row>
    <row r="598" spans="1:9" ht="13.2">
      <c r="A598" s="48" t="s">
        <v>95</v>
      </c>
      <c r="B598" s="45"/>
      <c r="C598" s="45"/>
      <c r="D598" s="45"/>
      <c r="E598" s="46" t="s">
        <v>96</v>
      </c>
      <c r="F598" s="47">
        <v>3562112500</v>
      </c>
      <c r="G598" s="41"/>
      <c r="H598" s="41"/>
      <c r="I598" s="41"/>
    </row>
    <row r="599" spans="1:9" ht="13.2" hidden="1">
      <c r="A599" s="48" t="s">
        <v>95</v>
      </c>
      <c r="B599" s="48" t="s">
        <v>3819</v>
      </c>
      <c r="C599" s="45"/>
      <c r="D599" s="45"/>
      <c r="E599" s="46" t="s">
        <v>85</v>
      </c>
      <c r="F599" s="47">
        <v>240000000</v>
      </c>
      <c r="G599" s="41"/>
      <c r="H599" s="41"/>
      <c r="I599" s="41"/>
    </row>
    <row r="600" spans="1:9" ht="13.2" hidden="1">
      <c r="A600" s="48" t="s">
        <v>95</v>
      </c>
      <c r="B600" s="48" t="s">
        <v>3819</v>
      </c>
      <c r="C600" s="48" t="s">
        <v>3745</v>
      </c>
      <c r="D600" s="45"/>
      <c r="E600" s="49" t="s">
        <v>703</v>
      </c>
      <c r="F600" s="47">
        <v>240000000</v>
      </c>
      <c r="G600" s="41"/>
      <c r="H600" s="41"/>
      <c r="I600" s="41"/>
    </row>
    <row r="601" spans="1:9" ht="13.2" hidden="1">
      <c r="A601" s="48" t="s">
        <v>95</v>
      </c>
      <c r="B601" s="48" t="s">
        <v>3819</v>
      </c>
      <c r="C601" s="48" t="s">
        <v>3745</v>
      </c>
      <c r="D601" s="48" t="s">
        <v>3733</v>
      </c>
      <c r="E601" s="45" t="s">
        <v>372</v>
      </c>
      <c r="F601" s="47">
        <v>180000000</v>
      </c>
      <c r="G601" s="41"/>
      <c r="H601" s="41"/>
      <c r="I601" s="41"/>
    </row>
    <row r="602" spans="1:9" ht="13.2" hidden="1">
      <c r="A602" s="48" t="s">
        <v>95</v>
      </c>
      <c r="B602" s="48" t="s">
        <v>3819</v>
      </c>
      <c r="C602" s="48" t="s">
        <v>3745</v>
      </c>
      <c r="D602" s="48" t="s">
        <v>3737</v>
      </c>
      <c r="E602" s="45" t="s">
        <v>704</v>
      </c>
      <c r="F602" s="47">
        <v>20000000</v>
      </c>
      <c r="G602" s="41"/>
      <c r="H602" s="41"/>
      <c r="I602" s="41"/>
    </row>
    <row r="603" spans="1:9" ht="13.2" hidden="1">
      <c r="A603" s="48" t="s">
        <v>95</v>
      </c>
      <c r="B603" s="48" t="s">
        <v>3819</v>
      </c>
      <c r="C603" s="48" t="s">
        <v>3745</v>
      </c>
      <c r="D603" s="48" t="s">
        <v>3755</v>
      </c>
      <c r="E603" s="45" t="s">
        <v>705</v>
      </c>
      <c r="F603" s="47">
        <v>20000000</v>
      </c>
      <c r="G603" s="41"/>
      <c r="H603" s="41"/>
      <c r="I603" s="41"/>
    </row>
    <row r="604" spans="1:9" ht="13.2" hidden="1">
      <c r="A604" s="48" t="s">
        <v>95</v>
      </c>
      <c r="B604" s="48" t="s">
        <v>3819</v>
      </c>
      <c r="C604" s="48" t="s">
        <v>3745</v>
      </c>
      <c r="D604" s="48" t="s">
        <v>3738</v>
      </c>
      <c r="E604" s="45" t="s">
        <v>706</v>
      </c>
      <c r="F604" s="47">
        <v>20000000</v>
      </c>
      <c r="G604" s="41"/>
      <c r="H604" s="41"/>
      <c r="I604" s="41"/>
    </row>
    <row r="605" spans="1:9" ht="13.2" hidden="1">
      <c r="A605" s="48" t="s">
        <v>95</v>
      </c>
      <c r="B605" s="48" t="s">
        <v>3859</v>
      </c>
      <c r="C605" s="45"/>
      <c r="D605" s="45"/>
      <c r="E605" s="46" t="s">
        <v>92</v>
      </c>
      <c r="F605" s="47">
        <v>2990500000</v>
      </c>
      <c r="G605" s="41"/>
      <c r="H605" s="41"/>
      <c r="I605" s="41"/>
    </row>
    <row r="606" spans="1:9" ht="13.2" hidden="1">
      <c r="A606" s="48" t="s">
        <v>95</v>
      </c>
      <c r="B606" s="48" t="s">
        <v>3859</v>
      </c>
      <c r="C606" s="48" t="s">
        <v>3726</v>
      </c>
      <c r="D606" s="45"/>
      <c r="E606" s="49" t="s">
        <v>187</v>
      </c>
      <c r="F606" s="47">
        <v>334800000</v>
      </c>
      <c r="G606" s="41"/>
      <c r="H606" s="41"/>
      <c r="I606" s="41"/>
    </row>
    <row r="607" spans="1:9" ht="13.2" hidden="1">
      <c r="A607" s="48" t="s">
        <v>95</v>
      </c>
      <c r="B607" s="48" t="s">
        <v>3859</v>
      </c>
      <c r="C607" s="48" t="s">
        <v>3726</v>
      </c>
      <c r="D607" s="48" t="s">
        <v>3726</v>
      </c>
      <c r="E607" s="45" t="s">
        <v>188</v>
      </c>
      <c r="F607" s="47">
        <v>4000000</v>
      </c>
      <c r="G607" s="41"/>
      <c r="H607" s="41"/>
      <c r="I607" s="41"/>
    </row>
    <row r="608" spans="1:9" ht="26.4" hidden="1">
      <c r="A608" s="48" t="s">
        <v>95</v>
      </c>
      <c r="B608" s="48" t="s">
        <v>3859</v>
      </c>
      <c r="C608" s="48" t="s">
        <v>3726</v>
      </c>
      <c r="D608" s="48" t="s">
        <v>3727</v>
      </c>
      <c r="E608" s="45" t="s">
        <v>189</v>
      </c>
      <c r="F608" s="47">
        <v>67500000</v>
      </c>
      <c r="G608" s="41"/>
      <c r="H608" s="41"/>
      <c r="I608" s="41"/>
    </row>
    <row r="609" spans="1:9" ht="13.2" hidden="1">
      <c r="A609" s="48" t="s">
        <v>95</v>
      </c>
      <c r="B609" s="48" t="s">
        <v>3859</v>
      </c>
      <c r="C609" s="48" t="s">
        <v>3726</v>
      </c>
      <c r="D609" s="48" t="s">
        <v>3805</v>
      </c>
      <c r="E609" s="45" t="s">
        <v>362</v>
      </c>
      <c r="F609" s="47">
        <v>39800000</v>
      </c>
      <c r="G609" s="41"/>
      <c r="H609" s="41"/>
      <c r="I609" s="41"/>
    </row>
    <row r="610" spans="1:9" ht="13.2" hidden="1">
      <c r="A610" s="48" t="s">
        <v>95</v>
      </c>
      <c r="B610" s="48" t="s">
        <v>3859</v>
      </c>
      <c r="C610" s="48" t="s">
        <v>3726</v>
      </c>
      <c r="D610" s="48" t="s">
        <v>3729</v>
      </c>
      <c r="E610" s="45" t="s">
        <v>191</v>
      </c>
      <c r="F610" s="47">
        <v>20000000</v>
      </c>
      <c r="G610" s="41"/>
      <c r="H610" s="41"/>
      <c r="I610" s="41"/>
    </row>
    <row r="611" spans="1:9" ht="13.2" hidden="1">
      <c r="A611" s="48" t="s">
        <v>95</v>
      </c>
      <c r="B611" s="48" t="s">
        <v>3859</v>
      </c>
      <c r="C611" s="48" t="s">
        <v>3726</v>
      </c>
      <c r="D611" s="48" t="s">
        <v>3730</v>
      </c>
      <c r="E611" s="45" t="s">
        <v>192</v>
      </c>
      <c r="F611" s="47">
        <v>10000000</v>
      </c>
      <c r="G611" s="41"/>
      <c r="H611" s="41"/>
      <c r="I611" s="41"/>
    </row>
    <row r="612" spans="1:9" ht="26.4" hidden="1">
      <c r="A612" s="48" t="s">
        <v>95</v>
      </c>
      <c r="B612" s="48" t="s">
        <v>3859</v>
      </c>
      <c r="C612" s="48" t="s">
        <v>3726</v>
      </c>
      <c r="D612" s="48" t="s">
        <v>3731</v>
      </c>
      <c r="E612" s="45" t="s">
        <v>193</v>
      </c>
      <c r="F612" s="47">
        <v>3000000</v>
      </c>
      <c r="G612" s="41"/>
      <c r="H612" s="41"/>
      <c r="I612" s="41"/>
    </row>
    <row r="613" spans="1:9" ht="13.2" hidden="1">
      <c r="A613" s="48" t="s">
        <v>95</v>
      </c>
      <c r="B613" s="48" t="s">
        <v>3859</v>
      </c>
      <c r="C613" s="48" t="s">
        <v>3726</v>
      </c>
      <c r="D613" s="48" t="s">
        <v>3732</v>
      </c>
      <c r="E613" s="45" t="s">
        <v>194</v>
      </c>
      <c r="F613" s="47">
        <v>5000000</v>
      </c>
      <c r="G613" s="41"/>
      <c r="H613" s="41"/>
      <c r="I613" s="41"/>
    </row>
    <row r="614" spans="1:9" ht="26.4" hidden="1">
      <c r="A614" s="48" t="s">
        <v>95</v>
      </c>
      <c r="B614" s="48" t="s">
        <v>3859</v>
      </c>
      <c r="C614" s="48" t="s">
        <v>3726</v>
      </c>
      <c r="D614" s="48" t="s">
        <v>3745</v>
      </c>
      <c r="E614" s="45" t="s">
        <v>363</v>
      </c>
      <c r="F614" s="47">
        <v>6000000</v>
      </c>
      <c r="G614" s="41"/>
      <c r="H614" s="41"/>
      <c r="I614" s="41"/>
    </row>
    <row r="615" spans="1:9" ht="13.2" hidden="1">
      <c r="A615" s="48" t="s">
        <v>95</v>
      </c>
      <c r="B615" s="48" t="s">
        <v>3859</v>
      </c>
      <c r="C615" s="48" t="s">
        <v>3726</v>
      </c>
      <c r="D615" s="48" t="s">
        <v>3733</v>
      </c>
      <c r="E615" s="45" t="s">
        <v>195</v>
      </c>
      <c r="F615" s="47">
        <v>49500000</v>
      </c>
      <c r="G615" s="41"/>
      <c r="H615" s="41"/>
      <c r="I615" s="41"/>
    </row>
    <row r="616" spans="1:9" ht="26.4" hidden="1">
      <c r="A616" s="48" t="s">
        <v>95</v>
      </c>
      <c r="B616" s="48" t="s">
        <v>3859</v>
      </c>
      <c r="C616" s="48" t="s">
        <v>3726</v>
      </c>
      <c r="D616" s="48" t="s">
        <v>3734</v>
      </c>
      <c r="E616" s="45" t="s">
        <v>196</v>
      </c>
      <c r="F616" s="47">
        <v>130000000</v>
      </c>
      <c r="G616" s="41"/>
      <c r="H616" s="41"/>
      <c r="I616" s="41"/>
    </row>
    <row r="617" spans="1:9" ht="26.4" hidden="1">
      <c r="A617" s="48" t="s">
        <v>95</v>
      </c>
      <c r="B617" s="48" t="s">
        <v>3859</v>
      </c>
      <c r="C617" s="48" t="s">
        <v>3727</v>
      </c>
      <c r="D617" s="45"/>
      <c r="E617" s="49" t="s">
        <v>198</v>
      </c>
      <c r="F617" s="47">
        <v>289000000</v>
      </c>
      <c r="G617" s="41"/>
      <c r="H617" s="41"/>
      <c r="I617" s="41"/>
    </row>
    <row r="618" spans="1:9" ht="13.2" hidden="1">
      <c r="A618" s="48" t="s">
        <v>95</v>
      </c>
      <c r="B618" s="48" t="s">
        <v>3859</v>
      </c>
      <c r="C618" s="48" t="s">
        <v>3727</v>
      </c>
      <c r="D618" s="48" t="s">
        <v>3735</v>
      </c>
      <c r="E618" s="45" t="s">
        <v>199</v>
      </c>
      <c r="F618" s="47">
        <v>24000000</v>
      </c>
      <c r="G618" s="41"/>
      <c r="H618" s="41"/>
      <c r="I618" s="41"/>
    </row>
    <row r="619" spans="1:9" ht="13.2" hidden="1">
      <c r="A619" s="48" t="s">
        <v>95</v>
      </c>
      <c r="B619" s="48" t="s">
        <v>3859</v>
      </c>
      <c r="C619" s="48" t="s">
        <v>3727</v>
      </c>
      <c r="D619" s="48" t="s">
        <v>3736</v>
      </c>
      <c r="E619" s="45" t="s">
        <v>200</v>
      </c>
      <c r="F619" s="47">
        <v>30000000</v>
      </c>
      <c r="G619" s="41"/>
      <c r="H619" s="41"/>
      <c r="I619" s="41"/>
    </row>
    <row r="620" spans="1:9" ht="13.2" hidden="1">
      <c r="A620" s="48" t="s">
        <v>95</v>
      </c>
      <c r="B620" s="48" t="s">
        <v>3859</v>
      </c>
      <c r="C620" s="48" t="s">
        <v>3727</v>
      </c>
      <c r="D620" s="48" t="s">
        <v>3737</v>
      </c>
      <c r="E620" s="45" t="s">
        <v>201</v>
      </c>
      <c r="F620" s="47">
        <v>35000000</v>
      </c>
      <c r="G620" s="41"/>
      <c r="H620" s="41"/>
      <c r="I620" s="41"/>
    </row>
    <row r="621" spans="1:9" ht="26.4" hidden="1">
      <c r="A621" s="48" t="s">
        <v>95</v>
      </c>
      <c r="B621" s="48" t="s">
        <v>3859</v>
      </c>
      <c r="C621" s="48" t="s">
        <v>3727</v>
      </c>
      <c r="D621" s="48" t="s">
        <v>3738</v>
      </c>
      <c r="E621" s="45" t="s">
        <v>202</v>
      </c>
      <c r="F621" s="47">
        <v>150000000</v>
      </c>
      <c r="G621" s="41"/>
      <c r="H621" s="41"/>
      <c r="I621" s="41"/>
    </row>
    <row r="622" spans="1:9" ht="26.4" hidden="1">
      <c r="A622" s="48" t="s">
        <v>95</v>
      </c>
      <c r="B622" s="48" t="s">
        <v>3859</v>
      </c>
      <c r="C622" s="48" t="s">
        <v>3727</v>
      </c>
      <c r="D622" s="48" t="s">
        <v>3739</v>
      </c>
      <c r="E622" s="45" t="s">
        <v>203</v>
      </c>
      <c r="F622" s="47">
        <v>10000000</v>
      </c>
      <c r="G622" s="41"/>
      <c r="H622" s="41"/>
      <c r="I622" s="41"/>
    </row>
    <row r="623" spans="1:9" ht="13.2" hidden="1">
      <c r="A623" s="48" t="s">
        <v>95</v>
      </c>
      <c r="B623" s="48" t="s">
        <v>3859</v>
      </c>
      <c r="C623" s="48" t="s">
        <v>3727</v>
      </c>
      <c r="D623" s="48" t="s">
        <v>3740</v>
      </c>
      <c r="E623" s="45" t="s">
        <v>204</v>
      </c>
      <c r="F623" s="47">
        <v>15000000</v>
      </c>
      <c r="G623" s="41"/>
      <c r="H623" s="41"/>
      <c r="I623" s="41"/>
    </row>
    <row r="624" spans="1:9" ht="13.2" hidden="1">
      <c r="A624" s="48" t="s">
        <v>95</v>
      </c>
      <c r="B624" s="48" t="s">
        <v>3859</v>
      </c>
      <c r="C624" s="48" t="s">
        <v>3727</v>
      </c>
      <c r="D624" s="48" t="s">
        <v>3764</v>
      </c>
      <c r="E624" s="45" t="s">
        <v>707</v>
      </c>
      <c r="F624" s="47">
        <v>10000000</v>
      </c>
      <c r="G624" s="41"/>
      <c r="H624" s="41"/>
      <c r="I624" s="41"/>
    </row>
    <row r="625" spans="1:9" ht="13.2" hidden="1">
      <c r="A625" s="48" t="s">
        <v>95</v>
      </c>
      <c r="B625" s="48" t="s">
        <v>3859</v>
      </c>
      <c r="C625" s="48" t="s">
        <v>3727</v>
      </c>
      <c r="D625" s="48" t="s">
        <v>3809</v>
      </c>
      <c r="E625" s="45" t="s">
        <v>479</v>
      </c>
      <c r="F625" s="47">
        <v>15000000</v>
      </c>
      <c r="G625" s="41"/>
      <c r="H625" s="41"/>
      <c r="I625" s="41"/>
    </row>
    <row r="626" spans="1:9" ht="26.4" hidden="1">
      <c r="A626" s="48" t="s">
        <v>95</v>
      </c>
      <c r="B626" s="48" t="s">
        <v>3859</v>
      </c>
      <c r="C626" s="48" t="s">
        <v>3743</v>
      </c>
      <c r="D626" s="45"/>
      <c r="E626" s="49" t="s">
        <v>207</v>
      </c>
      <c r="F626" s="47">
        <v>307500000</v>
      </c>
      <c r="G626" s="41"/>
      <c r="H626" s="41"/>
      <c r="I626" s="41"/>
    </row>
    <row r="627" spans="1:9" ht="13.2" hidden="1">
      <c r="A627" s="48" t="s">
        <v>95</v>
      </c>
      <c r="B627" s="48" t="s">
        <v>3859</v>
      </c>
      <c r="C627" s="48" t="s">
        <v>3743</v>
      </c>
      <c r="D627" s="48" t="s">
        <v>3726</v>
      </c>
      <c r="E627" s="45" t="s">
        <v>369</v>
      </c>
      <c r="F627" s="47">
        <v>25000000</v>
      </c>
      <c r="G627" s="41"/>
      <c r="H627" s="41"/>
      <c r="I627" s="41"/>
    </row>
    <row r="628" spans="1:9" ht="13.2" hidden="1">
      <c r="A628" s="48" t="s">
        <v>95</v>
      </c>
      <c r="B628" s="48" t="s">
        <v>3859</v>
      </c>
      <c r="C628" s="48" t="s">
        <v>3743</v>
      </c>
      <c r="D628" s="48" t="s">
        <v>3804</v>
      </c>
      <c r="E628" s="45" t="s">
        <v>708</v>
      </c>
      <c r="F628" s="47">
        <v>82500000</v>
      </c>
      <c r="G628" s="41"/>
      <c r="H628" s="41"/>
      <c r="I628" s="41"/>
    </row>
    <row r="629" spans="1:9" ht="13.2" hidden="1">
      <c r="A629" s="48" t="s">
        <v>95</v>
      </c>
      <c r="B629" s="48" t="s">
        <v>3859</v>
      </c>
      <c r="C629" s="48" t="s">
        <v>3743</v>
      </c>
      <c r="D629" s="48" t="s">
        <v>3743</v>
      </c>
      <c r="E629" s="45" t="s">
        <v>709</v>
      </c>
      <c r="F629" s="47">
        <v>200000000</v>
      </c>
      <c r="G629" s="41"/>
      <c r="H629" s="41"/>
      <c r="I629" s="41"/>
    </row>
    <row r="630" spans="1:9" ht="26.4" hidden="1">
      <c r="A630" s="48" t="s">
        <v>95</v>
      </c>
      <c r="B630" s="48" t="s">
        <v>3859</v>
      </c>
      <c r="C630" s="48" t="s">
        <v>3728</v>
      </c>
      <c r="D630" s="45"/>
      <c r="E630" s="50" t="s">
        <v>209</v>
      </c>
      <c r="F630" s="47">
        <v>122600000</v>
      </c>
      <c r="G630" s="41"/>
      <c r="H630" s="41"/>
      <c r="I630" s="41"/>
    </row>
    <row r="631" spans="1:9" ht="26.4" hidden="1">
      <c r="A631" s="48" t="s">
        <v>95</v>
      </c>
      <c r="B631" s="48" t="s">
        <v>3859</v>
      </c>
      <c r="C631" s="48" t="s">
        <v>3728</v>
      </c>
      <c r="D631" s="48" t="s">
        <v>3726</v>
      </c>
      <c r="E631" s="45" t="s">
        <v>210</v>
      </c>
      <c r="F631" s="47">
        <v>122600000</v>
      </c>
      <c r="G631" s="41"/>
      <c r="H631" s="41"/>
      <c r="I631" s="41"/>
    </row>
    <row r="632" spans="1:9" ht="13.2" hidden="1">
      <c r="A632" s="48" t="s">
        <v>95</v>
      </c>
      <c r="B632" s="48" t="s">
        <v>3859</v>
      </c>
      <c r="C632" s="48" t="s">
        <v>3745</v>
      </c>
      <c r="D632" s="45"/>
      <c r="E632" s="49" t="s">
        <v>703</v>
      </c>
      <c r="F632" s="47">
        <v>230234000</v>
      </c>
      <c r="G632" s="41"/>
      <c r="H632" s="41"/>
      <c r="I632" s="41"/>
    </row>
    <row r="633" spans="1:9" ht="13.2" hidden="1">
      <c r="A633" s="48" t="s">
        <v>95</v>
      </c>
      <c r="B633" s="48" t="s">
        <v>3859</v>
      </c>
      <c r="C633" s="48" t="s">
        <v>3745</v>
      </c>
      <c r="D633" s="48" t="s">
        <v>3805</v>
      </c>
      <c r="E633" s="45" t="s">
        <v>710</v>
      </c>
      <c r="F633" s="47">
        <v>40234000</v>
      </c>
      <c r="G633" s="41"/>
      <c r="H633" s="41"/>
      <c r="I633" s="41"/>
    </row>
    <row r="634" spans="1:9" ht="13.2" hidden="1">
      <c r="A634" s="48" t="s">
        <v>95</v>
      </c>
      <c r="B634" s="48" t="s">
        <v>3859</v>
      </c>
      <c r="C634" s="48" t="s">
        <v>3745</v>
      </c>
      <c r="D634" s="48" t="s">
        <v>3731</v>
      </c>
      <c r="E634" s="45" t="s">
        <v>711</v>
      </c>
      <c r="F634" s="47">
        <v>30000000</v>
      </c>
      <c r="G634" s="41"/>
      <c r="H634" s="41"/>
      <c r="I634" s="41"/>
    </row>
    <row r="635" spans="1:9" ht="13.2" hidden="1">
      <c r="A635" s="48" t="s">
        <v>95</v>
      </c>
      <c r="B635" s="48" t="s">
        <v>3859</v>
      </c>
      <c r="C635" s="48" t="s">
        <v>3745</v>
      </c>
      <c r="D635" s="48" t="s">
        <v>3753</v>
      </c>
      <c r="E635" s="45" t="s">
        <v>712</v>
      </c>
      <c r="F635" s="47">
        <v>20000000</v>
      </c>
      <c r="G635" s="41"/>
      <c r="H635" s="41"/>
      <c r="I635" s="41"/>
    </row>
    <row r="636" spans="1:9" ht="13.2" hidden="1">
      <c r="A636" s="48" t="s">
        <v>95</v>
      </c>
      <c r="B636" s="48" t="s">
        <v>3859</v>
      </c>
      <c r="C636" s="48" t="s">
        <v>3745</v>
      </c>
      <c r="D636" s="48" t="s">
        <v>3732</v>
      </c>
      <c r="E636" s="45" t="s">
        <v>713</v>
      </c>
      <c r="F636" s="47">
        <v>20000000</v>
      </c>
      <c r="G636" s="41"/>
      <c r="H636" s="41"/>
      <c r="I636" s="41"/>
    </row>
    <row r="637" spans="1:9" ht="13.2" hidden="1">
      <c r="A637" s="48" t="s">
        <v>95</v>
      </c>
      <c r="B637" s="48" t="s">
        <v>3859</v>
      </c>
      <c r="C637" s="48" t="s">
        <v>3745</v>
      </c>
      <c r="D637" s="48" t="s">
        <v>3745</v>
      </c>
      <c r="E637" s="45" t="s">
        <v>714</v>
      </c>
      <c r="F637" s="47">
        <v>40000000</v>
      </c>
      <c r="G637" s="41"/>
      <c r="H637" s="41"/>
      <c r="I637" s="41"/>
    </row>
    <row r="638" spans="1:9" ht="13.2" hidden="1">
      <c r="A638" s="48" t="s">
        <v>95</v>
      </c>
      <c r="B638" s="48" t="s">
        <v>3859</v>
      </c>
      <c r="C638" s="48" t="s">
        <v>3745</v>
      </c>
      <c r="D638" s="48" t="s">
        <v>3752</v>
      </c>
      <c r="E638" s="45" t="s">
        <v>715</v>
      </c>
      <c r="F638" s="47">
        <v>35000000</v>
      </c>
      <c r="G638" s="41"/>
      <c r="H638" s="41"/>
      <c r="I638" s="41"/>
    </row>
    <row r="639" spans="1:9" ht="13.2" hidden="1">
      <c r="A639" s="48" t="s">
        <v>95</v>
      </c>
      <c r="B639" s="48" t="s">
        <v>3859</v>
      </c>
      <c r="C639" s="48" t="s">
        <v>3745</v>
      </c>
      <c r="D639" s="48" t="s">
        <v>3754</v>
      </c>
      <c r="E639" s="45" t="s">
        <v>716</v>
      </c>
      <c r="F639" s="47">
        <v>45000000</v>
      </c>
      <c r="G639" s="41"/>
      <c r="H639" s="41"/>
      <c r="I639" s="41"/>
    </row>
    <row r="640" spans="1:9" ht="13.2" hidden="1">
      <c r="A640" s="48" t="s">
        <v>95</v>
      </c>
      <c r="B640" s="48" t="s">
        <v>3859</v>
      </c>
      <c r="C640" s="48" t="s">
        <v>3752</v>
      </c>
      <c r="D640" s="45"/>
      <c r="E640" s="49" t="s">
        <v>717</v>
      </c>
      <c r="F640" s="47">
        <v>185000000</v>
      </c>
      <c r="G640" s="41"/>
      <c r="H640" s="41"/>
      <c r="I640" s="41"/>
    </row>
    <row r="641" spans="1:9" ht="13.2" hidden="1">
      <c r="A641" s="48" t="s">
        <v>95</v>
      </c>
      <c r="B641" s="48" t="s">
        <v>3859</v>
      </c>
      <c r="C641" s="48" t="s">
        <v>3752</v>
      </c>
      <c r="D641" s="48" t="s">
        <v>3728</v>
      </c>
      <c r="E641" s="45" t="s">
        <v>718</v>
      </c>
      <c r="F641" s="47">
        <v>100000000</v>
      </c>
      <c r="G641" s="41"/>
      <c r="H641" s="41"/>
      <c r="I641" s="41"/>
    </row>
    <row r="642" spans="1:9" ht="13.2" hidden="1">
      <c r="A642" s="48" t="s">
        <v>95</v>
      </c>
      <c r="B642" s="48" t="s">
        <v>3859</v>
      </c>
      <c r="C642" s="48" t="s">
        <v>3752</v>
      </c>
      <c r="D642" s="48" t="s">
        <v>3735</v>
      </c>
      <c r="E642" s="45" t="s">
        <v>719</v>
      </c>
      <c r="F642" s="47">
        <v>85000000</v>
      </c>
      <c r="G642" s="41"/>
      <c r="H642" s="41"/>
      <c r="I642" s="41"/>
    </row>
    <row r="643" spans="1:9" ht="13.2" hidden="1">
      <c r="A643" s="48" t="s">
        <v>95</v>
      </c>
      <c r="B643" s="48" t="s">
        <v>3859</v>
      </c>
      <c r="C643" s="48" t="s">
        <v>3807</v>
      </c>
      <c r="D643" s="45"/>
      <c r="E643" s="49" t="s">
        <v>720</v>
      </c>
      <c r="F643" s="47">
        <v>801366000</v>
      </c>
      <c r="G643" s="41"/>
      <c r="H643" s="41"/>
      <c r="I643" s="41"/>
    </row>
    <row r="644" spans="1:9" ht="26.4" hidden="1">
      <c r="A644" s="48" t="s">
        <v>95</v>
      </c>
      <c r="B644" s="48" t="s">
        <v>3859</v>
      </c>
      <c r="C644" s="48" t="s">
        <v>3807</v>
      </c>
      <c r="D644" s="48" t="s">
        <v>3744</v>
      </c>
      <c r="E644" s="45" t="s">
        <v>721</v>
      </c>
      <c r="F644" s="47">
        <v>325000000</v>
      </c>
      <c r="G644" s="41"/>
      <c r="H644" s="41"/>
      <c r="I644" s="41"/>
    </row>
    <row r="645" spans="1:9" ht="13.2" hidden="1">
      <c r="A645" s="48" t="s">
        <v>95</v>
      </c>
      <c r="B645" s="48" t="s">
        <v>3859</v>
      </c>
      <c r="C645" s="48" t="s">
        <v>3807</v>
      </c>
      <c r="D645" s="48" t="s">
        <v>3745</v>
      </c>
      <c r="E645" s="45" t="s">
        <v>722</v>
      </c>
      <c r="F645" s="47">
        <v>97900000</v>
      </c>
      <c r="G645" s="41"/>
      <c r="H645" s="41"/>
      <c r="I645" s="41"/>
    </row>
    <row r="646" spans="1:9" ht="39.6" hidden="1">
      <c r="A646" s="48" t="s">
        <v>95</v>
      </c>
      <c r="B646" s="48" t="s">
        <v>3859</v>
      </c>
      <c r="C646" s="48" t="s">
        <v>3807</v>
      </c>
      <c r="D646" s="48" t="s">
        <v>3752</v>
      </c>
      <c r="E646" s="51" t="s">
        <v>723</v>
      </c>
      <c r="F646" s="47">
        <v>273466000</v>
      </c>
      <c r="G646" s="41"/>
      <c r="H646" s="41"/>
      <c r="I646" s="41"/>
    </row>
    <row r="647" spans="1:9" ht="13.2" hidden="1">
      <c r="A647" s="48" t="s">
        <v>95</v>
      </c>
      <c r="B647" s="48" t="s">
        <v>3859</v>
      </c>
      <c r="C647" s="48" t="s">
        <v>3807</v>
      </c>
      <c r="D647" s="48" t="s">
        <v>3806</v>
      </c>
      <c r="E647" s="45" t="s">
        <v>724</v>
      </c>
      <c r="F647" s="47">
        <v>105000000</v>
      </c>
      <c r="G647" s="41"/>
      <c r="H647" s="41"/>
      <c r="I647" s="41"/>
    </row>
    <row r="648" spans="1:9" ht="13.2" hidden="1">
      <c r="A648" s="48" t="s">
        <v>95</v>
      </c>
      <c r="B648" s="48" t="s">
        <v>3859</v>
      </c>
      <c r="C648" s="48" t="s">
        <v>3737</v>
      </c>
      <c r="D648" s="45"/>
      <c r="E648" s="49" t="s">
        <v>725</v>
      </c>
      <c r="F648" s="47">
        <v>330000000</v>
      </c>
      <c r="G648" s="41"/>
      <c r="H648" s="41"/>
      <c r="I648" s="41"/>
    </row>
    <row r="649" spans="1:9" ht="26.4" hidden="1">
      <c r="A649" s="48" t="s">
        <v>95</v>
      </c>
      <c r="B649" s="48" t="s">
        <v>3859</v>
      </c>
      <c r="C649" s="48" t="s">
        <v>3737</v>
      </c>
      <c r="D649" s="48" t="s">
        <v>3736</v>
      </c>
      <c r="E649" s="45" t="s">
        <v>726</v>
      </c>
      <c r="F649" s="47">
        <v>90000000</v>
      </c>
      <c r="G649" s="41"/>
      <c r="H649" s="41"/>
      <c r="I649" s="41"/>
    </row>
    <row r="650" spans="1:9" ht="13.2" hidden="1">
      <c r="A650" s="48" t="s">
        <v>95</v>
      </c>
      <c r="B650" s="48" t="s">
        <v>3859</v>
      </c>
      <c r="C650" s="48" t="s">
        <v>3737</v>
      </c>
      <c r="D650" s="48" t="s">
        <v>3729</v>
      </c>
      <c r="E650" s="45" t="s">
        <v>727</v>
      </c>
      <c r="F650" s="47">
        <v>190000000</v>
      </c>
      <c r="G650" s="41"/>
      <c r="H650" s="41"/>
      <c r="I650" s="41"/>
    </row>
    <row r="651" spans="1:9" ht="26.4" hidden="1">
      <c r="A651" s="48" t="s">
        <v>95</v>
      </c>
      <c r="B651" s="48" t="s">
        <v>3859</v>
      </c>
      <c r="C651" s="48" t="s">
        <v>3737</v>
      </c>
      <c r="D651" s="48" t="s">
        <v>3761</v>
      </c>
      <c r="E651" s="45" t="s">
        <v>728</v>
      </c>
      <c r="F651" s="47">
        <v>50000000</v>
      </c>
      <c r="G651" s="41"/>
      <c r="H651" s="41"/>
      <c r="I651" s="41"/>
    </row>
    <row r="652" spans="1:9" ht="13.2" hidden="1">
      <c r="A652" s="48" t="s">
        <v>95</v>
      </c>
      <c r="B652" s="48" t="s">
        <v>3859</v>
      </c>
      <c r="C652" s="48" t="s">
        <v>3755</v>
      </c>
      <c r="D652" s="45"/>
      <c r="E652" s="49" t="s">
        <v>729</v>
      </c>
      <c r="F652" s="47">
        <v>225000000</v>
      </c>
      <c r="G652" s="41"/>
      <c r="H652" s="41"/>
      <c r="I652" s="41"/>
    </row>
    <row r="653" spans="1:9" ht="26.4" hidden="1">
      <c r="A653" s="48" t="s">
        <v>95</v>
      </c>
      <c r="B653" s="48" t="s">
        <v>3859</v>
      </c>
      <c r="C653" s="48" t="s">
        <v>3755</v>
      </c>
      <c r="D653" s="48" t="s">
        <v>3743</v>
      </c>
      <c r="E653" s="45" t="s">
        <v>730</v>
      </c>
      <c r="F653" s="47">
        <v>30000000</v>
      </c>
      <c r="G653" s="41"/>
      <c r="H653" s="41"/>
      <c r="I653" s="41"/>
    </row>
    <row r="654" spans="1:9" ht="26.4" hidden="1">
      <c r="A654" s="48" t="s">
        <v>95</v>
      </c>
      <c r="B654" s="48" t="s">
        <v>3859</v>
      </c>
      <c r="C654" s="48" t="s">
        <v>3755</v>
      </c>
      <c r="D654" s="48" t="s">
        <v>3729</v>
      </c>
      <c r="E654" s="45" t="s">
        <v>731</v>
      </c>
      <c r="F654" s="47">
        <v>60000000</v>
      </c>
      <c r="G654" s="41"/>
      <c r="H654" s="41"/>
      <c r="I654" s="41"/>
    </row>
    <row r="655" spans="1:9" ht="13.2" hidden="1">
      <c r="A655" s="48" t="s">
        <v>95</v>
      </c>
      <c r="B655" s="48" t="s">
        <v>3859</v>
      </c>
      <c r="C655" s="48" t="s">
        <v>3755</v>
      </c>
      <c r="D655" s="48" t="s">
        <v>3733</v>
      </c>
      <c r="E655" s="45" t="s">
        <v>732</v>
      </c>
      <c r="F655" s="47">
        <v>30000000</v>
      </c>
      <c r="G655" s="41"/>
      <c r="H655" s="41"/>
      <c r="I655" s="41"/>
    </row>
    <row r="656" spans="1:9" ht="26.4" hidden="1">
      <c r="A656" s="48" t="s">
        <v>95</v>
      </c>
      <c r="B656" s="48" t="s">
        <v>3859</v>
      </c>
      <c r="C656" s="48" t="s">
        <v>3755</v>
      </c>
      <c r="D656" s="48" t="s">
        <v>3734</v>
      </c>
      <c r="E656" s="45" t="s">
        <v>733</v>
      </c>
      <c r="F656" s="47">
        <v>20000000</v>
      </c>
      <c r="G656" s="41"/>
      <c r="H656" s="41"/>
      <c r="I656" s="41"/>
    </row>
    <row r="657" spans="1:9" ht="26.4" hidden="1">
      <c r="A657" s="48" t="s">
        <v>95</v>
      </c>
      <c r="B657" s="48" t="s">
        <v>3859</v>
      </c>
      <c r="C657" s="48" t="s">
        <v>3755</v>
      </c>
      <c r="D657" s="48" t="s">
        <v>3737</v>
      </c>
      <c r="E657" s="45" t="s">
        <v>734</v>
      </c>
      <c r="F657" s="47">
        <v>40000000</v>
      </c>
      <c r="G657" s="41"/>
      <c r="H657" s="41"/>
      <c r="I657" s="41"/>
    </row>
    <row r="658" spans="1:9" ht="26.4" hidden="1">
      <c r="A658" s="48" t="s">
        <v>95</v>
      </c>
      <c r="B658" s="48" t="s">
        <v>3859</v>
      </c>
      <c r="C658" s="48" t="s">
        <v>3755</v>
      </c>
      <c r="D658" s="48" t="s">
        <v>3755</v>
      </c>
      <c r="E658" s="45" t="s">
        <v>735</v>
      </c>
      <c r="F658" s="47">
        <v>15000000</v>
      </c>
      <c r="G658" s="41"/>
      <c r="H658" s="41"/>
      <c r="I658" s="41"/>
    </row>
    <row r="659" spans="1:9" ht="26.4" hidden="1">
      <c r="A659" s="48" t="s">
        <v>95</v>
      </c>
      <c r="B659" s="48" t="s">
        <v>3859</v>
      </c>
      <c r="C659" s="48" t="s">
        <v>3755</v>
      </c>
      <c r="D659" s="48" t="s">
        <v>3738</v>
      </c>
      <c r="E659" s="45" t="s">
        <v>736</v>
      </c>
      <c r="F659" s="47">
        <v>30000000</v>
      </c>
      <c r="G659" s="41"/>
      <c r="H659" s="41"/>
      <c r="I659" s="41"/>
    </row>
    <row r="660" spans="1:9" ht="26.4" hidden="1">
      <c r="A660" s="48" t="s">
        <v>95</v>
      </c>
      <c r="B660" s="48" t="s">
        <v>3859</v>
      </c>
      <c r="C660" s="48" t="s">
        <v>3738</v>
      </c>
      <c r="D660" s="45"/>
      <c r="E660" s="49" t="s">
        <v>737</v>
      </c>
      <c r="F660" s="47">
        <v>165000000</v>
      </c>
      <c r="G660" s="41"/>
      <c r="H660" s="41"/>
      <c r="I660" s="41"/>
    </row>
    <row r="661" spans="1:9" ht="26.4" hidden="1">
      <c r="A661" s="48" t="s">
        <v>95</v>
      </c>
      <c r="B661" s="48" t="s">
        <v>3859</v>
      </c>
      <c r="C661" s="48" t="s">
        <v>3738</v>
      </c>
      <c r="D661" s="48" t="s">
        <v>3728</v>
      </c>
      <c r="E661" s="45" t="s">
        <v>738</v>
      </c>
      <c r="F661" s="47">
        <v>50000000</v>
      </c>
      <c r="G661" s="41"/>
      <c r="H661" s="41"/>
      <c r="I661" s="41"/>
    </row>
    <row r="662" spans="1:9" ht="13.2" hidden="1">
      <c r="A662" s="48" t="s">
        <v>95</v>
      </c>
      <c r="B662" s="48" t="s">
        <v>3859</v>
      </c>
      <c r="C662" s="48" t="s">
        <v>3738</v>
      </c>
      <c r="D662" s="48" t="s">
        <v>3732</v>
      </c>
      <c r="E662" s="45" t="s">
        <v>739</v>
      </c>
      <c r="F662" s="47">
        <v>50000000</v>
      </c>
      <c r="G662" s="41"/>
      <c r="H662" s="41"/>
      <c r="I662" s="41"/>
    </row>
    <row r="663" spans="1:9" ht="26.4" hidden="1">
      <c r="A663" s="48" t="s">
        <v>95</v>
      </c>
      <c r="B663" s="48" t="s">
        <v>3859</v>
      </c>
      <c r="C663" s="48" t="s">
        <v>3738</v>
      </c>
      <c r="D663" s="48" t="s">
        <v>3734</v>
      </c>
      <c r="E663" s="45" t="s">
        <v>740</v>
      </c>
      <c r="F663" s="47">
        <v>65000000</v>
      </c>
      <c r="G663" s="41"/>
      <c r="H663" s="41"/>
      <c r="I663" s="41"/>
    </row>
    <row r="664" spans="1:9" ht="13.2" hidden="1">
      <c r="A664" s="48" t="s">
        <v>95</v>
      </c>
      <c r="B664" s="48" t="s">
        <v>3858</v>
      </c>
      <c r="C664" s="45"/>
      <c r="D664" s="45"/>
      <c r="E664" s="46" t="s">
        <v>89</v>
      </c>
      <c r="F664" s="47">
        <v>85000000</v>
      </c>
      <c r="G664" s="41"/>
      <c r="H664" s="41"/>
      <c r="I664" s="41"/>
    </row>
    <row r="665" spans="1:9" ht="26.4" hidden="1">
      <c r="A665" s="48" t="s">
        <v>95</v>
      </c>
      <c r="B665" s="48" t="s">
        <v>3858</v>
      </c>
      <c r="C665" s="48" t="s">
        <v>3738</v>
      </c>
      <c r="D665" s="45"/>
      <c r="E665" s="49" t="s">
        <v>737</v>
      </c>
      <c r="F665" s="47">
        <v>85000000</v>
      </c>
      <c r="G665" s="41"/>
      <c r="H665" s="41"/>
      <c r="I665" s="41"/>
    </row>
    <row r="666" spans="1:9" ht="26.4" hidden="1">
      <c r="A666" s="48" t="s">
        <v>95</v>
      </c>
      <c r="B666" s="48" t="s">
        <v>3858</v>
      </c>
      <c r="C666" s="48" t="s">
        <v>3738</v>
      </c>
      <c r="D666" s="48" t="s">
        <v>3735</v>
      </c>
      <c r="E666" s="51" t="s">
        <v>741</v>
      </c>
      <c r="F666" s="47">
        <v>15000000</v>
      </c>
      <c r="G666" s="41"/>
      <c r="H666" s="41"/>
      <c r="I666" s="41"/>
    </row>
    <row r="667" spans="1:9" ht="13.2" hidden="1">
      <c r="A667" s="48" t="s">
        <v>95</v>
      </c>
      <c r="B667" s="48" t="s">
        <v>3858</v>
      </c>
      <c r="C667" s="48" t="s">
        <v>3738</v>
      </c>
      <c r="D667" s="48" t="s">
        <v>3805</v>
      </c>
      <c r="E667" s="45" t="s">
        <v>742</v>
      </c>
      <c r="F667" s="47">
        <v>25000000</v>
      </c>
      <c r="G667" s="41"/>
      <c r="H667" s="41"/>
      <c r="I667" s="41"/>
    </row>
    <row r="668" spans="1:9" ht="13.2" hidden="1">
      <c r="A668" s="48" t="s">
        <v>95</v>
      </c>
      <c r="B668" s="48" t="s">
        <v>3858</v>
      </c>
      <c r="C668" s="48" t="s">
        <v>3738</v>
      </c>
      <c r="D668" s="48" t="s">
        <v>3733</v>
      </c>
      <c r="E668" s="45" t="s">
        <v>743</v>
      </c>
      <c r="F668" s="47">
        <v>45000000</v>
      </c>
      <c r="G668" s="41"/>
      <c r="H668" s="41"/>
      <c r="I668" s="41"/>
    </row>
    <row r="669" spans="1:9" ht="26.4" hidden="1">
      <c r="A669" s="48" t="s">
        <v>95</v>
      </c>
      <c r="B669" s="48" t="s">
        <v>3862</v>
      </c>
      <c r="C669" s="45"/>
      <c r="D669" s="45"/>
      <c r="E669" s="46" t="s">
        <v>97</v>
      </c>
      <c r="F669" s="47">
        <v>197353000</v>
      </c>
      <c r="G669" s="41"/>
      <c r="H669" s="41"/>
      <c r="I669" s="41"/>
    </row>
    <row r="670" spans="1:9" ht="13.2" hidden="1">
      <c r="A670" s="48" t="s">
        <v>95</v>
      </c>
      <c r="B670" s="48" t="s">
        <v>3862</v>
      </c>
      <c r="C670" s="48" t="s">
        <v>3807</v>
      </c>
      <c r="D670" s="45"/>
      <c r="E670" s="49" t="s">
        <v>720</v>
      </c>
      <c r="F670" s="47">
        <v>197353000</v>
      </c>
      <c r="G670" s="41"/>
      <c r="H670" s="41"/>
      <c r="I670" s="41"/>
    </row>
    <row r="671" spans="1:9" ht="13.2" hidden="1">
      <c r="A671" s="48" t="s">
        <v>95</v>
      </c>
      <c r="B671" s="48" t="s">
        <v>3862</v>
      </c>
      <c r="C671" s="48" t="s">
        <v>3807</v>
      </c>
      <c r="D671" s="48" t="s">
        <v>3734</v>
      </c>
      <c r="E671" s="45" t="s">
        <v>744</v>
      </c>
      <c r="F671" s="47">
        <v>197353000</v>
      </c>
      <c r="G671" s="41"/>
      <c r="H671" s="41"/>
      <c r="I671" s="41"/>
    </row>
    <row r="672" spans="1:9" ht="13.2" hidden="1">
      <c r="A672" s="48" t="s">
        <v>95</v>
      </c>
      <c r="B672" s="48" t="s">
        <v>3863</v>
      </c>
      <c r="C672" s="45"/>
      <c r="D672" s="45"/>
      <c r="E672" s="46" t="s">
        <v>98</v>
      </c>
      <c r="F672" s="47">
        <v>49259500</v>
      </c>
      <c r="G672" s="41"/>
      <c r="H672" s="41"/>
      <c r="I672" s="41"/>
    </row>
    <row r="673" spans="1:9" ht="26.4" hidden="1">
      <c r="A673" s="48" t="s">
        <v>95</v>
      </c>
      <c r="B673" s="48" t="s">
        <v>3863</v>
      </c>
      <c r="C673" s="48" t="s">
        <v>3738</v>
      </c>
      <c r="D673" s="45"/>
      <c r="E673" s="49" t="s">
        <v>737</v>
      </c>
      <c r="F673" s="47">
        <v>49259500</v>
      </c>
      <c r="G673" s="41"/>
      <c r="H673" s="41"/>
      <c r="I673" s="41"/>
    </row>
    <row r="674" spans="1:9" ht="13.2" hidden="1">
      <c r="A674" s="48" t="s">
        <v>95</v>
      </c>
      <c r="B674" s="48" t="s">
        <v>3863</v>
      </c>
      <c r="C674" s="48" t="s">
        <v>3738</v>
      </c>
      <c r="D674" s="48" t="s">
        <v>3806</v>
      </c>
      <c r="E674" s="45" t="s">
        <v>745</v>
      </c>
      <c r="F674" s="47">
        <v>23932500</v>
      </c>
      <c r="G674" s="41"/>
      <c r="H674" s="41"/>
      <c r="I674" s="41"/>
    </row>
    <row r="675" spans="1:9" ht="26.4" hidden="1">
      <c r="A675" s="48" t="s">
        <v>95</v>
      </c>
      <c r="B675" s="48" t="s">
        <v>3863</v>
      </c>
      <c r="C675" s="48" t="s">
        <v>3738</v>
      </c>
      <c r="D675" s="48" t="s">
        <v>3754</v>
      </c>
      <c r="E675" s="45" t="s">
        <v>746</v>
      </c>
      <c r="F675" s="47">
        <v>25327000</v>
      </c>
      <c r="G675" s="41"/>
      <c r="H675" s="41"/>
      <c r="I675" s="41"/>
    </row>
    <row r="676" spans="1:9" ht="13.2">
      <c r="A676" s="48" t="s">
        <v>99</v>
      </c>
      <c r="B676" s="45"/>
      <c r="C676" s="45"/>
      <c r="D676" s="45"/>
      <c r="E676" s="46" t="s">
        <v>100</v>
      </c>
      <c r="F676" s="47">
        <v>2629050000</v>
      </c>
      <c r="G676" s="41"/>
      <c r="H676" s="41"/>
      <c r="I676" s="41"/>
    </row>
    <row r="677" spans="1:9" ht="13.2" hidden="1">
      <c r="A677" s="48" t="s">
        <v>99</v>
      </c>
      <c r="B677" s="48" t="s">
        <v>3864</v>
      </c>
      <c r="C677" s="45"/>
      <c r="D677" s="45"/>
      <c r="E677" s="46" t="s">
        <v>101</v>
      </c>
      <c r="F677" s="47">
        <v>2629050000</v>
      </c>
      <c r="G677" s="41"/>
      <c r="H677" s="41"/>
      <c r="I677" s="41"/>
    </row>
    <row r="678" spans="1:9" ht="13.2" hidden="1">
      <c r="A678" s="48" t="s">
        <v>99</v>
      </c>
      <c r="B678" s="48" t="s">
        <v>3864</v>
      </c>
      <c r="C678" s="48" t="s">
        <v>3726</v>
      </c>
      <c r="D678" s="45"/>
      <c r="E678" s="49" t="s">
        <v>187</v>
      </c>
      <c r="F678" s="47">
        <v>479950000</v>
      </c>
      <c r="G678" s="41"/>
      <c r="H678" s="41"/>
      <c r="I678" s="41"/>
    </row>
    <row r="679" spans="1:9" ht="13.2" hidden="1">
      <c r="A679" s="48" t="s">
        <v>99</v>
      </c>
      <c r="B679" s="48" t="s">
        <v>3864</v>
      </c>
      <c r="C679" s="48" t="s">
        <v>3726</v>
      </c>
      <c r="D679" s="48" t="s">
        <v>3726</v>
      </c>
      <c r="E679" s="45" t="s">
        <v>188</v>
      </c>
      <c r="F679" s="47">
        <v>750000</v>
      </c>
      <c r="G679" s="41"/>
      <c r="H679" s="41"/>
      <c r="I679" s="41"/>
    </row>
    <row r="680" spans="1:9" ht="26.4" hidden="1">
      <c r="A680" s="48" t="s">
        <v>99</v>
      </c>
      <c r="B680" s="48" t="s">
        <v>3864</v>
      </c>
      <c r="C680" s="48" t="s">
        <v>3726</v>
      </c>
      <c r="D680" s="48" t="s">
        <v>3727</v>
      </c>
      <c r="E680" s="45" t="s">
        <v>189</v>
      </c>
      <c r="F680" s="47">
        <v>152800000</v>
      </c>
      <c r="G680" s="41"/>
      <c r="H680" s="41"/>
      <c r="I680" s="41"/>
    </row>
    <row r="681" spans="1:9" ht="26.4" hidden="1">
      <c r="A681" s="48" t="s">
        <v>99</v>
      </c>
      <c r="B681" s="48" t="s">
        <v>3864</v>
      </c>
      <c r="C681" s="48" t="s">
        <v>3726</v>
      </c>
      <c r="D681" s="48" t="s">
        <v>3728</v>
      </c>
      <c r="E681" s="45" t="s">
        <v>190</v>
      </c>
      <c r="F681" s="47">
        <v>14600000</v>
      </c>
      <c r="G681" s="41"/>
      <c r="H681" s="41"/>
      <c r="I681" s="41"/>
    </row>
    <row r="682" spans="1:9" ht="13.2" hidden="1">
      <c r="A682" s="48" t="s">
        <v>99</v>
      </c>
      <c r="B682" s="48" t="s">
        <v>3864</v>
      </c>
      <c r="C682" s="48" t="s">
        <v>3726</v>
      </c>
      <c r="D682" s="48" t="s">
        <v>3805</v>
      </c>
      <c r="E682" s="45" t="s">
        <v>362</v>
      </c>
      <c r="F682" s="47">
        <v>600000</v>
      </c>
      <c r="G682" s="41"/>
      <c r="H682" s="41"/>
      <c r="I682" s="41"/>
    </row>
    <row r="683" spans="1:9" ht="13.2" hidden="1">
      <c r="A683" s="48" t="s">
        <v>99</v>
      </c>
      <c r="B683" s="48" t="s">
        <v>3864</v>
      </c>
      <c r="C683" s="48" t="s">
        <v>3726</v>
      </c>
      <c r="D683" s="48" t="s">
        <v>3736</v>
      </c>
      <c r="E683" s="45" t="s">
        <v>747</v>
      </c>
      <c r="F683" s="47">
        <v>5000000</v>
      </c>
      <c r="G683" s="41"/>
      <c r="H683" s="41"/>
      <c r="I683" s="41"/>
    </row>
    <row r="684" spans="1:9" ht="13.2" hidden="1">
      <c r="A684" s="48" t="s">
        <v>99</v>
      </c>
      <c r="B684" s="48" t="s">
        <v>3864</v>
      </c>
      <c r="C684" s="48" t="s">
        <v>3726</v>
      </c>
      <c r="D684" s="48" t="s">
        <v>3729</v>
      </c>
      <c r="E684" s="45" t="s">
        <v>191</v>
      </c>
      <c r="F684" s="47">
        <v>22500000</v>
      </c>
      <c r="G684" s="41"/>
      <c r="H684" s="41"/>
      <c r="I684" s="41"/>
    </row>
    <row r="685" spans="1:9" ht="13.2" hidden="1">
      <c r="A685" s="48" t="s">
        <v>99</v>
      </c>
      <c r="B685" s="48" t="s">
        <v>3864</v>
      </c>
      <c r="C685" s="48" t="s">
        <v>3726</v>
      </c>
      <c r="D685" s="48" t="s">
        <v>3730</v>
      </c>
      <c r="E685" s="45" t="s">
        <v>192</v>
      </c>
      <c r="F685" s="47">
        <v>15000000</v>
      </c>
      <c r="G685" s="41"/>
      <c r="H685" s="41"/>
      <c r="I685" s="41"/>
    </row>
    <row r="686" spans="1:9" ht="26.4" hidden="1">
      <c r="A686" s="48" t="s">
        <v>99</v>
      </c>
      <c r="B686" s="48" t="s">
        <v>3864</v>
      </c>
      <c r="C686" s="48" t="s">
        <v>3726</v>
      </c>
      <c r="D686" s="48" t="s">
        <v>3731</v>
      </c>
      <c r="E686" s="45" t="s">
        <v>193</v>
      </c>
      <c r="F686" s="47">
        <v>5000000</v>
      </c>
      <c r="G686" s="41"/>
      <c r="H686" s="41"/>
      <c r="I686" s="41"/>
    </row>
    <row r="687" spans="1:9" ht="13.2" hidden="1">
      <c r="A687" s="48" t="s">
        <v>99</v>
      </c>
      <c r="B687" s="48" t="s">
        <v>3864</v>
      </c>
      <c r="C687" s="48" t="s">
        <v>3726</v>
      </c>
      <c r="D687" s="48" t="s">
        <v>3753</v>
      </c>
      <c r="E687" s="45" t="s">
        <v>475</v>
      </c>
      <c r="F687" s="47">
        <v>42300000</v>
      </c>
      <c r="G687" s="41"/>
      <c r="H687" s="41"/>
      <c r="I687" s="41"/>
    </row>
    <row r="688" spans="1:9" ht="13.2" hidden="1">
      <c r="A688" s="48" t="s">
        <v>99</v>
      </c>
      <c r="B688" s="48" t="s">
        <v>3864</v>
      </c>
      <c r="C688" s="48" t="s">
        <v>3726</v>
      </c>
      <c r="D688" s="48" t="s">
        <v>3732</v>
      </c>
      <c r="E688" s="45" t="s">
        <v>194</v>
      </c>
      <c r="F688" s="47">
        <v>55400000</v>
      </c>
      <c r="G688" s="41"/>
      <c r="H688" s="41"/>
      <c r="I688" s="41"/>
    </row>
    <row r="689" spans="1:9" ht="26.4" hidden="1">
      <c r="A689" s="48" t="s">
        <v>99</v>
      </c>
      <c r="B689" s="48" t="s">
        <v>3864</v>
      </c>
      <c r="C689" s="48" t="s">
        <v>3726</v>
      </c>
      <c r="D689" s="48" t="s">
        <v>3745</v>
      </c>
      <c r="E689" s="45" t="s">
        <v>363</v>
      </c>
      <c r="F689" s="47">
        <v>22000000</v>
      </c>
      <c r="G689" s="41"/>
      <c r="H689" s="41"/>
      <c r="I689" s="41"/>
    </row>
    <row r="690" spans="1:9" ht="13.2" hidden="1">
      <c r="A690" s="48" t="s">
        <v>99</v>
      </c>
      <c r="B690" s="48" t="s">
        <v>3864</v>
      </c>
      <c r="C690" s="48" t="s">
        <v>3726</v>
      </c>
      <c r="D690" s="48" t="s">
        <v>3733</v>
      </c>
      <c r="E690" s="45" t="s">
        <v>195</v>
      </c>
      <c r="F690" s="47">
        <v>64000000</v>
      </c>
      <c r="G690" s="41"/>
      <c r="H690" s="41"/>
      <c r="I690" s="41"/>
    </row>
    <row r="691" spans="1:9" ht="13.2" hidden="1">
      <c r="A691" s="48" t="s">
        <v>99</v>
      </c>
      <c r="B691" s="48" t="s">
        <v>3864</v>
      </c>
      <c r="C691" s="48" t="s">
        <v>3726</v>
      </c>
      <c r="D691" s="48" t="s">
        <v>3734</v>
      </c>
      <c r="E691" s="45" t="s">
        <v>197</v>
      </c>
      <c r="F691" s="47">
        <v>80000000</v>
      </c>
      <c r="G691" s="41"/>
      <c r="H691" s="41"/>
      <c r="I691" s="41"/>
    </row>
    <row r="692" spans="1:9" ht="26.4" hidden="1">
      <c r="A692" s="48" t="s">
        <v>99</v>
      </c>
      <c r="B692" s="48" t="s">
        <v>3864</v>
      </c>
      <c r="C692" s="48" t="s">
        <v>3727</v>
      </c>
      <c r="D692" s="45"/>
      <c r="E692" s="49" t="s">
        <v>198</v>
      </c>
      <c r="F692" s="47">
        <v>124100000</v>
      </c>
      <c r="G692" s="41"/>
      <c r="H692" s="41"/>
      <c r="I692" s="41"/>
    </row>
    <row r="693" spans="1:9" ht="13.2" hidden="1">
      <c r="A693" s="48" t="s">
        <v>99</v>
      </c>
      <c r="B693" s="48" t="s">
        <v>3864</v>
      </c>
      <c r="C693" s="48" t="s">
        <v>3727</v>
      </c>
      <c r="D693" s="48" t="s">
        <v>3736</v>
      </c>
      <c r="E693" s="45" t="s">
        <v>200</v>
      </c>
      <c r="F693" s="47">
        <v>35000000</v>
      </c>
      <c r="G693" s="41"/>
      <c r="H693" s="41"/>
      <c r="I693" s="41"/>
    </row>
    <row r="694" spans="1:9" ht="13.2" hidden="1">
      <c r="A694" s="48" t="s">
        <v>99</v>
      </c>
      <c r="B694" s="48" t="s">
        <v>3864</v>
      </c>
      <c r="C694" s="48" t="s">
        <v>3727</v>
      </c>
      <c r="D694" s="48" t="s">
        <v>3737</v>
      </c>
      <c r="E694" s="45" t="s">
        <v>201</v>
      </c>
      <c r="F694" s="47">
        <v>17500000</v>
      </c>
      <c r="G694" s="41"/>
      <c r="H694" s="41"/>
      <c r="I694" s="41"/>
    </row>
    <row r="695" spans="1:9" ht="26.4" hidden="1">
      <c r="A695" s="48" t="s">
        <v>99</v>
      </c>
      <c r="B695" s="48" t="s">
        <v>3864</v>
      </c>
      <c r="C695" s="48" t="s">
        <v>3727</v>
      </c>
      <c r="D695" s="48" t="s">
        <v>3738</v>
      </c>
      <c r="E695" s="45" t="s">
        <v>202</v>
      </c>
      <c r="F695" s="47">
        <v>53600000</v>
      </c>
      <c r="G695" s="41"/>
      <c r="H695" s="41"/>
      <c r="I695" s="41"/>
    </row>
    <row r="696" spans="1:9" ht="13.2" hidden="1">
      <c r="A696" s="48" t="s">
        <v>99</v>
      </c>
      <c r="B696" s="48" t="s">
        <v>3864</v>
      </c>
      <c r="C696" s="48" t="s">
        <v>3727</v>
      </c>
      <c r="D696" s="48" t="s">
        <v>3740</v>
      </c>
      <c r="E696" s="45" t="s">
        <v>204</v>
      </c>
      <c r="F696" s="47">
        <v>3000000</v>
      </c>
      <c r="G696" s="41"/>
      <c r="H696" s="41"/>
      <c r="I696" s="41"/>
    </row>
    <row r="697" spans="1:9" ht="26.4" hidden="1">
      <c r="A697" s="48" t="s">
        <v>99</v>
      </c>
      <c r="B697" s="48" t="s">
        <v>3864</v>
      </c>
      <c r="C697" s="48" t="s">
        <v>3727</v>
      </c>
      <c r="D697" s="48" t="s">
        <v>3821</v>
      </c>
      <c r="E697" s="45" t="s">
        <v>748</v>
      </c>
      <c r="F697" s="47">
        <v>10000000</v>
      </c>
      <c r="G697" s="41"/>
      <c r="H697" s="41"/>
      <c r="I697" s="41"/>
    </row>
    <row r="698" spans="1:9" ht="13.2" hidden="1">
      <c r="A698" s="48" t="s">
        <v>99</v>
      </c>
      <c r="B698" s="48" t="s">
        <v>3864</v>
      </c>
      <c r="C698" s="48" t="s">
        <v>3727</v>
      </c>
      <c r="D698" s="48" t="s">
        <v>3822</v>
      </c>
      <c r="E698" s="45" t="s">
        <v>749</v>
      </c>
      <c r="F698" s="47">
        <v>5000000</v>
      </c>
      <c r="G698" s="41"/>
      <c r="H698" s="41"/>
      <c r="I698" s="41"/>
    </row>
    <row r="699" spans="1:9" ht="26.4" hidden="1">
      <c r="A699" s="48" t="s">
        <v>99</v>
      </c>
      <c r="B699" s="48" t="s">
        <v>3864</v>
      </c>
      <c r="C699" s="48" t="s">
        <v>3743</v>
      </c>
      <c r="D699" s="45"/>
      <c r="E699" s="49" t="s">
        <v>207</v>
      </c>
      <c r="F699" s="47">
        <v>76296000</v>
      </c>
      <c r="G699" s="41"/>
      <c r="H699" s="41"/>
      <c r="I699" s="41"/>
    </row>
    <row r="700" spans="1:9" ht="13.2" hidden="1">
      <c r="A700" s="48" t="s">
        <v>99</v>
      </c>
      <c r="B700" s="48" t="s">
        <v>3864</v>
      </c>
      <c r="C700" s="48" t="s">
        <v>3743</v>
      </c>
      <c r="D700" s="48" t="s">
        <v>3726</v>
      </c>
      <c r="E700" s="45" t="s">
        <v>369</v>
      </c>
      <c r="F700" s="47">
        <v>45000000</v>
      </c>
      <c r="G700" s="41"/>
      <c r="H700" s="41"/>
      <c r="I700" s="41"/>
    </row>
    <row r="701" spans="1:9" ht="26.4" hidden="1">
      <c r="A701" s="48" t="s">
        <v>99</v>
      </c>
      <c r="B701" s="48" t="s">
        <v>3864</v>
      </c>
      <c r="C701" s="48" t="s">
        <v>3743</v>
      </c>
      <c r="D701" s="48" t="s">
        <v>3744</v>
      </c>
      <c r="E701" s="45" t="s">
        <v>208</v>
      </c>
      <c r="F701" s="47">
        <v>16296000</v>
      </c>
      <c r="G701" s="41"/>
      <c r="H701" s="41"/>
      <c r="I701" s="41"/>
    </row>
    <row r="702" spans="1:9" ht="13.2" hidden="1">
      <c r="A702" s="48" t="s">
        <v>99</v>
      </c>
      <c r="B702" s="48" t="s">
        <v>3864</v>
      </c>
      <c r="C702" s="48" t="s">
        <v>3743</v>
      </c>
      <c r="D702" s="48" t="s">
        <v>3728</v>
      </c>
      <c r="E702" s="45" t="s">
        <v>750</v>
      </c>
      <c r="F702" s="47">
        <v>15000000</v>
      </c>
      <c r="G702" s="41"/>
      <c r="H702" s="41"/>
      <c r="I702" s="41"/>
    </row>
    <row r="703" spans="1:9" ht="26.4" hidden="1">
      <c r="A703" s="48" t="s">
        <v>99</v>
      </c>
      <c r="B703" s="48" t="s">
        <v>3864</v>
      </c>
      <c r="C703" s="48" t="s">
        <v>3728</v>
      </c>
      <c r="D703" s="45"/>
      <c r="E703" s="50" t="s">
        <v>209</v>
      </c>
      <c r="F703" s="47">
        <v>143704000</v>
      </c>
      <c r="G703" s="41"/>
      <c r="H703" s="41"/>
      <c r="I703" s="41"/>
    </row>
    <row r="704" spans="1:9" ht="26.4" hidden="1">
      <c r="A704" s="48" t="s">
        <v>99</v>
      </c>
      <c r="B704" s="48" t="s">
        <v>3864</v>
      </c>
      <c r="C704" s="48" t="s">
        <v>3728</v>
      </c>
      <c r="D704" s="48" t="s">
        <v>3726</v>
      </c>
      <c r="E704" s="45" t="s">
        <v>210</v>
      </c>
      <c r="F704" s="47">
        <v>22051000</v>
      </c>
      <c r="G704" s="41"/>
      <c r="H704" s="41"/>
      <c r="I704" s="41"/>
    </row>
    <row r="705" spans="1:9" ht="13.2" hidden="1">
      <c r="A705" s="48" t="s">
        <v>99</v>
      </c>
      <c r="B705" s="48" t="s">
        <v>3864</v>
      </c>
      <c r="C705" s="48" t="s">
        <v>3728</v>
      </c>
      <c r="D705" s="48" t="s">
        <v>3731</v>
      </c>
      <c r="E705" s="45" t="s">
        <v>211</v>
      </c>
      <c r="F705" s="47">
        <v>105000000</v>
      </c>
      <c r="G705" s="41"/>
      <c r="H705" s="41"/>
      <c r="I705" s="41"/>
    </row>
    <row r="706" spans="1:9" ht="26.4" hidden="1">
      <c r="A706" s="48" t="s">
        <v>99</v>
      </c>
      <c r="B706" s="48" t="s">
        <v>3864</v>
      </c>
      <c r="C706" s="48" t="s">
        <v>3728</v>
      </c>
      <c r="D706" s="48" t="s">
        <v>3733</v>
      </c>
      <c r="E706" s="45" t="s">
        <v>751</v>
      </c>
      <c r="F706" s="47">
        <v>16653000</v>
      </c>
      <c r="G706" s="41"/>
      <c r="H706" s="41"/>
      <c r="I706" s="41"/>
    </row>
    <row r="707" spans="1:9" ht="26.4" hidden="1">
      <c r="A707" s="48" t="s">
        <v>99</v>
      </c>
      <c r="B707" s="48" t="s">
        <v>3864</v>
      </c>
      <c r="C707" s="48" t="s">
        <v>3745</v>
      </c>
      <c r="D707" s="45"/>
      <c r="E707" s="49" t="s">
        <v>752</v>
      </c>
      <c r="F707" s="47">
        <v>341800000</v>
      </c>
      <c r="G707" s="41"/>
      <c r="H707" s="41"/>
      <c r="I707" s="41"/>
    </row>
    <row r="708" spans="1:9" ht="26.4" hidden="1">
      <c r="A708" s="48" t="s">
        <v>99</v>
      </c>
      <c r="B708" s="48" t="s">
        <v>3864</v>
      </c>
      <c r="C708" s="48" t="s">
        <v>3745</v>
      </c>
      <c r="D708" s="48" t="s">
        <v>3744</v>
      </c>
      <c r="E708" s="45" t="s">
        <v>753</v>
      </c>
      <c r="F708" s="47">
        <v>15000000</v>
      </c>
      <c r="G708" s="41"/>
      <c r="H708" s="41"/>
      <c r="I708" s="41"/>
    </row>
    <row r="709" spans="1:9" ht="13.2" hidden="1">
      <c r="A709" s="48" t="s">
        <v>99</v>
      </c>
      <c r="B709" s="48" t="s">
        <v>3864</v>
      </c>
      <c r="C709" s="48" t="s">
        <v>3745</v>
      </c>
      <c r="D709" s="48" t="s">
        <v>3804</v>
      </c>
      <c r="E709" s="45" t="s">
        <v>754</v>
      </c>
      <c r="F709" s="47">
        <v>12000000</v>
      </c>
      <c r="G709" s="41"/>
      <c r="H709" s="41"/>
      <c r="I709" s="41"/>
    </row>
    <row r="710" spans="1:9" ht="13.2" hidden="1">
      <c r="A710" s="48" t="s">
        <v>99</v>
      </c>
      <c r="B710" s="48" t="s">
        <v>3864</v>
      </c>
      <c r="C710" s="48" t="s">
        <v>3745</v>
      </c>
      <c r="D710" s="48" t="s">
        <v>3735</v>
      </c>
      <c r="E710" s="45" t="s">
        <v>755</v>
      </c>
      <c r="F710" s="47">
        <v>314800000</v>
      </c>
      <c r="G710" s="41"/>
      <c r="H710" s="41"/>
      <c r="I710" s="41"/>
    </row>
    <row r="711" spans="1:9" ht="26.4" hidden="1">
      <c r="A711" s="48" t="s">
        <v>99</v>
      </c>
      <c r="B711" s="48" t="s">
        <v>3864</v>
      </c>
      <c r="C711" s="48" t="s">
        <v>3752</v>
      </c>
      <c r="D711" s="45"/>
      <c r="E711" s="49" t="s">
        <v>756</v>
      </c>
      <c r="F711" s="47">
        <v>316700000</v>
      </c>
      <c r="G711" s="41"/>
      <c r="H711" s="41"/>
      <c r="I711" s="41"/>
    </row>
    <row r="712" spans="1:9" ht="26.4" hidden="1">
      <c r="A712" s="48" t="s">
        <v>99</v>
      </c>
      <c r="B712" s="48" t="s">
        <v>3864</v>
      </c>
      <c r="C712" s="48" t="s">
        <v>3752</v>
      </c>
      <c r="D712" s="48" t="s">
        <v>3726</v>
      </c>
      <c r="E712" s="45" t="s">
        <v>757</v>
      </c>
      <c r="F712" s="47">
        <v>84100000</v>
      </c>
      <c r="G712" s="41"/>
      <c r="H712" s="41"/>
      <c r="I712" s="41"/>
    </row>
    <row r="713" spans="1:9" ht="26.4" hidden="1">
      <c r="A713" s="48" t="s">
        <v>99</v>
      </c>
      <c r="B713" s="48" t="s">
        <v>3864</v>
      </c>
      <c r="C713" s="48" t="s">
        <v>3752</v>
      </c>
      <c r="D713" s="48" t="s">
        <v>3727</v>
      </c>
      <c r="E713" s="45" t="s">
        <v>758</v>
      </c>
      <c r="F713" s="47">
        <v>15000000</v>
      </c>
      <c r="G713" s="41"/>
      <c r="H713" s="41"/>
      <c r="I713" s="41"/>
    </row>
    <row r="714" spans="1:9" ht="13.2" hidden="1">
      <c r="A714" s="48" t="s">
        <v>99</v>
      </c>
      <c r="B714" s="48" t="s">
        <v>3864</v>
      </c>
      <c r="C714" s="48" t="s">
        <v>3752</v>
      </c>
      <c r="D714" s="48" t="s">
        <v>3804</v>
      </c>
      <c r="E714" s="45" t="s">
        <v>759</v>
      </c>
      <c r="F714" s="47">
        <v>15000000</v>
      </c>
      <c r="G714" s="41"/>
      <c r="H714" s="41"/>
      <c r="I714" s="41"/>
    </row>
    <row r="715" spans="1:9" ht="13.2" hidden="1">
      <c r="A715" s="48" t="s">
        <v>99</v>
      </c>
      <c r="B715" s="48" t="s">
        <v>3864</v>
      </c>
      <c r="C715" s="48" t="s">
        <v>3752</v>
      </c>
      <c r="D715" s="48" t="s">
        <v>3743</v>
      </c>
      <c r="E715" s="45" t="s">
        <v>760</v>
      </c>
      <c r="F715" s="47">
        <v>121000000</v>
      </c>
      <c r="G715" s="41"/>
      <c r="H715" s="41"/>
      <c r="I715" s="41"/>
    </row>
    <row r="716" spans="1:9" ht="13.2" hidden="1">
      <c r="A716" s="48" t="s">
        <v>99</v>
      </c>
      <c r="B716" s="48" t="s">
        <v>3864</v>
      </c>
      <c r="C716" s="48" t="s">
        <v>3752</v>
      </c>
      <c r="D716" s="48" t="s">
        <v>3728</v>
      </c>
      <c r="E716" s="45" t="s">
        <v>761</v>
      </c>
      <c r="F716" s="47">
        <v>20000000</v>
      </c>
      <c r="G716" s="41"/>
      <c r="H716" s="41"/>
      <c r="I716" s="41"/>
    </row>
    <row r="717" spans="1:9" ht="26.4" hidden="1">
      <c r="A717" s="48" t="s">
        <v>99</v>
      </c>
      <c r="B717" s="48" t="s">
        <v>3864</v>
      </c>
      <c r="C717" s="48" t="s">
        <v>3752</v>
      </c>
      <c r="D717" s="48" t="s">
        <v>3735</v>
      </c>
      <c r="E717" s="51" t="s">
        <v>762</v>
      </c>
      <c r="F717" s="47">
        <v>20000000</v>
      </c>
      <c r="G717" s="41"/>
      <c r="H717" s="41"/>
      <c r="I717" s="41"/>
    </row>
    <row r="718" spans="1:9" ht="13.2" hidden="1">
      <c r="A718" s="48" t="s">
        <v>99</v>
      </c>
      <c r="B718" s="48" t="s">
        <v>3864</v>
      </c>
      <c r="C718" s="48" t="s">
        <v>3752</v>
      </c>
      <c r="D718" s="48" t="s">
        <v>3805</v>
      </c>
      <c r="E718" s="45" t="s">
        <v>763</v>
      </c>
      <c r="F718" s="47">
        <v>33600000</v>
      </c>
      <c r="G718" s="41"/>
      <c r="H718" s="41"/>
      <c r="I718" s="41"/>
    </row>
    <row r="719" spans="1:9" ht="13.2" hidden="1">
      <c r="A719" s="48" t="s">
        <v>99</v>
      </c>
      <c r="B719" s="48" t="s">
        <v>3864</v>
      </c>
      <c r="C719" s="48" t="s">
        <v>3752</v>
      </c>
      <c r="D719" s="48" t="s">
        <v>3736</v>
      </c>
      <c r="E719" s="45" t="s">
        <v>764</v>
      </c>
      <c r="F719" s="47">
        <v>8000000</v>
      </c>
      <c r="G719" s="41"/>
      <c r="H719" s="41"/>
      <c r="I719" s="41"/>
    </row>
    <row r="720" spans="1:9" ht="13.2" hidden="1">
      <c r="A720" s="48" t="s">
        <v>99</v>
      </c>
      <c r="B720" s="48" t="s">
        <v>3864</v>
      </c>
      <c r="C720" s="48" t="s">
        <v>3733</v>
      </c>
      <c r="D720" s="45"/>
      <c r="E720" s="49" t="s">
        <v>765</v>
      </c>
      <c r="F720" s="47">
        <v>360400000</v>
      </c>
      <c r="G720" s="41"/>
      <c r="H720" s="41"/>
      <c r="I720" s="41"/>
    </row>
    <row r="721" spans="1:9" ht="26.4" hidden="1">
      <c r="A721" s="48" t="s">
        <v>99</v>
      </c>
      <c r="B721" s="48" t="s">
        <v>3864</v>
      </c>
      <c r="C721" s="48" t="s">
        <v>3733</v>
      </c>
      <c r="D721" s="48" t="s">
        <v>3726</v>
      </c>
      <c r="E721" s="51" t="s">
        <v>766</v>
      </c>
      <c r="F721" s="47">
        <v>10500000</v>
      </c>
      <c r="G721" s="41"/>
      <c r="H721" s="41"/>
      <c r="I721" s="41"/>
    </row>
    <row r="722" spans="1:9" ht="26.4" hidden="1">
      <c r="A722" s="48" t="s">
        <v>99</v>
      </c>
      <c r="B722" s="48" t="s">
        <v>3864</v>
      </c>
      <c r="C722" s="48" t="s">
        <v>3733</v>
      </c>
      <c r="D722" s="48" t="s">
        <v>3729</v>
      </c>
      <c r="E722" s="45" t="s">
        <v>767</v>
      </c>
      <c r="F722" s="47">
        <v>41900000</v>
      </c>
      <c r="G722" s="41"/>
      <c r="H722" s="41"/>
      <c r="I722" s="41"/>
    </row>
    <row r="723" spans="1:9" ht="13.2" hidden="1">
      <c r="A723" s="48" t="s">
        <v>99</v>
      </c>
      <c r="B723" s="48" t="s">
        <v>3864</v>
      </c>
      <c r="C723" s="48" t="s">
        <v>3733</v>
      </c>
      <c r="D723" s="48" t="s">
        <v>3753</v>
      </c>
      <c r="E723" s="45" t="s">
        <v>768</v>
      </c>
      <c r="F723" s="47">
        <v>115000000</v>
      </c>
      <c r="G723" s="41"/>
      <c r="H723" s="41"/>
      <c r="I723" s="41"/>
    </row>
    <row r="724" spans="1:9" ht="39.6" hidden="1">
      <c r="A724" s="48" t="s">
        <v>99</v>
      </c>
      <c r="B724" s="48" t="s">
        <v>3864</v>
      </c>
      <c r="C724" s="48" t="s">
        <v>3733</v>
      </c>
      <c r="D724" s="48" t="s">
        <v>3745</v>
      </c>
      <c r="E724" s="51" t="s">
        <v>769</v>
      </c>
      <c r="F724" s="47">
        <v>18000000</v>
      </c>
      <c r="G724" s="41"/>
      <c r="H724" s="41"/>
      <c r="I724" s="41"/>
    </row>
    <row r="725" spans="1:9" ht="13.2" hidden="1">
      <c r="A725" s="48" t="s">
        <v>99</v>
      </c>
      <c r="B725" s="48" t="s">
        <v>3864</v>
      </c>
      <c r="C725" s="48" t="s">
        <v>3733</v>
      </c>
      <c r="D725" s="48" t="s">
        <v>3734</v>
      </c>
      <c r="E725" s="45" t="s">
        <v>770</v>
      </c>
      <c r="F725" s="47">
        <v>20000000</v>
      </c>
      <c r="G725" s="41"/>
      <c r="H725" s="41"/>
      <c r="I725" s="41"/>
    </row>
    <row r="726" spans="1:9" ht="13.2" hidden="1">
      <c r="A726" s="48" t="s">
        <v>99</v>
      </c>
      <c r="B726" s="48" t="s">
        <v>3864</v>
      </c>
      <c r="C726" s="48" t="s">
        <v>3733</v>
      </c>
      <c r="D726" s="48" t="s">
        <v>3806</v>
      </c>
      <c r="E726" s="45" t="s">
        <v>771</v>
      </c>
      <c r="F726" s="47">
        <v>125000000</v>
      </c>
      <c r="G726" s="41"/>
      <c r="H726" s="41"/>
      <c r="I726" s="41"/>
    </row>
    <row r="727" spans="1:9" ht="26.4" hidden="1">
      <c r="A727" s="48" t="s">
        <v>99</v>
      </c>
      <c r="B727" s="48" t="s">
        <v>3864</v>
      </c>
      <c r="C727" s="48" t="s">
        <v>3733</v>
      </c>
      <c r="D727" s="48" t="s">
        <v>3754</v>
      </c>
      <c r="E727" s="45" t="s">
        <v>772</v>
      </c>
      <c r="F727" s="47">
        <v>30000000</v>
      </c>
      <c r="G727" s="41"/>
      <c r="H727" s="41"/>
      <c r="I727" s="41"/>
    </row>
    <row r="728" spans="1:9" ht="13.2" hidden="1">
      <c r="A728" s="48" t="s">
        <v>99</v>
      </c>
      <c r="B728" s="48" t="s">
        <v>3864</v>
      </c>
      <c r="C728" s="48" t="s">
        <v>3806</v>
      </c>
      <c r="D728" s="45"/>
      <c r="E728" s="49" t="s">
        <v>773</v>
      </c>
      <c r="F728" s="47">
        <v>325700000</v>
      </c>
      <c r="G728" s="41"/>
      <c r="H728" s="41"/>
      <c r="I728" s="41"/>
    </row>
    <row r="729" spans="1:9" ht="13.2" hidden="1">
      <c r="A729" s="48" t="s">
        <v>99</v>
      </c>
      <c r="B729" s="48" t="s">
        <v>3864</v>
      </c>
      <c r="C729" s="48" t="s">
        <v>3806</v>
      </c>
      <c r="D729" s="48" t="s">
        <v>3726</v>
      </c>
      <c r="E729" s="45" t="s">
        <v>774</v>
      </c>
      <c r="F729" s="47">
        <v>40000000</v>
      </c>
      <c r="G729" s="41"/>
      <c r="H729" s="41"/>
      <c r="I729" s="41"/>
    </row>
    <row r="730" spans="1:9" ht="13.2" hidden="1">
      <c r="A730" s="48" t="s">
        <v>99</v>
      </c>
      <c r="B730" s="48" t="s">
        <v>3864</v>
      </c>
      <c r="C730" s="48" t="s">
        <v>3806</v>
      </c>
      <c r="D730" s="48" t="s">
        <v>3727</v>
      </c>
      <c r="E730" s="45" t="s">
        <v>775</v>
      </c>
      <c r="F730" s="47">
        <v>57000000</v>
      </c>
      <c r="G730" s="41"/>
      <c r="H730" s="41"/>
      <c r="I730" s="41"/>
    </row>
    <row r="731" spans="1:9" ht="13.2" hidden="1">
      <c r="A731" s="48" t="s">
        <v>99</v>
      </c>
      <c r="B731" s="48" t="s">
        <v>3864</v>
      </c>
      <c r="C731" s="48" t="s">
        <v>3806</v>
      </c>
      <c r="D731" s="48" t="s">
        <v>3804</v>
      </c>
      <c r="E731" s="45" t="s">
        <v>776</v>
      </c>
      <c r="F731" s="47">
        <v>60000000</v>
      </c>
      <c r="G731" s="41"/>
      <c r="H731" s="41"/>
      <c r="I731" s="41"/>
    </row>
    <row r="732" spans="1:9" ht="26.4" hidden="1">
      <c r="A732" s="48" t="s">
        <v>99</v>
      </c>
      <c r="B732" s="48" t="s">
        <v>3864</v>
      </c>
      <c r="C732" s="48" t="s">
        <v>3806</v>
      </c>
      <c r="D732" s="48" t="s">
        <v>3735</v>
      </c>
      <c r="E732" s="45" t="s">
        <v>777</v>
      </c>
      <c r="F732" s="47">
        <v>9500000</v>
      </c>
      <c r="G732" s="41"/>
      <c r="H732" s="41"/>
      <c r="I732" s="41"/>
    </row>
    <row r="733" spans="1:9" ht="13.2" hidden="1">
      <c r="A733" s="48" t="s">
        <v>99</v>
      </c>
      <c r="B733" s="48" t="s">
        <v>3864</v>
      </c>
      <c r="C733" s="48" t="s">
        <v>3806</v>
      </c>
      <c r="D733" s="48" t="s">
        <v>3805</v>
      </c>
      <c r="E733" s="45" t="s">
        <v>778</v>
      </c>
      <c r="F733" s="47">
        <v>4200000</v>
      </c>
      <c r="G733" s="41"/>
      <c r="H733" s="41"/>
      <c r="I733" s="41"/>
    </row>
    <row r="734" spans="1:9" ht="26.4" hidden="1">
      <c r="A734" s="48" t="s">
        <v>99</v>
      </c>
      <c r="B734" s="48" t="s">
        <v>3864</v>
      </c>
      <c r="C734" s="48" t="s">
        <v>3806</v>
      </c>
      <c r="D734" s="48" t="s">
        <v>3732</v>
      </c>
      <c r="E734" s="45" t="s">
        <v>779</v>
      </c>
      <c r="F734" s="47">
        <v>40000000</v>
      </c>
      <c r="G734" s="41"/>
      <c r="H734" s="41"/>
      <c r="I734" s="41"/>
    </row>
    <row r="735" spans="1:9" ht="13.2" hidden="1">
      <c r="A735" s="48" t="s">
        <v>99</v>
      </c>
      <c r="B735" s="48" t="s">
        <v>3864</v>
      </c>
      <c r="C735" s="48" t="s">
        <v>3806</v>
      </c>
      <c r="D735" s="48" t="s">
        <v>3745</v>
      </c>
      <c r="E735" s="45" t="s">
        <v>780</v>
      </c>
      <c r="F735" s="47">
        <v>15000000</v>
      </c>
      <c r="G735" s="41"/>
      <c r="H735" s="41"/>
      <c r="I735" s="41"/>
    </row>
    <row r="736" spans="1:9" ht="13.2" hidden="1">
      <c r="A736" s="48" t="s">
        <v>99</v>
      </c>
      <c r="B736" s="48" t="s">
        <v>3864</v>
      </c>
      <c r="C736" s="48" t="s">
        <v>3806</v>
      </c>
      <c r="D736" s="48" t="s">
        <v>3752</v>
      </c>
      <c r="E736" s="45" t="s">
        <v>781</v>
      </c>
      <c r="F736" s="47">
        <v>100000000</v>
      </c>
      <c r="G736" s="41"/>
      <c r="H736" s="41"/>
      <c r="I736" s="41"/>
    </row>
    <row r="737" spans="1:9" ht="26.4" hidden="1">
      <c r="A737" s="48" t="s">
        <v>99</v>
      </c>
      <c r="B737" s="48" t="s">
        <v>3864</v>
      </c>
      <c r="C737" s="48" t="s">
        <v>3754</v>
      </c>
      <c r="D737" s="45"/>
      <c r="E737" s="49" t="s">
        <v>782</v>
      </c>
      <c r="F737" s="47">
        <v>145400000</v>
      </c>
      <c r="G737" s="41"/>
      <c r="H737" s="41"/>
      <c r="I737" s="41"/>
    </row>
    <row r="738" spans="1:9" ht="26.4" hidden="1">
      <c r="A738" s="48" t="s">
        <v>99</v>
      </c>
      <c r="B738" s="48" t="s">
        <v>3864</v>
      </c>
      <c r="C738" s="48" t="s">
        <v>3754</v>
      </c>
      <c r="D738" s="48" t="s">
        <v>3804</v>
      </c>
      <c r="E738" s="45" t="s">
        <v>783</v>
      </c>
      <c r="F738" s="47">
        <v>145400000</v>
      </c>
      <c r="G738" s="41"/>
      <c r="H738" s="41"/>
      <c r="I738" s="41"/>
    </row>
    <row r="739" spans="1:9" ht="26.4" hidden="1">
      <c r="A739" s="48" t="s">
        <v>99</v>
      </c>
      <c r="B739" s="48" t="s">
        <v>3864</v>
      </c>
      <c r="C739" s="48" t="s">
        <v>3807</v>
      </c>
      <c r="D739" s="45"/>
      <c r="E739" s="49" t="s">
        <v>784</v>
      </c>
      <c r="F739" s="47">
        <v>284000000</v>
      </c>
      <c r="G739" s="41"/>
      <c r="H739" s="41"/>
      <c r="I739" s="41"/>
    </row>
    <row r="740" spans="1:9" ht="13.2" hidden="1">
      <c r="A740" s="48" t="s">
        <v>99</v>
      </c>
      <c r="B740" s="48" t="s">
        <v>3864</v>
      </c>
      <c r="C740" s="48" t="s">
        <v>3807</v>
      </c>
      <c r="D740" s="48" t="s">
        <v>3727</v>
      </c>
      <c r="E740" s="45" t="s">
        <v>785</v>
      </c>
      <c r="F740" s="47">
        <v>44000000</v>
      </c>
      <c r="G740" s="41"/>
      <c r="H740" s="41"/>
      <c r="I740" s="41"/>
    </row>
    <row r="741" spans="1:9" ht="26.4" hidden="1">
      <c r="A741" s="48" t="s">
        <v>99</v>
      </c>
      <c r="B741" s="48" t="s">
        <v>3864</v>
      </c>
      <c r="C741" s="48" t="s">
        <v>3807</v>
      </c>
      <c r="D741" s="48" t="s">
        <v>3744</v>
      </c>
      <c r="E741" s="45" t="s">
        <v>786</v>
      </c>
      <c r="F741" s="47">
        <v>20000000</v>
      </c>
      <c r="G741" s="41"/>
      <c r="H741" s="41"/>
      <c r="I741" s="41"/>
    </row>
    <row r="742" spans="1:9" ht="26.4" hidden="1">
      <c r="A742" s="48" t="s">
        <v>99</v>
      </c>
      <c r="B742" s="48" t="s">
        <v>3864</v>
      </c>
      <c r="C742" s="48" t="s">
        <v>3807</v>
      </c>
      <c r="D742" s="48" t="s">
        <v>3804</v>
      </c>
      <c r="E742" s="45" t="s">
        <v>787</v>
      </c>
      <c r="F742" s="47">
        <v>40000000</v>
      </c>
      <c r="G742" s="41"/>
      <c r="H742" s="41"/>
      <c r="I742" s="41"/>
    </row>
    <row r="743" spans="1:9" ht="13.2" hidden="1">
      <c r="A743" s="48" t="s">
        <v>99</v>
      </c>
      <c r="B743" s="48" t="s">
        <v>3864</v>
      </c>
      <c r="C743" s="48" t="s">
        <v>3807</v>
      </c>
      <c r="D743" s="48" t="s">
        <v>3805</v>
      </c>
      <c r="E743" s="45" t="s">
        <v>788</v>
      </c>
      <c r="F743" s="47">
        <v>140000000</v>
      </c>
      <c r="G743" s="41"/>
      <c r="H743" s="41"/>
      <c r="I743" s="41"/>
    </row>
    <row r="744" spans="1:9" ht="13.2" hidden="1">
      <c r="A744" s="48" t="s">
        <v>99</v>
      </c>
      <c r="B744" s="48" t="s">
        <v>3864</v>
      </c>
      <c r="C744" s="48" t="s">
        <v>3807</v>
      </c>
      <c r="D744" s="48" t="s">
        <v>3729</v>
      </c>
      <c r="E744" s="45" t="s">
        <v>789</v>
      </c>
      <c r="F744" s="47">
        <v>15000000</v>
      </c>
      <c r="G744" s="41"/>
      <c r="H744" s="41"/>
      <c r="I744" s="41"/>
    </row>
    <row r="745" spans="1:9" ht="26.4" hidden="1">
      <c r="A745" s="48" t="s">
        <v>99</v>
      </c>
      <c r="B745" s="48" t="s">
        <v>3864</v>
      </c>
      <c r="C745" s="48" t="s">
        <v>3807</v>
      </c>
      <c r="D745" s="48" t="s">
        <v>3731</v>
      </c>
      <c r="E745" s="45" t="s">
        <v>790</v>
      </c>
      <c r="F745" s="47">
        <v>10000000</v>
      </c>
      <c r="G745" s="41"/>
      <c r="H745" s="41"/>
      <c r="I745" s="41"/>
    </row>
    <row r="746" spans="1:9" ht="13.2" hidden="1">
      <c r="A746" s="48" t="s">
        <v>99</v>
      </c>
      <c r="B746" s="48" t="s">
        <v>3864</v>
      </c>
      <c r="C746" s="48" t="s">
        <v>3807</v>
      </c>
      <c r="D746" s="48" t="s">
        <v>3753</v>
      </c>
      <c r="E746" s="45" t="s">
        <v>791</v>
      </c>
      <c r="F746" s="47">
        <v>15000000</v>
      </c>
      <c r="G746" s="41"/>
      <c r="H746" s="41"/>
      <c r="I746" s="41"/>
    </row>
    <row r="747" spans="1:9" ht="26.4" hidden="1">
      <c r="A747" s="48" t="s">
        <v>99</v>
      </c>
      <c r="B747" s="48" t="s">
        <v>3864</v>
      </c>
      <c r="C747" s="48" t="s">
        <v>3737</v>
      </c>
      <c r="D747" s="45"/>
      <c r="E747" s="49" t="s">
        <v>792</v>
      </c>
      <c r="F747" s="47">
        <v>31000000</v>
      </c>
      <c r="G747" s="41"/>
      <c r="H747" s="41"/>
      <c r="I747" s="41"/>
    </row>
    <row r="748" spans="1:9" ht="13.2" hidden="1">
      <c r="A748" s="48" t="s">
        <v>99</v>
      </c>
      <c r="B748" s="48" t="s">
        <v>3864</v>
      </c>
      <c r="C748" s="48" t="s">
        <v>3737</v>
      </c>
      <c r="D748" s="48" t="s">
        <v>3743</v>
      </c>
      <c r="E748" s="45" t="s">
        <v>793</v>
      </c>
      <c r="F748" s="47">
        <v>10000000</v>
      </c>
      <c r="G748" s="41"/>
      <c r="H748" s="41"/>
      <c r="I748" s="41"/>
    </row>
    <row r="749" spans="1:9" ht="13.2" hidden="1">
      <c r="A749" s="48" t="s">
        <v>99</v>
      </c>
      <c r="B749" s="48" t="s">
        <v>3864</v>
      </c>
      <c r="C749" s="48" t="s">
        <v>3737</v>
      </c>
      <c r="D749" s="48" t="s">
        <v>3728</v>
      </c>
      <c r="E749" s="45" t="s">
        <v>794</v>
      </c>
      <c r="F749" s="47">
        <v>6000000</v>
      </c>
      <c r="G749" s="41"/>
      <c r="H749" s="41"/>
      <c r="I749" s="41"/>
    </row>
    <row r="750" spans="1:9" ht="13.2" hidden="1">
      <c r="A750" s="48" t="s">
        <v>99</v>
      </c>
      <c r="B750" s="48" t="s">
        <v>3864</v>
      </c>
      <c r="C750" s="48" t="s">
        <v>3737</v>
      </c>
      <c r="D750" s="48" t="s">
        <v>3805</v>
      </c>
      <c r="E750" s="45" t="s">
        <v>795</v>
      </c>
      <c r="F750" s="47">
        <v>15000000</v>
      </c>
      <c r="G750" s="41"/>
      <c r="H750" s="41"/>
      <c r="I750" s="41"/>
    </row>
    <row r="751" spans="1:9" ht="13.2">
      <c r="A751" s="48" t="s">
        <v>102</v>
      </c>
      <c r="B751" s="45"/>
      <c r="C751" s="45"/>
      <c r="D751" s="45"/>
      <c r="E751" s="46" t="s">
        <v>103</v>
      </c>
      <c r="F751" s="47">
        <v>15781175600</v>
      </c>
      <c r="G751" s="41"/>
      <c r="H751" s="41"/>
      <c r="I751" s="41"/>
    </row>
    <row r="752" spans="1:9" ht="13.2" hidden="1">
      <c r="A752" s="48" t="s">
        <v>102</v>
      </c>
      <c r="B752" s="48" t="s">
        <v>3812</v>
      </c>
      <c r="C752" s="45"/>
      <c r="D752" s="45"/>
      <c r="E752" s="46" t="s">
        <v>78</v>
      </c>
      <c r="F752" s="47">
        <v>160000000</v>
      </c>
      <c r="G752" s="41"/>
      <c r="H752" s="41"/>
      <c r="I752" s="41"/>
    </row>
    <row r="753" spans="1:9" ht="26.4" hidden="1">
      <c r="A753" s="48" t="s">
        <v>102</v>
      </c>
      <c r="B753" s="48" t="s">
        <v>3812</v>
      </c>
      <c r="C753" s="48" t="s">
        <v>3752</v>
      </c>
      <c r="D753" s="45"/>
      <c r="E753" s="49" t="s">
        <v>796</v>
      </c>
      <c r="F753" s="47">
        <v>160000000</v>
      </c>
      <c r="G753" s="41"/>
      <c r="H753" s="41"/>
      <c r="I753" s="41"/>
    </row>
    <row r="754" spans="1:9" ht="13.2" hidden="1">
      <c r="A754" s="48" t="s">
        <v>102</v>
      </c>
      <c r="B754" s="48" t="s">
        <v>3812</v>
      </c>
      <c r="C754" s="48" t="s">
        <v>3752</v>
      </c>
      <c r="D754" s="48" t="s">
        <v>3764</v>
      </c>
      <c r="E754" s="45" t="s">
        <v>797</v>
      </c>
      <c r="F754" s="47">
        <v>160000000</v>
      </c>
      <c r="G754" s="41"/>
      <c r="H754" s="41"/>
      <c r="I754" s="41"/>
    </row>
    <row r="755" spans="1:9" ht="13.2" hidden="1">
      <c r="A755" s="48" t="s">
        <v>102</v>
      </c>
      <c r="B755" s="48" t="s">
        <v>3819</v>
      </c>
      <c r="C755" s="45"/>
      <c r="D755" s="45"/>
      <c r="E755" s="46" t="s">
        <v>85</v>
      </c>
      <c r="F755" s="47">
        <v>100000000</v>
      </c>
      <c r="G755" s="41"/>
      <c r="H755" s="41"/>
      <c r="I755" s="41"/>
    </row>
    <row r="756" spans="1:9" ht="13.2" hidden="1">
      <c r="A756" s="48" t="s">
        <v>102</v>
      </c>
      <c r="B756" s="48" t="s">
        <v>3819</v>
      </c>
      <c r="C756" s="48" t="s">
        <v>3738</v>
      </c>
      <c r="D756" s="45"/>
      <c r="E756" s="49" t="s">
        <v>798</v>
      </c>
      <c r="F756" s="47">
        <v>100000000</v>
      </c>
      <c r="G756" s="41"/>
      <c r="H756" s="41"/>
      <c r="I756" s="41"/>
    </row>
    <row r="757" spans="1:9" ht="26.4" hidden="1">
      <c r="A757" s="48" t="s">
        <v>102</v>
      </c>
      <c r="B757" s="48" t="s">
        <v>3819</v>
      </c>
      <c r="C757" s="48" t="s">
        <v>3738</v>
      </c>
      <c r="D757" s="48" t="s">
        <v>3793</v>
      </c>
      <c r="E757" s="51" t="s">
        <v>799</v>
      </c>
      <c r="F757" s="47">
        <v>100000000</v>
      </c>
      <c r="G757" s="41"/>
      <c r="H757" s="41"/>
      <c r="I757" s="41"/>
    </row>
    <row r="758" spans="1:9" ht="13.2" hidden="1">
      <c r="A758" s="48" t="s">
        <v>102</v>
      </c>
      <c r="B758" s="48" t="s">
        <v>3865</v>
      </c>
      <c r="C758" s="45"/>
      <c r="D758" s="45"/>
      <c r="E758" s="46" t="s">
        <v>104</v>
      </c>
      <c r="F758" s="47">
        <v>3556610000</v>
      </c>
      <c r="G758" s="41"/>
      <c r="H758" s="41"/>
      <c r="I758" s="41"/>
    </row>
    <row r="759" spans="1:9" ht="13.2" hidden="1">
      <c r="A759" s="48" t="s">
        <v>102</v>
      </c>
      <c r="B759" s="48" t="s">
        <v>3865</v>
      </c>
      <c r="C759" s="48" t="s">
        <v>3726</v>
      </c>
      <c r="D759" s="45"/>
      <c r="E759" s="49" t="s">
        <v>187</v>
      </c>
      <c r="F759" s="47">
        <v>285190000</v>
      </c>
      <c r="G759" s="41"/>
      <c r="H759" s="41"/>
      <c r="I759" s="41"/>
    </row>
    <row r="760" spans="1:9" ht="13.2" hidden="1">
      <c r="A760" s="48" t="s">
        <v>102</v>
      </c>
      <c r="B760" s="48" t="s">
        <v>3865</v>
      </c>
      <c r="C760" s="48" t="s">
        <v>3726</v>
      </c>
      <c r="D760" s="48" t="s">
        <v>3726</v>
      </c>
      <c r="E760" s="45" t="s">
        <v>188</v>
      </c>
      <c r="F760" s="47">
        <v>2000000</v>
      </c>
      <c r="G760" s="41"/>
      <c r="H760" s="41"/>
      <c r="I760" s="41"/>
    </row>
    <row r="761" spans="1:9" ht="26.4" hidden="1">
      <c r="A761" s="48" t="s">
        <v>102</v>
      </c>
      <c r="B761" s="48" t="s">
        <v>3865</v>
      </c>
      <c r="C761" s="48" t="s">
        <v>3726</v>
      </c>
      <c r="D761" s="48" t="s">
        <v>3727</v>
      </c>
      <c r="E761" s="45" t="s">
        <v>189</v>
      </c>
      <c r="F761" s="47">
        <v>30000000</v>
      </c>
      <c r="G761" s="41"/>
      <c r="H761" s="41"/>
      <c r="I761" s="41"/>
    </row>
    <row r="762" spans="1:9" ht="13.2" hidden="1">
      <c r="A762" s="48" t="s">
        <v>102</v>
      </c>
      <c r="B762" s="48" t="s">
        <v>3865</v>
      </c>
      <c r="C762" s="48" t="s">
        <v>3726</v>
      </c>
      <c r="D762" s="48" t="s">
        <v>3744</v>
      </c>
      <c r="E762" s="45" t="s">
        <v>800</v>
      </c>
      <c r="F762" s="47">
        <v>17000000</v>
      </c>
      <c r="G762" s="41"/>
      <c r="H762" s="41"/>
      <c r="I762" s="41"/>
    </row>
    <row r="763" spans="1:9" ht="26.4" hidden="1">
      <c r="A763" s="48" t="s">
        <v>102</v>
      </c>
      <c r="B763" s="48" t="s">
        <v>3865</v>
      </c>
      <c r="C763" s="48" t="s">
        <v>3726</v>
      </c>
      <c r="D763" s="48" t="s">
        <v>3728</v>
      </c>
      <c r="E763" s="45" t="s">
        <v>190</v>
      </c>
      <c r="F763" s="47">
        <v>83474000</v>
      </c>
      <c r="G763" s="41"/>
      <c r="H763" s="41"/>
      <c r="I763" s="41"/>
    </row>
    <row r="764" spans="1:9" ht="13.2" hidden="1">
      <c r="A764" s="48" t="s">
        <v>102</v>
      </c>
      <c r="B764" s="48" t="s">
        <v>3865</v>
      </c>
      <c r="C764" s="48" t="s">
        <v>3726</v>
      </c>
      <c r="D764" s="48" t="s">
        <v>3805</v>
      </c>
      <c r="E764" s="45" t="s">
        <v>362</v>
      </c>
      <c r="F764" s="47">
        <v>5000000</v>
      </c>
      <c r="G764" s="41"/>
      <c r="H764" s="41"/>
      <c r="I764" s="41"/>
    </row>
    <row r="765" spans="1:9" ht="13.2" hidden="1">
      <c r="A765" s="48" t="s">
        <v>102</v>
      </c>
      <c r="B765" s="48" t="s">
        <v>3865</v>
      </c>
      <c r="C765" s="48" t="s">
        <v>3726</v>
      </c>
      <c r="D765" s="48" t="s">
        <v>3729</v>
      </c>
      <c r="E765" s="45" t="s">
        <v>191</v>
      </c>
      <c r="F765" s="47">
        <v>19286000</v>
      </c>
      <c r="G765" s="41"/>
      <c r="H765" s="41"/>
      <c r="I765" s="41"/>
    </row>
    <row r="766" spans="1:9" ht="13.2" hidden="1">
      <c r="A766" s="48" t="s">
        <v>102</v>
      </c>
      <c r="B766" s="48" t="s">
        <v>3865</v>
      </c>
      <c r="C766" s="48" t="s">
        <v>3726</v>
      </c>
      <c r="D766" s="48" t="s">
        <v>3730</v>
      </c>
      <c r="E766" s="45" t="s">
        <v>192</v>
      </c>
      <c r="F766" s="47">
        <v>21970000</v>
      </c>
      <c r="G766" s="41"/>
      <c r="H766" s="41"/>
      <c r="I766" s="41"/>
    </row>
    <row r="767" spans="1:9" ht="26.4" hidden="1">
      <c r="A767" s="48" t="s">
        <v>102</v>
      </c>
      <c r="B767" s="48" t="s">
        <v>3865</v>
      </c>
      <c r="C767" s="48" t="s">
        <v>3726</v>
      </c>
      <c r="D767" s="48" t="s">
        <v>3731</v>
      </c>
      <c r="E767" s="45" t="s">
        <v>193</v>
      </c>
      <c r="F767" s="47">
        <v>5000000</v>
      </c>
      <c r="G767" s="41"/>
      <c r="H767" s="41"/>
      <c r="I767" s="41"/>
    </row>
    <row r="768" spans="1:9" ht="13.2" hidden="1">
      <c r="A768" s="48" t="s">
        <v>102</v>
      </c>
      <c r="B768" s="48" t="s">
        <v>3865</v>
      </c>
      <c r="C768" s="48" t="s">
        <v>3726</v>
      </c>
      <c r="D768" s="48" t="s">
        <v>3753</v>
      </c>
      <c r="E768" s="45" t="s">
        <v>475</v>
      </c>
      <c r="F768" s="47">
        <v>29990000</v>
      </c>
      <c r="G768" s="41"/>
      <c r="H768" s="41"/>
      <c r="I768" s="41"/>
    </row>
    <row r="769" spans="1:9" ht="26.4" hidden="1">
      <c r="A769" s="48" t="s">
        <v>102</v>
      </c>
      <c r="B769" s="48" t="s">
        <v>3865</v>
      </c>
      <c r="C769" s="48" t="s">
        <v>3726</v>
      </c>
      <c r="D769" s="48" t="s">
        <v>3745</v>
      </c>
      <c r="E769" s="45" t="s">
        <v>363</v>
      </c>
      <c r="F769" s="47">
        <v>2000000</v>
      </c>
      <c r="G769" s="41"/>
      <c r="H769" s="41"/>
      <c r="I769" s="41"/>
    </row>
    <row r="770" spans="1:9" ht="13.2" hidden="1">
      <c r="A770" s="48" t="s">
        <v>102</v>
      </c>
      <c r="B770" s="48" t="s">
        <v>3865</v>
      </c>
      <c r="C770" s="48" t="s">
        <v>3726</v>
      </c>
      <c r="D770" s="48" t="s">
        <v>3733</v>
      </c>
      <c r="E770" s="45" t="s">
        <v>195</v>
      </c>
      <c r="F770" s="47">
        <v>16470000</v>
      </c>
      <c r="G770" s="41"/>
      <c r="H770" s="41"/>
      <c r="I770" s="41"/>
    </row>
    <row r="771" spans="1:9" ht="26.4" hidden="1">
      <c r="A771" s="48" t="s">
        <v>102</v>
      </c>
      <c r="B771" s="48" t="s">
        <v>3865</v>
      </c>
      <c r="C771" s="48" t="s">
        <v>3726</v>
      </c>
      <c r="D771" s="48" t="s">
        <v>3734</v>
      </c>
      <c r="E771" s="45" t="s">
        <v>196</v>
      </c>
      <c r="F771" s="47">
        <v>53000000</v>
      </c>
      <c r="G771" s="41"/>
      <c r="H771" s="41"/>
      <c r="I771" s="41"/>
    </row>
    <row r="772" spans="1:9" ht="26.4" hidden="1">
      <c r="A772" s="48" t="s">
        <v>102</v>
      </c>
      <c r="B772" s="48" t="s">
        <v>3865</v>
      </c>
      <c r="C772" s="48" t="s">
        <v>3727</v>
      </c>
      <c r="D772" s="45"/>
      <c r="E772" s="49" t="s">
        <v>198</v>
      </c>
      <c r="F772" s="47">
        <v>304170000</v>
      </c>
      <c r="G772" s="41"/>
      <c r="H772" s="41"/>
      <c r="I772" s="41"/>
    </row>
    <row r="773" spans="1:9" ht="13.2" hidden="1">
      <c r="A773" s="48" t="s">
        <v>102</v>
      </c>
      <c r="B773" s="48" t="s">
        <v>3865</v>
      </c>
      <c r="C773" s="48" t="s">
        <v>3727</v>
      </c>
      <c r="D773" s="48" t="s">
        <v>3737</v>
      </c>
      <c r="E773" s="45" t="s">
        <v>201</v>
      </c>
      <c r="F773" s="47">
        <v>42170000</v>
      </c>
      <c r="G773" s="41"/>
      <c r="H773" s="41"/>
      <c r="I773" s="41"/>
    </row>
    <row r="774" spans="1:9" ht="13.2" hidden="1">
      <c r="A774" s="48" t="s">
        <v>102</v>
      </c>
      <c r="B774" s="48" t="s">
        <v>3865</v>
      </c>
      <c r="C774" s="48" t="s">
        <v>3727</v>
      </c>
      <c r="D774" s="48" t="s">
        <v>3765</v>
      </c>
      <c r="E774" s="45" t="s">
        <v>801</v>
      </c>
      <c r="F774" s="47">
        <v>12000000</v>
      </c>
      <c r="G774" s="41"/>
      <c r="H774" s="41"/>
      <c r="I774" s="41"/>
    </row>
    <row r="775" spans="1:9" ht="26.4" hidden="1">
      <c r="A775" s="48" t="s">
        <v>102</v>
      </c>
      <c r="B775" s="48" t="s">
        <v>3865</v>
      </c>
      <c r="C775" s="48" t="s">
        <v>3727</v>
      </c>
      <c r="D775" s="48" t="s">
        <v>3822</v>
      </c>
      <c r="E775" s="45" t="s">
        <v>802</v>
      </c>
      <c r="F775" s="47">
        <v>50000000</v>
      </c>
      <c r="G775" s="41"/>
      <c r="H775" s="41"/>
      <c r="I775" s="41"/>
    </row>
    <row r="776" spans="1:9" ht="26.4" hidden="1">
      <c r="A776" s="48" t="s">
        <v>102</v>
      </c>
      <c r="B776" s="48" t="s">
        <v>3865</v>
      </c>
      <c r="C776" s="48" t="s">
        <v>3727</v>
      </c>
      <c r="D776" s="48" t="s">
        <v>3811</v>
      </c>
      <c r="E776" s="51" t="s">
        <v>803</v>
      </c>
      <c r="F776" s="47">
        <v>200000000</v>
      </c>
      <c r="G776" s="41"/>
      <c r="H776" s="41"/>
      <c r="I776" s="41"/>
    </row>
    <row r="777" spans="1:9" ht="26.4" hidden="1">
      <c r="A777" s="48" t="s">
        <v>102</v>
      </c>
      <c r="B777" s="48" t="s">
        <v>3865</v>
      </c>
      <c r="C777" s="48" t="s">
        <v>3743</v>
      </c>
      <c r="D777" s="45"/>
      <c r="E777" s="49" t="s">
        <v>207</v>
      </c>
      <c r="F777" s="47">
        <v>30000000</v>
      </c>
      <c r="G777" s="41"/>
      <c r="H777" s="41"/>
      <c r="I777" s="41"/>
    </row>
    <row r="778" spans="1:9" ht="13.2" hidden="1">
      <c r="A778" s="48" t="s">
        <v>102</v>
      </c>
      <c r="B778" s="48" t="s">
        <v>3865</v>
      </c>
      <c r="C778" s="48" t="s">
        <v>3743</v>
      </c>
      <c r="D778" s="48" t="s">
        <v>3736</v>
      </c>
      <c r="E778" s="45" t="s">
        <v>804</v>
      </c>
      <c r="F778" s="47">
        <v>30000000</v>
      </c>
      <c r="G778" s="41"/>
      <c r="H778" s="41"/>
      <c r="I778" s="41"/>
    </row>
    <row r="779" spans="1:9" ht="26.4" hidden="1">
      <c r="A779" s="48" t="s">
        <v>102</v>
      </c>
      <c r="B779" s="48" t="s">
        <v>3865</v>
      </c>
      <c r="C779" s="48" t="s">
        <v>3728</v>
      </c>
      <c r="D779" s="45"/>
      <c r="E779" s="50" t="s">
        <v>209</v>
      </c>
      <c r="F779" s="47">
        <v>71050000</v>
      </c>
      <c r="G779" s="41"/>
      <c r="H779" s="41"/>
      <c r="I779" s="41"/>
    </row>
    <row r="780" spans="1:9" ht="26.4" hidden="1">
      <c r="A780" s="48" t="s">
        <v>102</v>
      </c>
      <c r="B780" s="48" t="s">
        <v>3865</v>
      </c>
      <c r="C780" s="48" t="s">
        <v>3728</v>
      </c>
      <c r="D780" s="48" t="s">
        <v>3735</v>
      </c>
      <c r="E780" s="45" t="s">
        <v>482</v>
      </c>
      <c r="F780" s="47">
        <v>4000000</v>
      </c>
      <c r="G780" s="41"/>
      <c r="H780" s="41"/>
      <c r="I780" s="41"/>
    </row>
    <row r="781" spans="1:9" ht="13.2" hidden="1">
      <c r="A781" s="48" t="s">
        <v>102</v>
      </c>
      <c r="B781" s="48" t="s">
        <v>3865</v>
      </c>
      <c r="C781" s="48" t="s">
        <v>3728</v>
      </c>
      <c r="D781" s="48" t="s">
        <v>3736</v>
      </c>
      <c r="E781" s="45" t="s">
        <v>805</v>
      </c>
      <c r="F781" s="47">
        <v>6500000</v>
      </c>
      <c r="G781" s="41"/>
      <c r="H781" s="41"/>
      <c r="I781" s="41"/>
    </row>
    <row r="782" spans="1:9" ht="13.2" hidden="1">
      <c r="A782" s="48" t="s">
        <v>102</v>
      </c>
      <c r="B782" s="48" t="s">
        <v>3865</v>
      </c>
      <c r="C782" s="48" t="s">
        <v>3728</v>
      </c>
      <c r="D782" s="48" t="s">
        <v>3731</v>
      </c>
      <c r="E782" s="45" t="s">
        <v>211</v>
      </c>
      <c r="F782" s="47">
        <v>60550000</v>
      </c>
      <c r="G782" s="41"/>
      <c r="H782" s="41"/>
      <c r="I782" s="41"/>
    </row>
    <row r="783" spans="1:9" ht="26.4" hidden="1">
      <c r="A783" s="48" t="s">
        <v>102</v>
      </c>
      <c r="B783" s="48" t="s">
        <v>3865</v>
      </c>
      <c r="C783" s="48" t="s">
        <v>3745</v>
      </c>
      <c r="D783" s="45"/>
      <c r="E783" s="49" t="s">
        <v>806</v>
      </c>
      <c r="F783" s="47">
        <v>204500000</v>
      </c>
      <c r="G783" s="41"/>
      <c r="H783" s="41"/>
      <c r="I783" s="41"/>
    </row>
    <row r="784" spans="1:9" ht="26.4" hidden="1">
      <c r="A784" s="48" t="s">
        <v>102</v>
      </c>
      <c r="B784" s="48" t="s">
        <v>3865</v>
      </c>
      <c r="C784" s="48" t="s">
        <v>3745</v>
      </c>
      <c r="D784" s="48" t="s">
        <v>3727</v>
      </c>
      <c r="E784" s="45" t="s">
        <v>807</v>
      </c>
      <c r="F784" s="47">
        <v>104500000</v>
      </c>
      <c r="G784" s="41"/>
      <c r="H784" s="41"/>
      <c r="I784" s="41"/>
    </row>
    <row r="785" spans="1:9" ht="13.2" hidden="1">
      <c r="A785" s="48" t="s">
        <v>102</v>
      </c>
      <c r="B785" s="48" t="s">
        <v>3865</v>
      </c>
      <c r="C785" s="48" t="s">
        <v>3745</v>
      </c>
      <c r="D785" s="48" t="s">
        <v>3806</v>
      </c>
      <c r="E785" s="45" t="s">
        <v>808</v>
      </c>
      <c r="F785" s="47">
        <v>100000000</v>
      </c>
      <c r="G785" s="41"/>
      <c r="H785" s="41"/>
      <c r="I785" s="41"/>
    </row>
    <row r="786" spans="1:9" ht="26.4" hidden="1">
      <c r="A786" s="48" t="s">
        <v>102</v>
      </c>
      <c r="B786" s="48" t="s">
        <v>3865</v>
      </c>
      <c r="C786" s="48" t="s">
        <v>3752</v>
      </c>
      <c r="D786" s="45"/>
      <c r="E786" s="49" t="s">
        <v>796</v>
      </c>
      <c r="F786" s="47">
        <v>836560000</v>
      </c>
      <c r="G786" s="41"/>
      <c r="H786" s="41"/>
      <c r="I786" s="41"/>
    </row>
    <row r="787" spans="1:9" ht="13.2" hidden="1">
      <c r="A787" s="48" t="s">
        <v>102</v>
      </c>
      <c r="B787" s="48" t="s">
        <v>3865</v>
      </c>
      <c r="C787" s="48" t="s">
        <v>3752</v>
      </c>
      <c r="D787" s="48" t="s">
        <v>3726</v>
      </c>
      <c r="E787" s="45" t="s">
        <v>809</v>
      </c>
      <c r="F787" s="47">
        <v>70000000</v>
      </c>
      <c r="G787" s="41"/>
      <c r="H787" s="41"/>
      <c r="I787" s="41"/>
    </row>
    <row r="788" spans="1:9" ht="26.4" hidden="1">
      <c r="A788" s="48" t="s">
        <v>102</v>
      </c>
      <c r="B788" s="48" t="s">
        <v>3865</v>
      </c>
      <c r="C788" s="48" t="s">
        <v>3752</v>
      </c>
      <c r="D788" s="48" t="s">
        <v>3727</v>
      </c>
      <c r="E788" s="45" t="s">
        <v>810</v>
      </c>
      <c r="F788" s="47">
        <v>25000000</v>
      </c>
      <c r="G788" s="41"/>
      <c r="H788" s="41"/>
      <c r="I788" s="41"/>
    </row>
    <row r="789" spans="1:9" ht="26.4" hidden="1">
      <c r="A789" s="48" t="s">
        <v>102</v>
      </c>
      <c r="B789" s="48" t="s">
        <v>3865</v>
      </c>
      <c r="C789" s="48" t="s">
        <v>3752</v>
      </c>
      <c r="D789" s="48" t="s">
        <v>3804</v>
      </c>
      <c r="E789" s="45" t="s">
        <v>811</v>
      </c>
      <c r="F789" s="47">
        <v>39175000</v>
      </c>
      <c r="G789" s="41"/>
      <c r="H789" s="41"/>
      <c r="I789" s="41"/>
    </row>
    <row r="790" spans="1:9" ht="13.2" hidden="1">
      <c r="A790" s="48" t="s">
        <v>102</v>
      </c>
      <c r="B790" s="48" t="s">
        <v>3865</v>
      </c>
      <c r="C790" s="48" t="s">
        <v>3752</v>
      </c>
      <c r="D790" s="48" t="s">
        <v>3728</v>
      </c>
      <c r="E790" s="45" t="s">
        <v>812</v>
      </c>
      <c r="F790" s="47">
        <v>22000000</v>
      </c>
      <c r="G790" s="41"/>
      <c r="H790" s="41"/>
      <c r="I790" s="41"/>
    </row>
    <row r="791" spans="1:9" ht="13.2" hidden="1">
      <c r="A791" s="48" t="s">
        <v>102</v>
      </c>
      <c r="B791" s="48" t="s">
        <v>3865</v>
      </c>
      <c r="C791" s="48" t="s">
        <v>3752</v>
      </c>
      <c r="D791" s="48" t="s">
        <v>3736</v>
      </c>
      <c r="E791" s="45" t="s">
        <v>813</v>
      </c>
      <c r="F791" s="47">
        <v>15000000</v>
      </c>
      <c r="G791" s="41"/>
      <c r="H791" s="41"/>
      <c r="I791" s="41"/>
    </row>
    <row r="792" spans="1:9" ht="39.6" hidden="1">
      <c r="A792" s="48" t="s">
        <v>102</v>
      </c>
      <c r="B792" s="48" t="s">
        <v>3865</v>
      </c>
      <c r="C792" s="48" t="s">
        <v>3752</v>
      </c>
      <c r="D792" s="48" t="s">
        <v>3745</v>
      </c>
      <c r="E792" s="51" t="s">
        <v>814</v>
      </c>
      <c r="F792" s="47">
        <v>150000000</v>
      </c>
      <c r="G792" s="41"/>
      <c r="H792" s="41"/>
      <c r="I792" s="41"/>
    </row>
    <row r="793" spans="1:9" ht="13.2" hidden="1">
      <c r="A793" s="48" t="s">
        <v>102</v>
      </c>
      <c r="B793" s="48" t="s">
        <v>3865</v>
      </c>
      <c r="C793" s="48" t="s">
        <v>3752</v>
      </c>
      <c r="D793" s="48" t="s">
        <v>3733</v>
      </c>
      <c r="E793" s="45" t="s">
        <v>815</v>
      </c>
      <c r="F793" s="47">
        <v>38000000</v>
      </c>
      <c r="G793" s="41"/>
      <c r="H793" s="41"/>
      <c r="I793" s="41"/>
    </row>
    <row r="794" spans="1:9" ht="13.2" hidden="1">
      <c r="A794" s="48" t="s">
        <v>102</v>
      </c>
      <c r="B794" s="48" t="s">
        <v>3865</v>
      </c>
      <c r="C794" s="48" t="s">
        <v>3752</v>
      </c>
      <c r="D794" s="48" t="s">
        <v>3806</v>
      </c>
      <c r="E794" s="45" t="s">
        <v>816</v>
      </c>
      <c r="F794" s="47">
        <v>39000000</v>
      </c>
      <c r="G794" s="41"/>
      <c r="H794" s="41"/>
      <c r="I794" s="41"/>
    </row>
    <row r="795" spans="1:9" ht="13.2" hidden="1">
      <c r="A795" s="48" t="s">
        <v>102</v>
      </c>
      <c r="B795" s="48" t="s">
        <v>3865</v>
      </c>
      <c r="C795" s="48" t="s">
        <v>3752</v>
      </c>
      <c r="D795" s="48" t="s">
        <v>3807</v>
      </c>
      <c r="E795" s="45" t="s">
        <v>817</v>
      </c>
      <c r="F795" s="47">
        <v>45000000</v>
      </c>
      <c r="G795" s="41"/>
      <c r="H795" s="41"/>
      <c r="I795" s="41"/>
    </row>
    <row r="796" spans="1:9" ht="26.4" hidden="1">
      <c r="A796" s="48" t="s">
        <v>102</v>
      </c>
      <c r="B796" s="48" t="s">
        <v>3865</v>
      </c>
      <c r="C796" s="48" t="s">
        <v>3752</v>
      </c>
      <c r="D796" s="48" t="s">
        <v>3737</v>
      </c>
      <c r="E796" s="45" t="s">
        <v>818</v>
      </c>
      <c r="F796" s="47">
        <v>15535000</v>
      </c>
      <c r="G796" s="41"/>
      <c r="H796" s="41"/>
      <c r="I796" s="41"/>
    </row>
    <row r="797" spans="1:9" ht="13.2" hidden="1">
      <c r="A797" s="48" t="s">
        <v>102</v>
      </c>
      <c r="B797" s="48" t="s">
        <v>3865</v>
      </c>
      <c r="C797" s="48" t="s">
        <v>3752</v>
      </c>
      <c r="D797" s="48" t="s">
        <v>3755</v>
      </c>
      <c r="E797" s="45" t="s">
        <v>819</v>
      </c>
      <c r="F797" s="47">
        <v>17000000</v>
      </c>
      <c r="G797" s="41"/>
      <c r="H797" s="41"/>
      <c r="I797" s="41"/>
    </row>
    <row r="798" spans="1:9" ht="26.4" hidden="1">
      <c r="A798" s="48" t="s">
        <v>102</v>
      </c>
      <c r="B798" s="48" t="s">
        <v>3865</v>
      </c>
      <c r="C798" s="48" t="s">
        <v>3752</v>
      </c>
      <c r="D798" s="48" t="s">
        <v>3738</v>
      </c>
      <c r="E798" s="45" t="s">
        <v>820</v>
      </c>
      <c r="F798" s="47">
        <v>21900000</v>
      </c>
      <c r="G798" s="41"/>
      <c r="H798" s="41"/>
      <c r="I798" s="41"/>
    </row>
    <row r="799" spans="1:9" ht="13.2" hidden="1">
      <c r="A799" s="48" t="s">
        <v>102</v>
      </c>
      <c r="B799" s="48" t="s">
        <v>3865</v>
      </c>
      <c r="C799" s="48" t="s">
        <v>3752</v>
      </c>
      <c r="D799" s="48" t="s">
        <v>3808</v>
      </c>
      <c r="E799" s="45" t="s">
        <v>821</v>
      </c>
      <c r="F799" s="47">
        <v>45000000</v>
      </c>
      <c r="G799" s="41"/>
      <c r="H799" s="41"/>
      <c r="I799" s="41"/>
    </row>
    <row r="800" spans="1:9" ht="13.2" hidden="1">
      <c r="A800" s="48" t="s">
        <v>102</v>
      </c>
      <c r="B800" s="48" t="s">
        <v>3865</v>
      </c>
      <c r="C800" s="48" t="s">
        <v>3752</v>
      </c>
      <c r="D800" s="48" t="s">
        <v>3763</v>
      </c>
      <c r="E800" s="45" t="s">
        <v>822</v>
      </c>
      <c r="F800" s="47">
        <v>200000000</v>
      </c>
      <c r="G800" s="41"/>
      <c r="H800" s="41"/>
      <c r="I800" s="41"/>
    </row>
    <row r="801" spans="1:9" ht="13.2" hidden="1">
      <c r="A801" s="48" t="s">
        <v>102</v>
      </c>
      <c r="B801" s="48" t="s">
        <v>3865</v>
      </c>
      <c r="C801" s="48" t="s">
        <v>3752</v>
      </c>
      <c r="D801" s="48" t="s">
        <v>3765</v>
      </c>
      <c r="E801" s="45" t="s">
        <v>823</v>
      </c>
      <c r="F801" s="47">
        <v>43950000</v>
      </c>
      <c r="G801" s="41"/>
      <c r="H801" s="41"/>
      <c r="I801" s="41"/>
    </row>
    <row r="802" spans="1:9" ht="13.2" hidden="1">
      <c r="A802" s="48" t="s">
        <v>102</v>
      </c>
      <c r="B802" s="48" t="s">
        <v>3865</v>
      </c>
      <c r="C802" s="48" t="s">
        <v>3752</v>
      </c>
      <c r="D802" s="48" t="s">
        <v>3766</v>
      </c>
      <c r="E802" s="45" t="s">
        <v>824</v>
      </c>
      <c r="F802" s="47">
        <v>50000000</v>
      </c>
      <c r="G802" s="41"/>
      <c r="H802" s="41"/>
      <c r="I802" s="41"/>
    </row>
    <row r="803" spans="1:9" ht="26.4" hidden="1">
      <c r="A803" s="48" t="s">
        <v>102</v>
      </c>
      <c r="B803" s="48" t="s">
        <v>3865</v>
      </c>
      <c r="C803" s="48" t="s">
        <v>3733</v>
      </c>
      <c r="D803" s="45"/>
      <c r="E803" s="49" t="s">
        <v>825</v>
      </c>
      <c r="F803" s="47">
        <v>1190990000</v>
      </c>
      <c r="G803" s="41"/>
      <c r="H803" s="41"/>
      <c r="I803" s="41"/>
    </row>
    <row r="804" spans="1:9" ht="13.2" hidden="1">
      <c r="A804" s="48" t="s">
        <v>102</v>
      </c>
      <c r="B804" s="48" t="s">
        <v>3865</v>
      </c>
      <c r="C804" s="48" t="s">
        <v>3733</v>
      </c>
      <c r="D804" s="48" t="s">
        <v>3743</v>
      </c>
      <c r="E804" s="45" t="s">
        <v>826</v>
      </c>
      <c r="F804" s="47">
        <v>200000000</v>
      </c>
      <c r="G804" s="41"/>
      <c r="H804" s="41"/>
      <c r="I804" s="41"/>
    </row>
    <row r="805" spans="1:9" ht="26.4" hidden="1">
      <c r="A805" s="48" t="s">
        <v>102</v>
      </c>
      <c r="B805" s="48" t="s">
        <v>3865</v>
      </c>
      <c r="C805" s="48" t="s">
        <v>3733</v>
      </c>
      <c r="D805" s="48" t="s">
        <v>3735</v>
      </c>
      <c r="E805" s="45" t="s">
        <v>827</v>
      </c>
      <c r="F805" s="47">
        <v>200000000</v>
      </c>
      <c r="G805" s="41"/>
      <c r="H805" s="41"/>
      <c r="I805" s="41"/>
    </row>
    <row r="806" spans="1:9" ht="13.2" hidden="1">
      <c r="A806" s="48" t="s">
        <v>102</v>
      </c>
      <c r="B806" s="48" t="s">
        <v>3865</v>
      </c>
      <c r="C806" s="48" t="s">
        <v>3733</v>
      </c>
      <c r="D806" s="48" t="s">
        <v>3729</v>
      </c>
      <c r="E806" s="45" t="s">
        <v>828</v>
      </c>
      <c r="F806" s="47">
        <v>200000000</v>
      </c>
      <c r="G806" s="41"/>
      <c r="H806" s="41"/>
      <c r="I806" s="41"/>
    </row>
    <row r="807" spans="1:9" ht="26.4" hidden="1">
      <c r="A807" s="48" t="s">
        <v>102</v>
      </c>
      <c r="B807" s="48" t="s">
        <v>3865</v>
      </c>
      <c r="C807" s="48" t="s">
        <v>3733</v>
      </c>
      <c r="D807" s="48" t="s">
        <v>3732</v>
      </c>
      <c r="E807" s="45" t="s">
        <v>829</v>
      </c>
      <c r="F807" s="47">
        <v>100000000</v>
      </c>
      <c r="G807" s="41"/>
      <c r="H807" s="41"/>
      <c r="I807" s="41"/>
    </row>
    <row r="808" spans="1:9" ht="13.2" hidden="1">
      <c r="A808" s="48" t="s">
        <v>102</v>
      </c>
      <c r="B808" s="48" t="s">
        <v>3865</v>
      </c>
      <c r="C808" s="48" t="s">
        <v>3733</v>
      </c>
      <c r="D808" s="48" t="s">
        <v>3733</v>
      </c>
      <c r="E808" s="45" t="s">
        <v>830</v>
      </c>
      <c r="F808" s="47">
        <v>44750000</v>
      </c>
      <c r="G808" s="41"/>
      <c r="H808" s="41"/>
      <c r="I808" s="41"/>
    </row>
    <row r="809" spans="1:9" ht="13.2" hidden="1">
      <c r="A809" s="48" t="s">
        <v>102</v>
      </c>
      <c r="B809" s="48" t="s">
        <v>3865</v>
      </c>
      <c r="C809" s="48" t="s">
        <v>3733</v>
      </c>
      <c r="D809" s="48" t="s">
        <v>3734</v>
      </c>
      <c r="E809" s="45" t="s">
        <v>831</v>
      </c>
      <c r="F809" s="47">
        <v>150000000</v>
      </c>
      <c r="G809" s="41"/>
      <c r="H809" s="41"/>
      <c r="I809" s="41"/>
    </row>
    <row r="810" spans="1:9" ht="26.4" hidden="1">
      <c r="A810" s="48" t="s">
        <v>102</v>
      </c>
      <c r="B810" s="48" t="s">
        <v>3865</v>
      </c>
      <c r="C810" s="48" t="s">
        <v>3733</v>
      </c>
      <c r="D810" s="48" t="s">
        <v>3754</v>
      </c>
      <c r="E810" s="45" t="s">
        <v>832</v>
      </c>
      <c r="F810" s="47">
        <v>20000000</v>
      </c>
      <c r="G810" s="41"/>
      <c r="H810" s="41"/>
      <c r="I810" s="41"/>
    </row>
    <row r="811" spans="1:9" ht="13.2" hidden="1">
      <c r="A811" s="48" t="s">
        <v>102</v>
      </c>
      <c r="B811" s="48" t="s">
        <v>3865</v>
      </c>
      <c r="C811" s="48" t="s">
        <v>3733</v>
      </c>
      <c r="D811" s="48" t="s">
        <v>3807</v>
      </c>
      <c r="E811" s="45" t="s">
        <v>833</v>
      </c>
      <c r="F811" s="47">
        <v>76240000</v>
      </c>
      <c r="G811" s="41"/>
      <c r="H811" s="41"/>
      <c r="I811" s="41"/>
    </row>
    <row r="812" spans="1:9" ht="26.4" hidden="1">
      <c r="A812" s="48" t="s">
        <v>102</v>
      </c>
      <c r="B812" s="48" t="s">
        <v>3865</v>
      </c>
      <c r="C812" s="48" t="s">
        <v>3733</v>
      </c>
      <c r="D812" s="48" t="s">
        <v>3756</v>
      </c>
      <c r="E812" s="51" t="s">
        <v>834</v>
      </c>
      <c r="F812" s="47">
        <v>200000000</v>
      </c>
      <c r="G812" s="41"/>
      <c r="H812" s="41"/>
      <c r="I812" s="41"/>
    </row>
    <row r="813" spans="1:9" ht="26.4" hidden="1">
      <c r="A813" s="48" t="s">
        <v>102</v>
      </c>
      <c r="B813" s="48" t="s">
        <v>3865</v>
      </c>
      <c r="C813" s="48" t="s">
        <v>3734</v>
      </c>
      <c r="D813" s="45"/>
      <c r="E813" s="49" t="s">
        <v>835</v>
      </c>
      <c r="F813" s="47">
        <v>200000000</v>
      </c>
      <c r="G813" s="41"/>
      <c r="H813" s="41"/>
      <c r="I813" s="41"/>
    </row>
    <row r="814" spans="1:9" ht="39.6" hidden="1">
      <c r="A814" s="48" t="s">
        <v>102</v>
      </c>
      <c r="B814" s="48" t="s">
        <v>3865</v>
      </c>
      <c r="C814" s="48" t="s">
        <v>3734</v>
      </c>
      <c r="D814" s="48" t="s">
        <v>3753</v>
      </c>
      <c r="E814" s="51" t="s">
        <v>836</v>
      </c>
      <c r="F814" s="47">
        <v>100000000</v>
      </c>
      <c r="G814" s="41"/>
      <c r="H814" s="41"/>
      <c r="I814" s="41"/>
    </row>
    <row r="815" spans="1:9" ht="26.4" hidden="1">
      <c r="A815" s="48" t="s">
        <v>102</v>
      </c>
      <c r="B815" s="48" t="s">
        <v>3865</v>
      </c>
      <c r="C815" s="48" t="s">
        <v>3734</v>
      </c>
      <c r="D815" s="48" t="s">
        <v>3734</v>
      </c>
      <c r="E815" s="45" t="s">
        <v>837</v>
      </c>
      <c r="F815" s="47">
        <v>100000000</v>
      </c>
      <c r="G815" s="41"/>
      <c r="H815" s="41"/>
      <c r="I815" s="41"/>
    </row>
    <row r="816" spans="1:9" ht="39.6" hidden="1">
      <c r="A816" s="48" t="s">
        <v>102</v>
      </c>
      <c r="B816" s="48" t="s">
        <v>3865</v>
      </c>
      <c r="C816" s="48" t="s">
        <v>3806</v>
      </c>
      <c r="D816" s="45"/>
      <c r="E816" s="50" t="s">
        <v>838</v>
      </c>
      <c r="F816" s="47">
        <v>190700000</v>
      </c>
      <c r="G816" s="41"/>
      <c r="H816" s="41"/>
      <c r="I816" s="41"/>
    </row>
    <row r="817" spans="1:9" ht="26.4" hidden="1">
      <c r="A817" s="48" t="s">
        <v>102</v>
      </c>
      <c r="B817" s="48" t="s">
        <v>3865</v>
      </c>
      <c r="C817" s="48" t="s">
        <v>3806</v>
      </c>
      <c r="D817" s="48" t="s">
        <v>3726</v>
      </c>
      <c r="E817" s="45" t="s">
        <v>839</v>
      </c>
      <c r="F817" s="47">
        <v>25500000</v>
      </c>
      <c r="G817" s="41"/>
      <c r="H817" s="41"/>
      <c r="I817" s="41"/>
    </row>
    <row r="818" spans="1:9" ht="13.2" hidden="1">
      <c r="A818" s="48" t="s">
        <v>102</v>
      </c>
      <c r="B818" s="48" t="s">
        <v>3865</v>
      </c>
      <c r="C818" s="48" t="s">
        <v>3806</v>
      </c>
      <c r="D818" s="48" t="s">
        <v>3743</v>
      </c>
      <c r="E818" s="45" t="s">
        <v>333</v>
      </c>
      <c r="F818" s="47">
        <v>10000000</v>
      </c>
      <c r="G818" s="41"/>
      <c r="H818" s="41"/>
      <c r="I818" s="41"/>
    </row>
    <row r="819" spans="1:9" ht="13.2" hidden="1">
      <c r="A819" s="48" t="s">
        <v>102</v>
      </c>
      <c r="B819" s="48" t="s">
        <v>3865</v>
      </c>
      <c r="C819" s="48" t="s">
        <v>3806</v>
      </c>
      <c r="D819" s="48" t="s">
        <v>3735</v>
      </c>
      <c r="E819" s="45" t="s">
        <v>840</v>
      </c>
      <c r="F819" s="47">
        <v>23500000</v>
      </c>
      <c r="G819" s="41"/>
      <c r="H819" s="41"/>
      <c r="I819" s="41"/>
    </row>
    <row r="820" spans="1:9" ht="26.4" hidden="1">
      <c r="A820" s="48" t="s">
        <v>102</v>
      </c>
      <c r="B820" s="48" t="s">
        <v>3865</v>
      </c>
      <c r="C820" s="48" t="s">
        <v>3806</v>
      </c>
      <c r="D820" s="48" t="s">
        <v>3729</v>
      </c>
      <c r="E820" s="45" t="s">
        <v>841</v>
      </c>
      <c r="F820" s="47">
        <v>7000000</v>
      </c>
      <c r="G820" s="41"/>
      <c r="H820" s="41"/>
      <c r="I820" s="41"/>
    </row>
    <row r="821" spans="1:9" ht="13.2" hidden="1">
      <c r="A821" s="48" t="s">
        <v>102</v>
      </c>
      <c r="B821" s="48" t="s">
        <v>3865</v>
      </c>
      <c r="C821" s="48" t="s">
        <v>3806</v>
      </c>
      <c r="D821" s="48" t="s">
        <v>3730</v>
      </c>
      <c r="E821" s="45" t="s">
        <v>842</v>
      </c>
      <c r="F821" s="47">
        <v>25200000</v>
      </c>
      <c r="G821" s="41"/>
      <c r="H821" s="41"/>
      <c r="I821" s="41"/>
    </row>
    <row r="822" spans="1:9" ht="13.2" hidden="1">
      <c r="A822" s="48" t="s">
        <v>102</v>
      </c>
      <c r="B822" s="48" t="s">
        <v>3865</v>
      </c>
      <c r="C822" s="48" t="s">
        <v>3806</v>
      </c>
      <c r="D822" s="48" t="s">
        <v>3731</v>
      </c>
      <c r="E822" s="45" t="s">
        <v>843</v>
      </c>
      <c r="F822" s="47">
        <v>25500000</v>
      </c>
      <c r="G822" s="41"/>
      <c r="H822" s="41"/>
      <c r="I822" s="41"/>
    </row>
    <row r="823" spans="1:9" ht="13.2" hidden="1">
      <c r="A823" s="48" t="s">
        <v>102</v>
      </c>
      <c r="B823" s="48" t="s">
        <v>3865</v>
      </c>
      <c r="C823" s="48" t="s">
        <v>3806</v>
      </c>
      <c r="D823" s="48" t="s">
        <v>3753</v>
      </c>
      <c r="E823" s="45" t="s">
        <v>844</v>
      </c>
      <c r="F823" s="47">
        <v>5000000</v>
      </c>
      <c r="G823" s="41"/>
      <c r="H823" s="41"/>
      <c r="I823" s="41"/>
    </row>
    <row r="824" spans="1:9" ht="13.2" hidden="1">
      <c r="A824" s="48" t="s">
        <v>102</v>
      </c>
      <c r="B824" s="48" t="s">
        <v>3865</v>
      </c>
      <c r="C824" s="48" t="s">
        <v>3806</v>
      </c>
      <c r="D824" s="48" t="s">
        <v>3745</v>
      </c>
      <c r="E824" s="45" t="s">
        <v>845</v>
      </c>
      <c r="F824" s="47">
        <v>7000000</v>
      </c>
      <c r="G824" s="41"/>
      <c r="H824" s="41"/>
      <c r="I824" s="41"/>
    </row>
    <row r="825" spans="1:9" ht="13.2" hidden="1">
      <c r="A825" s="48" t="s">
        <v>102</v>
      </c>
      <c r="B825" s="48" t="s">
        <v>3865</v>
      </c>
      <c r="C825" s="48" t="s">
        <v>3806</v>
      </c>
      <c r="D825" s="48" t="s">
        <v>3752</v>
      </c>
      <c r="E825" s="45" t="s">
        <v>846</v>
      </c>
      <c r="F825" s="47">
        <v>17000000</v>
      </c>
      <c r="G825" s="41"/>
      <c r="H825" s="41"/>
      <c r="I825" s="41"/>
    </row>
    <row r="826" spans="1:9" ht="26.4" hidden="1">
      <c r="A826" s="48" t="s">
        <v>102</v>
      </c>
      <c r="B826" s="48" t="s">
        <v>3865</v>
      </c>
      <c r="C826" s="48" t="s">
        <v>3806</v>
      </c>
      <c r="D826" s="48" t="s">
        <v>3733</v>
      </c>
      <c r="E826" s="45" t="s">
        <v>847</v>
      </c>
      <c r="F826" s="47">
        <v>35000000</v>
      </c>
      <c r="G826" s="41"/>
      <c r="H826" s="41"/>
      <c r="I826" s="41"/>
    </row>
    <row r="827" spans="1:9" ht="13.2" hidden="1">
      <c r="A827" s="48" t="s">
        <v>102</v>
      </c>
      <c r="B827" s="48" t="s">
        <v>3865</v>
      </c>
      <c r="C827" s="48" t="s">
        <v>3806</v>
      </c>
      <c r="D827" s="48" t="s">
        <v>3807</v>
      </c>
      <c r="E827" s="45" t="s">
        <v>848</v>
      </c>
      <c r="F827" s="47">
        <v>10000000</v>
      </c>
      <c r="G827" s="41"/>
      <c r="H827" s="41"/>
      <c r="I827" s="41"/>
    </row>
    <row r="828" spans="1:9" ht="13.2" hidden="1">
      <c r="A828" s="48" t="s">
        <v>102</v>
      </c>
      <c r="B828" s="48" t="s">
        <v>3865</v>
      </c>
      <c r="C828" s="48" t="s">
        <v>3754</v>
      </c>
      <c r="D828" s="45"/>
      <c r="E828" s="49" t="s">
        <v>849</v>
      </c>
      <c r="F828" s="47">
        <v>108950000</v>
      </c>
      <c r="G828" s="41"/>
      <c r="H828" s="41"/>
      <c r="I828" s="41"/>
    </row>
    <row r="829" spans="1:9" ht="13.2" hidden="1">
      <c r="A829" s="48" t="s">
        <v>102</v>
      </c>
      <c r="B829" s="48" t="s">
        <v>3865</v>
      </c>
      <c r="C829" s="48" t="s">
        <v>3754</v>
      </c>
      <c r="D829" s="48" t="s">
        <v>3735</v>
      </c>
      <c r="E829" s="45" t="s">
        <v>850</v>
      </c>
      <c r="F829" s="47">
        <v>70000000</v>
      </c>
      <c r="G829" s="41"/>
      <c r="H829" s="41"/>
      <c r="I829" s="41"/>
    </row>
    <row r="830" spans="1:9" ht="13.2" hidden="1">
      <c r="A830" s="48" t="s">
        <v>102</v>
      </c>
      <c r="B830" s="48" t="s">
        <v>3865</v>
      </c>
      <c r="C830" s="48" t="s">
        <v>3754</v>
      </c>
      <c r="D830" s="48" t="s">
        <v>3731</v>
      </c>
      <c r="E830" s="45" t="s">
        <v>851</v>
      </c>
      <c r="F830" s="47">
        <v>38950000</v>
      </c>
      <c r="G830" s="41"/>
      <c r="H830" s="41"/>
      <c r="I830" s="41"/>
    </row>
    <row r="831" spans="1:9" ht="13.2" hidden="1">
      <c r="A831" s="48" t="s">
        <v>102</v>
      </c>
      <c r="B831" s="48" t="s">
        <v>3865</v>
      </c>
      <c r="C831" s="48" t="s">
        <v>3738</v>
      </c>
      <c r="D831" s="45"/>
      <c r="E831" s="49" t="s">
        <v>798</v>
      </c>
      <c r="F831" s="47">
        <v>134500000</v>
      </c>
      <c r="G831" s="41"/>
      <c r="H831" s="41"/>
      <c r="I831" s="41"/>
    </row>
    <row r="832" spans="1:9" ht="13.2" hidden="1">
      <c r="A832" s="48" t="s">
        <v>102</v>
      </c>
      <c r="B832" s="48" t="s">
        <v>3865</v>
      </c>
      <c r="C832" s="48" t="s">
        <v>3738</v>
      </c>
      <c r="D832" s="48" t="s">
        <v>3743</v>
      </c>
      <c r="E832" s="45" t="s">
        <v>852</v>
      </c>
      <c r="F832" s="47">
        <v>20000000</v>
      </c>
      <c r="G832" s="41"/>
      <c r="H832" s="41"/>
      <c r="I832" s="41"/>
    </row>
    <row r="833" spans="1:9" ht="13.2" hidden="1">
      <c r="A833" s="48" t="s">
        <v>102</v>
      </c>
      <c r="B833" s="48" t="s">
        <v>3865</v>
      </c>
      <c r="C833" s="48" t="s">
        <v>3738</v>
      </c>
      <c r="D833" s="48" t="s">
        <v>3752</v>
      </c>
      <c r="E833" s="45" t="s">
        <v>853</v>
      </c>
      <c r="F833" s="47">
        <v>114500000</v>
      </c>
      <c r="G833" s="41"/>
      <c r="H833" s="41"/>
      <c r="I833" s="41"/>
    </row>
    <row r="834" spans="1:9" ht="13.2" hidden="1">
      <c r="A834" s="48" t="s">
        <v>102</v>
      </c>
      <c r="B834" s="48" t="s">
        <v>3858</v>
      </c>
      <c r="C834" s="45"/>
      <c r="D834" s="45"/>
      <c r="E834" s="46" t="s">
        <v>89</v>
      </c>
      <c r="F834" s="47">
        <v>10195030000</v>
      </c>
      <c r="G834" s="41"/>
      <c r="H834" s="41"/>
      <c r="I834" s="41"/>
    </row>
    <row r="835" spans="1:9" ht="13.2" hidden="1">
      <c r="A835" s="48" t="s">
        <v>102</v>
      </c>
      <c r="B835" s="48" t="s">
        <v>3858</v>
      </c>
      <c r="C835" s="48" t="s">
        <v>3726</v>
      </c>
      <c r="D835" s="45"/>
      <c r="E835" s="49" t="s">
        <v>187</v>
      </c>
      <c r="F835" s="47">
        <v>288000000</v>
      </c>
      <c r="G835" s="41"/>
      <c r="H835" s="41"/>
      <c r="I835" s="41"/>
    </row>
    <row r="836" spans="1:9" ht="13.2" hidden="1">
      <c r="A836" s="48" t="s">
        <v>102</v>
      </c>
      <c r="B836" s="48" t="s">
        <v>3858</v>
      </c>
      <c r="C836" s="48" t="s">
        <v>3726</v>
      </c>
      <c r="D836" s="48" t="s">
        <v>3726</v>
      </c>
      <c r="E836" s="45" t="s">
        <v>188</v>
      </c>
      <c r="F836" s="47">
        <v>12000000</v>
      </c>
      <c r="G836" s="41"/>
      <c r="H836" s="41"/>
      <c r="I836" s="41"/>
    </row>
    <row r="837" spans="1:9" ht="26.4" hidden="1">
      <c r="A837" s="48" t="s">
        <v>102</v>
      </c>
      <c r="B837" s="48" t="s">
        <v>3858</v>
      </c>
      <c r="C837" s="48" t="s">
        <v>3726</v>
      </c>
      <c r="D837" s="48" t="s">
        <v>3727</v>
      </c>
      <c r="E837" s="45" t="s">
        <v>189</v>
      </c>
      <c r="F837" s="47">
        <v>75000000</v>
      </c>
      <c r="G837" s="41"/>
      <c r="H837" s="41"/>
      <c r="I837" s="41"/>
    </row>
    <row r="838" spans="1:9" ht="26.4" hidden="1">
      <c r="A838" s="48" t="s">
        <v>102</v>
      </c>
      <c r="B838" s="48" t="s">
        <v>3858</v>
      </c>
      <c r="C838" s="48" t="s">
        <v>3726</v>
      </c>
      <c r="D838" s="48" t="s">
        <v>3728</v>
      </c>
      <c r="E838" s="45" t="s">
        <v>190</v>
      </c>
      <c r="F838" s="47">
        <v>35000000</v>
      </c>
      <c r="G838" s="41"/>
      <c r="H838" s="41"/>
      <c r="I838" s="41"/>
    </row>
    <row r="839" spans="1:9" ht="13.2" hidden="1">
      <c r="A839" s="48" t="s">
        <v>102</v>
      </c>
      <c r="B839" s="48" t="s">
        <v>3858</v>
      </c>
      <c r="C839" s="48" t="s">
        <v>3726</v>
      </c>
      <c r="D839" s="48" t="s">
        <v>3805</v>
      </c>
      <c r="E839" s="45" t="s">
        <v>362</v>
      </c>
      <c r="F839" s="47">
        <v>42000000</v>
      </c>
      <c r="G839" s="41"/>
      <c r="H839" s="41"/>
      <c r="I839" s="41"/>
    </row>
    <row r="840" spans="1:9" ht="13.2" hidden="1">
      <c r="A840" s="48" t="s">
        <v>102</v>
      </c>
      <c r="B840" s="48" t="s">
        <v>3858</v>
      </c>
      <c r="C840" s="48" t="s">
        <v>3726</v>
      </c>
      <c r="D840" s="48" t="s">
        <v>3729</v>
      </c>
      <c r="E840" s="45" t="s">
        <v>191</v>
      </c>
      <c r="F840" s="47">
        <v>25000000</v>
      </c>
      <c r="G840" s="41"/>
      <c r="H840" s="41"/>
      <c r="I840" s="41"/>
    </row>
    <row r="841" spans="1:9" ht="13.2" hidden="1">
      <c r="A841" s="48" t="s">
        <v>102</v>
      </c>
      <c r="B841" s="48" t="s">
        <v>3858</v>
      </c>
      <c r="C841" s="48" t="s">
        <v>3726</v>
      </c>
      <c r="D841" s="48" t="s">
        <v>3730</v>
      </c>
      <c r="E841" s="45" t="s">
        <v>192</v>
      </c>
      <c r="F841" s="47">
        <v>15000000</v>
      </c>
      <c r="G841" s="41"/>
      <c r="H841" s="41"/>
      <c r="I841" s="41"/>
    </row>
    <row r="842" spans="1:9" ht="26.4" hidden="1">
      <c r="A842" s="48" t="s">
        <v>102</v>
      </c>
      <c r="B842" s="48" t="s">
        <v>3858</v>
      </c>
      <c r="C842" s="48" t="s">
        <v>3726</v>
      </c>
      <c r="D842" s="48" t="s">
        <v>3731</v>
      </c>
      <c r="E842" s="45" t="s">
        <v>193</v>
      </c>
      <c r="F842" s="47">
        <v>5000000</v>
      </c>
      <c r="G842" s="41"/>
      <c r="H842" s="41"/>
      <c r="I842" s="41"/>
    </row>
    <row r="843" spans="1:9" ht="26.4" hidden="1">
      <c r="A843" s="48" t="s">
        <v>102</v>
      </c>
      <c r="B843" s="48" t="s">
        <v>3858</v>
      </c>
      <c r="C843" s="48" t="s">
        <v>3726</v>
      </c>
      <c r="D843" s="48" t="s">
        <v>3745</v>
      </c>
      <c r="E843" s="45" t="s">
        <v>363</v>
      </c>
      <c r="F843" s="47">
        <v>4000000</v>
      </c>
      <c r="G843" s="41"/>
      <c r="H843" s="41"/>
      <c r="I843" s="41"/>
    </row>
    <row r="844" spans="1:9" ht="13.2" hidden="1">
      <c r="A844" s="48" t="s">
        <v>102</v>
      </c>
      <c r="B844" s="48" t="s">
        <v>3858</v>
      </c>
      <c r="C844" s="48" t="s">
        <v>3726</v>
      </c>
      <c r="D844" s="48" t="s">
        <v>3733</v>
      </c>
      <c r="E844" s="45" t="s">
        <v>195</v>
      </c>
      <c r="F844" s="47">
        <v>25000000</v>
      </c>
      <c r="G844" s="41"/>
      <c r="H844" s="41"/>
      <c r="I844" s="41"/>
    </row>
    <row r="845" spans="1:9" ht="13.2" hidden="1">
      <c r="A845" s="48" t="s">
        <v>102</v>
      </c>
      <c r="B845" s="48" t="s">
        <v>3858</v>
      </c>
      <c r="C845" s="48" t="s">
        <v>3726</v>
      </c>
      <c r="D845" s="48" t="s">
        <v>3734</v>
      </c>
      <c r="E845" s="45" t="s">
        <v>197</v>
      </c>
      <c r="F845" s="47">
        <v>50000000</v>
      </c>
      <c r="G845" s="41"/>
      <c r="H845" s="41"/>
      <c r="I845" s="41"/>
    </row>
    <row r="846" spans="1:9" ht="26.4" hidden="1">
      <c r="A846" s="48" t="s">
        <v>102</v>
      </c>
      <c r="B846" s="48" t="s">
        <v>3858</v>
      </c>
      <c r="C846" s="48" t="s">
        <v>3727</v>
      </c>
      <c r="D846" s="45"/>
      <c r="E846" s="49" t="s">
        <v>198</v>
      </c>
      <c r="F846" s="47">
        <v>173500000</v>
      </c>
      <c r="G846" s="41"/>
      <c r="H846" s="41"/>
      <c r="I846" s="41"/>
    </row>
    <row r="847" spans="1:9" ht="13.2" hidden="1">
      <c r="A847" s="48" t="s">
        <v>102</v>
      </c>
      <c r="B847" s="48" t="s">
        <v>3858</v>
      </c>
      <c r="C847" s="48" t="s">
        <v>3727</v>
      </c>
      <c r="D847" s="48" t="s">
        <v>3736</v>
      </c>
      <c r="E847" s="45" t="s">
        <v>200</v>
      </c>
      <c r="F847" s="47">
        <v>40000000</v>
      </c>
      <c r="G847" s="41"/>
      <c r="H847" s="41"/>
      <c r="I847" s="41"/>
    </row>
    <row r="848" spans="1:9" ht="13.2" hidden="1">
      <c r="A848" s="48" t="s">
        <v>102</v>
      </c>
      <c r="B848" s="48" t="s">
        <v>3858</v>
      </c>
      <c r="C848" s="48" t="s">
        <v>3727</v>
      </c>
      <c r="D848" s="48" t="s">
        <v>3729</v>
      </c>
      <c r="E848" s="45" t="s">
        <v>364</v>
      </c>
      <c r="F848" s="47">
        <v>21000000</v>
      </c>
      <c r="G848" s="41"/>
      <c r="H848" s="41"/>
      <c r="I848" s="41"/>
    </row>
    <row r="849" spans="1:9" ht="13.2" hidden="1">
      <c r="A849" s="48" t="s">
        <v>102</v>
      </c>
      <c r="B849" s="48" t="s">
        <v>3858</v>
      </c>
      <c r="C849" s="48" t="s">
        <v>3727</v>
      </c>
      <c r="D849" s="48" t="s">
        <v>3730</v>
      </c>
      <c r="E849" s="45" t="s">
        <v>854</v>
      </c>
      <c r="F849" s="47">
        <v>7000000</v>
      </c>
      <c r="G849" s="41"/>
      <c r="H849" s="41"/>
      <c r="I849" s="41"/>
    </row>
    <row r="850" spans="1:9" ht="13.2" hidden="1">
      <c r="A850" s="48" t="s">
        <v>102</v>
      </c>
      <c r="B850" s="48" t="s">
        <v>3858</v>
      </c>
      <c r="C850" s="48" t="s">
        <v>3727</v>
      </c>
      <c r="D850" s="48" t="s">
        <v>3737</v>
      </c>
      <c r="E850" s="45" t="s">
        <v>201</v>
      </c>
      <c r="F850" s="47">
        <v>35000000</v>
      </c>
      <c r="G850" s="41"/>
      <c r="H850" s="41"/>
      <c r="I850" s="41"/>
    </row>
    <row r="851" spans="1:9" ht="26.4" hidden="1">
      <c r="A851" s="48" t="s">
        <v>102</v>
      </c>
      <c r="B851" s="48" t="s">
        <v>3858</v>
      </c>
      <c r="C851" s="48" t="s">
        <v>3727</v>
      </c>
      <c r="D851" s="48" t="s">
        <v>3738</v>
      </c>
      <c r="E851" s="45" t="s">
        <v>202</v>
      </c>
      <c r="F851" s="47">
        <v>50000000</v>
      </c>
      <c r="G851" s="41"/>
      <c r="H851" s="41"/>
      <c r="I851" s="41"/>
    </row>
    <row r="852" spans="1:9" ht="13.2" hidden="1">
      <c r="A852" s="48" t="s">
        <v>102</v>
      </c>
      <c r="B852" s="48" t="s">
        <v>3858</v>
      </c>
      <c r="C852" s="48" t="s">
        <v>3727</v>
      </c>
      <c r="D852" s="48" t="s">
        <v>3757</v>
      </c>
      <c r="E852" s="45" t="s">
        <v>366</v>
      </c>
      <c r="F852" s="47">
        <v>5500000</v>
      </c>
      <c r="G852" s="41"/>
      <c r="H852" s="41"/>
      <c r="I852" s="41"/>
    </row>
    <row r="853" spans="1:9" ht="13.2" hidden="1">
      <c r="A853" s="48" t="s">
        <v>102</v>
      </c>
      <c r="B853" s="48" t="s">
        <v>3858</v>
      </c>
      <c r="C853" s="48" t="s">
        <v>3727</v>
      </c>
      <c r="D853" s="48" t="s">
        <v>3813</v>
      </c>
      <c r="E853" s="45" t="s">
        <v>367</v>
      </c>
      <c r="F853" s="47">
        <v>15000000</v>
      </c>
      <c r="G853" s="41"/>
      <c r="H853" s="41"/>
      <c r="I853" s="41"/>
    </row>
    <row r="854" spans="1:9" ht="26.4" hidden="1">
      <c r="A854" s="48" t="s">
        <v>102</v>
      </c>
      <c r="B854" s="48" t="s">
        <v>3858</v>
      </c>
      <c r="C854" s="48" t="s">
        <v>3743</v>
      </c>
      <c r="D854" s="45"/>
      <c r="E854" s="49" t="s">
        <v>207</v>
      </c>
      <c r="F854" s="47">
        <v>30000000</v>
      </c>
      <c r="G854" s="41"/>
      <c r="H854" s="41"/>
      <c r="I854" s="41"/>
    </row>
    <row r="855" spans="1:9" ht="13.2" hidden="1">
      <c r="A855" s="48" t="s">
        <v>102</v>
      </c>
      <c r="B855" s="48" t="s">
        <v>3858</v>
      </c>
      <c r="C855" s="48" t="s">
        <v>3743</v>
      </c>
      <c r="D855" s="48" t="s">
        <v>3804</v>
      </c>
      <c r="E855" s="45" t="s">
        <v>855</v>
      </c>
      <c r="F855" s="47">
        <v>30000000</v>
      </c>
      <c r="G855" s="41"/>
      <c r="H855" s="41"/>
      <c r="I855" s="41"/>
    </row>
    <row r="856" spans="1:9" ht="26.4" hidden="1">
      <c r="A856" s="48" t="s">
        <v>102</v>
      </c>
      <c r="B856" s="48" t="s">
        <v>3858</v>
      </c>
      <c r="C856" s="48" t="s">
        <v>3728</v>
      </c>
      <c r="D856" s="45"/>
      <c r="E856" s="50" t="s">
        <v>209</v>
      </c>
      <c r="F856" s="47">
        <v>66600000</v>
      </c>
      <c r="G856" s="41"/>
      <c r="H856" s="41"/>
      <c r="I856" s="41"/>
    </row>
    <row r="857" spans="1:9" ht="26.4" hidden="1">
      <c r="A857" s="48" t="s">
        <v>102</v>
      </c>
      <c r="B857" s="48" t="s">
        <v>3858</v>
      </c>
      <c r="C857" s="48" t="s">
        <v>3728</v>
      </c>
      <c r="D857" s="48" t="s">
        <v>3726</v>
      </c>
      <c r="E857" s="45" t="s">
        <v>210</v>
      </c>
      <c r="F857" s="47">
        <v>66600000</v>
      </c>
      <c r="G857" s="41"/>
      <c r="H857" s="41"/>
      <c r="I857" s="41"/>
    </row>
    <row r="858" spans="1:9" ht="26.4" hidden="1">
      <c r="A858" s="48" t="s">
        <v>102</v>
      </c>
      <c r="B858" s="48" t="s">
        <v>3858</v>
      </c>
      <c r="C858" s="48" t="s">
        <v>3745</v>
      </c>
      <c r="D858" s="45"/>
      <c r="E858" s="49" t="s">
        <v>806</v>
      </c>
      <c r="F858" s="47">
        <v>4029021000</v>
      </c>
      <c r="G858" s="41"/>
      <c r="H858" s="41"/>
      <c r="I858" s="41"/>
    </row>
    <row r="859" spans="1:9" ht="26.4" hidden="1">
      <c r="A859" s="48" t="s">
        <v>102</v>
      </c>
      <c r="B859" s="48" t="s">
        <v>3858</v>
      </c>
      <c r="C859" s="48" t="s">
        <v>3745</v>
      </c>
      <c r="D859" s="48" t="s">
        <v>3804</v>
      </c>
      <c r="E859" s="45" t="s">
        <v>856</v>
      </c>
      <c r="F859" s="47">
        <v>1991795000</v>
      </c>
      <c r="G859" s="41"/>
      <c r="H859" s="41"/>
      <c r="I859" s="41"/>
    </row>
    <row r="860" spans="1:9" ht="13.2" hidden="1">
      <c r="A860" s="48" t="s">
        <v>102</v>
      </c>
      <c r="B860" s="48" t="s">
        <v>3858</v>
      </c>
      <c r="C860" s="48" t="s">
        <v>3745</v>
      </c>
      <c r="D860" s="48" t="s">
        <v>3729</v>
      </c>
      <c r="E860" s="45" t="s">
        <v>857</v>
      </c>
      <c r="F860" s="47">
        <v>150000000</v>
      </c>
      <c r="G860" s="41"/>
      <c r="H860" s="41"/>
      <c r="I860" s="41"/>
    </row>
    <row r="861" spans="1:9" ht="26.4" hidden="1">
      <c r="A861" s="48" t="s">
        <v>102</v>
      </c>
      <c r="B861" s="48" t="s">
        <v>3858</v>
      </c>
      <c r="C861" s="48" t="s">
        <v>3745</v>
      </c>
      <c r="D861" s="48" t="s">
        <v>3753</v>
      </c>
      <c r="E861" s="45" t="s">
        <v>858</v>
      </c>
      <c r="F861" s="47">
        <v>1037226000</v>
      </c>
      <c r="G861" s="41"/>
      <c r="H861" s="41"/>
      <c r="I861" s="41"/>
    </row>
    <row r="862" spans="1:9" ht="26.4" hidden="1">
      <c r="A862" s="48" t="s">
        <v>102</v>
      </c>
      <c r="B862" s="48" t="s">
        <v>3858</v>
      </c>
      <c r="C862" s="48" t="s">
        <v>3745</v>
      </c>
      <c r="D862" s="48" t="s">
        <v>3732</v>
      </c>
      <c r="E862" s="51" t="s">
        <v>859</v>
      </c>
      <c r="F862" s="47">
        <v>25000000</v>
      </c>
      <c r="G862" s="41"/>
      <c r="H862" s="41"/>
      <c r="I862" s="41"/>
    </row>
    <row r="863" spans="1:9" ht="13.2" hidden="1">
      <c r="A863" s="48" t="s">
        <v>102</v>
      </c>
      <c r="B863" s="48" t="s">
        <v>3858</v>
      </c>
      <c r="C863" s="48" t="s">
        <v>3745</v>
      </c>
      <c r="D863" s="48" t="s">
        <v>3745</v>
      </c>
      <c r="E863" s="45" t="s">
        <v>860</v>
      </c>
      <c r="F863" s="47">
        <v>300000000</v>
      </c>
      <c r="G863" s="41"/>
      <c r="H863" s="41"/>
      <c r="I863" s="41"/>
    </row>
    <row r="864" spans="1:9" ht="13.2" hidden="1">
      <c r="A864" s="48" t="s">
        <v>102</v>
      </c>
      <c r="B864" s="48" t="s">
        <v>3858</v>
      </c>
      <c r="C864" s="48" t="s">
        <v>3745</v>
      </c>
      <c r="D864" s="48" t="s">
        <v>3733</v>
      </c>
      <c r="E864" s="45" t="s">
        <v>861</v>
      </c>
      <c r="F864" s="47">
        <v>150000000</v>
      </c>
      <c r="G864" s="41"/>
      <c r="H864" s="41"/>
      <c r="I864" s="41"/>
    </row>
    <row r="865" spans="1:9" ht="26.4" hidden="1">
      <c r="A865" s="48" t="s">
        <v>102</v>
      </c>
      <c r="B865" s="48" t="s">
        <v>3858</v>
      </c>
      <c r="C865" s="48" t="s">
        <v>3745</v>
      </c>
      <c r="D865" s="48" t="s">
        <v>3737</v>
      </c>
      <c r="E865" s="45" t="s">
        <v>862</v>
      </c>
      <c r="F865" s="47">
        <v>100000000</v>
      </c>
      <c r="G865" s="41"/>
      <c r="H865" s="41"/>
      <c r="I865" s="41"/>
    </row>
    <row r="866" spans="1:9" ht="26.4" hidden="1">
      <c r="A866" s="48" t="s">
        <v>102</v>
      </c>
      <c r="B866" s="48" t="s">
        <v>3858</v>
      </c>
      <c r="C866" s="48" t="s">
        <v>3745</v>
      </c>
      <c r="D866" s="48" t="s">
        <v>3755</v>
      </c>
      <c r="E866" s="45" t="s">
        <v>863</v>
      </c>
      <c r="F866" s="47">
        <v>75000000</v>
      </c>
      <c r="G866" s="41"/>
      <c r="H866" s="41"/>
      <c r="I866" s="41"/>
    </row>
    <row r="867" spans="1:9" ht="13.2" hidden="1">
      <c r="A867" s="48" t="s">
        <v>102</v>
      </c>
      <c r="B867" s="48" t="s">
        <v>3858</v>
      </c>
      <c r="C867" s="48" t="s">
        <v>3745</v>
      </c>
      <c r="D867" s="48" t="s">
        <v>3757</v>
      </c>
      <c r="E867" s="45" t="s">
        <v>864</v>
      </c>
      <c r="F867" s="47">
        <v>200000000</v>
      </c>
      <c r="G867" s="41"/>
      <c r="H867" s="41"/>
      <c r="I867" s="41"/>
    </row>
    <row r="868" spans="1:9" ht="13.2" hidden="1">
      <c r="A868" s="48" t="s">
        <v>102</v>
      </c>
      <c r="B868" s="48" t="s">
        <v>3858</v>
      </c>
      <c r="C868" s="48" t="s">
        <v>3738</v>
      </c>
      <c r="D868" s="45"/>
      <c r="E868" s="49" t="s">
        <v>798</v>
      </c>
      <c r="F868" s="47">
        <v>4819423000</v>
      </c>
      <c r="G868" s="41"/>
      <c r="H868" s="41"/>
      <c r="I868" s="41"/>
    </row>
    <row r="869" spans="1:9" ht="13.2" hidden="1">
      <c r="A869" s="48" t="s">
        <v>102</v>
      </c>
      <c r="B869" s="48" t="s">
        <v>3858</v>
      </c>
      <c r="C869" s="48" t="s">
        <v>3738</v>
      </c>
      <c r="D869" s="48" t="s">
        <v>3730</v>
      </c>
      <c r="E869" s="45" t="s">
        <v>865</v>
      </c>
      <c r="F869" s="47">
        <v>924423000</v>
      </c>
      <c r="G869" s="41"/>
      <c r="H869" s="41"/>
      <c r="I869" s="41"/>
    </row>
    <row r="870" spans="1:9" ht="13.2" hidden="1">
      <c r="A870" s="48" t="s">
        <v>102</v>
      </c>
      <c r="B870" s="48" t="s">
        <v>3858</v>
      </c>
      <c r="C870" s="48" t="s">
        <v>3738</v>
      </c>
      <c r="D870" s="48" t="s">
        <v>3732</v>
      </c>
      <c r="E870" s="45" t="s">
        <v>866</v>
      </c>
      <c r="F870" s="47">
        <v>200000000</v>
      </c>
      <c r="G870" s="41"/>
      <c r="H870" s="41"/>
      <c r="I870" s="41"/>
    </row>
    <row r="871" spans="1:9" ht="13.2" hidden="1">
      <c r="A871" s="48" t="s">
        <v>102</v>
      </c>
      <c r="B871" s="48" t="s">
        <v>3858</v>
      </c>
      <c r="C871" s="48" t="s">
        <v>3738</v>
      </c>
      <c r="D871" s="48" t="s">
        <v>3733</v>
      </c>
      <c r="E871" s="45" t="s">
        <v>867</v>
      </c>
      <c r="F871" s="47">
        <v>200000000</v>
      </c>
      <c r="G871" s="41"/>
      <c r="H871" s="41"/>
      <c r="I871" s="41"/>
    </row>
    <row r="872" spans="1:9" ht="13.2" hidden="1">
      <c r="A872" s="48" t="s">
        <v>102</v>
      </c>
      <c r="B872" s="48" t="s">
        <v>3858</v>
      </c>
      <c r="C872" s="48" t="s">
        <v>3738</v>
      </c>
      <c r="D872" s="48" t="s">
        <v>3825</v>
      </c>
      <c r="E872" s="45" t="s">
        <v>868</v>
      </c>
      <c r="F872" s="47">
        <v>50000000</v>
      </c>
      <c r="G872" s="41"/>
      <c r="H872" s="41"/>
      <c r="I872" s="41"/>
    </row>
    <row r="873" spans="1:9" ht="13.2" hidden="1">
      <c r="A873" s="48" t="s">
        <v>102</v>
      </c>
      <c r="B873" s="48" t="s">
        <v>3858</v>
      </c>
      <c r="C873" s="48" t="s">
        <v>3738</v>
      </c>
      <c r="D873" s="48" t="s">
        <v>3828</v>
      </c>
      <c r="E873" s="45" t="s">
        <v>869</v>
      </c>
      <c r="F873" s="47">
        <v>1600000000</v>
      </c>
      <c r="G873" s="41"/>
      <c r="H873" s="41"/>
      <c r="I873" s="41"/>
    </row>
    <row r="874" spans="1:9" ht="13.2" hidden="1">
      <c r="A874" s="48" t="s">
        <v>102</v>
      </c>
      <c r="B874" s="48" t="s">
        <v>3858</v>
      </c>
      <c r="C874" s="48" t="s">
        <v>3738</v>
      </c>
      <c r="D874" s="48" t="s">
        <v>3829</v>
      </c>
      <c r="E874" s="45" t="s">
        <v>870</v>
      </c>
      <c r="F874" s="47">
        <v>175000000</v>
      </c>
      <c r="G874" s="41"/>
      <c r="H874" s="41"/>
      <c r="I874" s="41"/>
    </row>
    <row r="875" spans="1:9" ht="26.4" hidden="1">
      <c r="A875" s="48" t="s">
        <v>102</v>
      </c>
      <c r="B875" s="48" t="s">
        <v>3858</v>
      </c>
      <c r="C875" s="48" t="s">
        <v>3738</v>
      </c>
      <c r="D875" s="48" t="s">
        <v>3830</v>
      </c>
      <c r="E875" s="45" t="s">
        <v>871</v>
      </c>
      <c r="F875" s="47">
        <v>50000000</v>
      </c>
      <c r="G875" s="41"/>
      <c r="H875" s="41"/>
      <c r="I875" s="41"/>
    </row>
    <row r="876" spans="1:9" ht="13.2" hidden="1">
      <c r="A876" s="48" t="s">
        <v>102</v>
      </c>
      <c r="B876" s="48" t="s">
        <v>3858</v>
      </c>
      <c r="C876" s="48" t="s">
        <v>3738</v>
      </c>
      <c r="D876" s="48" t="s">
        <v>3866</v>
      </c>
      <c r="E876" s="45" t="s">
        <v>872</v>
      </c>
      <c r="F876" s="47">
        <v>50000000</v>
      </c>
      <c r="G876" s="41"/>
      <c r="H876" s="41"/>
      <c r="I876" s="41"/>
    </row>
    <row r="877" spans="1:9" ht="13.2" hidden="1">
      <c r="A877" s="48" t="s">
        <v>102</v>
      </c>
      <c r="B877" s="48" t="s">
        <v>3858</v>
      </c>
      <c r="C877" s="48" t="s">
        <v>3738</v>
      </c>
      <c r="D877" s="48" t="s">
        <v>3867</v>
      </c>
      <c r="E877" s="45" t="s">
        <v>873</v>
      </c>
      <c r="F877" s="47">
        <v>200000000</v>
      </c>
      <c r="G877" s="41"/>
      <c r="H877" s="41"/>
      <c r="I877" s="41"/>
    </row>
    <row r="878" spans="1:9" ht="13.2" hidden="1">
      <c r="A878" s="48" t="s">
        <v>102</v>
      </c>
      <c r="B878" s="48" t="s">
        <v>3858</v>
      </c>
      <c r="C878" s="48" t="s">
        <v>3738</v>
      </c>
      <c r="D878" s="48" t="s">
        <v>3748</v>
      </c>
      <c r="E878" s="45" t="s">
        <v>874</v>
      </c>
      <c r="F878" s="47">
        <v>200000000</v>
      </c>
      <c r="G878" s="41"/>
      <c r="H878" s="41"/>
      <c r="I878" s="41"/>
    </row>
    <row r="879" spans="1:9" ht="26.4" hidden="1">
      <c r="A879" s="48" t="s">
        <v>102</v>
      </c>
      <c r="B879" s="48" t="s">
        <v>3858</v>
      </c>
      <c r="C879" s="48" t="s">
        <v>3738</v>
      </c>
      <c r="D879" s="48" t="s">
        <v>3749</v>
      </c>
      <c r="E879" s="45" t="s">
        <v>875</v>
      </c>
      <c r="F879" s="47">
        <v>1000000000</v>
      </c>
      <c r="G879" s="41"/>
      <c r="H879" s="41"/>
      <c r="I879" s="41"/>
    </row>
    <row r="880" spans="1:9" ht="13.2" hidden="1">
      <c r="A880" s="48" t="s">
        <v>102</v>
      </c>
      <c r="B880" s="48" t="s">
        <v>3858</v>
      </c>
      <c r="C880" s="48" t="s">
        <v>3738</v>
      </c>
      <c r="D880" s="48" t="s">
        <v>3792</v>
      </c>
      <c r="E880" s="45" t="s">
        <v>876</v>
      </c>
      <c r="F880" s="47">
        <v>70000000</v>
      </c>
      <c r="G880" s="41"/>
      <c r="H880" s="41"/>
      <c r="I880" s="41"/>
    </row>
    <row r="881" spans="1:9" ht="13.2" hidden="1">
      <c r="A881" s="48" t="s">
        <v>102</v>
      </c>
      <c r="B881" s="48" t="s">
        <v>3858</v>
      </c>
      <c r="C881" s="48" t="s">
        <v>3738</v>
      </c>
      <c r="D881" s="48" t="s">
        <v>3794</v>
      </c>
      <c r="E881" s="45" t="s">
        <v>877</v>
      </c>
      <c r="F881" s="47">
        <v>100000000</v>
      </c>
      <c r="G881" s="41"/>
      <c r="H881" s="41"/>
      <c r="I881" s="41"/>
    </row>
    <row r="882" spans="1:9" ht="39.6" hidden="1">
      <c r="A882" s="48" t="s">
        <v>102</v>
      </c>
      <c r="B882" s="48" t="s">
        <v>3858</v>
      </c>
      <c r="C882" s="48" t="s">
        <v>3756</v>
      </c>
      <c r="D882" s="45"/>
      <c r="E882" s="50" t="s">
        <v>878</v>
      </c>
      <c r="F882" s="47">
        <v>788486000</v>
      </c>
      <c r="G882" s="41"/>
      <c r="H882" s="41"/>
      <c r="I882" s="41"/>
    </row>
    <row r="883" spans="1:9" ht="26.4" hidden="1">
      <c r="A883" s="48" t="s">
        <v>102</v>
      </c>
      <c r="B883" s="48" t="s">
        <v>3858</v>
      </c>
      <c r="C883" s="48" t="s">
        <v>3756</v>
      </c>
      <c r="D883" s="48" t="s">
        <v>3726</v>
      </c>
      <c r="E883" s="45" t="s">
        <v>879</v>
      </c>
      <c r="F883" s="47">
        <v>228486000</v>
      </c>
      <c r="G883" s="41"/>
      <c r="H883" s="41"/>
      <c r="I883" s="41"/>
    </row>
    <row r="884" spans="1:9" ht="13.2" hidden="1">
      <c r="A884" s="48" t="s">
        <v>102</v>
      </c>
      <c r="B884" s="48" t="s">
        <v>3858</v>
      </c>
      <c r="C884" s="48" t="s">
        <v>3756</v>
      </c>
      <c r="D884" s="48" t="s">
        <v>3727</v>
      </c>
      <c r="E884" s="45" t="s">
        <v>880</v>
      </c>
      <c r="F884" s="47">
        <v>110000000</v>
      </c>
      <c r="G884" s="41"/>
      <c r="H884" s="41"/>
      <c r="I884" s="41"/>
    </row>
    <row r="885" spans="1:9" ht="13.2" hidden="1">
      <c r="A885" s="48" t="s">
        <v>102</v>
      </c>
      <c r="B885" s="48" t="s">
        <v>3858</v>
      </c>
      <c r="C885" s="48" t="s">
        <v>3756</v>
      </c>
      <c r="D885" s="48" t="s">
        <v>3744</v>
      </c>
      <c r="E885" s="45" t="s">
        <v>881</v>
      </c>
      <c r="F885" s="47">
        <v>50000000</v>
      </c>
      <c r="G885" s="41"/>
      <c r="H885" s="41"/>
      <c r="I885" s="41"/>
    </row>
    <row r="886" spans="1:9" ht="26.4" hidden="1">
      <c r="A886" s="48" t="s">
        <v>102</v>
      </c>
      <c r="B886" s="48" t="s">
        <v>3858</v>
      </c>
      <c r="C886" s="48" t="s">
        <v>3756</v>
      </c>
      <c r="D886" s="48" t="s">
        <v>3804</v>
      </c>
      <c r="E886" s="45" t="s">
        <v>882</v>
      </c>
      <c r="F886" s="47">
        <v>50000000</v>
      </c>
      <c r="G886" s="41"/>
      <c r="H886" s="41"/>
      <c r="I886" s="41"/>
    </row>
    <row r="887" spans="1:9" ht="26.4" hidden="1">
      <c r="A887" s="48" t="s">
        <v>102</v>
      </c>
      <c r="B887" s="48" t="s">
        <v>3858</v>
      </c>
      <c r="C887" s="48" t="s">
        <v>3756</v>
      </c>
      <c r="D887" s="48" t="s">
        <v>3805</v>
      </c>
      <c r="E887" s="51" t="s">
        <v>883</v>
      </c>
      <c r="F887" s="47">
        <v>150000000</v>
      </c>
      <c r="G887" s="41"/>
      <c r="H887" s="41"/>
      <c r="I887" s="41"/>
    </row>
    <row r="888" spans="1:9" ht="26.4" hidden="1">
      <c r="A888" s="48" t="s">
        <v>102</v>
      </c>
      <c r="B888" s="48" t="s">
        <v>3858</v>
      </c>
      <c r="C888" s="48" t="s">
        <v>3756</v>
      </c>
      <c r="D888" s="48" t="s">
        <v>3753</v>
      </c>
      <c r="E888" s="45" t="s">
        <v>884</v>
      </c>
      <c r="F888" s="47">
        <v>200000000</v>
      </c>
      <c r="G888" s="41"/>
      <c r="H888" s="41"/>
      <c r="I888" s="41"/>
    </row>
    <row r="889" spans="1:9" ht="13.2" hidden="1">
      <c r="A889" s="48" t="s">
        <v>102</v>
      </c>
      <c r="B889" s="48" t="s">
        <v>3816</v>
      </c>
      <c r="C889" s="45"/>
      <c r="D889" s="45"/>
      <c r="E889" s="46" t="s">
        <v>80</v>
      </c>
      <c r="F889" s="47">
        <v>144000000</v>
      </c>
      <c r="G889" s="41"/>
      <c r="H889" s="41"/>
      <c r="I889" s="41"/>
    </row>
    <row r="890" spans="1:9" ht="26.4" hidden="1">
      <c r="A890" s="48" t="s">
        <v>102</v>
      </c>
      <c r="B890" s="48" t="s">
        <v>3816</v>
      </c>
      <c r="C890" s="48" t="s">
        <v>3734</v>
      </c>
      <c r="D890" s="45"/>
      <c r="E890" s="49" t="s">
        <v>835</v>
      </c>
      <c r="F890" s="47">
        <v>144000000</v>
      </c>
      <c r="G890" s="41"/>
      <c r="H890" s="41"/>
      <c r="I890" s="41"/>
    </row>
    <row r="891" spans="1:9" ht="13.2" hidden="1">
      <c r="A891" s="48" t="s">
        <v>102</v>
      </c>
      <c r="B891" s="48" t="s">
        <v>3816</v>
      </c>
      <c r="C891" s="48" t="s">
        <v>3734</v>
      </c>
      <c r="D891" s="48" t="s">
        <v>3745</v>
      </c>
      <c r="E891" s="45" t="s">
        <v>885</v>
      </c>
      <c r="F891" s="47">
        <v>119000000</v>
      </c>
      <c r="G891" s="41"/>
      <c r="H891" s="41"/>
      <c r="I891" s="41"/>
    </row>
    <row r="892" spans="1:9" ht="13.2" hidden="1">
      <c r="A892" s="48" t="s">
        <v>102</v>
      </c>
      <c r="B892" s="48" t="s">
        <v>3816</v>
      </c>
      <c r="C892" s="48" t="s">
        <v>3734</v>
      </c>
      <c r="D892" s="48" t="s">
        <v>3733</v>
      </c>
      <c r="E892" s="45" t="s">
        <v>886</v>
      </c>
      <c r="F892" s="47">
        <v>25000000</v>
      </c>
      <c r="G892" s="41"/>
      <c r="H892" s="41"/>
      <c r="I892" s="41"/>
    </row>
    <row r="893" spans="1:9" ht="26.4">
      <c r="A893" s="48" t="s">
        <v>102</v>
      </c>
      <c r="B893" s="48" t="s">
        <v>3868</v>
      </c>
      <c r="C893" s="45"/>
      <c r="D893" s="45"/>
      <c r="E893" s="46" t="s">
        <v>105</v>
      </c>
      <c r="F893" s="47">
        <v>1625535600</v>
      </c>
      <c r="G893" s="41"/>
      <c r="H893" s="41"/>
      <c r="I893" s="41"/>
    </row>
    <row r="894" spans="1:9" ht="26.4">
      <c r="A894" s="48" t="s">
        <v>102</v>
      </c>
      <c r="B894" s="48" t="s">
        <v>3868</v>
      </c>
      <c r="C894" s="48" t="s">
        <v>3745</v>
      </c>
      <c r="D894" s="45"/>
      <c r="E894" s="49" t="s">
        <v>806</v>
      </c>
      <c r="F894" s="47">
        <v>1625535600</v>
      </c>
      <c r="G894" s="41"/>
      <c r="H894" s="41"/>
      <c r="I894" s="41"/>
    </row>
    <row r="895" spans="1:9" ht="13.2">
      <c r="A895" s="48" t="s">
        <v>102</v>
      </c>
      <c r="B895" s="48" t="s">
        <v>3868</v>
      </c>
      <c r="C895" s="48" t="s">
        <v>3745</v>
      </c>
      <c r="D895" s="48" t="s">
        <v>3731</v>
      </c>
      <c r="E895" s="45" t="s">
        <v>887</v>
      </c>
      <c r="F895" s="47">
        <v>100000000</v>
      </c>
      <c r="G895" s="41"/>
      <c r="H895" s="41"/>
      <c r="I895" s="41"/>
    </row>
    <row r="896" spans="1:9" ht="26.4">
      <c r="A896" s="48" t="s">
        <v>102</v>
      </c>
      <c r="B896" s="48" t="s">
        <v>3868</v>
      </c>
      <c r="C896" s="48" t="s">
        <v>3745</v>
      </c>
      <c r="D896" s="48" t="s">
        <v>3753</v>
      </c>
      <c r="E896" s="45" t="s">
        <v>858</v>
      </c>
      <c r="F896" s="47">
        <v>1425535600</v>
      </c>
      <c r="G896" s="41"/>
      <c r="H896" s="41"/>
      <c r="I896" s="41"/>
    </row>
    <row r="897" spans="1:9" ht="13.2">
      <c r="A897" s="48" t="s">
        <v>102</v>
      </c>
      <c r="B897" s="48" t="s">
        <v>3868</v>
      </c>
      <c r="C897" s="48" t="s">
        <v>3745</v>
      </c>
      <c r="D897" s="48" t="s">
        <v>3740</v>
      </c>
      <c r="E897" s="45" t="s">
        <v>888</v>
      </c>
      <c r="F897" s="47">
        <v>100000000</v>
      </c>
      <c r="G897" s="41"/>
      <c r="H897" s="41"/>
      <c r="I897" s="41"/>
    </row>
    <row r="898" spans="1:9" ht="13.2">
      <c r="A898" s="48" t="s">
        <v>106</v>
      </c>
      <c r="B898" s="45"/>
      <c r="C898" s="45"/>
      <c r="D898" s="45"/>
      <c r="E898" s="46" t="s">
        <v>107</v>
      </c>
      <c r="F898" s="47">
        <v>978000000</v>
      </c>
      <c r="G898" s="41"/>
      <c r="H898" s="41"/>
      <c r="I898" s="41"/>
    </row>
    <row r="899" spans="1:9" ht="13.2" hidden="1">
      <c r="A899" s="48" t="s">
        <v>106</v>
      </c>
      <c r="B899" s="48" t="s">
        <v>3725</v>
      </c>
      <c r="C899" s="45"/>
      <c r="D899" s="45"/>
      <c r="E899" s="46" t="s">
        <v>75</v>
      </c>
      <c r="F899" s="47">
        <v>20000000</v>
      </c>
      <c r="G899" s="41"/>
      <c r="H899" s="41"/>
      <c r="I899" s="41"/>
    </row>
    <row r="900" spans="1:9" ht="26.4" hidden="1">
      <c r="A900" s="48" t="s">
        <v>106</v>
      </c>
      <c r="B900" s="48" t="s">
        <v>3725</v>
      </c>
      <c r="C900" s="48" t="s">
        <v>3752</v>
      </c>
      <c r="D900" s="45"/>
      <c r="E900" s="50" t="s">
        <v>889</v>
      </c>
      <c r="F900" s="47">
        <v>20000000</v>
      </c>
      <c r="G900" s="41"/>
      <c r="H900" s="41"/>
      <c r="I900" s="41"/>
    </row>
    <row r="901" spans="1:9" ht="13.2" hidden="1">
      <c r="A901" s="48" t="s">
        <v>106</v>
      </c>
      <c r="B901" s="48" t="s">
        <v>3725</v>
      </c>
      <c r="C901" s="48" t="s">
        <v>3752</v>
      </c>
      <c r="D901" s="48" t="s">
        <v>3730</v>
      </c>
      <c r="E901" s="45" t="s">
        <v>890</v>
      </c>
      <c r="F901" s="47">
        <v>20000000</v>
      </c>
      <c r="G901" s="41"/>
      <c r="H901" s="41"/>
      <c r="I901" s="41"/>
    </row>
    <row r="902" spans="1:9" ht="13.2" hidden="1">
      <c r="A902" s="48" t="s">
        <v>106</v>
      </c>
      <c r="B902" s="48" t="s">
        <v>3864</v>
      </c>
      <c r="C902" s="45"/>
      <c r="D902" s="45"/>
      <c r="E902" s="46" t="s">
        <v>101</v>
      </c>
      <c r="F902" s="47">
        <v>22000000</v>
      </c>
      <c r="G902" s="41"/>
      <c r="H902" s="41"/>
      <c r="I902" s="41"/>
    </row>
    <row r="903" spans="1:9" ht="26.4" hidden="1">
      <c r="A903" s="48" t="s">
        <v>106</v>
      </c>
      <c r="B903" s="48" t="s">
        <v>3864</v>
      </c>
      <c r="C903" s="48" t="s">
        <v>3752</v>
      </c>
      <c r="D903" s="45"/>
      <c r="E903" s="50" t="s">
        <v>889</v>
      </c>
      <c r="F903" s="47">
        <v>22000000</v>
      </c>
      <c r="G903" s="41"/>
      <c r="H903" s="41"/>
      <c r="I903" s="41"/>
    </row>
    <row r="904" spans="1:9" ht="26.4" hidden="1">
      <c r="A904" s="48" t="s">
        <v>106</v>
      </c>
      <c r="B904" s="48" t="s">
        <v>3864</v>
      </c>
      <c r="C904" s="48" t="s">
        <v>3752</v>
      </c>
      <c r="D904" s="48" t="s">
        <v>3729</v>
      </c>
      <c r="E904" s="51" t="s">
        <v>891</v>
      </c>
      <c r="F904" s="47">
        <v>22000000</v>
      </c>
      <c r="G904" s="41"/>
      <c r="H904" s="41"/>
      <c r="I904" s="41"/>
    </row>
    <row r="905" spans="1:9" ht="13.2" hidden="1">
      <c r="A905" s="48" t="s">
        <v>106</v>
      </c>
      <c r="B905" s="48" t="s">
        <v>3816</v>
      </c>
      <c r="C905" s="45"/>
      <c r="D905" s="45"/>
      <c r="E905" s="46" t="s">
        <v>80</v>
      </c>
      <c r="F905" s="47">
        <v>918000000</v>
      </c>
      <c r="G905" s="41"/>
      <c r="H905" s="41"/>
      <c r="I905" s="41"/>
    </row>
    <row r="906" spans="1:9" ht="26.4" hidden="1">
      <c r="A906" s="48" t="s">
        <v>106</v>
      </c>
      <c r="B906" s="48" t="s">
        <v>3816</v>
      </c>
      <c r="C906" s="48" t="s">
        <v>3752</v>
      </c>
      <c r="D906" s="45"/>
      <c r="E906" s="50" t="s">
        <v>889</v>
      </c>
      <c r="F906" s="47">
        <v>918000000</v>
      </c>
      <c r="G906" s="41"/>
      <c r="H906" s="41"/>
      <c r="I906" s="41"/>
    </row>
    <row r="907" spans="1:9" ht="13.2" hidden="1">
      <c r="A907" s="48" t="s">
        <v>106</v>
      </c>
      <c r="B907" s="48" t="s">
        <v>3816</v>
      </c>
      <c r="C907" s="48" t="s">
        <v>3752</v>
      </c>
      <c r="D907" s="48" t="s">
        <v>3744</v>
      </c>
      <c r="E907" s="45" t="s">
        <v>892</v>
      </c>
      <c r="F907" s="47">
        <v>300000000</v>
      </c>
      <c r="G907" s="41"/>
      <c r="H907" s="41"/>
      <c r="I907" s="41"/>
    </row>
    <row r="908" spans="1:9" ht="13.2" hidden="1">
      <c r="A908" s="48" t="s">
        <v>106</v>
      </c>
      <c r="B908" s="48" t="s">
        <v>3816</v>
      </c>
      <c r="C908" s="48" t="s">
        <v>3752</v>
      </c>
      <c r="D908" s="48" t="s">
        <v>3804</v>
      </c>
      <c r="E908" s="45" t="s">
        <v>893</v>
      </c>
      <c r="F908" s="47">
        <v>75000000</v>
      </c>
      <c r="G908" s="41"/>
      <c r="H908" s="41"/>
      <c r="I908" s="41"/>
    </row>
    <row r="909" spans="1:9" ht="26.4" hidden="1">
      <c r="A909" s="48" t="s">
        <v>106</v>
      </c>
      <c r="B909" s="48" t="s">
        <v>3816</v>
      </c>
      <c r="C909" s="48" t="s">
        <v>3752</v>
      </c>
      <c r="D909" s="48" t="s">
        <v>3728</v>
      </c>
      <c r="E909" s="45" t="s">
        <v>894</v>
      </c>
      <c r="F909" s="47">
        <v>150000000</v>
      </c>
      <c r="G909" s="41"/>
      <c r="H909" s="41"/>
      <c r="I909" s="41"/>
    </row>
    <row r="910" spans="1:9" ht="13.2" hidden="1">
      <c r="A910" s="48" t="s">
        <v>106</v>
      </c>
      <c r="B910" s="48" t="s">
        <v>3816</v>
      </c>
      <c r="C910" s="48" t="s">
        <v>3752</v>
      </c>
      <c r="D910" s="48" t="s">
        <v>3735</v>
      </c>
      <c r="E910" s="45" t="s">
        <v>895</v>
      </c>
      <c r="F910" s="47">
        <v>55000000</v>
      </c>
      <c r="G910" s="41"/>
      <c r="H910" s="41"/>
      <c r="I910" s="41"/>
    </row>
    <row r="911" spans="1:9" ht="13.2" hidden="1">
      <c r="A911" s="48" t="s">
        <v>106</v>
      </c>
      <c r="B911" s="48" t="s">
        <v>3816</v>
      </c>
      <c r="C911" s="48" t="s">
        <v>3752</v>
      </c>
      <c r="D911" s="48" t="s">
        <v>3805</v>
      </c>
      <c r="E911" s="45" t="s">
        <v>896</v>
      </c>
      <c r="F911" s="47">
        <v>238000000</v>
      </c>
      <c r="G911" s="41"/>
      <c r="H911" s="41"/>
      <c r="I911" s="41"/>
    </row>
    <row r="912" spans="1:9" ht="13.2" hidden="1">
      <c r="A912" s="48" t="s">
        <v>106</v>
      </c>
      <c r="B912" s="48" t="s">
        <v>3816</v>
      </c>
      <c r="C912" s="48" t="s">
        <v>3752</v>
      </c>
      <c r="D912" s="48" t="s">
        <v>3736</v>
      </c>
      <c r="E912" s="45" t="s">
        <v>897</v>
      </c>
      <c r="F912" s="47">
        <v>50000000</v>
      </c>
      <c r="G912" s="41"/>
      <c r="H912" s="41"/>
      <c r="I912" s="41"/>
    </row>
    <row r="913" spans="1:9" ht="13.2" hidden="1">
      <c r="A913" s="48" t="s">
        <v>106</v>
      </c>
      <c r="B913" s="48" t="s">
        <v>3816</v>
      </c>
      <c r="C913" s="48" t="s">
        <v>3752</v>
      </c>
      <c r="D913" s="48" t="s">
        <v>3729</v>
      </c>
      <c r="E913" s="45" t="s">
        <v>898</v>
      </c>
      <c r="F913" s="47">
        <v>50000000</v>
      </c>
      <c r="G913" s="41"/>
      <c r="H913" s="41"/>
      <c r="I913" s="41"/>
    </row>
    <row r="914" spans="1:9" ht="13.2" hidden="1">
      <c r="A914" s="48" t="s">
        <v>106</v>
      </c>
      <c r="B914" s="48" t="s">
        <v>3869</v>
      </c>
      <c r="C914" s="45"/>
      <c r="D914" s="45"/>
      <c r="E914" s="46" t="s">
        <v>108</v>
      </c>
      <c r="F914" s="47">
        <v>18000000</v>
      </c>
      <c r="G914" s="41"/>
      <c r="H914" s="41"/>
      <c r="I914" s="41"/>
    </row>
    <row r="915" spans="1:9" ht="26.4" hidden="1">
      <c r="A915" s="48" t="s">
        <v>106</v>
      </c>
      <c r="B915" s="48" t="s">
        <v>3869</v>
      </c>
      <c r="C915" s="48" t="s">
        <v>3752</v>
      </c>
      <c r="D915" s="45"/>
      <c r="E915" s="50" t="s">
        <v>889</v>
      </c>
      <c r="F915" s="47">
        <v>18000000</v>
      </c>
      <c r="G915" s="41"/>
      <c r="H915" s="41"/>
      <c r="I915" s="41"/>
    </row>
    <row r="916" spans="1:9" ht="26.4" hidden="1">
      <c r="A916" s="48" t="s">
        <v>106</v>
      </c>
      <c r="B916" s="48" t="s">
        <v>3869</v>
      </c>
      <c r="C916" s="48" t="s">
        <v>3752</v>
      </c>
      <c r="D916" s="48" t="s">
        <v>3729</v>
      </c>
      <c r="E916" s="51" t="s">
        <v>891</v>
      </c>
      <c r="F916" s="47">
        <v>18000000</v>
      </c>
      <c r="G916" s="41"/>
      <c r="H916" s="41"/>
      <c r="I916" s="41"/>
    </row>
    <row r="917" spans="1:9" ht="13.2">
      <c r="A917" s="48" t="s">
        <v>109</v>
      </c>
      <c r="B917" s="45"/>
      <c r="C917" s="45"/>
      <c r="D917" s="45"/>
      <c r="E917" s="46" t="s">
        <v>110</v>
      </c>
      <c r="F917" s="47">
        <v>2157876000</v>
      </c>
      <c r="G917" s="41"/>
      <c r="H917" s="41"/>
      <c r="I917" s="41"/>
    </row>
    <row r="918" spans="1:9" ht="13.2" hidden="1">
      <c r="A918" s="48" t="s">
        <v>109</v>
      </c>
      <c r="B918" s="48" t="s">
        <v>3870</v>
      </c>
      <c r="C918" s="45"/>
      <c r="D918" s="45"/>
      <c r="E918" s="46" t="s">
        <v>111</v>
      </c>
      <c r="F918" s="47">
        <v>2149176000</v>
      </c>
      <c r="G918" s="41"/>
      <c r="H918" s="41"/>
      <c r="I918" s="41"/>
    </row>
    <row r="919" spans="1:9" ht="13.2" hidden="1">
      <c r="A919" s="48" t="s">
        <v>109</v>
      </c>
      <c r="B919" s="48" t="s">
        <v>3870</v>
      </c>
      <c r="C919" s="48" t="s">
        <v>3726</v>
      </c>
      <c r="D919" s="45"/>
      <c r="E919" s="49" t="s">
        <v>187</v>
      </c>
      <c r="F919" s="47">
        <v>674575000</v>
      </c>
      <c r="G919" s="41"/>
      <c r="H919" s="41"/>
      <c r="I919" s="41"/>
    </row>
    <row r="920" spans="1:9" ht="13.2" hidden="1">
      <c r="A920" s="48" t="s">
        <v>109</v>
      </c>
      <c r="B920" s="48" t="s">
        <v>3870</v>
      </c>
      <c r="C920" s="48" t="s">
        <v>3726</v>
      </c>
      <c r="D920" s="48" t="s">
        <v>3726</v>
      </c>
      <c r="E920" s="45" t="s">
        <v>188</v>
      </c>
      <c r="F920" s="47">
        <v>4100000</v>
      </c>
      <c r="G920" s="41"/>
      <c r="H920" s="41"/>
      <c r="I920" s="41"/>
    </row>
    <row r="921" spans="1:9" ht="26.4" hidden="1">
      <c r="A921" s="48" t="s">
        <v>109</v>
      </c>
      <c r="B921" s="48" t="s">
        <v>3870</v>
      </c>
      <c r="C921" s="48" t="s">
        <v>3726</v>
      </c>
      <c r="D921" s="48" t="s">
        <v>3727</v>
      </c>
      <c r="E921" s="45" t="s">
        <v>189</v>
      </c>
      <c r="F921" s="47">
        <v>182400000</v>
      </c>
      <c r="G921" s="41"/>
      <c r="H921" s="41"/>
      <c r="I921" s="41"/>
    </row>
    <row r="922" spans="1:9" ht="13.2" hidden="1">
      <c r="A922" s="48" t="s">
        <v>109</v>
      </c>
      <c r="B922" s="48" t="s">
        <v>3870</v>
      </c>
      <c r="C922" s="48" t="s">
        <v>3726</v>
      </c>
      <c r="D922" s="48" t="s">
        <v>3735</v>
      </c>
      <c r="E922" s="45" t="s">
        <v>899</v>
      </c>
      <c r="F922" s="47">
        <v>94650000</v>
      </c>
      <c r="G922" s="41"/>
      <c r="H922" s="41"/>
      <c r="I922" s="41"/>
    </row>
    <row r="923" spans="1:9" ht="13.2" hidden="1">
      <c r="A923" s="48" t="s">
        <v>109</v>
      </c>
      <c r="B923" s="48" t="s">
        <v>3870</v>
      </c>
      <c r="C923" s="48" t="s">
        <v>3726</v>
      </c>
      <c r="D923" s="48" t="s">
        <v>3805</v>
      </c>
      <c r="E923" s="45" t="s">
        <v>362</v>
      </c>
      <c r="F923" s="47">
        <v>93170000</v>
      </c>
      <c r="G923" s="41"/>
      <c r="H923" s="41"/>
      <c r="I923" s="41"/>
    </row>
    <row r="924" spans="1:9" ht="13.2" hidden="1">
      <c r="A924" s="48" t="s">
        <v>109</v>
      </c>
      <c r="B924" s="48" t="s">
        <v>3870</v>
      </c>
      <c r="C924" s="48" t="s">
        <v>3726</v>
      </c>
      <c r="D924" s="48" t="s">
        <v>3729</v>
      </c>
      <c r="E924" s="45" t="s">
        <v>191</v>
      </c>
      <c r="F924" s="47">
        <v>87000000</v>
      </c>
      <c r="G924" s="41"/>
      <c r="H924" s="41"/>
      <c r="I924" s="41"/>
    </row>
    <row r="925" spans="1:9" ht="13.2" hidden="1">
      <c r="A925" s="48" t="s">
        <v>109</v>
      </c>
      <c r="B925" s="48" t="s">
        <v>3870</v>
      </c>
      <c r="C925" s="48" t="s">
        <v>3726</v>
      </c>
      <c r="D925" s="48" t="s">
        <v>3730</v>
      </c>
      <c r="E925" s="45" t="s">
        <v>192</v>
      </c>
      <c r="F925" s="47">
        <v>56150000</v>
      </c>
      <c r="G925" s="41"/>
      <c r="H925" s="41"/>
      <c r="I925" s="41"/>
    </row>
    <row r="926" spans="1:9" ht="26.4" hidden="1">
      <c r="A926" s="48" t="s">
        <v>109</v>
      </c>
      <c r="B926" s="48" t="s">
        <v>3870</v>
      </c>
      <c r="C926" s="48" t="s">
        <v>3726</v>
      </c>
      <c r="D926" s="48" t="s">
        <v>3731</v>
      </c>
      <c r="E926" s="45" t="s">
        <v>193</v>
      </c>
      <c r="F926" s="47">
        <v>15000000</v>
      </c>
      <c r="G926" s="41"/>
      <c r="H926" s="41"/>
      <c r="I926" s="41"/>
    </row>
    <row r="927" spans="1:9" ht="13.2" hidden="1">
      <c r="A927" s="48" t="s">
        <v>109</v>
      </c>
      <c r="B927" s="48" t="s">
        <v>3870</v>
      </c>
      <c r="C927" s="48" t="s">
        <v>3726</v>
      </c>
      <c r="D927" s="48" t="s">
        <v>3753</v>
      </c>
      <c r="E927" s="45" t="s">
        <v>475</v>
      </c>
      <c r="F927" s="47">
        <v>45000000</v>
      </c>
      <c r="G927" s="41"/>
      <c r="H927" s="41"/>
      <c r="I927" s="41"/>
    </row>
    <row r="928" spans="1:9" ht="26.4" hidden="1">
      <c r="A928" s="48" t="s">
        <v>109</v>
      </c>
      <c r="B928" s="48" t="s">
        <v>3870</v>
      </c>
      <c r="C928" s="48" t="s">
        <v>3726</v>
      </c>
      <c r="D928" s="48" t="s">
        <v>3745</v>
      </c>
      <c r="E928" s="45" t="s">
        <v>363</v>
      </c>
      <c r="F928" s="47">
        <v>3500000</v>
      </c>
      <c r="G928" s="41"/>
      <c r="H928" s="41"/>
      <c r="I928" s="41"/>
    </row>
    <row r="929" spans="1:9" ht="13.2" hidden="1">
      <c r="A929" s="48" t="s">
        <v>109</v>
      </c>
      <c r="B929" s="48" t="s">
        <v>3870</v>
      </c>
      <c r="C929" s="48" t="s">
        <v>3726</v>
      </c>
      <c r="D929" s="48" t="s">
        <v>3752</v>
      </c>
      <c r="E929" s="45" t="s">
        <v>900</v>
      </c>
      <c r="F929" s="47">
        <v>22500000</v>
      </c>
      <c r="G929" s="41"/>
      <c r="H929" s="41"/>
      <c r="I929" s="41"/>
    </row>
    <row r="930" spans="1:9" ht="13.2" hidden="1">
      <c r="A930" s="48" t="s">
        <v>109</v>
      </c>
      <c r="B930" s="48" t="s">
        <v>3870</v>
      </c>
      <c r="C930" s="48" t="s">
        <v>3726</v>
      </c>
      <c r="D930" s="48" t="s">
        <v>3733</v>
      </c>
      <c r="E930" s="45" t="s">
        <v>195</v>
      </c>
      <c r="F930" s="47">
        <v>45000000</v>
      </c>
      <c r="G930" s="41"/>
      <c r="H930" s="41"/>
      <c r="I930" s="41"/>
    </row>
    <row r="931" spans="1:9" ht="26.4" hidden="1">
      <c r="A931" s="48" t="s">
        <v>109</v>
      </c>
      <c r="B931" s="48" t="s">
        <v>3870</v>
      </c>
      <c r="C931" s="48" t="s">
        <v>3726</v>
      </c>
      <c r="D931" s="48" t="s">
        <v>3734</v>
      </c>
      <c r="E931" s="45" t="s">
        <v>196</v>
      </c>
      <c r="F931" s="47">
        <v>26105000</v>
      </c>
      <c r="G931" s="41"/>
      <c r="H931" s="41"/>
      <c r="I931" s="41"/>
    </row>
    <row r="932" spans="1:9" ht="26.4" hidden="1">
      <c r="A932" s="48" t="s">
        <v>109</v>
      </c>
      <c r="B932" s="48" t="s">
        <v>3870</v>
      </c>
      <c r="C932" s="48" t="s">
        <v>3727</v>
      </c>
      <c r="D932" s="45"/>
      <c r="E932" s="49" t="s">
        <v>198</v>
      </c>
      <c r="F932" s="47">
        <v>361042000</v>
      </c>
      <c r="G932" s="41"/>
      <c r="H932" s="41"/>
      <c r="I932" s="41"/>
    </row>
    <row r="933" spans="1:9" ht="13.2" hidden="1">
      <c r="A933" s="48" t="s">
        <v>109</v>
      </c>
      <c r="B933" s="48" t="s">
        <v>3870</v>
      </c>
      <c r="C933" s="48" t="s">
        <v>3727</v>
      </c>
      <c r="D933" s="48" t="s">
        <v>3736</v>
      </c>
      <c r="E933" s="45" t="s">
        <v>200</v>
      </c>
      <c r="F933" s="47">
        <v>50000000</v>
      </c>
      <c r="G933" s="41"/>
      <c r="H933" s="41"/>
      <c r="I933" s="41"/>
    </row>
    <row r="934" spans="1:9" ht="13.2" hidden="1">
      <c r="A934" s="48" t="s">
        <v>109</v>
      </c>
      <c r="B934" s="48" t="s">
        <v>3870</v>
      </c>
      <c r="C934" s="48" t="s">
        <v>3727</v>
      </c>
      <c r="D934" s="48" t="s">
        <v>3737</v>
      </c>
      <c r="E934" s="45" t="s">
        <v>201</v>
      </c>
      <c r="F934" s="47">
        <v>30500000</v>
      </c>
      <c r="G934" s="41"/>
      <c r="H934" s="41"/>
      <c r="I934" s="41"/>
    </row>
    <row r="935" spans="1:9" ht="13.2" hidden="1">
      <c r="A935" s="48" t="s">
        <v>109</v>
      </c>
      <c r="B935" s="48" t="s">
        <v>3870</v>
      </c>
      <c r="C935" s="48" t="s">
        <v>3727</v>
      </c>
      <c r="D935" s="48" t="s">
        <v>3755</v>
      </c>
      <c r="E935" s="45" t="s">
        <v>901</v>
      </c>
      <c r="F935" s="47">
        <v>37292000</v>
      </c>
      <c r="G935" s="41"/>
      <c r="H935" s="41"/>
      <c r="I935" s="41"/>
    </row>
    <row r="936" spans="1:9" ht="26.4" hidden="1">
      <c r="A936" s="48" t="s">
        <v>109</v>
      </c>
      <c r="B936" s="48" t="s">
        <v>3870</v>
      </c>
      <c r="C936" s="48" t="s">
        <v>3727</v>
      </c>
      <c r="D936" s="48" t="s">
        <v>3738</v>
      </c>
      <c r="E936" s="45" t="s">
        <v>202</v>
      </c>
      <c r="F936" s="47">
        <v>90000000</v>
      </c>
      <c r="G936" s="41"/>
      <c r="H936" s="41"/>
      <c r="I936" s="41"/>
    </row>
    <row r="937" spans="1:9" ht="13.2" hidden="1">
      <c r="A937" s="48" t="s">
        <v>109</v>
      </c>
      <c r="B937" s="48" t="s">
        <v>3870</v>
      </c>
      <c r="C937" s="48" t="s">
        <v>3727</v>
      </c>
      <c r="D937" s="48" t="s">
        <v>3740</v>
      </c>
      <c r="E937" s="45" t="s">
        <v>204</v>
      </c>
      <c r="F937" s="47">
        <v>35000000</v>
      </c>
      <c r="G937" s="41"/>
      <c r="H937" s="41"/>
      <c r="I937" s="41"/>
    </row>
    <row r="938" spans="1:9" ht="13.2" hidden="1">
      <c r="A938" s="48" t="s">
        <v>109</v>
      </c>
      <c r="B938" s="48" t="s">
        <v>3870</v>
      </c>
      <c r="C938" s="48" t="s">
        <v>3727</v>
      </c>
      <c r="D938" s="48" t="s">
        <v>3809</v>
      </c>
      <c r="E938" s="45" t="s">
        <v>479</v>
      </c>
      <c r="F938" s="47">
        <v>118250000</v>
      </c>
      <c r="G938" s="41"/>
      <c r="H938" s="41"/>
      <c r="I938" s="41"/>
    </row>
    <row r="939" spans="1:9" ht="26.4" hidden="1">
      <c r="A939" s="48" t="s">
        <v>109</v>
      </c>
      <c r="B939" s="48" t="s">
        <v>3870</v>
      </c>
      <c r="C939" s="48" t="s">
        <v>3743</v>
      </c>
      <c r="D939" s="45"/>
      <c r="E939" s="49" t="s">
        <v>207</v>
      </c>
      <c r="F939" s="47">
        <v>155750000</v>
      </c>
      <c r="G939" s="41"/>
      <c r="H939" s="41"/>
      <c r="I939" s="41"/>
    </row>
    <row r="940" spans="1:9" ht="26.4" hidden="1">
      <c r="A940" s="48" t="s">
        <v>109</v>
      </c>
      <c r="B940" s="48" t="s">
        <v>3870</v>
      </c>
      <c r="C940" s="48" t="s">
        <v>3743</v>
      </c>
      <c r="D940" s="48" t="s">
        <v>3804</v>
      </c>
      <c r="E940" s="45" t="s">
        <v>902</v>
      </c>
      <c r="F940" s="47">
        <v>155750000</v>
      </c>
      <c r="G940" s="41"/>
      <c r="H940" s="41"/>
      <c r="I940" s="41"/>
    </row>
    <row r="941" spans="1:9" ht="26.4" hidden="1">
      <c r="A941" s="48" t="s">
        <v>109</v>
      </c>
      <c r="B941" s="48" t="s">
        <v>3870</v>
      </c>
      <c r="C941" s="48" t="s">
        <v>3728</v>
      </c>
      <c r="D941" s="45"/>
      <c r="E941" s="50" t="s">
        <v>209</v>
      </c>
      <c r="F941" s="47">
        <v>54426000</v>
      </c>
      <c r="G941" s="41"/>
      <c r="H941" s="41"/>
      <c r="I941" s="41"/>
    </row>
    <row r="942" spans="1:9" ht="26.4" hidden="1">
      <c r="A942" s="48" t="s">
        <v>109</v>
      </c>
      <c r="B942" s="48" t="s">
        <v>3870</v>
      </c>
      <c r="C942" s="48" t="s">
        <v>3728</v>
      </c>
      <c r="D942" s="48" t="s">
        <v>3726</v>
      </c>
      <c r="E942" s="45" t="s">
        <v>210</v>
      </c>
      <c r="F942" s="47">
        <v>32426000</v>
      </c>
      <c r="G942" s="41"/>
      <c r="H942" s="41"/>
      <c r="I942" s="41"/>
    </row>
    <row r="943" spans="1:9" ht="13.2" hidden="1">
      <c r="A943" s="48" t="s">
        <v>109</v>
      </c>
      <c r="B943" s="48" t="s">
        <v>3870</v>
      </c>
      <c r="C943" s="48" t="s">
        <v>3728</v>
      </c>
      <c r="D943" s="48" t="s">
        <v>3727</v>
      </c>
      <c r="E943" s="45" t="s">
        <v>370</v>
      </c>
      <c r="F943" s="47">
        <v>22000000</v>
      </c>
      <c r="G943" s="41"/>
      <c r="H943" s="41"/>
      <c r="I943" s="41"/>
    </row>
    <row r="944" spans="1:9" ht="13.2" hidden="1">
      <c r="A944" s="48" t="s">
        <v>109</v>
      </c>
      <c r="B944" s="48" t="s">
        <v>3870</v>
      </c>
      <c r="C944" s="48" t="s">
        <v>3745</v>
      </c>
      <c r="D944" s="45"/>
      <c r="E944" s="49" t="s">
        <v>903</v>
      </c>
      <c r="F944" s="47">
        <v>903383000</v>
      </c>
      <c r="G944" s="41"/>
      <c r="H944" s="41"/>
      <c r="I944" s="41"/>
    </row>
    <row r="945" spans="1:9" ht="13.2" hidden="1">
      <c r="A945" s="48" t="s">
        <v>109</v>
      </c>
      <c r="B945" s="48" t="s">
        <v>3870</v>
      </c>
      <c r="C945" s="48" t="s">
        <v>3745</v>
      </c>
      <c r="D945" s="48" t="s">
        <v>3727</v>
      </c>
      <c r="E945" s="45" t="s">
        <v>904</v>
      </c>
      <c r="F945" s="47">
        <v>18190000</v>
      </c>
      <c r="G945" s="41"/>
      <c r="H945" s="41"/>
      <c r="I945" s="41"/>
    </row>
    <row r="946" spans="1:9" ht="26.4" hidden="1">
      <c r="A946" s="48" t="s">
        <v>109</v>
      </c>
      <c r="B946" s="48" t="s">
        <v>3870</v>
      </c>
      <c r="C946" s="48" t="s">
        <v>3745</v>
      </c>
      <c r="D946" s="48" t="s">
        <v>3744</v>
      </c>
      <c r="E946" s="51" t="s">
        <v>905</v>
      </c>
      <c r="F946" s="47">
        <v>120485000</v>
      </c>
      <c r="G946" s="41"/>
      <c r="H946" s="41"/>
      <c r="I946" s="41"/>
    </row>
    <row r="947" spans="1:9" ht="13.2" hidden="1">
      <c r="A947" s="48" t="s">
        <v>109</v>
      </c>
      <c r="B947" s="48" t="s">
        <v>3870</v>
      </c>
      <c r="C947" s="48" t="s">
        <v>3745</v>
      </c>
      <c r="D947" s="48" t="s">
        <v>3753</v>
      </c>
      <c r="E947" s="45" t="s">
        <v>333</v>
      </c>
      <c r="F947" s="47">
        <v>10057000</v>
      </c>
      <c r="G947" s="41"/>
      <c r="H947" s="41"/>
      <c r="I947" s="41"/>
    </row>
    <row r="948" spans="1:9" ht="13.2" hidden="1">
      <c r="A948" s="48" t="s">
        <v>109</v>
      </c>
      <c r="B948" s="48" t="s">
        <v>3870</v>
      </c>
      <c r="C948" s="48" t="s">
        <v>3745</v>
      </c>
      <c r="D948" s="48" t="s">
        <v>3732</v>
      </c>
      <c r="E948" s="45" t="s">
        <v>906</v>
      </c>
      <c r="F948" s="47">
        <v>93920000</v>
      </c>
      <c r="G948" s="41"/>
      <c r="H948" s="41"/>
      <c r="I948" s="41"/>
    </row>
    <row r="949" spans="1:9" ht="26.4" hidden="1">
      <c r="A949" s="48" t="s">
        <v>109</v>
      </c>
      <c r="B949" s="48" t="s">
        <v>3870</v>
      </c>
      <c r="C949" s="48" t="s">
        <v>3745</v>
      </c>
      <c r="D949" s="48" t="s">
        <v>3733</v>
      </c>
      <c r="E949" s="45" t="s">
        <v>907</v>
      </c>
      <c r="F949" s="47">
        <v>10285000</v>
      </c>
      <c r="G949" s="41"/>
      <c r="H949" s="41"/>
      <c r="I949" s="41"/>
    </row>
    <row r="950" spans="1:9" ht="26.4" hidden="1">
      <c r="A950" s="48" t="s">
        <v>109</v>
      </c>
      <c r="B950" s="48" t="s">
        <v>3870</v>
      </c>
      <c r="C950" s="48" t="s">
        <v>3745</v>
      </c>
      <c r="D950" s="48" t="s">
        <v>3734</v>
      </c>
      <c r="E950" s="45" t="s">
        <v>908</v>
      </c>
      <c r="F950" s="47">
        <v>78446000</v>
      </c>
      <c r="G950" s="41"/>
      <c r="H950" s="41"/>
      <c r="I950" s="41"/>
    </row>
    <row r="951" spans="1:9" ht="13.2" hidden="1">
      <c r="A951" s="48" t="s">
        <v>109</v>
      </c>
      <c r="B951" s="48" t="s">
        <v>3870</v>
      </c>
      <c r="C951" s="48" t="s">
        <v>3745</v>
      </c>
      <c r="D951" s="48" t="s">
        <v>3806</v>
      </c>
      <c r="E951" s="45" t="s">
        <v>909</v>
      </c>
      <c r="F951" s="47">
        <v>486615000</v>
      </c>
      <c r="G951" s="41"/>
      <c r="H951" s="41"/>
      <c r="I951" s="41"/>
    </row>
    <row r="952" spans="1:9" ht="13.2" hidden="1">
      <c r="A952" s="48" t="s">
        <v>109</v>
      </c>
      <c r="B952" s="48" t="s">
        <v>3870</v>
      </c>
      <c r="C952" s="48" t="s">
        <v>3745</v>
      </c>
      <c r="D952" s="48" t="s">
        <v>3754</v>
      </c>
      <c r="E952" s="45" t="s">
        <v>910</v>
      </c>
      <c r="F952" s="47">
        <v>20750000</v>
      </c>
      <c r="G952" s="41"/>
      <c r="H952" s="41"/>
      <c r="I952" s="41"/>
    </row>
    <row r="953" spans="1:9" ht="13.2" hidden="1">
      <c r="A953" s="48" t="s">
        <v>109</v>
      </c>
      <c r="B953" s="48" t="s">
        <v>3870</v>
      </c>
      <c r="C953" s="48" t="s">
        <v>3745</v>
      </c>
      <c r="D953" s="48" t="s">
        <v>3807</v>
      </c>
      <c r="E953" s="45" t="s">
        <v>911</v>
      </c>
      <c r="F953" s="47">
        <v>13205000</v>
      </c>
      <c r="G953" s="41"/>
      <c r="H953" s="41"/>
      <c r="I953" s="41"/>
    </row>
    <row r="954" spans="1:9" ht="13.2" hidden="1">
      <c r="A954" s="48" t="s">
        <v>109</v>
      </c>
      <c r="B954" s="48" t="s">
        <v>3870</v>
      </c>
      <c r="C954" s="48" t="s">
        <v>3745</v>
      </c>
      <c r="D954" s="48" t="s">
        <v>3737</v>
      </c>
      <c r="E954" s="45" t="s">
        <v>912</v>
      </c>
      <c r="F954" s="47">
        <v>21275000</v>
      </c>
      <c r="G954" s="41"/>
      <c r="H954" s="41"/>
      <c r="I954" s="41"/>
    </row>
    <row r="955" spans="1:9" ht="13.2" hidden="1">
      <c r="A955" s="48" t="s">
        <v>109</v>
      </c>
      <c r="B955" s="48" t="s">
        <v>3870</v>
      </c>
      <c r="C955" s="48" t="s">
        <v>3745</v>
      </c>
      <c r="D955" s="48" t="s">
        <v>3808</v>
      </c>
      <c r="E955" s="45" t="s">
        <v>913</v>
      </c>
      <c r="F955" s="47">
        <v>22040000</v>
      </c>
      <c r="G955" s="41"/>
      <c r="H955" s="41"/>
      <c r="I955" s="41"/>
    </row>
    <row r="956" spans="1:9" ht="13.2" hidden="1">
      <c r="A956" s="48" t="s">
        <v>109</v>
      </c>
      <c r="B956" s="48" t="s">
        <v>3870</v>
      </c>
      <c r="C956" s="48" t="s">
        <v>3745</v>
      </c>
      <c r="D956" s="48" t="s">
        <v>3813</v>
      </c>
      <c r="E956" s="45" t="s">
        <v>914</v>
      </c>
      <c r="F956" s="47">
        <v>8115000</v>
      </c>
      <c r="G956" s="41"/>
      <c r="H956" s="41"/>
      <c r="I956" s="41"/>
    </row>
    <row r="957" spans="1:9" ht="13.2" hidden="1">
      <c r="A957" s="48" t="s">
        <v>109</v>
      </c>
      <c r="B957" s="48" t="s">
        <v>3818</v>
      </c>
      <c r="C957" s="45"/>
      <c r="D957" s="45"/>
      <c r="E957" s="46" t="s">
        <v>82</v>
      </c>
      <c r="F957" s="47">
        <v>8700000</v>
      </c>
      <c r="G957" s="41"/>
      <c r="H957" s="41"/>
      <c r="I957" s="41"/>
    </row>
    <row r="958" spans="1:9" ht="13.2" hidden="1">
      <c r="A958" s="48" t="s">
        <v>109</v>
      </c>
      <c r="B958" s="48" t="s">
        <v>3818</v>
      </c>
      <c r="C958" s="48" t="s">
        <v>3745</v>
      </c>
      <c r="D958" s="45"/>
      <c r="E958" s="49" t="s">
        <v>903</v>
      </c>
      <c r="F958" s="47">
        <v>8700000</v>
      </c>
      <c r="G958" s="41"/>
      <c r="H958" s="41"/>
      <c r="I958" s="41"/>
    </row>
    <row r="959" spans="1:9" ht="13.2" hidden="1">
      <c r="A959" s="48" t="s">
        <v>109</v>
      </c>
      <c r="B959" s="48" t="s">
        <v>3818</v>
      </c>
      <c r="C959" s="48" t="s">
        <v>3745</v>
      </c>
      <c r="D959" s="48" t="s">
        <v>3758</v>
      </c>
      <c r="E959" s="45" t="s">
        <v>915</v>
      </c>
      <c r="F959" s="47">
        <v>8700000</v>
      </c>
      <c r="G959" s="41"/>
      <c r="H959" s="41"/>
      <c r="I959" s="41"/>
    </row>
    <row r="960" spans="1:9" ht="26.4">
      <c r="A960" s="48" t="s">
        <v>112</v>
      </c>
      <c r="B960" s="45"/>
      <c r="C960" s="45"/>
      <c r="D960" s="45"/>
      <c r="E960" s="46" t="s">
        <v>113</v>
      </c>
      <c r="F960" s="47">
        <v>1711478000</v>
      </c>
      <c r="G960" s="41"/>
      <c r="H960" s="41"/>
      <c r="I960" s="41"/>
    </row>
    <row r="961" spans="1:9" ht="26.4" hidden="1">
      <c r="A961" s="48" t="s">
        <v>112</v>
      </c>
      <c r="B961" s="48" t="s">
        <v>3871</v>
      </c>
      <c r="C961" s="45"/>
      <c r="D961" s="45"/>
      <c r="E961" s="46" t="s">
        <v>114</v>
      </c>
      <c r="F961" s="47">
        <v>1513160000</v>
      </c>
      <c r="G961" s="41"/>
      <c r="H961" s="41"/>
      <c r="I961" s="41"/>
    </row>
    <row r="962" spans="1:9" ht="13.2" hidden="1">
      <c r="A962" s="48" t="s">
        <v>112</v>
      </c>
      <c r="B962" s="48" t="s">
        <v>3871</v>
      </c>
      <c r="C962" s="48" t="s">
        <v>3726</v>
      </c>
      <c r="D962" s="45"/>
      <c r="E962" s="49" t="s">
        <v>187</v>
      </c>
      <c r="F962" s="47">
        <v>271866000</v>
      </c>
      <c r="G962" s="41"/>
      <c r="H962" s="41"/>
      <c r="I962" s="41"/>
    </row>
    <row r="963" spans="1:9" ht="13.2" hidden="1">
      <c r="A963" s="48" t="s">
        <v>112</v>
      </c>
      <c r="B963" s="48" t="s">
        <v>3871</v>
      </c>
      <c r="C963" s="48" t="s">
        <v>3726</v>
      </c>
      <c r="D963" s="48" t="s">
        <v>3726</v>
      </c>
      <c r="E963" s="45" t="s">
        <v>188</v>
      </c>
      <c r="F963" s="47">
        <v>12500000</v>
      </c>
      <c r="G963" s="41"/>
      <c r="H963" s="41"/>
      <c r="I963" s="41"/>
    </row>
    <row r="964" spans="1:9" ht="26.4" hidden="1">
      <c r="A964" s="48" t="s">
        <v>112</v>
      </c>
      <c r="B964" s="48" t="s">
        <v>3871</v>
      </c>
      <c r="C964" s="48" t="s">
        <v>3726</v>
      </c>
      <c r="D964" s="48" t="s">
        <v>3727</v>
      </c>
      <c r="E964" s="45" t="s">
        <v>189</v>
      </c>
      <c r="F964" s="47">
        <v>29800000</v>
      </c>
      <c r="G964" s="41"/>
      <c r="H964" s="41"/>
      <c r="I964" s="41"/>
    </row>
    <row r="965" spans="1:9" ht="13.2" hidden="1">
      <c r="A965" s="48" t="s">
        <v>112</v>
      </c>
      <c r="B965" s="48" t="s">
        <v>3871</v>
      </c>
      <c r="C965" s="48" t="s">
        <v>3726</v>
      </c>
      <c r="D965" s="48" t="s">
        <v>3805</v>
      </c>
      <c r="E965" s="45" t="s">
        <v>362</v>
      </c>
      <c r="F965" s="47">
        <v>11500000</v>
      </c>
      <c r="G965" s="41"/>
      <c r="H965" s="41"/>
      <c r="I965" s="41"/>
    </row>
    <row r="966" spans="1:9" ht="13.2" hidden="1">
      <c r="A966" s="48" t="s">
        <v>112</v>
      </c>
      <c r="B966" s="48" t="s">
        <v>3871</v>
      </c>
      <c r="C966" s="48" t="s">
        <v>3726</v>
      </c>
      <c r="D966" s="48" t="s">
        <v>3729</v>
      </c>
      <c r="E966" s="45" t="s">
        <v>191</v>
      </c>
      <c r="F966" s="47">
        <v>14406000</v>
      </c>
      <c r="G966" s="41"/>
      <c r="H966" s="41"/>
      <c r="I966" s="41"/>
    </row>
    <row r="967" spans="1:9" ht="13.2" hidden="1">
      <c r="A967" s="48" t="s">
        <v>112</v>
      </c>
      <c r="B967" s="48" t="s">
        <v>3871</v>
      </c>
      <c r="C967" s="48" t="s">
        <v>3726</v>
      </c>
      <c r="D967" s="48" t="s">
        <v>3730</v>
      </c>
      <c r="E967" s="45" t="s">
        <v>192</v>
      </c>
      <c r="F967" s="47">
        <v>9700000</v>
      </c>
      <c r="G967" s="41"/>
      <c r="H967" s="41"/>
      <c r="I967" s="41"/>
    </row>
    <row r="968" spans="1:9" ht="26.4" hidden="1">
      <c r="A968" s="48" t="s">
        <v>112</v>
      </c>
      <c r="B968" s="48" t="s">
        <v>3871</v>
      </c>
      <c r="C968" s="48" t="s">
        <v>3726</v>
      </c>
      <c r="D968" s="48" t="s">
        <v>3731</v>
      </c>
      <c r="E968" s="45" t="s">
        <v>193</v>
      </c>
      <c r="F968" s="47">
        <v>15000000</v>
      </c>
      <c r="G968" s="41"/>
      <c r="H968" s="41"/>
      <c r="I968" s="41"/>
    </row>
    <row r="969" spans="1:9" ht="26.4" hidden="1">
      <c r="A969" s="48" t="s">
        <v>112</v>
      </c>
      <c r="B969" s="48" t="s">
        <v>3871</v>
      </c>
      <c r="C969" s="48" t="s">
        <v>3726</v>
      </c>
      <c r="D969" s="48" t="s">
        <v>3745</v>
      </c>
      <c r="E969" s="45" t="s">
        <v>363</v>
      </c>
      <c r="F969" s="47">
        <v>3960000</v>
      </c>
      <c r="G969" s="41"/>
      <c r="H969" s="41"/>
      <c r="I969" s="41"/>
    </row>
    <row r="970" spans="1:9" ht="13.2" hidden="1">
      <c r="A970" s="48" t="s">
        <v>112</v>
      </c>
      <c r="B970" s="48" t="s">
        <v>3871</v>
      </c>
      <c r="C970" s="48" t="s">
        <v>3726</v>
      </c>
      <c r="D970" s="48" t="s">
        <v>3752</v>
      </c>
      <c r="E970" s="45" t="s">
        <v>900</v>
      </c>
      <c r="F970" s="47">
        <v>15000000</v>
      </c>
      <c r="G970" s="41"/>
      <c r="H970" s="41"/>
      <c r="I970" s="41"/>
    </row>
    <row r="971" spans="1:9" ht="13.2" hidden="1">
      <c r="A971" s="48" t="s">
        <v>112</v>
      </c>
      <c r="B971" s="48" t="s">
        <v>3871</v>
      </c>
      <c r="C971" s="48" t="s">
        <v>3726</v>
      </c>
      <c r="D971" s="48" t="s">
        <v>3733</v>
      </c>
      <c r="E971" s="45" t="s">
        <v>195</v>
      </c>
      <c r="F971" s="47">
        <v>40000000</v>
      </c>
      <c r="G971" s="41"/>
      <c r="H971" s="41"/>
      <c r="I971" s="41"/>
    </row>
    <row r="972" spans="1:9" ht="26.4" hidden="1">
      <c r="A972" s="48" t="s">
        <v>112</v>
      </c>
      <c r="B972" s="48" t="s">
        <v>3871</v>
      </c>
      <c r="C972" s="48" t="s">
        <v>3726</v>
      </c>
      <c r="D972" s="48" t="s">
        <v>3734</v>
      </c>
      <c r="E972" s="45" t="s">
        <v>196</v>
      </c>
      <c r="F972" s="47">
        <v>120000000</v>
      </c>
      <c r="G972" s="41"/>
      <c r="H972" s="41"/>
      <c r="I972" s="41"/>
    </row>
    <row r="973" spans="1:9" ht="26.4" hidden="1">
      <c r="A973" s="48" t="s">
        <v>112</v>
      </c>
      <c r="B973" s="48" t="s">
        <v>3871</v>
      </c>
      <c r="C973" s="48" t="s">
        <v>3727</v>
      </c>
      <c r="D973" s="45"/>
      <c r="E973" s="49" t="s">
        <v>198</v>
      </c>
      <c r="F973" s="47">
        <v>716629000</v>
      </c>
      <c r="G973" s="41"/>
      <c r="H973" s="41"/>
      <c r="I973" s="41"/>
    </row>
    <row r="974" spans="1:9" ht="13.2" hidden="1">
      <c r="A974" s="48" t="s">
        <v>112</v>
      </c>
      <c r="B974" s="48" t="s">
        <v>3871</v>
      </c>
      <c r="C974" s="48" t="s">
        <v>3727</v>
      </c>
      <c r="D974" s="48" t="s">
        <v>3735</v>
      </c>
      <c r="E974" s="45" t="s">
        <v>199</v>
      </c>
      <c r="F974" s="47">
        <v>181871000</v>
      </c>
      <c r="G974" s="41"/>
      <c r="H974" s="41"/>
      <c r="I974" s="41"/>
    </row>
    <row r="975" spans="1:9" ht="13.2" hidden="1">
      <c r="A975" s="48" t="s">
        <v>112</v>
      </c>
      <c r="B975" s="48" t="s">
        <v>3871</v>
      </c>
      <c r="C975" s="48" t="s">
        <v>3727</v>
      </c>
      <c r="D975" s="48" t="s">
        <v>3729</v>
      </c>
      <c r="E975" s="45" t="s">
        <v>364</v>
      </c>
      <c r="F975" s="47">
        <v>217200000</v>
      </c>
      <c r="G975" s="41"/>
      <c r="H975" s="41"/>
      <c r="I975" s="41"/>
    </row>
    <row r="976" spans="1:9" ht="13.2" hidden="1">
      <c r="A976" s="48" t="s">
        <v>112</v>
      </c>
      <c r="B976" s="48" t="s">
        <v>3871</v>
      </c>
      <c r="C976" s="48" t="s">
        <v>3727</v>
      </c>
      <c r="D976" s="48" t="s">
        <v>3737</v>
      </c>
      <c r="E976" s="45" t="s">
        <v>201</v>
      </c>
      <c r="F976" s="47">
        <v>10000000</v>
      </c>
      <c r="G976" s="41"/>
      <c r="H976" s="41"/>
      <c r="I976" s="41"/>
    </row>
    <row r="977" spans="1:9" ht="26.4" hidden="1">
      <c r="A977" s="48" t="s">
        <v>112</v>
      </c>
      <c r="B977" s="48" t="s">
        <v>3871</v>
      </c>
      <c r="C977" s="48" t="s">
        <v>3727</v>
      </c>
      <c r="D977" s="48" t="s">
        <v>3738</v>
      </c>
      <c r="E977" s="45" t="s">
        <v>202</v>
      </c>
      <c r="F977" s="47">
        <v>282558000</v>
      </c>
      <c r="G977" s="41"/>
      <c r="H977" s="41"/>
      <c r="I977" s="41"/>
    </row>
    <row r="978" spans="1:9" ht="13.2" hidden="1">
      <c r="A978" s="48" t="s">
        <v>112</v>
      </c>
      <c r="B978" s="48" t="s">
        <v>3871</v>
      </c>
      <c r="C978" s="48" t="s">
        <v>3727</v>
      </c>
      <c r="D978" s="48" t="s">
        <v>3740</v>
      </c>
      <c r="E978" s="45" t="s">
        <v>204</v>
      </c>
      <c r="F978" s="47">
        <v>25000000</v>
      </c>
      <c r="G978" s="41"/>
      <c r="H978" s="41"/>
      <c r="I978" s="41"/>
    </row>
    <row r="979" spans="1:9" ht="26.4" hidden="1">
      <c r="A979" s="48" t="s">
        <v>112</v>
      </c>
      <c r="B979" s="48" t="s">
        <v>3871</v>
      </c>
      <c r="C979" s="48" t="s">
        <v>3743</v>
      </c>
      <c r="D979" s="45"/>
      <c r="E979" s="49" t="s">
        <v>207</v>
      </c>
      <c r="F979" s="47">
        <v>83000000</v>
      </c>
      <c r="G979" s="41"/>
      <c r="H979" s="41"/>
      <c r="I979" s="41"/>
    </row>
    <row r="980" spans="1:9" ht="13.2" hidden="1">
      <c r="A980" s="48" t="s">
        <v>112</v>
      </c>
      <c r="B980" s="48" t="s">
        <v>3871</v>
      </c>
      <c r="C980" s="48" t="s">
        <v>3743</v>
      </c>
      <c r="D980" s="48" t="s">
        <v>3726</v>
      </c>
      <c r="E980" s="45" t="s">
        <v>369</v>
      </c>
      <c r="F980" s="47">
        <v>83000000</v>
      </c>
      <c r="G980" s="41"/>
      <c r="H980" s="41"/>
      <c r="I980" s="41"/>
    </row>
    <row r="981" spans="1:9" ht="26.4" hidden="1">
      <c r="A981" s="48" t="s">
        <v>112</v>
      </c>
      <c r="B981" s="48" t="s">
        <v>3871</v>
      </c>
      <c r="C981" s="48" t="s">
        <v>3728</v>
      </c>
      <c r="D981" s="45"/>
      <c r="E981" s="50" t="s">
        <v>209</v>
      </c>
      <c r="F981" s="47">
        <v>86800000</v>
      </c>
      <c r="G981" s="41"/>
      <c r="H981" s="41"/>
      <c r="I981" s="41"/>
    </row>
    <row r="982" spans="1:9" ht="26.4" hidden="1">
      <c r="A982" s="48" t="s">
        <v>112</v>
      </c>
      <c r="B982" s="48" t="s">
        <v>3871</v>
      </c>
      <c r="C982" s="48" t="s">
        <v>3728</v>
      </c>
      <c r="D982" s="48" t="s">
        <v>3726</v>
      </c>
      <c r="E982" s="45" t="s">
        <v>210</v>
      </c>
      <c r="F982" s="47">
        <v>86800000</v>
      </c>
      <c r="G982" s="41"/>
      <c r="H982" s="41"/>
      <c r="I982" s="41"/>
    </row>
    <row r="983" spans="1:9" ht="26.4" hidden="1">
      <c r="A983" s="48" t="s">
        <v>112</v>
      </c>
      <c r="B983" s="48" t="s">
        <v>3871</v>
      </c>
      <c r="C983" s="48" t="s">
        <v>3745</v>
      </c>
      <c r="D983" s="45"/>
      <c r="E983" s="49" t="s">
        <v>916</v>
      </c>
      <c r="F983" s="47">
        <v>150712500</v>
      </c>
      <c r="G983" s="41"/>
      <c r="H983" s="41"/>
      <c r="I983" s="41"/>
    </row>
    <row r="984" spans="1:9" ht="13.2" hidden="1">
      <c r="A984" s="48" t="s">
        <v>112</v>
      </c>
      <c r="B984" s="48" t="s">
        <v>3871</v>
      </c>
      <c r="C984" s="48" t="s">
        <v>3745</v>
      </c>
      <c r="D984" s="48" t="s">
        <v>3743</v>
      </c>
      <c r="E984" s="45" t="s">
        <v>917</v>
      </c>
      <c r="F984" s="47">
        <v>13922000</v>
      </c>
      <c r="G984" s="41"/>
      <c r="H984" s="41"/>
      <c r="I984" s="41"/>
    </row>
    <row r="985" spans="1:9" ht="13.2" hidden="1">
      <c r="A985" s="48" t="s">
        <v>112</v>
      </c>
      <c r="B985" s="48" t="s">
        <v>3871</v>
      </c>
      <c r="C985" s="48" t="s">
        <v>3745</v>
      </c>
      <c r="D985" s="48" t="s">
        <v>3728</v>
      </c>
      <c r="E985" s="45" t="s">
        <v>918</v>
      </c>
      <c r="F985" s="47">
        <v>17131000</v>
      </c>
      <c r="G985" s="41"/>
      <c r="H985" s="41"/>
      <c r="I985" s="41"/>
    </row>
    <row r="986" spans="1:9" ht="13.2" hidden="1">
      <c r="A986" s="48" t="s">
        <v>112</v>
      </c>
      <c r="B986" s="48" t="s">
        <v>3871</v>
      </c>
      <c r="C986" s="48" t="s">
        <v>3745</v>
      </c>
      <c r="D986" s="48" t="s">
        <v>3735</v>
      </c>
      <c r="E986" s="45" t="s">
        <v>919</v>
      </c>
      <c r="F986" s="47">
        <v>12425000</v>
      </c>
      <c r="G986" s="41"/>
      <c r="H986" s="41"/>
      <c r="I986" s="41"/>
    </row>
    <row r="987" spans="1:9" ht="13.2" hidden="1">
      <c r="A987" s="48" t="s">
        <v>112</v>
      </c>
      <c r="B987" s="48" t="s">
        <v>3871</v>
      </c>
      <c r="C987" s="48" t="s">
        <v>3745</v>
      </c>
      <c r="D987" s="48" t="s">
        <v>3805</v>
      </c>
      <c r="E987" s="45" t="s">
        <v>920</v>
      </c>
      <c r="F987" s="47">
        <v>30739000</v>
      </c>
      <c r="G987" s="41"/>
      <c r="H987" s="41"/>
      <c r="I987" s="41"/>
    </row>
    <row r="988" spans="1:9" ht="26.4" hidden="1">
      <c r="A988" s="48" t="s">
        <v>112</v>
      </c>
      <c r="B988" s="48" t="s">
        <v>3871</v>
      </c>
      <c r="C988" s="48" t="s">
        <v>3745</v>
      </c>
      <c r="D988" s="48" t="s">
        <v>3736</v>
      </c>
      <c r="E988" s="45" t="s">
        <v>921</v>
      </c>
      <c r="F988" s="47">
        <v>13309000</v>
      </c>
      <c r="G988" s="41"/>
      <c r="H988" s="41"/>
      <c r="I988" s="41"/>
    </row>
    <row r="989" spans="1:9" ht="13.2" hidden="1">
      <c r="A989" s="48" t="s">
        <v>112</v>
      </c>
      <c r="B989" s="48" t="s">
        <v>3871</v>
      </c>
      <c r="C989" s="48" t="s">
        <v>3745</v>
      </c>
      <c r="D989" s="48" t="s">
        <v>3729</v>
      </c>
      <c r="E989" s="45" t="s">
        <v>922</v>
      </c>
      <c r="F989" s="47">
        <v>14033000</v>
      </c>
      <c r="G989" s="41"/>
      <c r="H989" s="41"/>
      <c r="I989" s="41"/>
    </row>
    <row r="990" spans="1:9" ht="13.2" hidden="1">
      <c r="A990" s="48" t="s">
        <v>112</v>
      </c>
      <c r="B990" s="48" t="s">
        <v>3871</v>
      </c>
      <c r="C990" s="48" t="s">
        <v>3745</v>
      </c>
      <c r="D990" s="48" t="s">
        <v>3730</v>
      </c>
      <c r="E990" s="45" t="s">
        <v>923</v>
      </c>
      <c r="F990" s="47">
        <v>18928500</v>
      </c>
      <c r="G990" s="41"/>
      <c r="H990" s="41"/>
      <c r="I990" s="41"/>
    </row>
    <row r="991" spans="1:9" ht="26.4" hidden="1">
      <c r="A991" s="48" t="s">
        <v>112</v>
      </c>
      <c r="B991" s="48" t="s">
        <v>3871</v>
      </c>
      <c r="C991" s="48" t="s">
        <v>3745</v>
      </c>
      <c r="D991" s="48" t="s">
        <v>3731</v>
      </c>
      <c r="E991" s="45" t="s">
        <v>924</v>
      </c>
      <c r="F991" s="47">
        <v>15225000</v>
      </c>
      <c r="G991" s="41"/>
      <c r="H991" s="41"/>
      <c r="I991" s="41"/>
    </row>
    <row r="992" spans="1:9" ht="13.2" hidden="1">
      <c r="A992" s="48" t="s">
        <v>112</v>
      </c>
      <c r="B992" s="48" t="s">
        <v>3871</v>
      </c>
      <c r="C992" s="48" t="s">
        <v>3745</v>
      </c>
      <c r="D992" s="48" t="s">
        <v>3753</v>
      </c>
      <c r="E992" s="45" t="s">
        <v>925</v>
      </c>
      <c r="F992" s="47">
        <v>15000000</v>
      </c>
      <c r="G992" s="41"/>
      <c r="H992" s="41"/>
      <c r="I992" s="41"/>
    </row>
    <row r="993" spans="1:9" ht="26.4" hidden="1">
      <c r="A993" s="48" t="s">
        <v>112</v>
      </c>
      <c r="B993" s="48" t="s">
        <v>3871</v>
      </c>
      <c r="C993" s="48" t="s">
        <v>3733</v>
      </c>
      <c r="D993" s="45"/>
      <c r="E993" s="49" t="s">
        <v>926</v>
      </c>
      <c r="F993" s="47">
        <v>166192000</v>
      </c>
      <c r="G993" s="41"/>
      <c r="H993" s="41"/>
      <c r="I993" s="41"/>
    </row>
    <row r="994" spans="1:9" ht="13.2" hidden="1">
      <c r="A994" s="48" t="s">
        <v>112</v>
      </c>
      <c r="B994" s="48" t="s">
        <v>3871</v>
      </c>
      <c r="C994" s="48" t="s">
        <v>3733</v>
      </c>
      <c r="D994" s="48" t="s">
        <v>3744</v>
      </c>
      <c r="E994" s="45" t="s">
        <v>927</v>
      </c>
      <c r="F994" s="47">
        <v>18312500</v>
      </c>
      <c r="G994" s="41"/>
      <c r="H994" s="41"/>
      <c r="I994" s="41"/>
    </row>
    <row r="995" spans="1:9" ht="26.4" hidden="1">
      <c r="A995" s="48" t="s">
        <v>112</v>
      </c>
      <c r="B995" s="48" t="s">
        <v>3871</v>
      </c>
      <c r="C995" s="48" t="s">
        <v>3733</v>
      </c>
      <c r="D995" s="48" t="s">
        <v>3805</v>
      </c>
      <c r="E995" s="45" t="s">
        <v>928</v>
      </c>
      <c r="F995" s="47">
        <v>45662500</v>
      </c>
      <c r="G995" s="41"/>
      <c r="H995" s="41"/>
      <c r="I995" s="41"/>
    </row>
    <row r="996" spans="1:9" ht="13.2" hidden="1">
      <c r="A996" s="48" t="s">
        <v>112</v>
      </c>
      <c r="B996" s="48" t="s">
        <v>3871</v>
      </c>
      <c r="C996" s="48" t="s">
        <v>3733</v>
      </c>
      <c r="D996" s="48" t="s">
        <v>3729</v>
      </c>
      <c r="E996" s="45" t="s">
        <v>929</v>
      </c>
      <c r="F996" s="47">
        <v>11603500</v>
      </c>
      <c r="G996" s="41"/>
      <c r="H996" s="41"/>
      <c r="I996" s="41"/>
    </row>
    <row r="997" spans="1:9" ht="26.4" hidden="1">
      <c r="A997" s="48" t="s">
        <v>112</v>
      </c>
      <c r="B997" s="48" t="s">
        <v>3871</v>
      </c>
      <c r="C997" s="48" t="s">
        <v>3733</v>
      </c>
      <c r="D997" s="48" t="s">
        <v>3745</v>
      </c>
      <c r="E997" s="45" t="s">
        <v>930</v>
      </c>
      <c r="F997" s="47">
        <v>16573500</v>
      </c>
      <c r="G997" s="41"/>
      <c r="H997" s="41"/>
      <c r="I997" s="41"/>
    </row>
    <row r="998" spans="1:9" ht="26.4" hidden="1">
      <c r="A998" s="48" t="s">
        <v>112</v>
      </c>
      <c r="B998" s="48" t="s">
        <v>3871</v>
      </c>
      <c r="C998" s="48" t="s">
        <v>3733</v>
      </c>
      <c r="D998" s="48" t="s">
        <v>3752</v>
      </c>
      <c r="E998" s="45" t="s">
        <v>931</v>
      </c>
      <c r="F998" s="47">
        <v>48129000</v>
      </c>
      <c r="G998" s="41"/>
      <c r="H998" s="41"/>
      <c r="I998" s="41"/>
    </row>
    <row r="999" spans="1:9" ht="26.4" hidden="1">
      <c r="A999" s="48" t="s">
        <v>112</v>
      </c>
      <c r="B999" s="48" t="s">
        <v>3871</v>
      </c>
      <c r="C999" s="48" t="s">
        <v>3733</v>
      </c>
      <c r="D999" s="48" t="s">
        <v>3733</v>
      </c>
      <c r="E999" s="45" t="s">
        <v>932</v>
      </c>
      <c r="F999" s="47">
        <v>12364000</v>
      </c>
      <c r="G999" s="41"/>
      <c r="H999" s="41"/>
      <c r="I999" s="41"/>
    </row>
    <row r="1000" spans="1:9" ht="13.2" hidden="1">
      <c r="A1000" s="48" t="s">
        <v>112</v>
      </c>
      <c r="B1000" s="48" t="s">
        <v>3871</v>
      </c>
      <c r="C1000" s="48" t="s">
        <v>3733</v>
      </c>
      <c r="D1000" s="48" t="s">
        <v>3806</v>
      </c>
      <c r="E1000" s="45" t="s">
        <v>933</v>
      </c>
      <c r="F1000" s="47">
        <v>13547000</v>
      </c>
      <c r="G1000" s="41"/>
      <c r="H1000" s="41"/>
      <c r="I1000" s="41"/>
    </row>
    <row r="1001" spans="1:9" ht="26.4" hidden="1">
      <c r="A1001" s="48" t="s">
        <v>112</v>
      </c>
      <c r="B1001" s="48" t="s">
        <v>3871</v>
      </c>
      <c r="C1001" s="48" t="s">
        <v>3734</v>
      </c>
      <c r="D1001" s="45"/>
      <c r="E1001" s="50" t="s">
        <v>934</v>
      </c>
      <c r="F1001" s="47">
        <v>12364000</v>
      </c>
      <c r="G1001" s="41"/>
      <c r="H1001" s="41"/>
      <c r="I1001" s="41"/>
    </row>
    <row r="1002" spans="1:9" ht="13.2" hidden="1">
      <c r="A1002" s="48" t="s">
        <v>112</v>
      </c>
      <c r="B1002" s="48" t="s">
        <v>3871</v>
      </c>
      <c r="C1002" s="48" t="s">
        <v>3734</v>
      </c>
      <c r="D1002" s="48" t="s">
        <v>3726</v>
      </c>
      <c r="E1002" s="45" t="s">
        <v>935</v>
      </c>
      <c r="F1002" s="47">
        <v>12364000</v>
      </c>
      <c r="G1002" s="41"/>
      <c r="H1002" s="41"/>
      <c r="I1002" s="41"/>
    </row>
    <row r="1003" spans="1:9" ht="26.4" hidden="1">
      <c r="A1003" s="48" t="s">
        <v>112</v>
      </c>
      <c r="B1003" s="48" t="s">
        <v>3871</v>
      </c>
      <c r="C1003" s="48" t="s">
        <v>3806</v>
      </c>
      <c r="D1003" s="45"/>
      <c r="E1003" s="49" t="s">
        <v>936</v>
      </c>
      <c r="F1003" s="47">
        <v>25596500</v>
      </c>
      <c r="G1003" s="41"/>
      <c r="H1003" s="41"/>
      <c r="I1003" s="41"/>
    </row>
    <row r="1004" spans="1:9" ht="26.4" hidden="1">
      <c r="A1004" s="48" t="s">
        <v>112</v>
      </c>
      <c r="B1004" s="48" t="s">
        <v>3871</v>
      </c>
      <c r="C1004" s="48" t="s">
        <v>3806</v>
      </c>
      <c r="D1004" s="48" t="s">
        <v>3726</v>
      </c>
      <c r="E1004" s="45" t="s">
        <v>937</v>
      </c>
      <c r="F1004" s="47">
        <v>12884000</v>
      </c>
      <c r="G1004" s="41"/>
      <c r="H1004" s="41"/>
      <c r="I1004" s="41"/>
    </row>
    <row r="1005" spans="1:9" ht="13.2" hidden="1">
      <c r="A1005" s="48" t="s">
        <v>112</v>
      </c>
      <c r="B1005" s="48" t="s">
        <v>3871</v>
      </c>
      <c r="C1005" s="48" t="s">
        <v>3806</v>
      </c>
      <c r="D1005" s="48" t="s">
        <v>3804</v>
      </c>
      <c r="E1005" s="45" t="s">
        <v>938</v>
      </c>
      <c r="F1005" s="47">
        <v>12712500</v>
      </c>
      <c r="G1005" s="41"/>
      <c r="H1005" s="41"/>
      <c r="I1005" s="41"/>
    </row>
    <row r="1006" spans="1:9" ht="13.2" hidden="1">
      <c r="A1006" s="48" t="s">
        <v>112</v>
      </c>
      <c r="B1006" s="48" t="s">
        <v>3872</v>
      </c>
      <c r="C1006" s="45"/>
      <c r="D1006" s="45"/>
      <c r="E1006" s="46" t="s">
        <v>115</v>
      </c>
      <c r="F1006" s="47">
        <v>5880000</v>
      </c>
      <c r="G1006" s="41"/>
      <c r="H1006" s="41"/>
      <c r="I1006" s="41"/>
    </row>
    <row r="1007" spans="1:9" ht="26.4" hidden="1">
      <c r="A1007" s="48" t="s">
        <v>112</v>
      </c>
      <c r="B1007" s="48" t="s">
        <v>3872</v>
      </c>
      <c r="C1007" s="48" t="s">
        <v>3733</v>
      </c>
      <c r="D1007" s="45"/>
      <c r="E1007" s="49" t="s">
        <v>926</v>
      </c>
      <c r="F1007" s="47">
        <v>5880000</v>
      </c>
      <c r="G1007" s="41"/>
      <c r="H1007" s="41"/>
      <c r="I1007" s="41"/>
    </row>
    <row r="1008" spans="1:9" ht="13.2" hidden="1">
      <c r="A1008" s="48" t="s">
        <v>112</v>
      </c>
      <c r="B1008" s="48" t="s">
        <v>3872</v>
      </c>
      <c r="C1008" s="48" t="s">
        <v>3733</v>
      </c>
      <c r="D1008" s="48" t="s">
        <v>3732</v>
      </c>
      <c r="E1008" s="45" t="s">
        <v>939</v>
      </c>
      <c r="F1008" s="47">
        <v>5880000</v>
      </c>
      <c r="G1008" s="41"/>
      <c r="H1008" s="41"/>
      <c r="I1008" s="41"/>
    </row>
    <row r="1009" spans="1:9" ht="13.2" hidden="1">
      <c r="A1009" s="48" t="s">
        <v>112</v>
      </c>
      <c r="B1009" s="48" t="s">
        <v>3873</v>
      </c>
      <c r="C1009" s="45"/>
      <c r="D1009" s="45"/>
      <c r="E1009" s="46" t="s">
        <v>116</v>
      </c>
      <c r="F1009" s="47">
        <v>13000000</v>
      </c>
      <c r="G1009" s="41"/>
      <c r="H1009" s="41"/>
      <c r="I1009" s="41"/>
    </row>
    <row r="1010" spans="1:9" ht="26.4" hidden="1">
      <c r="A1010" s="48" t="s">
        <v>112</v>
      </c>
      <c r="B1010" s="48" t="s">
        <v>3873</v>
      </c>
      <c r="C1010" s="48" t="s">
        <v>3733</v>
      </c>
      <c r="D1010" s="45"/>
      <c r="E1010" s="49" t="s">
        <v>926</v>
      </c>
      <c r="F1010" s="47">
        <v>13000000</v>
      </c>
      <c r="G1010" s="41"/>
      <c r="H1010" s="41"/>
      <c r="I1010" s="41"/>
    </row>
    <row r="1011" spans="1:9" ht="13.2" hidden="1">
      <c r="A1011" s="48" t="s">
        <v>112</v>
      </c>
      <c r="B1011" s="48" t="s">
        <v>3873</v>
      </c>
      <c r="C1011" s="48" t="s">
        <v>3733</v>
      </c>
      <c r="D1011" s="48" t="s">
        <v>3732</v>
      </c>
      <c r="E1011" s="45" t="s">
        <v>939</v>
      </c>
      <c r="F1011" s="47">
        <v>13000000</v>
      </c>
      <c r="G1011" s="41"/>
      <c r="H1011" s="41"/>
      <c r="I1011" s="41"/>
    </row>
    <row r="1012" spans="1:9" ht="13.2" hidden="1">
      <c r="A1012" s="48" t="s">
        <v>112</v>
      </c>
      <c r="B1012" s="48" t="s">
        <v>3874</v>
      </c>
      <c r="C1012" s="45"/>
      <c r="D1012" s="45"/>
      <c r="E1012" s="46" t="s">
        <v>117</v>
      </c>
      <c r="F1012" s="47">
        <v>10000000</v>
      </c>
      <c r="G1012" s="41"/>
      <c r="H1012" s="41"/>
      <c r="I1012" s="41"/>
    </row>
    <row r="1013" spans="1:9" ht="26.4" hidden="1">
      <c r="A1013" s="48" t="s">
        <v>112</v>
      </c>
      <c r="B1013" s="48" t="s">
        <v>3874</v>
      </c>
      <c r="C1013" s="48" t="s">
        <v>3733</v>
      </c>
      <c r="D1013" s="45"/>
      <c r="E1013" s="49" t="s">
        <v>926</v>
      </c>
      <c r="F1013" s="47">
        <v>10000000</v>
      </c>
      <c r="G1013" s="41"/>
      <c r="H1013" s="41"/>
      <c r="I1013" s="41"/>
    </row>
    <row r="1014" spans="1:9" ht="13.2" hidden="1">
      <c r="A1014" s="48" t="s">
        <v>112</v>
      </c>
      <c r="B1014" s="48" t="s">
        <v>3874</v>
      </c>
      <c r="C1014" s="48" t="s">
        <v>3733</v>
      </c>
      <c r="D1014" s="48" t="s">
        <v>3732</v>
      </c>
      <c r="E1014" s="45" t="s">
        <v>939</v>
      </c>
      <c r="F1014" s="47">
        <v>10000000</v>
      </c>
      <c r="G1014" s="41"/>
      <c r="H1014" s="41"/>
      <c r="I1014" s="41"/>
    </row>
    <row r="1015" spans="1:9" ht="13.2" hidden="1">
      <c r="A1015" s="48" t="s">
        <v>112</v>
      </c>
      <c r="B1015" s="48" t="s">
        <v>3875</v>
      </c>
      <c r="C1015" s="45"/>
      <c r="D1015" s="45"/>
      <c r="E1015" s="46" t="s">
        <v>118</v>
      </c>
      <c r="F1015" s="47">
        <v>7000000</v>
      </c>
      <c r="G1015" s="41"/>
      <c r="H1015" s="41"/>
      <c r="I1015" s="41"/>
    </row>
    <row r="1016" spans="1:9" ht="26.4" hidden="1">
      <c r="A1016" s="48" t="s">
        <v>112</v>
      </c>
      <c r="B1016" s="48" t="s">
        <v>3875</v>
      </c>
      <c r="C1016" s="48" t="s">
        <v>3733</v>
      </c>
      <c r="D1016" s="45"/>
      <c r="E1016" s="49" t="s">
        <v>926</v>
      </c>
      <c r="F1016" s="47">
        <v>7000000</v>
      </c>
      <c r="G1016" s="41"/>
      <c r="H1016" s="41"/>
      <c r="I1016" s="41"/>
    </row>
    <row r="1017" spans="1:9" ht="13.2" hidden="1">
      <c r="A1017" s="48" t="s">
        <v>112</v>
      </c>
      <c r="B1017" s="48" t="s">
        <v>3875</v>
      </c>
      <c r="C1017" s="48" t="s">
        <v>3733</v>
      </c>
      <c r="D1017" s="48" t="s">
        <v>3732</v>
      </c>
      <c r="E1017" s="45" t="s">
        <v>939</v>
      </c>
      <c r="F1017" s="47">
        <v>7000000</v>
      </c>
      <c r="G1017" s="41"/>
      <c r="H1017" s="41"/>
      <c r="I1017" s="41"/>
    </row>
    <row r="1018" spans="1:9" ht="13.2" hidden="1">
      <c r="A1018" s="48" t="s">
        <v>112</v>
      </c>
      <c r="B1018" s="48" t="s">
        <v>3817</v>
      </c>
      <c r="C1018" s="45"/>
      <c r="D1018" s="45"/>
      <c r="E1018" s="46" t="s">
        <v>81</v>
      </c>
      <c r="F1018" s="47">
        <v>12960000</v>
      </c>
      <c r="G1018" s="41"/>
      <c r="H1018" s="41"/>
      <c r="I1018" s="41"/>
    </row>
    <row r="1019" spans="1:9" ht="26.4" hidden="1">
      <c r="A1019" s="48" t="s">
        <v>112</v>
      </c>
      <c r="B1019" s="48" t="s">
        <v>3817</v>
      </c>
      <c r="C1019" s="48" t="s">
        <v>3734</v>
      </c>
      <c r="D1019" s="45"/>
      <c r="E1019" s="50" t="s">
        <v>934</v>
      </c>
      <c r="F1019" s="47">
        <v>12960000</v>
      </c>
      <c r="G1019" s="41"/>
      <c r="H1019" s="41"/>
      <c r="I1019" s="41"/>
    </row>
    <row r="1020" spans="1:9" ht="13.2" hidden="1">
      <c r="A1020" s="48" t="s">
        <v>112</v>
      </c>
      <c r="B1020" s="48" t="s">
        <v>3817</v>
      </c>
      <c r="C1020" s="48" t="s">
        <v>3734</v>
      </c>
      <c r="D1020" s="48" t="s">
        <v>3726</v>
      </c>
      <c r="E1020" s="45" t="s">
        <v>935</v>
      </c>
      <c r="F1020" s="47">
        <v>12960000</v>
      </c>
      <c r="G1020" s="41"/>
      <c r="H1020" s="41"/>
      <c r="I1020" s="41"/>
    </row>
    <row r="1021" spans="1:9" ht="13.2" hidden="1">
      <c r="A1021" s="48" t="s">
        <v>112</v>
      </c>
      <c r="B1021" s="48" t="s">
        <v>3869</v>
      </c>
      <c r="C1021" s="45"/>
      <c r="D1021" s="45"/>
      <c r="E1021" s="46" t="s">
        <v>108</v>
      </c>
      <c r="F1021" s="47">
        <v>10000000</v>
      </c>
      <c r="G1021" s="41"/>
      <c r="H1021" s="41"/>
      <c r="I1021" s="41"/>
    </row>
    <row r="1022" spans="1:9" ht="26.4" hidden="1">
      <c r="A1022" s="48" t="s">
        <v>112</v>
      </c>
      <c r="B1022" s="48" t="s">
        <v>3869</v>
      </c>
      <c r="C1022" s="48" t="s">
        <v>3733</v>
      </c>
      <c r="D1022" s="45"/>
      <c r="E1022" s="49" t="s">
        <v>926</v>
      </c>
      <c r="F1022" s="47">
        <v>10000000</v>
      </c>
      <c r="G1022" s="41"/>
      <c r="H1022" s="41"/>
      <c r="I1022" s="41"/>
    </row>
    <row r="1023" spans="1:9" ht="13.2" hidden="1">
      <c r="A1023" s="48" t="s">
        <v>112</v>
      </c>
      <c r="B1023" s="48" t="s">
        <v>3869</v>
      </c>
      <c r="C1023" s="48" t="s">
        <v>3733</v>
      </c>
      <c r="D1023" s="48" t="s">
        <v>3732</v>
      </c>
      <c r="E1023" s="45" t="s">
        <v>939</v>
      </c>
      <c r="F1023" s="47">
        <v>10000000</v>
      </c>
      <c r="G1023" s="41"/>
      <c r="H1023" s="41"/>
      <c r="I1023" s="41"/>
    </row>
    <row r="1024" spans="1:9" ht="13.2" hidden="1">
      <c r="A1024" s="48" t="s">
        <v>112</v>
      </c>
      <c r="B1024" s="48" t="s">
        <v>3818</v>
      </c>
      <c r="C1024" s="45"/>
      <c r="D1024" s="45"/>
      <c r="E1024" s="46" t="s">
        <v>82</v>
      </c>
      <c r="F1024" s="47">
        <v>60082500</v>
      </c>
      <c r="G1024" s="41"/>
      <c r="H1024" s="41"/>
      <c r="I1024" s="41"/>
    </row>
    <row r="1025" spans="1:9" ht="26.4" hidden="1">
      <c r="A1025" s="48" t="s">
        <v>112</v>
      </c>
      <c r="B1025" s="48" t="s">
        <v>3818</v>
      </c>
      <c r="C1025" s="48" t="s">
        <v>3734</v>
      </c>
      <c r="D1025" s="45"/>
      <c r="E1025" s="50" t="s">
        <v>934</v>
      </c>
      <c r="F1025" s="47">
        <v>60082500</v>
      </c>
      <c r="G1025" s="41"/>
      <c r="H1025" s="41"/>
      <c r="I1025" s="41"/>
    </row>
    <row r="1026" spans="1:9" ht="13.2" hidden="1">
      <c r="A1026" s="48" t="s">
        <v>112</v>
      </c>
      <c r="B1026" s="48" t="s">
        <v>3818</v>
      </c>
      <c r="C1026" s="48" t="s">
        <v>3734</v>
      </c>
      <c r="D1026" s="48" t="s">
        <v>3726</v>
      </c>
      <c r="E1026" s="45" t="s">
        <v>935</v>
      </c>
      <c r="F1026" s="47">
        <v>55307500</v>
      </c>
      <c r="G1026" s="41"/>
      <c r="H1026" s="41"/>
      <c r="I1026" s="41"/>
    </row>
    <row r="1027" spans="1:9" ht="26.4" hidden="1">
      <c r="A1027" s="48" t="s">
        <v>112</v>
      </c>
      <c r="B1027" s="48" t="s">
        <v>3818</v>
      </c>
      <c r="C1027" s="48" t="s">
        <v>3734</v>
      </c>
      <c r="D1027" s="48" t="s">
        <v>3744</v>
      </c>
      <c r="E1027" s="45" t="s">
        <v>940</v>
      </c>
      <c r="F1027" s="47">
        <v>4775000</v>
      </c>
      <c r="G1027" s="41"/>
      <c r="H1027" s="41"/>
      <c r="I1027" s="41"/>
    </row>
    <row r="1028" spans="1:9" ht="13.2" hidden="1">
      <c r="A1028" s="48" t="s">
        <v>112</v>
      </c>
      <c r="B1028" s="48" t="s">
        <v>3876</v>
      </c>
      <c r="C1028" s="45"/>
      <c r="D1028" s="45"/>
      <c r="E1028" s="46" t="s">
        <v>119</v>
      </c>
      <c r="F1028" s="47">
        <v>14000000</v>
      </c>
      <c r="G1028" s="41"/>
      <c r="H1028" s="41"/>
      <c r="I1028" s="41"/>
    </row>
    <row r="1029" spans="1:9" ht="26.4" hidden="1">
      <c r="A1029" s="48" t="s">
        <v>112</v>
      </c>
      <c r="B1029" s="48" t="s">
        <v>3876</v>
      </c>
      <c r="C1029" s="48" t="s">
        <v>3752</v>
      </c>
      <c r="D1029" s="45"/>
      <c r="E1029" s="49" t="s">
        <v>941</v>
      </c>
      <c r="F1029" s="47">
        <v>6000000</v>
      </c>
      <c r="G1029" s="41"/>
      <c r="H1029" s="41"/>
      <c r="I1029" s="41"/>
    </row>
    <row r="1030" spans="1:9" ht="13.2" hidden="1">
      <c r="A1030" s="48" t="s">
        <v>112</v>
      </c>
      <c r="B1030" s="48" t="s">
        <v>3876</v>
      </c>
      <c r="C1030" s="48" t="s">
        <v>3752</v>
      </c>
      <c r="D1030" s="48" t="s">
        <v>3729</v>
      </c>
      <c r="E1030" s="45" t="s">
        <v>942</v>
      </c>
      <c r="F1030" s="47">
        <v>6000000</v>
      </c>
      <c r="G1030" s="41"/>
      <c r="H1030" s="41"/>
      <c r="I1030" s="41"/>
    </row>
    <row r="1031" spans="1:9" ht="26.4" hidden="1">
      <c r="A1031" s="48" t="s">
        <v>112</v>
      </c>
      <c r="B1031" s="48" t="s">
        <v>3876</v>
      </c>
      <c r="C1031" s="48" t="s">
        <v>3733</v>
      </c>
      <c r="D1031" s="45"/>
      <c r="E1031" s="49" t="s">
        <v>926</v>
      </c>
      <c r="F1031" s="47">
        <v>8000000</v>
      </c>
      <c r="G1031" s="41"/>
      <c r="H1031" s="41"/>
      <c r="I1031" s="41"/>
    </row>
    <row r="1032" spans="1:9" ht="13.2" hidden="1">
      <c r="A1032" s="48" t="s">
        <v>112</v>
      </c>
      <c r="B1032" s="48" t="s">
        <v>3876</v>
      </c>
      <c r="C1032" s="48" t="s">
        <v>3733</v>
      </c>
      <c r="D1032" s="48" t="s">
        <v>3732</v>
      </c>
      <c r="E1032" s="45" t="s">
        <v>939</v>
      </c>
      <c r="F1032" s="47">
        <v>8000000</v>
      </c>
      <c r="G1032" s="41"/>
      <c r="H1032" s="41"/>
      <c r="I1032" s="41"/>
    </row>
    <row r="1033" spans="1:9" ht="13.2" hidden="1">
      <c r="A1033" s="48" t="s">
        <v>112</v>
      </c>
      <c r="B1033" s="48" t="s">
        <v>3877</v>
      </c>
      <c r="C1033" s="45"/>
      <c r="D1033" s="45"/>
      <c r="E1033" s="46" t="s">
        <v>120</v>
      </c>
      <c r="F1033" s="47">
        <v>12145000</v>
      </c>
      <c r="G1033" s="41"/>
      <c r="H1033" s="41"/>
      <c r="I1033" s="41"/>
    </row>
    <row r="1034" spans="1:9" ht="26.4" hidden="1">
      <c r="A1034" s="48" t="s">
        <v>112</v>
      </c>
      <c r="B1034" s="48" t="s">
        <v>3877</v>
      </c>
      <c r="C1034" s="48" t="s">
        <v>3733</v>
      </c>
      <c r="D1034" s="45"/>
      <c r="E1034" s="49" t="s">
        <v>926</v>
      </c>
      <c r="F1034" s="47">
        <v>12145000</v>
      </c>
      <c r="G1034" s="41"/>
      <c r="H1034" s="41"/>
      <c r="I1034" s="41"/>
    </row>
    <row r="1035" spans="1:9" ht="13.2" hidden="1">
      <c r="A1035" s="48" t="s">
        <v>112</v>
      </c>
      <c r="B1035" s="48" t="s">
        <v>3877</v>
      </c>
      <c r="C1035" s="48" t="s">
        <v>3733</v>
      </c>
      <c r="D1035" s="48" t="s">
        <v>3732</v>
      </c>
      <c r="E1035" s="45" t="s">
        <v>939</v>
      </c>
      <c r="F1035" s="47">
        <v>12145000</v>
      </c>
      <c r="G1035" s="41"/>
      <c r="H1035" s="41"/>
      <c r="I1035" s="41"/>
    </row>
    <row r="1036" spans="1:9" ht="13.2" hidden="1">
      <c r="A1036" s="48" t="s">
        <v>112</v>
      </c>
      <c r="B1036" s="48" t="s">
        <v>3878</v>
      </c>
      <c r="C1036" s="45"/>
      <c r="D1036" s="45"/>
      <c r="E1036" s="46" t="s">
        <v>121</v>
      </c>
      <c r="F1036" s="47">
        <v>7000000</v>
      </c>
      <c r="G1036" s="41"/>
      <c r="H1036" s="41"/>
      <c r="I1036" s="41"/>
    </row>
    <row r="1037" spans="1:9" ht="26.4" hidden="1">
      <c r="A1037" s="48" t="s">
        <v>112</v>
      </c>
      <c r="B1037" s="48" t="s">
        <v>3878</v>
      </c>
      <c r="C1037" s="48" t="s">
        <v>3733</v>
      </c>
      <c r="D1037" s="45"/>
      <c r="E1037" s="49" t="s">
        <v>926</v>
      </c>
      <c r="F1037" s="47">
        <v>7000000</v>
      </c>
      <c r="G1037" s="41"/>
      <c r="H1037" s="41"/>
      <c r="I1037" s="41"/>
    </row>
    <row r="1038" spans="1:9" ht="13.2" hidden="1">
      <c r="A1038" s="48" t="s">
        <v>112</v>
      </c>
      <c r="B1038" s="48" t="s">
        <v>3878</v>
      </c>
      <c r="C1038" s="48" t="s">
        <v>3733</v>
      </c>
      <c r="D1038" s="48" t="s">
        <v>3732</v>
      </c>
      <c r="E1038" s="45" t="s">
        <v>939</v>
      </c>
      <c r="F1038" s="47">
        <v>7000000</v>
      </c>
      <c r="G1038" s="41"/>
      <c r="H1038" s="41"/>
      <c r="I1038" s="41"/>
    </row>
    <row r="1039" spans="1:9" ht="13.2" hidden="1">
      <c r="A1039" s="48" t="s">
        <v>112</v>
      </c>
      <c r="B1039" s="48" t="s">
        <v>3879</v>
      </c>
      <c r="C1039" s="45"/>
      <c r="D1039" s="45"/>
      <c r="E1039" s="46" t="s">
        <v>122</v>
      </c>
      <c r="F1039" s="47">
        <v>19250500</v>
      </c>
      <c r="G1039" s="41"/>
      <c r="H1039" s="41"/>
      <c r="I1039" s="41"/>
    </row>
    <row r="1040" spans="1:9" ht="26.4" hidden="1">
      <c r="A1040" s="48" t="s">
        <v>112</v>
      </c>
      <c r="B1040" s="48" t="s">
        <v>3879</v>
      </c>
      <c r="C1040" s="48" t="s">
        <v>3745</v>
      </c>
      <c r="D1040" s="45"/>
      <c r="E1040" s="49" t="s">
        <v>916</v>
      </c>
      <c r="F1040" s="47">
        <v>4250500</v>
      </c>
      <c r="G1040" s="41"/>
      <c r="H1040" s="41"/>
      <c r="I1040" s="41"/>
    </row>
    <row r="1041" spans="1:9" ht="39.6" hidden="1">
      <c r="A1041" s="48" t="s">
        <v>112</v>
      </c>
      <c r="B1041" s="48" t="s">
        <v>3879</v>
      </c>
      <c r="C1041" s="48" t="s">
        <v>3745</v>
      </c>
      <c r="D1041" s="48" t="s">
        <v>3744</v>
      </c>
      <c r="E1041" s="51" t="s">
        <v>943</v>
      </c>
      <c r="F1041" s="47">
        <v>4250500</v>
      </c>
      <c r="G1041" s="41"/>
      <c r="H1041" s="41"/>
      <c r="I1041" s="41"/>
    </row>
    <row r="1042" spans="1:9" ht="26.4" hidden="1">
      <c r="A1042" s="48" t="s">
        <v>112</v>
      </c>
      <c r="B1042" s="48" t="s">
        <v>3879</v>
      </c>
      <c r="C1042" s="48" t="s">
        <v>3733</v>
      </c>
      <c r="D1042" s="45"/>
      <c r="E1042" s="49" t="s">
        <v>926</v>
      </c>
      <c r="F1042" s="47">
        <v>15000000</v>
      </c>
      <c r="G1042" s="41"/>
      <c r="H1042" s="41"/>
      <c r="I1042" s="41"/>
    </row>
    <row r="1043" spans="1:9" ht="13.2" hidden="1">
      <c r="A1043" s="48" t="s">
        <v>112</v>
      </c>
      <c r="B1043" s="48" t="s">
        <v>3879</v>
      </c>
      <c r="C1043" s="48" t="s">
        <v>3733</v>
      </c>
      <c r="D1043" s="48" t="s">
        <v>3732</v>
      </c>
      <c r="E1043" s="45" t="s">
        <v>939</v>
      </c>
      <c r="F1043" s="47">
        <v>15000000</v>
      </c>
      <c r="G1043" s="41"/>
      <c r="H1043" s="41"/>
      <c r="I1043" s="41"/>
    </row>
    <row r="1044" spans="1:9" ht="13.2" hidden="1">
      <c r="A1044" s="48" t="s">
        <v>112</v>
      </c>
      <c r="B1044" s="48" t="s">
        <v>3880</v>
      </c>
      <c r="C1044" s="45"/>
      <c r="D1044" s="45"/>
      <c r="E1044" s="46" t="s">
        <v>123</v>
      </c>
      <c r="F1044" s="47">
        <v>27000000</v>
      </c>
      <c r="G1044" s="41"/>
      <c r="H1044" s="41"/>
      <c r="I1044" s="41"/>
    </row>
    <row r="1045" spans="1:9" ht="26.4" hidden="1">
      <c r="A1045" s="48" t="s">
        <v>112</v>
      </c>
      <c r="B1045" s="48" t="s">
        <v>3880</v>
      </c>
      <c r="C1045" s="48" t="s">
        <v>3745</v>
      </c>
      <c r="D1045" s="45"/>
      <c r="E1045" s="49" t="s">
        <v>916</v>
      </c>
      <c r="F1045" s="47">
        <v>20000000</v>
      </c>
      <c r="G1045" s="41"/>
      <c r="H1045" s="41"/>
      <c r="I1045" s="41"/>
    </row>
    <row r="1046" spans="1:9" ht="39.6" hidden="1">
      <c r="A1046" s="48" t="s">
        <v>112</v>
      </c>
      <c r="B1046" s="48" t="s">
        <v>3880</v>
      </c>
      <c r="C1046" s="48" t="s">
        <v>3745</v>
      </c>
      <c r="D1046" s="48" t="s">
        <v>3744</v>
      </c>
      <c r="E1046" s="51" t="s">
        <v>943</v>
      </c>
      <c r="F1046" s="47">
        <v>20000000</v>
      </c>
      <c r="G1046" s="41"/>
      <c r="H1046" s="41"/>
      <c r="I1046" s="41"/>
    </row>
    <row r="1047" spans="1:9" ht="26.4" hidden="1">
      <c r="A1047" s="48" t="s">
        <v>112</v>
      </c>
      <c r="B1047" s="48" t="s">
        <v>3880</v>
      </c>
      <c r="C1047" s="48" t="s">
        <v>3733</v>
      </c>
      <c r="D1047" s="45"/>
      <c r="E1047" s="49" t="s">
        <v>926</v>
      </c>
      <c r="F1047" s="47">
        <v>7000000</v>
      </c>
      <c r="G1047" s="41"/>
      <c r="H1047" s="41"/>
      <c r="I1047" s="41"/>
    </row>
    <row r="1048" spans="1:9" ht="13.2" hidden="1">
      <c r="A1048" s="48" t="s">
        <v>112</v>
      </c>
      <c r="B1048" s="48" t="s">
        <v>3880</v>
      </c>
      <c r="C1048" s="48" t="s">
        <v>3733</v>
      </c>
      <c r="D1048" s="48" t="s">
        <v>3732</v>
      </c>
      <c r="E1048" s="45" t="s">
        <v>939</v>
      </c>
      <c r="F1048" s="47">
        <v>7000000</v>
      </c>
      <c r="G1048" s="41"/>
      <c r="H1048" s="41"/>
      <c r="I1048" s="41"/>
    </row>
    <row r="1049" spans="1:9" ht="13.2">
      <c r="A1049" s="48" t="s">
        <v>124</v>
      </c>
      <c r="B1049" s="45"/>
      <c r="C1049" s="45"/>
      <c r="D1049" s="45"/>
      <c r="E1049" s="46" t="s">
        <v>125</v>
      </c>
      <c r="F1049" s="47">
        <v>2884697000</v>
      </c>
      <c r="G1049" s="41"/>
      <c r="H1049" s="41"/>
      <c r="I1049" s="41"/>
    </row>
    <row r="1050" spans="1:9" ht="26.4" hidden="1">
      <c r="A1050" s="48" t="s">
        <v>124</v>
      </c>
      <c r="B1050" s="48" t="s">
        <v>3871</v>
      </c>
      <c r="C1050" s="45"/>
      <c r="D1050" s="45"/>
      <c r="E1050" s="46" t="s">
        <v>114</v>
      </c>
      <c r="F1050" s="47">
        <v>2807666000</v>
      </c>
      <c r="G1050" s="41"/>
      <c r="H1050" s="41"/>
      <c r="I1050" s="41"/>
    </row>
    <row r="1051" spans="1:9" ht="13.2" hidden="1">
      <c r="A1051" s="48" t="s">
        <v>124</v>
      </c>
      <c r="B1051" s="48" t="s">
        <v>3871</v>
      </c>
      <c r="C1051" s="48" t="s">
        <v>3745</v>
      </c>
      <c r="D1051" s="45"/>
      <c r="E1051" s="49" t="s">
        <v>944</v>
      </c>
      <c r="F1051" s="47">
        <v>1584112500</v>
      </c>
      <c r="G1051" s="41"/>
      <c r="H1051" s="41"/>
      <c r="I1051" s="41"/>
    </row>
    <row r="1052" spans="1:9" ht="26.4" hidden="1">
      <c r="A1052" s="48" t="s">
        <v>124</v>
      </c>
      <c r="B1052" s="48" t="s">
        <v>3871</v>
      </c>
      <c r="C1052" s="48" t="s">
        <v>3745</v>
      </c>
      <c r="D1052" s="48" t="s">
        <v>3726</v>
      </c>
      <c r="E1052" s="45" t="s">
        <v>945</v>
      </c>
      <c r="F1052" s="47">
        <v>49000000</v>
      </c>
      <c r="G1052" s="41"/>
      <c r="H1052" s="41"/>
      <c r="I1052" s="41"/>
    </row>
    <row r="1053" spans="1:9" ht="13.2" hidden="1">
      <c r="A1053" s="48" t="s">
        <v>124</v>
      </c>
      <c r="B1053" s="48" t="s">
        <v>3871</v>
      </c>
      <c r="C1053" s="48" t="s">
        <v>3745</v>
      </c>
      <c r="D1053" s="48" t="s">
        <v>3727</v>
      </c>
      <c r="E1053" s="45" t="s">
        <v>946</v>
      </c>
      <c r="F1053" s="47">
        <v>25000000</v>
      </c>
      <c r="G1053" s="41"/>
      <c r="H1053" s="41"/>
      <c r="I1053" s="41"/>
    </row>
    <row r="1054" spans="1:9" ht="13.2" hidden="1">
      <c r="A1054" s="48" t="s">
        <v>124</v>
      </c>
      <c r="B1054" s="48" t="s">
        <v>3871</v>
      </c>
      <c r="C1054" s="48" t="s">
        <v>3745</v>
      </c>
      <c r="D1054" s="48" t="s">
        <v>3743</v>
      </c>
      <c r="E1054" s="45" t="s">
        <v>947</v>
      </c>
      <c r="F1054" s="47">
        <v>14300000</v>
      </c>
      <c r="G1054" s="41"/>
      <c r="H1054" s="41"/>
      <c r="I1054" s="41"/>
    </row>
    <row r="1055" spans="1:9" ht="26.4" hidden="1">
      <c r="A1055" s="48" t="s">
        <v>124</v>
      </c>
      <c r="B1055" s="48" t="s">
        <v>3871</v>
      </c>
      <c r="C1055" s="48" t="s">
        <v>3745</v>
      </c>
      <c r="D1055" s="48" t="s">
        <v>3735</v>
      </c>
      <c r="E1055" s="45" t="s">
        <v>948</v>
      </c>
      <c r="F1055" s="47">
        <v>15000000</v>
      </c>
      <c r="G1055" s="41"/>
      <c r="H1055" s="41"/>
      <c r="I1055" s="41"/>
    </row>
    <row r="1056" spans="1:9" ht="13.2" hidden="1">
      <c r="A1056" s="48" t="s">
        <v>124</v>
      </c>
      <c r="B1056" s="48" t="s">
        <v>3871</v>
      </c>
      <c r="C1056" s="48" t="s">
        <v>3745</v>
      </c>
      <c r="D1056" s="48" t="s">
        <v>3805</v>
      </c>
      <c r="E1056" s="45" t="s">
        <v>949</v>
      </c>
      <c r="F1056" s="47">
        <v>415000000</v>
      </c>
      <c r="G1056" s="41"/>
      <c r="H1056" s="41"/>
      <c r="I1056" s="41"/>
    </row>
    <row r="1057" spans="1:9" ht="13.2" hidden="1">
      <c r="A1057" s="48" t="s">
        <v>124</v>
      </c>
      <c r="B1057" s="48" t="s">
        <v>3871</v>
      </c>
      <c r="C1057" s="48" t="s">
        <v>3745</v>
      </c>
      <c r="D1057" s="48" t="s">
        <v>3736</v>
      </c>
      <c r="E1057" s="45" t="s">
        <v>950</v>
      </c>
      <c r="F1057" s="47">
        <v>250600000</v>
      </c>
      <c r="G1057" s="41"/>
      <c r="H1057" s="41"/>
      <c r="I1057" s="41"/>
    </row>
    <row r="1058" spans="1:9" ht="13.2" hidden="1">
      <c r="A1058" s="48" t="s">
        <v>124</v>
      </c>
      <c r="B1058" s="48" t="s">
        <v>3871</v>
      </c>
      <c r="C1058" s="48" t="s">
        <v>3745</v>
      </c>
      <c r="D1058" s="48" t="s">
        <v>3729</v>
      </c>
      <c r="E1058" s="45" t="s">
        <v>951</v>
      </c>
      <c r="F1058" s="47">
        <v>794400000</v>
      </c>
      <c r="G1058" s="41"/>
      <c r="H1058" s="41"/>
      <c r="I1058" s="41"/>
    </row>
    <row r="1059" spans="1:9" ht="13.2" hidden="1">
      <c r="A1059" s="48" t="s">
        <v>124</v>
      </c>
      <c r="B1059" s="48" t="s">
        <v>3871</v>
      </c>
      <c r="C1059" s="48" t="s">
        <v>3745</v>
      </c>
      <c r="D1059" s="48" t="s">
        <v>3752</v>
      </c>
      <c r="E1059" s="45" t="s">
        <v>952</v>
      </c>
      <c r="F1059" s="47">
        <v>20812500</v>
      </c>
      <c r="G1059" s="41"/>
      <c r="H1059" s="41"/>
      <c r="I1059" s="41"/>
    </row>
    <row r="1060" spans="1:9" ht="13.2" hidden="1">
      <c r="A1060" s="48" t="s">
        <v>124</v>
      </c>
      <c r="B1060" s="48" t="s">
        <v>3871</v>
      </c>
      <c r="C1060" s="48" t="s">
        <v>3733</v>
      </c>
      <c r="D1060" s="45"/>
      <c r="E1060" s="49" t="s">
        <v>953</v>
      </c>
      <c r="F1060" s="47">
        <v>13500000</v>
      </c>
      <c r="G1060" s="41"/>
      <c r="H1060" s="41"/>
      <c r="I1060" s="41"/>
    </row>
    <row r="1061" spans="1:9" ht="13.2" hidden="1">
      <c r="A1061" s="48" t="s">
        <v>124</v>
      </c>
      <c r="B1061" s="48" t="s">
        <v>3871</v>
      </c>
      <c r="C1061" s="48" t="s">
        <v>3733</v>
      </c>
      <c r="D1061" s="48" t="s">
        <v>3727</v>
      </c>
      <c r="E1061" s="45" t="s">
        <v>954</v>
      </c>
      <c r="F1061" s="47">
        <v>8280000</v>
      </c>
      <c r="G1061" s="41"/>
      <c r="H1061" s="41"/>
      <c r="I1061" s="41"/>
    </row>
    <row r="1062" spans="1:9" ht="13.2" hidden="1">
      <c r="A1062" s="48" t="s">
        <v>124</v>
      </c>
      <c r="B1062" s="48" t="s">
        <v>3871</v>
      </c>
      <c r="C1062" s="48" t="s">
        <v>3733</v>
      </c>
      <c r="D1062" s="48" t="s">
        <v>3743</v>
      </c>
      <c r="E1062" s="45" t="s">
        <v>955</v>
      </c>
      <c r="F1062" s="47">
        <v>5220000</v>
      </c>
      <c r="G1062" s="41"/>
      <c r="H1062" s="41"/>
      <c r="I1062" s="41"/>
    </row>
    <row r="1063" spans="1:9" ht="26.4" hidden="1">
      <c r="A1063" s="48" t="s">
        <v>124</v>
      </c>
      <c r="B1063" s="48" t="s">
        <v>3871</v>
      </c>
      <c r="C1063" s="48" t="s">
        <v>3734</v>
      </c>
      <c r="D1063" s="45"/>
      <c r="E1063" s="50" t="s">
        <v>956</v>
      </c>
      <c r="F1063" s="47">
        <v>1143866000</v>
      </c>
      <c r="G1063" s="41"/>
      <c r="H1063" s="41"/>
      <c r="I1063" s="41"/>
    </row>
    <row r="1064" spans="1:9" ht="13.2" hidden="1">
      <c r="A1064" s="48" t="s">
        <v>124</v>
      </c>
      <c r="B1064" s="48" t="s">
        <v>3871</v>
      </c>
      <c r="C1064" s="48" t="s">
        <v>3734</v>
      </c>
      <c r="D1064" s="48" t="s">
        <v>3727</v>
      </c>
      <c r="E1064" s="45" t="s">
        <v>957</v>
      </c>
      <c r="F1064" s="47">
        <v>823866000</v>
      </c>
      <c r="G1064" s="41"/>
      <c r="H1064" s="41"/>
      <c r="I1064" s="41"/>
    </row>
    <row r="1065" spans="1:9" ht="13.2" hidden="1">
      <c r="A1065" s="48" t="s">
        <v>124</v>
      </c>
      <c r="B1065" s="48" t="s">
        <v>3871</v>
      </c>
      <c r="C1065" s="48" t="s">
        <v>3734</v>
      </c>
      <c r="D1065" s="48" t="s">
        <v>3744</v>
      </c>
      <c r="E1065" s="45" t="s">
        <v>958</v>
      </c>
      <c r="F1065" s="47">
        <v>175000000</v>
      </c>
      <c r="G1065" s="41"/>
      <c r="H1065" s="41"/>
      <c r="I1065" s="41"/>
    </row>
    <row r="1066" spans="1:9" ht="13.2" hidden="1">
      <c r="A1066" s="48" t="s">
        <v>124</v>
      </c>
      <c r="B1066" s="48" t="s">
        <v>3871</v>
      </c>
      <c r="C1066" s="48" t="s">
        <v>3734</v>
      </c>
      <c r="D1066" s="48" t="s">
        <v>3804</v>
      </c>
      <c r="E1066" s="45" t="s">
        <v>959</v>
      </c>
      <c r="F1066" s="47">
        <v>45000000</v>
      </c>
      <c r="G1066" s="41"/>
      <c r="H1066" s="41"/>
      <c r="I1066" s="41"/>
    </row>
    <row r="1067" spans="1:9" ht="13.2" hidden="1">
      <c r="A1067" s="48" t="s">
        <v>124</v>
      </c>
      <c r="B1067" s="48" t="s">
        <v>3871</v>
      </c>
      <c r="C1067" s="48" t="s">
        <v>3734</v>
      </c>
      <c r="D1067" s="48" t="s">
        <v>3743</v>
      </c>
      <c r="E1067" s="45" t="s">
        <v>960</v>
      </c>
      <c r="F1067" s="47">
        <v>100000000</v>
      </c>
      <c r="G1067" s="41"/>
      <c r="H1067" s="41"/>
      <c r="I1067" s="41"/>
    </row>
    <row r="1068" spans="1:9" ht="26.4" hidden="1">
      <c r="A1068" s="48" t="s">
        <v>124</v>
      </c>
      <c r="B1068" s="48" t="s">
        <v>3871</v>
      </c>
      <c r="C1068" s="48" t="s">
        <v>3754</v>
      </c>
      <c r="D1068" s="45"/>
      <c r="E1068" s="49" t="s">
        <v>961</v>
      </c>
      <c r="F1068" s="47">
        <v>29187500</v>
      </c>
      <c r="G1068" s="41"/>
      <c r="H1068" s="41"/>
      <c r="I1068" s="41"/>
    </row>
    <row r="1069" spans="1:9" ht="13.2" hidden="1">
      <c r="A1069" s="48" t="s">
        <v>124</v>
      </c>
      <c r="B1069" s="48" t="s">
        <v>3871</v>
      </c>
      <c r="C1069" s="48" t="s">
        <v>3754</v>
      </c>
      <c r="D1069" s="48" t="s">
        <v>3727</v>
      </c>
      <c r="E1069" s="45" t="s">
        <v>962</v>
      </c>
      <c r="F1069" s="47">
        <v>14187500</v>
      </c>
      <c r="G1069" s="41"/>
      <c r="H1069" s="41"/>
      <c r="I1069" s="41"/>
    </row>
    <row r="1070" spans="1:9" ht="13.2" hidden="1">
      <c r="A1070" s="48" t="s">
        <v>124</v>
      </c>
      <c r="B1070" s="48" t="s">
        <v>3871</v>
      </c>
      <c r="C1070" s="48" t="s">
        <v>3754</v>
      </c>
      <c r="D1070" s="48" t="s">
        <v>3744</v>
      </c>
      <c r="E1070" s="45" t="s">
        <v>963</v>
      </c>
      <c r="F1070" s="47">
        <v>15000000</v>
      </c>
      <c r="G1070" s="41"/>
      <c r="H1070" s="41"/>
      <c r="I1070" s="41"/>
    </row>
    <row r="1071" spans="1:9" ht="39.6" hidden="1">
      <c r="A1071" s="48" t="s">
        <v>124</v>
      </c>
      <c r="B1071" s="48" t="s">
        <v>3871</v>
      </c>
      <c r="C1071" s="48" t="s">
        <v>3737</v>
      </c>
      <c r="D1071" s="45"/>
      <c r="E1071" s="50" t="s">
        <v>964</v>
      </c>
      <c r="F1071" s="47">
        <v>18876000</v>
      </c>
      <c r="G1071" s="41"/>
      <c r="H1071" s="41"/>
      <c r="I1071" s="41"/>
    </row>
    <row r="1072" spans="1:9" ht="13.2" hidden="1">
      <c r="A1072" s="48" t="s">
        <v>124</v>
      </c>
      <c r="B1072" s="48" t="s">
        <v>3871</v>
      </c>
      <c r="C1072" s="48" t="s">
        <v>3737</v>
      </c>
      <c r="D1072" s="48" t="s">
        <v>3726</v>
      </c>
      <c r="E1072" s="45" t="s">
        <v>965</v>
      </c>
      <c r="F1072" s="47">
        <v>18876000</v>
      </c>
      <c r="G1072" s="41"/>
      <c r="H1072" s="41"/>
      <c r="I1072" s="41"/>
    </row>
    <row r="1073" spans="1:9" ht="26.4" hidden="1">
      <c r="A1073" s="48" t="s">
        <v>124</v>
      </c>
      <c r="B1073" s="48" t="s">
        <v>3871</v>
      </c>
      <c r="C1073" s="48" t="s">
        <v>3755</v>
      </c>
      <c r="D1073" s="45"/>
      <c r="E1073" s="49" t="s">
        <v>966</v>
      </c>
      <c r="F1073" s="47">
        <v>18124000</v>
      </c>
      <c r="G1073" s="41"/>
      <c r="H1073" s="41"/>
      <c r="I1073" s="41"/>
    </row>
    <row r="1074" spans="1:9" ht="26.4" hidden="1">
      <c r="A1074" s="48" t="s">
        <v>124</v>
      </c>
      <c r="B1074" s="48" t="s">
        <v>3871</v>
      </c>
      <c r="C1074" s="48" t="s">
        <v>3755</v>
      </c>
      <c r="D1074" s="48" t="s">
        <v>3726</v>
      </c>
      <c r="E1074" s="45" t="s">
        <v>967</v>
      </c>
      <c r="F1074" s="47">
        <v>18124000</v>
      </c>
      <c r="G1074" s="41"/>
      <c r="H1074" s="41"/>
      <c r="I1074" s="41"/>
    </row>
    <row r="1075" spans="1:9" ht="13.2" hidden="1">
      <c r="A1075" s="48" t="s">
        <v>124</v>
      </c>
      <c r="B1075" s="48" t="s">
        <v>3817</v>
      </c>
      <c r="C1075" s="45"/>
      <c r="D1075" s="45"/>
      <c r="E1075" s="46" t="s">
        <v>81</v>
      </c>
      <c r="F1075" s="47">
        <v>6975000</v>
      </c>
      <c r="G1075" s="41"/>
      <c r="H1075" s="41"/>
      <c r="I1075" s="41"/>
    </row>
    <row r="1076" spans="1:9" ht="26.4" hidden="1">
      <c r="A1076" s="48" t="s">
        <v>124</v>
      </c>
      <c r="B1076" s="48" t="s">
        <v>3817</v>
      </c>
      <c r="C1076" s="48" t="s">
        <v>3738</v>
      </c>
      <c r="D1076" s="45"/>
      <c r="E1076" s="49" t="s">
        <v>968</v>
      </c>
      <c r="F1076" s="47">
        <v>6975000</v>
      </c>
      <c r="G1076" s="41"/>
      <c r="H1076" s="41"/>
      <c r="I1076" s="41"/>
    </row>
    <row r="1077" spans="1:9" ht="26.4" hidden="1">
      <c r="A1077" s="48" t="s">
        <v>124</v>
      </c>
      <c r="B1077" s="48" t="s">
        <v>3817</v>
      </c>
      <c r="C1077" s="48" t="s">
        <v>3738</v>
      </c>
      <c r="D1077" s="48" t="s">
        <v>3726</v>
      </c>
      <c r="E1077" s="45" t="s">
        <v>969</v>
      </c>
      <c r="F1077" s="47">
        <v>6975000</v>
      </c>
      <c r="G1077" s="41"/>
      <c r="H1077" s="41"/>
      <c r="I1077" s="41"/>
    </row>
    <row r="1078" spans="1:9" ht="13.2" hidden="1">
      <c r="A1078" s="48" t="s">
        <v>124</v>
      </c>
      <c r="B1078" s="48" t="s">
        <v>3818</v>
      </c>
      <c r="C1078" s="45"/>
      <c r="D1078" s="45"/>
      <c r="E1078" s="46" t="s">
        <v>82</v>
      </c>
      <c r="F1078" s="47">
        <v>70056000</v>
      </c>
      <c r="G1078" s="41"/>
      <c r="H1078" s="41"/>
      <c r="I1078" s="41"/>
    </row>
    <row r="1079" spans="1:9" ht="13.2" hidden="1">
      <c r="A1079" s="48" t="s">
        <v>124</v>
      </c>
      <c r="B1079" s="48" t="s">
        <v>3818</v>
      </c>
      <c r="C1079" s="48" t="s">
        <v>3745</v>
      </c>
      <c r="D1079" s="45"/>
      <c r="E1079" s="49" t="s">
        <v>944</v>
      </c>
      <c r="F1079" s="47">
        <v>2500000</v>
      </c>
      <c r="G1079" s="41"/>
      <c r="H1079" s="41"/>
      <c r="I1079" s="41"/>
    </row>
    <row r="1080" spans="1:9" ht="13.2" hidden="1">
      <c r="A1080" s="48" t="s">
        <v>124</v>
      </c>
      <c r="B1080" s="48" t="s">
        <v>3818</v>
      </c>
      <c r="C1080" s="48" t="s">
        <v>3745</v>
      </c>
      <c r="D1080" s="48" t="s">
        <v>3743</v>
      </c>
      <c r="E1080" s="45" t="s">
        <v>947</v>
      </c>
      <c r="F1080" s="47">
        <v>2500000</v>
      </c>
      <c r="G1080" s="41"/>
      <c r="H1080" s="41"/>
      <c r="I1080" s="41"/>
    </row>
    <row r="1081" spans="1:9" ht="26.4" hidden="1">
      <c r="A1081" s="48" t="s">
        <v>124</v>
      </c>
      <c r="B1081" s="48" t="s">
        <v>3818</v>
      </c>
      <c r="C1081" s="48" t="s">
        <v>3734</v>
      </c>
      <c r="D1081" s="45"/>
      <c r="E1081" s="50" t="s">
        <v>956</v>
      </c>
      <c r="F1081" s="47">
        <v>32556000</v>
      </c>
      <c r="G1081" s="41"/>
      <c r="H1081" s="41"/>
      <c r="I1081" s="41"/>
    </row>
    <row r="1082" spans="1:9" ht="13.2" hidden="1">
      <c r="A1082" s="48" t="s">
        <v>124</v>
      </c>
      <c r="B1082" s="48" t="s">
        <v>3818</v>
      </c>
      <c r="C1082" s="48" t="s">
        <v>3734</v>
      </c>
      <c r="D1082" s="48" t="s">
        <v>3743</v>
      </c>
      <c r="E1082" s="45" t="s">
        <v>960</v>
      </c>
      <c r="F1082" s="47">
        <v>19476500</v>
      </c>
      <c r="G1082" s="41"/>
      <c r="H1082" s="41"/>
      <c r="I1082" s="41"/>
    </row>
    <row r="1083" spans="1:9" ht="13.2" hidden="1">
      <c r="A1083" s="48" t="s">
        <v>124</v>
      </c>
      <c r="B1083" s="48" t="s">
        <v>3818</v>
      </c>
      <c r="C1083" s="48" t="s">
        <v>3734</v>
      </c>
      <c r="D1083" s="48" t="s">
        <v>3735</v>
      </c>
      <c r="E1083" s="45" t="s">
        <v>970</v>
      </c>
      <c r="F1083" s="47">
        <v>13079500</v>
      </c>
      <c r="G1083" s="41"/>
      <c r="H1083" s="41"/>
      <c r="I1083" s="41"/>
    </row>
    <row r="1084" spans="1:9" ht="26.4" hidden="1">
      <c r="A1084" s="48" t="s">
        <v>124</v>
      </c>
      <c r="B1084" s="48" t="s">
        <v>3818</v>
      </c>
      <c r="C1084" s="48" t="s">
        <v>3755</v>
      </c>
      <c r="D1084" s="45"/>
      <c r="E1084" s="49" t="s">
        <v>966</v>
      </c>
      <c r="F1084" s="47">
        <v>8675000</v>
      </c>
      <c r="G1084" s="41"/>
      <c r="H1084" s="41"/>
      <c r="I1084" s="41"/>
    </row>
    <row r="1085" spans="1:9" ht="26.4" hidden="1">
      <c r="A1085" s="48" t="s">
        <v>124</v>
      </c>
      <c r="B1085" s="48" t="s">
        <v>3818</v>
      </c>
      <c r="C1085" s="48" t="s">
        <v>3755</v>
      </c>
      <c r="D1085" s="48" t="s">
        <v>3726</v>
      </c>
      <c r="E1085" s="45" t="s">
        <v>967</v>
      </c>
      <c r="F1085" s="47">
        <v>8675000</v>
      </c>
      <c r="G1085" s="41"/>
      <c r="H1085" s="41"/>
      <c r="I1085" s="41"/>
    </row>
    <row r="1086" spans="1:9" ht="26.4" hidden="1">
      <c r="A1086" s="48" t="s">
        <v>124</v>
      </c>
      <c r="B1086" s="48" t="s">
        <v>3818</v>
      </c>
      <c r="C1086" s="48" t="s">
        <v>3738</v>
      </c>
      <c r="D1086" s="45"/>
      <c r="E1086" s="49" t="s">
        <v>968</v>
      </c>
      <c r="F1086" s="47">
        <v>26325000</v>
      </c>
      <c r="G1086" s="41"/>
      <c r="H1086" s="41"/>
      <c r="I1086" s="41"/>
    </row>
    <row r="1087" spans="1:9" ht="26.4" hidden="1">
      <c r="A1087" s="48" t="s">
        <v>124</v>
      </c>
      <c r="B1087" s="48" t="s">
        <v>3818</v>
      </c>
      <c r="C1087" s="48" t="s">
        <v>3738</v>
      </c>
      <c r="D1087" s="48" t="s">
        <v>3726</v>
      </c>
      <c r="E1087" s="45" t="s">
        <v>969</v>
      </c>
      <c r="F1087" s="47">
        <v>26325000</v>
      </c>
      <c r="G1087" s="41"/>
      <c r="H1087" s="41"/>
      <c r="I1087" s="41"/>
    </row>
    <row r="1088" spans="1:9" ht="13.2">
      <c r="A1088" s="48" t="s">
        <v>126</v>
      </c>
      <c r="B1088" s="45"/>
      <c r="C1088" s="45"/>
      <c r="D1088" s="45"/>
      <c r="E1088" s="46" t="s">
        <v>127</v>
      </c>
      <c r="F1088" s="47">
        <v>2142176000</v>
      </c>
      <c r="G1088" s="41"/>
      <c r="H1088" s="41"/>
      <c r="I1088" s="41"/>
    </row>
    <row r="1089" spans="1:9" ht="13.2" hidden="1">
      <c r="A1089" s="48" t="s">
        <v>126</v>
      </c>
      <c r="B1089" s="48" t="s">
        <v>3881</v>
      </c>
      <c r="C1089" s="45"/>
      <c r="D1089" s="45"/>
      <c r="E1089" s="46" t="s">
        <v>128</v>
      </c>
      <c r="F1089" s="47">
        <v>660600000</v>
      </c>
      <c r="G1089" s="41"/>
      <c r="H1089" s="41"/>
      <c r="I1089" s="41"/>
    </row>
    <row r="1090" spans="1:9" ht="39.6" hidden="1">
      <c r="A1090" s="48" t="s">
        <v>126</v>
      </c>
      <c r="B1090" s="48" t="s">
        <v>3881</v>
      </c>
      <c r="C1090" s="48" t="s">
        <v>3745</v>
      </c>
      <c r="D1090" s="45"/>
      <c r="E1090" s="50" t="s">
        <v>971</v>
      </c>
      <c r="F1090" s="47">
        <v>47000000</v>
      </c>
      <c r="G1090" s="41"/>
      <c r="H1090" s="41"/>
      <c r="I1090" s="41"/>
    </row>
    <row r="1091" spans="1:9" ht="26.4" hidden="1">
      <c r="A1091" s="48" t="s">
        <v>126</v>
      </c>
      <c r="B1091" s="48" t="s">
        <v>3881</v>
      </c>
      <c r="C1091" s="48" t="s">
        <v>3745</v>
      </c>
      <c r="D1091" s="48" t="s">
        <v>3735</v>
      </c>
      <c r="E1091" s="45" t="s">
        <v>972</v>
      </c>
      <c r="F1091" s="47">
        <v>12000000</v>
      </c>
      <c r="G1091" s="41"/>
      <c r="H1091" s="41"/>
      <c r="I1091" s="41"/>
    </row>
    <row r="1092" spans="1:9" ht="13.2" hidden="1">
      <c r="A1092" s="48" t="s">
        <v>126</v>
      </c>
      <c r="B1092" s="48" t="s">
        <v>3881</v>
      </c>
      <c r="C1092" s="48" t="s">
        <v>3745</v>
      </c>
      <c r="D1092" s="48" t="s">
        <v>3805</v>
      </c>
      <c r="E1092" s="45" t="s">
        <v>973</v>
      </c>
      <c r="F1092" s="47">
        <v>10000000</v>
      </c>
      <c r="G1092" s="41"/>
      <c r="H1092" s="41"/>
      <c r="I1092" s="41"/>
    </row>
    <row r="1093" spans="1:9" ht="26.4" hidden="1">
      <c r="A1093" s="48" t="s">
        <v>126</v>
      </c>
      <c r="B1093" s="48" t="s">
        <v>3881</v>
      </c>
      <c r="C1093" s="48" t="s">
        <v>3745</v>
      </c>
      <c r="D1093" s="48" t="s">
        <v>3729</v>
      </c>
      <c r="E1093" s="45" t="s">
        <v>974</v>
      </c>
      <c r="F1093" s="47">
        <v>25000000</v>
      </c>
      <c r="G1093" s="41"/>
      <c r="H1093" s="41"/>
      <c r="I1093" s="41"/>
    </row>
    <row r="1094" spans="1:9" ht="26.4" hidden="1">
      <c r="A1094" s="48" t="s">
        <v>126</v>
      </c>
      <c r="B1094" s="48" t="s">
        <v>3881</v>
      </c>
      <c r="C1094" s="48" t="s">
        <v>3752</v>
      </c>
      <c r="D1094" s="45"/>
      <c r="E1094" s="49" t="s">
        <v>975</v>
      </c>
      <c r="F1094" s="47">
        <v>239500000</v>
      </c>
      <c r="G1094" s="41"/>
      <c r="H1094" s="41"/>
      <c r="I1094" s="41"/>
    </row>
    <row r="1095" spans="1:9" ht="26.4" hidden="1">
      <c r="A1095" s="48" t="s">
        <v>126</v>
      </c>
      <c r="B1095" s="48" t="s">
        <v>3881</v>
      </c>
      <c r="C1095" s="48" t="s">
        <v>3752</v>
      </c>
      <c r="D1095" s="48" t="s">
        <v>3730</v>
      </c>
      <c r="E1095" s="45" t="s">
        <v>976</v>
      </c>
      <c r="F1095" s="47">
        <v>25000000</v>
      </c>
      <c r="G1095" s="41"/>
      <c r="H1095" s="41"/>
      <c r="I1095" s="41"/>
    </row>
    <row r="1096" spans="1:9" ht="13.2" hidden="1">
      <c r="A1096" s="48" t="s">
        <v>126</v>
      </c>
      <c r="B1096" s="48" t="s">
        <v>3881</v>
      </c>
      <c r="C1096" s="48" t="s">
        <v>3752</v>
      </c>
      <c r="D1096" s="48" t="s">
        <v>3753</v>
      </c>
      <c r="E1096" s="45" t="s">
        <v>977</v>
      </c>
      <c r="F1096" s="47">
        <v>7500000</v>
      </c>
      <c r="G1096" s="41"/>
      <c r="H1096" s="41"/>
      <c r="I1096" s="41"/>
    </row>
    <row r="1097" spans="1:9" ht="13.2" hidden="1">
      <c r="A1097" s="48" t="s">
        <v>126</v>
      </c>
      <c r="B1097" s="48" t="s">
        <v>3881</v>
      </c>
      <c r="C1097" s="48" t="s">
        <v>3752</v>
      </c>
      <c r="D1097" s="48" t="s">
        <v>3752</v>
      </c>
      <c r="E1097" s="45" t="s">
        <v>978</v>
      </c>
      <c r="F1097" s="47">
        <v>10000000</v>
      </c>
      <c r="G1097" s="41"/>
      <c r="H1097" s="41"/>
      <c r="I1097" s="41"/>
    </row>
    <row r="1098" spans="1:9" ht="13.2" hidden="1">
      <c r="A1098" s="48" t="s">
        <v>126</v>
      </c>
      <c r="B1098" s="48" t="s">
        <v>3881</v>
      </c>
      <c r="C1098" s="48" t="s">
        <v>3752</v>
      </c>
      <c r="D1098" s="48" t="s">
        <v>3734</v>
      </c>
      <c r="E1098" s="45" t="s">
        <v>979</v>
      </c>
      <c r="F1098" s="47">
        <v>114500000</v>
      </c>
      <c r="G1098" s="41"/>
      <c r="H1098" s="41"/>
      <c r="I1098" s="41"/>
    </row>
    <row r="1099" spans="1:9" ht="26.4" hidden="1">
      <c r="A1099" s="48" t="s">
        <v>126</v>
      </c>
      <c r="B1099" s="48" t="s">
        <v>3881</v>
      </c>
      <c r="C1099" s="48" t="s">
        <v>3752</v>
      </c>
      <c r="D1099" s="48" t="s">
        <v>3755</v>
      </c>
      <c r="E1099" s="51" t="s">
        <v>980</v>
      </c>
      <c r="F1099" s="47">
        <v>7500000</v>
      </c>
      <c r="G1099" s="41"/>
      <c r="H1099" s="41"/>
      <c r="I1099" s="41"/>
    </row>
    <row r="1100" spans="1:9" ht="26.4" hidden="1">
      <c r="A1100" s="48" t="s">
        <v>126</v>
      </c>
      <c r="B1100" s="48" t="s">
        <v>3881</v>
      </c>
      <c r="C1100" s="48" t="s">
        <v>3752</v>
      </c>
      <c r="D1100" s="48" t="s">
        <v>3756</v>
      </c>
      <c r="E1100" s="45" t="s">
        <v>981</v>
      </c>
      <c r="F1100" s="47">
        <v>75000000</v>
      </c>
      <c r="G1100" s="41"/>
      <c r="H1100" s="41"/>
      <c r="I1100" s="41"/>
    </row>
    <row r="1101" spans="1:9" ht="26.4" hidden="1">
      <c r="A1101" s="48" t="s">
        <v>126</v>
      </c>
      <c r="B1101" s="48" t="s">
        <v>3881</v>
      </c>
      <c r="C1101" s="48" t="s">
        <v>3734</v>
      </c>
      <c r="D1101" s="45"/>
      <c r="E1101" s="49" t="s">
        <v>982</v>
      </c>
      <c r="F1101" s="47">
        <v>89100000</v>
      </c>
      <c r="G1101" s="41"/>
      <c r="H1101" s="41"/>
      <c r="I1101" s="41"/>
    </row>
    <row r="1102" spans="1:9" ht="26.4" hidden="1">
      <c r="A1102" s="48" t="s">
        <v>126</v>
      </c>
      <c r="B1102" s="48" t="s">
        <v>3881</v>
      </c>
      <c r="C1102" s="48" t="s">
        <v>3734</v>
      </c>
      <c r="D1102" s="48" t="s">
        <v>3743</v>
      </c>
      <c r="E1102" s="45" t="s">
        <v>983</v>
      </c>
      <c r="F1102" s="47">
        <v>7500000</v>
      </c>
      <c r="G1102" s="41"/>
      <c r="H1102" s="41"/>
      <c r="I1102" s="41"/>
    </row>
    <row r="1103" spans="1:9" ht="13.2" hidden="1">
      <c r="A1103" s="48" t="s">
        <v>126</v>
      </c>
      <c r="B1103" s="48" t="s">
        <v>3881</v>
      </c>
      <c r="C1103" s="48" t="s">
        <v>3734</v>
      </c>
      <c r="D1103" s="48" t="s">
        <v>3728</v>
      </c>
      <c r="E1103" s="45" t="s">
        <v>984</v>
      </c>
      <c r="F1103" s="47">
        <v>61600000</v>
      </c>
      <c r="G1103" s="41"/>
      <c r="H1103" s="41"/>
      <c r="I1103" s="41"/>
    </row>
    <row r="1104" spans="1:9" ht="13.2" hidden="1">
      <c r="A1104" s="48" t="s">
        <v>126</v>
      </c>
      <c r="B1104" s="48" t="s">
        <v>3881</v>
      </c>
      <c r="C1104" s="48" t="s">
        <v>3734</v>
      </c>
      <c r="D1104" s="48" t="s">
        <v>3735</v>
      </c>
      <c r="E1104" s="45" t="s">
        <v>985</v>
      </c>
      <c r="F1104" s="47">
        <v>10000000</v>
      </c>
      <c r="G1104" s="41"/>
      <c r="H1104" s="41"/>
      <c r="I1104" s="41"/>
    </row>
    <row r="1105" spans="1:9" ht="26.4" hidden="1">
      <c r="A1105" s="48" t="s">
        <v>126</v>
      </c>
      <c r="B1105" s="48" t="s">
        <v>3881</v>
      </c>
      <c r="C1105" s="48" t="s">
        <v>3734</v>
      </c>
      <c r="D1105" s="48" t="s">
        <v>3736</v>
      </c>
      <c r="E1105" s="45" t="s">
        <v>986</v>
      </c>
      <c r="F1105" s="47">
        <v>10000000</v>
      </c>
      <c r="G1105" s="41"/>
      <c r="H1105" s="41"/>
      <c r="I1105" s="41"/>
    </row>
    <row r="1106" spans="1:9" ht="13.2" hidden="1">
      <c r="A1106" s="48" t="s">
        <v>126</v>
      </c>
      <c r="B1106" s="48" t="s">
        <v>3881</v>
      </c>
      <c r="C1106" s="48" t="s">
        <v>3806</v>
      </c>
      <c r="D1106" s="45"/>
      <c r="E1106" s="49" t="s">
        <v>987</v>
      </c>
      <c r="F1106" s="47">
        <v>32500000</v>
      </c>
      <c r="G1106" s="41"/>
      <c r="H1106" s="41"/>
      <c r="I1106" s="41"/>
    </row>
    <row r="1107" spans="1:9" ht="26.4" hidden="1">
      <c r="A1107" s="48" t="s">
        <v>126</v>
      </c>
      <c r="B1107" s="48" t="s">
        <v>3881</v>
      </c>
      <c r="C1107" s="48" t="s">
        <v>3806</v>
      </c>
      <c r="D1107" s="48" t="s">
        <v>3735</v>
      </c>
      <c r="E1107" s="45" t="s">
        <v>988</v>
      </c>
      <c r="F1107" s="47">
        <v>7500000</v>
      </c>
      <c r="G1107" s="41"/>
      <c r="H1107" s="41"/>
      <c r="I1107" s="41"/>
    </row>
    <row r="1108" spans="1:9" ht="13.2" hidden="1">
      <c r="A1108" s="48" t="s">
        <v>126</v>
      </c>
      <c r="B1108" s="48" t="s">
        <v>3881</v>
      </c>
      <c r="C1108" s="48" t="s">
        <v>3806</v>
      </c>
      <c r="D1108" s="48" t="s">
        <v>3805</v>
      </c>
      <c r="E1108" s="45" t="s">
        <v>989</v>
      </c>
      <c r="F1108" s="47">
        <v>25000000</v>
      </c>
      <c r="G1108" s="41"/>
      <c r="H1108" s="41"/>
      <c r="I1108" s="41"/>
    </row>
    <row r="1109" spans="1:9" ht="39.6" hidden="1">
      <c r="A1109" s="48" t="s">
        <v>126</v>
      </c>
      <c r="B1109" s="48" t="s">
        <v>3881</v>
      </c>
      <c r="C1109" s="48" t="s">
        <v>3754</v>
      </c>
      <c r="D1109" s="45"/>
      <c r="E1109" s="50" t="s">
        <v>990</v>
      </c>
      <c r="F1109" s="47">
        <v>21500000</v>
      </c>
      <c r="G1109" s="41"/>
      <c r="H1109" s="41"/>
      <c r="I1109" s="41"/>
    </row>
    <row r="1110" spans="1:9" ht="13.2" hidden="1">
      <c r="A1110" s="48" t="s">
        <v>126</v>
      </c>
      <c r="B1110" s="48" t="s">
        <v>3881</v>
      </c>
      <c r="C1110" s="48" t="s">
        <v>3754</v>
      </c>
      <c r="D1110" s="48" t="s">
        <v>3735</v>
      </c>
      <c r="E1110" s="45" t="s">
        <v>991</v>
      </c>
      <c r="F1110" s="47">
        <v>21500000</v>
      </c>
      <c r="G1110" s="41"/>
      <c r="H1110" s="41"/>
      <c r="I1110" s="41"/>
    </row>
    <row r="1111" spans="1:9" ht="26.4" hidden="1">
      <c r="A1111" s="48" t="s">
        <v>126</v>
      </c>
      <c r="B1111" s="48" t="s">
        <v>3881</v>
      </c>
      <c r="C1111" s="48" t="s">
        <v>3807</v>
      </c>
      <c r="D1111" s="45"/>
      <c r="E1111" s="49" t="s">
        <v>992</v>
      </c>
      <c r="F1111" s="47">
        <v>231000000</v>
      </c>
      <c r="G1111" s="41"/>
      <c r="H1111" s="41"/>
      <c r="I1111" s="41"/>
    </row>
    <row r="1112" spans="1:9" ht="26.4" hidden="1">
      <c r="A1112" s="48" t="s">
        <v>126</v>
      </c>
      <c r="B1112" s="48" t="s">
        <v>3881</v>
      </c>
      <c r="C1112" s="48" t="s">
        <v>3807</v>
      </c>
      <c r="D1112" s="48" t="s">
        <v>3743</v>
      </c>
      <c r="E1112" s="45" t="s">
        <v>993</v>
      </c>
      <c r="F1112" s="47">
        <v>206000000</v>
      </c>
      <c r="G1112" s="41"/>
      <c r="H1112" s="41"/>
      <c r="I1112" s="41"/>
    </row>
    <row r="1113" spans="1:9" ht="26.4" hidden="1">
      <c r="A1113" s="48" t="s">
        <v>126</v>
      </c>
      <c r="B1113" s="48" t="s">
        <v>3881</v>
      </c>
      <c r="C1113" s="48" t="s">
        <v>3807</v>
      </c>
      <c r="D1113" s="48" t="s">
        <v>3735</v>
      </c>
      <c r="E1113" s="45" t="s">
        <v>994</v>
      </c>
      <c r="F1113" s="47">
        <v>10000000</v>
      </c>
      <c r="G1113" s="41"/>
      <c r="H1113" s="41"/>
      <c r="I1113" s="41"/>
    </row>
    <row r="1114" spans="1:9" ht="13.2" hidden="1">
      <c r="A1114" s="48" t="s">
        <v>126</v>
      </c>
      <c r="B1114" s="48" t="s">
        <v>3881</v>
      </c>
      <c r="C1114" s="48" t="s">
        <v>3807</v>
      </c>
      <c r="D1114" s="48" t="s">
        <v>3805</v>
      </c>
      <c r="E1114" s="45" t="s">
        <v>995</v>
      </c>
      <c r="F1114" s="47">
        <v>10000000</v>
      </c>
      <c r="G1114" s="41"/>
      <c r="H1114" s="41"/>
      <c r="I1114" s="41"/>
    </row>
    <row r="1115" spans="1:9" ht="13.2" hidden="1">
      <c r="A1115" s="48" t="s">
        <v>126</v>
      </c>
      <c r="B1115" s="48" t="s">
        <v>3881</v>
      </c>
      <c r="C1115" s="48" t="s">
        <v>3807</v>
      </c>
      <c r="D1115" s="48" t="s">
        <v>3736</v>
      </c>
      <c r="E1115" s="45" t="s">
        <v>996</v>
      </c>
      <c r="F1115" s="47">
        <v>5000000</v>
      </c>
      <c r="G1115" s="41"/>
      <c r="H1115" s="41"/>
      <c r="I1115" s="41"/>
    </row>
    <row r="1116" spans="1:9" ht="13.2" hidden="1">
      <c r="A1116" s="48" t="s">
        <v>126</v>
      </c>
      <c r="B1116" s="48" t="s">
        <v>3816</v>
      </c>
      <c r="C1116" s="45"/>
      <c r="D1116" s="45"/>
      <c r="E1116" s="46" t="s">
        <v>80</v>
      </c>
      <c r="F1116" s="47">
        <v>1472056000</v>
      </c>
      <c r="G1116" s="41"/>
      <c r="H1116" s="41"/>
      <c r="I1116" s="41"/>
    </row>
    <row r="1117" spans="1:9" ht="26.4" hidden="1">
      <c r="A1117" s="48" t="s">
        <v>126</v>
      </c>
      <c r="B1117" s="48" t="s">
        <v>3816</v>
      </c>
      <c r="C1117" s="48" t="s">
        <v>3752</v>
      </c>
      <c r="D1117" s="45"/>
      <c r="E1117" s="49" t="s">
        <v>975</v>
      </c>
      <c r="F1117" s="47">
        <v>1472056000</v>
      </c>
      <c r="G1117" s="41"/>
      <c r="H1117" s="41"/>
      <c r="I1117" s="41"/>
    </row>
    <row r="1118" spans="1:9" ht="39.6" hidden="1">
      <c r="A1118" s="48" t="s">
        <v>126</v>
      </c>
      <c r="B1118" s="48" t="s">
        <v>3816</v>
      </c>
      <c r="C1118" s="48" t="s">
        <v>3752</v>
      </c>
      <c r="D1118" s="48" t="s">
        <v>3729</v>
      </c>
      <c r="E1118" s="51" t="s">
        <v>997</v>
      </c>
      <c r="F1118" s="47">
        <v>27500000</v>
      </c>
      <c r="G1118" s="41"/>
      <c r="H1118" s="41"/>
      <c r="I1118" s="41"/>
    </row>
    <row r="1119" spans="1:9" ht="13.2" hidden="1">
      <c r="A1119" s="48" t="s">
        <v>126</v>
      </c>
      <c r="B1119" s="48" t="s">
        <v>3816</v>
      </c>
      <c r="C1119" s="48" t="s">
        <v>3752</v>
      </c>
      <c r="D1119" s="48" t="s">
        <v>3734</v>
      </c>
      <c r="E1119" s="45" t="s">
        <v>979</v>
      </c>
      <c r="F1119" s="47">
        <v>338556000</v>
      </c>
      <c r="G1119" s="41"/>
      <c r="H1119" s="41"/>
      <c r="I1119" s="41"/>
    </row>
    <row r="1120" spans="1:9" ht="26.4" hidden="1">
      <c r="A1120" s="48" t="s">
        <v>126</v>
      </c>
      <c r="B1120" s="48" t="s">
        <v>3816</v>
      </c>
      <c r="C1120" s="48" t="s">
        <v>3752</v>
      </c>
      <c r="D1120" s="48" t="s">
        <v>3806</v>
      </c>
      <c r="E1120" s="45" t="s">
        <v>998</v>
      </c>
      <c r="F1120" s="47">
        <v>30000000</v>
      </c>
      <c r="G1120" s="41"/>
      <c r="H1120" s="41"/>
      <c r="I1120" s="41"/>
    </row>
    <row r="1121" spans="1:9" ht="13.2" hidden="1">
      <c r="A1121" s="48" t="s">
        <v>126</v>
      </c>
      <c r="B1121" s="48" t="s">
        <v>3816</v>
      </c>
      <c r="C1121" s="48" t="s">
        <v>3752</v>
      </c>
      <c r="D1121" s="48" t="s">
        <v>3754</v>
      </c>
      <c r="E1121" s="45" t="s">
        <v>999</v>
      </c>
      <c r="F1121" s="47">
        <v>330000000</v>
      </c>
      <c r="G1121" s="41"/>
      <c r="H1121" s="41"/>
      <c r="I1121" s="41"/>
    </row>
    <row r="1122" spans="1:9" ht="13.2" hidden="1">
      <c r="A1122" s="48" t="s">
        <v>126</v>
      </c>
      <c r="B1122" s="48" t="s">
        <v>3816</v>
      </c>
      <c r="C1122" s="48" t="s">
        <v>3752</v>
      </c>
      <c r="D1122" s="48" t="s">
        <v>3807</v>
      </c>
      <c r="E1122" s="45" t="s">
        <v>1000</v>
      </c>
      <c r="F1122" s="47">
        <v>145000000</v>
      </c>
      <c r="G1122" s="41"/>
      <c r="H1122" s="41"/>
      <c r="I1122" s="41"/>
    </row>
    <row r="1123" spans="1:9" ht="13.2" hidden="1">
      <c r="A1123" s="48" t="s">
        <v>126</v>
      </c>
      <c r="B1123" s="48" t="s">
        <v>3816</v>
      </c>
      <c r="C1123" s="48" t="s">
        <v>3752</v>
      </c>
      <c r="D1123" s="48" t="s">
        <v>3739</v>
      </c>
      <c r="E1123" s="45" t="s">
        <v>1001</v>
      </c>
      <c r="F1123" s="47">
        <v>440000000</v>
      </c>
      <c r="G1123" s="41"/>
      <c r="H1123" s="41"/>
      <c r="I1123" s="41"/>
    </row>
    <row r="1124" spans="1:9" ht="13.2" hidden="1">
      <c r="A1124" s="48" t="s">
        <v>126</v>
      </c>
      <c r="B1124" s="48" t="s">
        <v>3816</v>
      </c>
      <c r="C1124" s="48" t="s">
        <v>3752</v>
      </c>
      <c r="D1124" s="48" t="s">
        <v>3757</v>
      </c>
      <c r="E1124" s="45" t="s">
        <v>1002</v>
      </c>
      <c r="F1124" s="47">
        <v>75000000</v>
      </c>
      <c r="G1124" s="41"/>
      <c r="H1124" s="41"/>
      <c r="I1124" s="41"/>
    </row>
    <row r="1125" spans="1:9" ht="13.2" hidden="1">
      <c r="A1125" s="48" t="s">
        <v>126</v>
      </c>
      <c r="B1125" s="48" t="s">
        <v>3816</v>
      </c>
      <c r="C1125" s="48" t="s">
        <v>3752</v>
      </c>
      <c r="D1125" s="48" t="s">
        <v>3813</v>
      </c>
      <c r="E1125" s="45" t="s">
        <v>1003</v>
      </c>
      <c r="F1125" s="47">
        <v>86000000</v>
      </c>
      <c r="G1125" s="41"/>
      <c r="H1125" s="41"/>
      <c r="I1125" s="41"/>
    </row>
    <row r="1126" spans="1:9" ht="13.2" hidden="1">
      <c r="A1126" s="48" t="s">
        <v>126</v>
      </c>
      <c r="B1126" s="48" t="s">
        <v>3818</v>
      </c>
      <c r="C1126" s="45"/>
      <c r="D1126" s="45"/>
      <c r="E1126" s="46" t="s">
        <v>82</v>
      </c>
      <c r="F1126" s="47">
        <v>4520000</v>
      </c>
      <c r="G1126" s="41"/>
      <c r="H1126" s="41"/>
      <c r="I1126" s="41"/>
    </row>
    <row r="1127" spans="1:9" ht="26.4" hidden="1">
      <c r="A1127" s="48" t="s">
        <v>126</v>
      </c>
      <c r="B1127" s="48" t="s">
        <v>3818</v>
      </c>
      <c r="C1127" s="48" t="s">
        <v>3752</v>
      </c>
      <c r="D1127" s="45"/>
      <c r="E1127" s="49" t="s">
        <v>975</v>
      </c>
      <c r="F1127" s="47">
        <v>4520000</v>
      </c>
      <c r="G1127" s="41"/>
      <c r="H1127" s="41"/>
      <c r="I1127" s="41"/>
    </row>
    <row r="1128" spans="1:9" ht="13.2" hidden="1">
      <c r="A1128" s="48" t="s">
        <v>126</v>
      </c>
      <c r="B1128" s="48" t="s">
        <v>3818</v>
      </c>
      <c r="C1128" s="48" t="s">
        <v>3752</v>
      </c>
      <c r="D1128" s="48" t="s">
        <v>3807</v>
      </c>
      <c r="E1128" s="45" t="s">
        <v>1000</v>
      </c>
      <c r="F1128" s="47">
        <v>4520000</v>
      </c>
      <c r="G1128" s="41"/>
      <c r="H1128" s="41"/>
      <c r="I1128" s="41"/>
    </row>
    <row r="1129" spans="1:9" ht="13.2" hidden="1">
      <c r="A1129" s="48" t="s">
        <v>126</v>
      </c>
      <c r="B1129" s="48" t="s">
        <v>3876</v>
      </c>
      <c r="C1129" s="45"/>
      <c r="D1129" s="45"/>
      <c r="E1129" s="46" t="s">
        <v>119</v>
      </c>
      <c r="F1129" s="47">
        <v>5000000</v>
      </c>
      <c r="G1129" s="41"/>
      <c r="H1129" s="41"/>
      <c r="I1129" s="41"/>
    </row>
    <row r="1130" spans="1:9" ht="26.4" hidden="1">
      <c r="A1130" s="48" t="s">
        <v>126</v>
      </c>
      <c r="B1130" s="48" t="s">
        <v>3876</v>
      </c>
      <c r="C1130" s="48" t="s">
        <v>3752</v>
      </c>
      <c r="D1130" s="45"/>
      <c r="E1130" s="49" t="s">
        <v>975</v>
      </c>
      <c r="F1130" s="47">
        <v>5000000</v>
      </c>
      <c r="G1130" s="41"/>
      <c r="H1130" s="41"/>
      <c r="I1130" s="41"/>
    </row>
    <row r="1131" spans="1:9" ht="13.2" hidden="1">
      <c r="A1131" s="48" t="s">
        <v>126</v>
      </c>
      <c r="B1131" s="48" t="s">
        <v>3876</v>
      </c>
      <c r="C1131" s="48" t="s">
        <v>3752</v>
      </c>
      <c r="D1131" s="48" t="s">
        <v>3757</v>
      </c>
      <c r="E1131" s="45" t="s">
        <v>1004</v>
      </c>
      <c r="F1131" s="47">
        <v>5000000</v>
      </c>
      <c r="G1131" s="41"/>
      <c r="H1131" s="41"/>
      <c r="I1131" s="41"/>
    </row>
    <row r="1132" spans="1:9" ht="13.2">
      <c r="A1132" s="48" t="s">
        <v>129</v>
      </c>
      <c r="B1132" s="45"/>
      <c r="C1132" s="45"/>
      <c r="D1132" s="45"/>
      <c r="E1132" s="46" t="s">
        <v>130</v>
      </c>
      <c r="F1132" s="47">
        <v>4431440000</v>
      </c>
      <c r="G1132" s="41"/>
      <c r="H1132" s="41"/>
      <c r="I1132" s="41"/>
    </row>
    <row r="1133" spans="1:9" ht="13.2" hidden="1">
      <c r="A1133" s="48" t="s">
        <v>129</v>
      </c>
      <c r="B1133" s="48" t="s">
        <v>3881</v>
      </c>
      <c r="C1133" s="45"/>
      <c r="D1133" s="45"/>
      <c r="E1133" s="46" t="s">
        <v>128</v>
      </c>
      <c r="F1133" s="47">
        <v>4431440000</v>
      </c>
      <c r="G1133" s="41"/>
      <c r="H1133" s="41"/>
      <c r="I1133" s="41"/>
    </row>
    <row r="1134" spans="1:9" ht="13.2" hidden="1">
      <c r="A1134" s="48" t="s">
        <v>129</v>
      </c>
      <c r="B1134" s="48" t="s">
        <v>3881</v>
      </c>
      <c r="C1134" s="48" t="s">
        <v>3726</v>
      </c>
      <c r="D1134" s="45"/>
      <c r="E1134" s="49" t="s">
        <v>187</v>
      </c>
      <c r="F1134" s="47">
        <v>680306800</v>
      </c>
      <c r="G1134" s="41"/>
      <c r="H1134" s="41"/>
      <c r="I1134" s="41"/>
    </row>
    <row r="1135" spans="1:9" ht="13.2" hidden="1">
      <c r="A1135" s="48" t="s">
        <v>129</v>
      </c>
      <c r="B1135" s="48" t="s">
        <v>3881</v>
      </c>
      <c r="C1135" s="48" t="s">
        <v>3726</v>
      </c>
      <c r="D1135" s="48" t="s">
        <v>3726</v>
      </c>
      <c r="E1135" s="45" t="s">
        <v>188</v>
      </c>
      <c r="F1135" s="47">
        <v>5500000</v>
      </c>
      <c r="G1135" s="41"/>
      <c r="H1135" s="41"/>
      <c r="I1135" s="41"/>
    </row>
    <row r="1136" spans="1:9" ht="26.4" hidden="1">
      <c r="A1136" s="48" t="s">
        <v>129</v>
      </c>
      <c r="B1136" s="48" t="s">
        <v>3881</v>
      </c>
      <c r="C1136" s="48" t="s">
        <v>3726</v>
      </c>
      <c r="D1136" s="48" t="s">
        <v>3727</v>
      </c>
      <c r="E1136" s="45" t="s">
        <v>189</v>
      </c>
      <c r="F1136" s="47">
        <v>180000000</v>
      </c>
      <c r="G1136" s="41"/>
      <c r="H1136" s="41"/>
      <c r="I1136" s="41"/>
    </row>
    <row r="1137" spans="1:9" ht="13.2" hidden="1">
      <c r="A1137" s="48" t="s">
        <v>129</v>
      </c>
      <c r="B1137" s="48" t="s">
        <v>3881</v>
      </c>
      <c r="C1137" s="48" t="s">
        <v>3726</v>
      </c>
      <c r="D1137" s="48" t="s">
        <v>3744</v>
      </c>
      <c r="E1137" s="45" t="s">
        <v>800</v>
      </c>
      <c r="F1137" s="47">
        <v>15000000</v>
      </c>
      <c r="G1137" s="41"/>
      <c r="H1137" s="41"/>
      <c r="I1137" s="41"/>
    </row>
    <row r="1138" spans="1:9" ht="13.2" hidden="1">
      <c r="A1138" s="48" t="s">
        <v>129</v>
      </c>
      <c r="B1138" s="48" t="s">
        <v>3881</v>
      </c>
      <c r="C1138" s="48" t="s">
        <v>3726</v>
      </c>
      <c r="D1138" s="48" t="s">
        <v>3805</v>
      </c>
      <c r="E1138" s="45" t="s">
        <v>362</v>
      </c>
      <c r="F1138" s="47">
        <v>236800000</v>
      </c>
      <c r="G1138" s="41"/>
      <c r="H1138" s="41"/>
      <c r="I1138" s="41"/>
    </row>
    <row r="1139" spans="1:9" ht="13.2" hidden="1">
      <c r="A1139" s="48" t="s">
        <v>129</v>
      </c>
      <c r="B1139" s="48" t="s">
        <v>3881</v>
      </c>
      <c r="C1139" s="48" t="s">
        <v>3726</v>
      </c>
      <c r="D1139" s="48" t="s">
        <v>3729</v>
      </c>
      <c r="E1139" s="45" t="s">
        <v>191</v>
      </c>
      <c r="F1139" s="47">
        <v>30000000</v>
      </c>
      <c r="G1139" s="41"/>
      <c r="H1139" s="41"/>
      <c r="I1139" s="41"/>
    </row>
    <row r="1140" spans="1:9" ht="13.2" hidden="1">
      <c r="A1140" s="48" t="s">
        <v>129</v>
      </c>
      <c r="B1140" s="48" t="s">
        <v>3881</v>
      </c>
      <c r="C1140" s="48" t="s">
        <v>3726</v>
      </c>
      <c r="D1140" s="48" t="s">
        <v>3730</v>
      </c>
      <c r="E1140" s="45" t="s">
        <v>192</v>
      </c>
      <c r="F1140" s="47">
        <v>18006800</v>
      </c>
      <c r="G1140" s="41"/>
      <c r="H1140" s="41"/>
      <c r="I1140" s="41"/>
    </row>
    <row r="1141" spans="1:9" ht="26.4" hidden="1">
      <c r="A1141" s="48" t="s">
        <v>129</v>
      </c>
      <c r="B1141" s="48" t="s">
        <v>3881</v>
      </c>
      <c r="C1141" s="48" t="s">
        <v>3726</v>
      </c>
      <c r="D1141" s="48" t="s">
        <v>3731</v>
      </c>
      <c r="E1141" s="45" t="s">
        <v>193</v>
      </c>
      <c r="F1141" s="47">
        <v>20000000</v>
      </c>
      <c r="G1141" s="41"/>
      <c r="H1141" s="41"/>
      <c r="I1141" s="41"/>
    </row>
    <row r="1142" spans="1:9" ht="26.4" hidden="1">
      <c r="A1142" s="48" t="s">
        <v>129</v>
      </c>
      <c r="B1142" s="48" t="s">
        <v>3881</v>
      </c>
      <c r="C1142" s="48" t="s">
        <v>3726</v>
      </c>
      <c r="D1142" s="48" t="s">
        <v>3745</v>
      </c>
      <c r="E1142" s="45" t="s">
        <v>363</v>
      </c>
      <c r="F1142" s="47">
        <v>5000000</v>
      </c>
      <c r="G1142" s="41"/>
      <c r="H1142" s="41"/>
      <c r="I1142" s="41"/>
    </row>
    <row r="1143" spans="1:9" ht="13.2" hidden="1">
      <c r="A1143" s="48" t="s">
        <v>129</v>
      </c>
      <c r="B1143" s="48" t="s">
        <v>3881</v>
      </c>
      <c r="C1143" s="48" t="s">
        <v>3726</v>
      </c>
      <c r="D1143" s="48" t="s">
        <v>3733</v>
      </c>
      <c r="E1143" s="45" t="s">
        <v>195</v>
      </c>
      <c r="F1143" s="47">
        <v>30000000</v>
      </c>
      <c r="G1143" s="41"/>
      <c r="H1143" s="41"/>
      <c r="I1143" s="41"/>
    </row>
    <row r="1144" spans="1:9" ht="26.4" hidden="1">
      <c r="A1144" s="48" t="s">
        <v>129</v>
      </c>
      <c r="B1144" s="48" t="s">
        <v>3881</v>
      </c>
      <c r="C1144" s="48" t="s">
        <v>3726</v>
      </c>
      <c r="D1144" s="48" t="s">
        <v>3734</v>
      </c>
      <c r="E1144" s="45" t="s">
        <v>196</v>
      </c>
      <c r="F1144" s="47">
        <v>140000000</v>
      </c>
      <c r="G1144" s="41"/>
      <c r="H1144" s="41"/>
      <c r="I1144" s="41"/>
    </row>
    <row r="1145" spans="1:9" ht="26.4" hidden="1">
      <c r="A1145" s="48" t="s">
        <v>129</v>
      </c>
      <c r="B1145" s="48" t="s">
        <v>3881</v>
      </c>
      <c r="C1145" s="48" t="s">
        <v>3727</v>
      </c>
      <c r="D1145" s="45"/>
      <c r="E1145" s="49" t="s">
        <v>198</v>
      </c>
      <c r="F1145" s="47">
        <v>2569733200</v>
      </c>
      <c r="G1145" s="41"/>
      <c r="H1145" s="41"/>
      <c r="I1145" s="41"/>
    </row>
    <row r="1146" spans="1:9" ht="13.2" hidden="1">
      <c r="A1146" s="48" t="s">
        <v>129</v>
      </c>
      <c r="B1146" s="48" t="s">
        <v>3881</v>
      </c>
      <c r="C1146" s="48" t="s">
        <v>3727</v>
      </c>
      <c r="D1146" s="48" t="s">
        <v>3735</v>
      </c>
      <c r="E1146" s="45" t="s">
        <v>199</v>
      </c>
      <c r="F1146" s="47">
        <v>78225000</v>
      </c>
      <c r="G1146" s="41"/>
      <c r="H1146" s="41"/>
      <c r="I1146" s="41"/>
    </row>
    <row r="1147" spans="1:9" ht="13.2" hidden="1">
      <c r="A1147" s="48" t="s">
        <v>129</v>
      </c>
      <c r="B1147" s="48" t="s">
        <v>3881</v>
      </c>
      <c r="C1147" s="48" t="s">
        <v>3727</v>
      </c>
      <c r="D1147" s="48" t="s">
        <v>3729</v>
      </c>
      <c r="E1147" s="45" t="s">
        <v>364</v>
      </c>
      <c r="F1147" s="47">
        <v>28775000</v>
      </c>
      <c r="G1147" s="41"/>
      <c r="H1147" s="41"/>
      <c r="I1147" s="41"/>
    </row>
    <row r="1148" spans="1:9" ht="13.2" hidden="1">
      <c r="A1148" s="48" t="s">
        <v>129</v>
      </c>
      <c r="B1148" s="48" t="s">
        <v>3881</v>
      </c>
      <c r="C1148" s="48" t="s">
        <v>3727</v>
      </c>
      <c r="D1148" s="48" t="s">
        <v>3737</v>
      </c>
      <c r="E1148" s="45" t="s">
        <v>201</v>
      </c>
      <c r="F1148" s="47">
        <v>47683200</v>
      </c>
      <c r="G1148" s="41"/>
      <c r="H1148" s="41"/>
      <c r="I1148" s="41"/>
    </row>
    <row r="1149" spans="1:9" ht="26.4" hidden="1">
      <c r="A1149" s="48" t="s">
        <v>129</v>
      </c>
      <c r="B1149" s="48" t="s">
        <v>3881</v>
      </c>
      <c r="C1149" s="48" t="s">
        <v>3727</v>
      </c>
      <c r="D1149" s="48" t="s">
        <v>3738</v>
      </c>
      <c r="E1149" s="45" t="s">
        <v>202</v>
      </c>
      <c r="F1149" s="47">
        <v>150000000</v>
      </c>
      <c r="G1149" s="41"/>
      <c r="H1149" s="41"/>
      <c r="I1149" s="41"/>
    </row>
    <row r="1150" spans="1:9" ht="13.2" hidden="1">
      <c r="A1150" s="48" t="s">
        <v>129</v>
      </c>
      <c r="B1150" s="48" t="s">
        <v>3881</v>
      </c>
      <c r="C1150" s="48" t="s">
        <v>3727</v>
      </c>
      <c r="D1150" s="48" t="s">
        <v>3757</v>
      </c>
      <c r="E1150" s="45" t="s">
        <v>366</v>
      </c>
      <c r="F1150" s="47">
        <v>15050000</v>
      </c>
      <c r="G1150" s="41"/>
      <c r="H1150" s="41"/>
      <c r="I1150" s="41"/>
    </row>
    <row r="1151" spans="1:9" ht="39.6" hidden="1">
      <c r="A1151" s="48" t="s">
        <v>129</v>
      </c>
      <c r="B1151" s="48" t="s">
        <v>3881</v>
      </c>
      <c r="C1151" s="48" t="s">
        <v>3727</v>
      </c>
      <c r="D1151" s="48" t="s">
        <v>3822</v>
      </c>
      <c r="E1151" s="51" t="s">
        <v>1005</v>
      </c>
      <c r="F1151" s="47">
        <v>1784750000</v>
      </c>
      <c r="G1151" s="41"/>
      <c r="H1151" s="41"/>
      <c r="I1151" s="41"/>
    </row>
    <row r="1152" spans="1:9" ht="39.6" hidden="1">
      <c r="A1152" s="48" t="s">
        <v>129</v>
      </c>
      <c r="B1152" s="48" t="s">
        <v>3881</v>
      </c>
      <c r="C1152" s="48" t="s">
        <v>3727</v>
      </c>
      <c r="D1152" s="48" t="s">
        <v>3811</v>
      </c>
      <c r="E1152" s="51" t="s">
        <v>1006</v>
      </c>
      <c r="F1152" s="47">
        <v>465250000</v>
      </c>
      <c r="G1152" s="41"/>
      <c r="H1152" s="41"/>
      <c r="I1152" s="41"/>
    </row>
    <row r="1153" spans="1:9" ht="26.4" hidden="1">
      <c r="A1153" s="48" t="s">
        <v>129</v>
      </c>
      <c r="B1153" s="48" t="s">
        <v>3881</v>
      </c>
      <c r="C1153" s="48" t="s">
        <v>3743</v>
      </c>
      <c r="D1153" s="45"/>
      <c r="E1153" s="49" t="s">
        <v>207</v>
      </c>
      <c r="F1153" s="47">
        <v>38000000</v>
      </c>
      <c r="G1153" s="41"/>
      <c r="H1153" s="41"/>
      <c r="I1153" s="41"/>
    </row>
    <row r="1154" spans="1:9" ht="13.2" hidden="1">
      <c r="A1154" s="48" t="s">
        <v>129</v>
      </c>
      <c r="B1154" s="48" t="s">
        <v>3881</v>
      </c>
      <c r="C1154" s="48" t="s">
        <v>3743</v>
      </c>
      <c r="D1154" s="48" t="s">
        <v>3743</v>
      </c>
      <c r="E1154" s="45" t="s">
        <v>1007</v>
      </c>
      <c r="F1154" s="47">
        <v>5000000</v>
      </c>
      <c r="G1154" s="41"/>
      <c r="H1154" s="41"/>
      <c r="I1154" s="41"/>
    </row>
    <row r="1155" spans="1:9" ht="13.2" hidden="1">
      <c r="A1155" s="48" t="s">
        <v>129</v>
      </c>
      <c r="B1155" s="48" t="s">
        <v>3881</v>
      </c>
      <c r="C1155" s="48" t="s">
        <v>3743</v>
      </c>
      <c r="D1155" s="48" t="s">
        <v>3728</v>
      </c>
      <c r="E1155" s="45" t="s">
        <v>750</v>
      </c>
      <c r="F1155" s="47">
        <v>20000000</v>
      </c>
      <c r="G1155" s="41"/>
      <c r="H1155" s="41"/>
      <c r="I1155" s="41"/>
    </row>
    <row r="1156" spans="1:9" ht="13.2" hidden="1">
      <c r="A1156" s="48" t="s">
        <v>129</v>
      </c>
      <c r="B1156" s="48" t="s">
        <v>3881</v>
      </c>
      <c r="C1156" s="48" t="s">
        <v>3743</v>
      </c>
      <c r="D1156" s="48" t="s">
        <v>3805</v>
      </c>
      <c r="E1156" s="45" t="s">
        <v>1008</v>
      </c>
      <c r="F1156" s="47">
        <v>4000000</v>
      </c>
      <c r="G1156" s="41"/>
      <c r="H1156" s="41"/>
      <c r="I1156" s="41"/>
    </row>
    <row r="1157" spans="1:9" ht="26.4" hidden="1">
      <c r="A1157" s="48" t="s">
        <v>129</v>
      </c>
      <c r="B1157" s="48" t="s">
        <v>3881</v>
      </c>
      <c r="C1157" s="48" t="s">
        <v>3743</v>
      </c>
      <c r="D1157" s="48" t="s">
        <v>3736</v>
      </c>
      <c r="E1157" s="45" t="s">
        <v>1009</v>
      </c>
      <c r="F1157" s="47">
        <v>4000000</v>
      </c>
      <c r="G1157" s="41"/>
      <c r="H1157" s="41"/>
      <c r="I1157" s="41"/>
    </row>
    <row r="1158" spans="1:9" ht="26.4" hidden="1">
      <c r="A1158" s="48" t="s">
        <v>129</v>
      </c>
      <c r="B1158" s="48" t="s">
        <v>3881</v>
      </c>
      <c r="C1158" s="48" t="s">
        <v>3743</v>
      </c>
      <c r="D1158" s="48" t="s">
        <v>3729</v>
      </c>
      <c r="E1158" s="45" t="s">
        <v>1010</v>
      </c>
      <c r="F1158" s="47">
        <v>5000000</v>
      </c>
      <c r="G1158" s="41"/>
      <c r="H1158" s="41"/>
      <c r="I1158" s="41"/>
    </row>
    <row r="1159" spans="1:9" ht="26.4" hidden="1">
      <c r="A1159" s="48" t="s">
        <v>129</v>
      </c>
      <c r="B1159" s="48" t="s">
        <v>3881</v>
      </c>
      <c r="C1159" s="48" t="s">
        <v>3728</v>
      </c>
      <c r="D1159" s="45"/>
      <c r="E1159" s="50" t="s">
        <v>209</v>
      </c>
      <c r="F1159" s="47">
        <v>120500000</v>
      </c>
      <c r="G1159" s="41"/>
      <c r="H1159" s="41"/>
      <c r="I1159" s="41"/>
    </row>
    <row r="1160" spans="1:9" ht="26.4" hidden="1">
      <c r="A1160" s="48" t="s">
        <v>129</v>
      </c>
      <c r="B1160" s="48" t="s">
        <v>3881</v>
      </c>
      <c r="C1160" s="48" t="s">
        <v>3728</v>
      </c>
      <c r="D1160" s="48" t="s">
        <v>3726</v>
      </c>
      <c r="E1160" s="45" t="s">
        <v>210</v>
      </c>
      <c r="F1160" s="47">
        <v>5000000</v>
      </c>
      <c r="G1160" s="41"/>
      <c r="H1160" s="41"/>
      <c r="I1160" s="41"/>
    </row>
    <row r="1161" spans="1:9" ht="13.2" hidden="1">
      <c r="A1161" s="48" t="s">
        <v>129</v>
      </c>
      <c r="B1161" s="48" t="s">
        <v>3881</v>
      </c>
      <c r="C1161" s="48" t="s">
        <v>3728</v>
      </c>
      <c r="D1161" s="48" t="s">
        <v>3731</v>
      </c>
      <c r="E1161" s="45" t="s">
        <v>1011</v>
      </c>
      <c r="F1161" s="47">
        <v>75000000</v>
      </c>
      <c r="G1161" s="41"/>
      <c r="H1161" s="41"/>
      <c r="I1161" s="41"/>
    </row>
    <row r="1162" spans="1:9" ht="26.4" hidden="1">
      <c r="A1162" s="48" t="s">
        <v>129</v>
      </c>
      <c r="B1162" s="48" t="s">
        <v>3881</v>
      </c>
      <c r="C1162" s="48" t="s">
        <v>3728</v>
      </c>
      <c r="D1162" s="48" t="s">
        <v>3732</v>
      </c>
      <c r="E1162" s="45" t="s">
        <v>1012</v>
      </c>
      <c r="F1162" s="47">
        <v>20000000</v>
      </c>
      <c r="G1162" s="41"/>
      <c r="H1162" s="41"/>
      <c r="I1162" s="41"/>
    </row>
    <row r="1163" spans="1:9" ht="13.2" hidden="1">
      <c r="A1163" s="48" t="s">
        <v>129</v>
      </c>
      <c r="B1163" s="48" t="s">
        <v>3881</v>
      </c>
      <c r="C1163" s="48" t="s">
        <v>3728</v>
      </c>
      <c r="D1163" s="48" t="s">
        <v>3745</v>
      </c>
      <c r="E1163" s="45" t="s">
        <v>1013</v>
      </c>
      <c r="F1163" s="47">
        <v>12000000</v>
      </c>
      <c r="G1163" s="41"/>
      <c r="H1163" s="41"/>
      <c r="I1163" s="41"/>
    </row>
    <row r="1164" spans="1:9" ht="13.2" hidden="1">
      <c r="A1164" s="48" t="s">
        <v>129</v>
      </c>
      <c r="B1164" s="48" t="s">
        <v>3881</v>
      </c>
      <c r="C1164" s="48" t="s">
        <v>3728</v>
      </c>
      <c r="D1164" s="48" t="s">
        <v>3752</v>
      </c>
      <c r="E1164" s="45" t="s">
        <v>1014</v>
      </c>
      <c r="F1164" s="47">
        <v>4500000</v>
      </c>
      <c r="G1164" s="41"/>
      <c r="H1164" s="41"/>
      <c r="I1164" s="41"/>
    </row>
    <row r="1165" spans="1:9" ht="13.2" hidden="1">
      <c r="A1165" s="48" t="s">
        <v>129</v>
      </c>
      <c r="B1165" s="48" t="s">
        <v>3881</v>
      </c>
      <c r="C1165" s="48" t="s">
        <v>3728</v>
      </c>
      <c r="D1165" s="48" t="s">
        <v>3733</v>
      </c>
      <c r="E1165" s="45" t="s">
        <v>1015</v>
      </c>
      <c r="F1165" s="47">
        <v>4000000</v>
      </c>
      <c r="G1165" s="41"/>
      <c r="H1165" s="41"/>
      <c r="I1165" s="41"/>
    </row>
    <row r="1166" spans="1:9" ht="26.4" hidden="1">
      <c r="A1166" s="48" t="s">
        <v>129</v>
      </c>
      <c r="B1166" s="48" t="s">
        <v>3881</v>
      </c>
      <c r="C1166" s="48" t="s">
        <v>3745</v>
      </c>
      <c r="D1166" s="45"/>
      <c r="E1166" s="49" t="s">
        <v>1016</v>
      </c>
      <c r="F1166" s="47">
        <v>365500000</v>
      </c>
      <c r="G1166" s="41"/>
      <c r="H1166" s="41"/>
      <c r="I1166" s="41"/>
    </row>
    <row r="1167" spans="1:9" ht="26.4" hidden="1">
      <c r="A1167" s="48" t="s">
        <v>129</v>
      </c>
      <c r="B1167" s="48" t="s">
        <v>3881</v>
      </c>
      <c r="C1167" s="48" t="s">
        <v>3745</v>
      </c>
      <c r="D1167" s="48" t="s">
        <v>3744</v>
      </c>
      <c r="E1167" s="45" t="s">
        <v>1017</v>
      </c>
      <c r="F1167" s="47">
        <v>275000000</v>
      </c>
      <c r="G1167" s="41"/>
      <c r="H1167" s="41"/>
      <c r="I1167" s="41"/>
    </row>
    <row r="1168" spans="1:9" ht="13.2" hidden="1">
      <c r="A1168" s="48" t="s">
        <v>129</v>
      </c>
      <c r="B1168" s="48" t="s">
        <v>3881</v>
      </c>
      <c r="C1168" s="48" t="s">
        <v>3745</v>
      </c>
      <c r="D1168" s="48" t="s">
        <v>3729</v>
      </c>
      <c r="E1168" s="45" t="s">
        <v>1018</v>
      </c>
      <c r="F1168" s="47">
        <v>10000000</v>
      </c>
      <c r="G1168" s="41"/>
      <c r="H1168" s="41"/>
      <c r="I1168" s="41"/>
    </row>
    <row r="1169" spans="1:9" ht="13.2" hidden="1">
      <c r="A1169" s="48" t="s">
        <v>129</v>
      </c>
      <c r="B1169" s="48" t="s">
        <v>3881</v>
      </c>
      <c r="C1169" s="48" t="s">
        <v>3745</v>
      </c>
      <c r="D1169" s="48" t="s">
        <v>3730</v>
      </c>
      <c r="E1169" s="45" t="s">
        <v>1019</v>
      </c>
      <c r="F1169" s="47">
        <v>29500000</v>
      </c>
      <c r="G1169" s="41"/>
      <c r="H1169" s="41"/>
      <c r="I1169" s="41"/>
    </row>
    <row r="1170" spans="1:9" ht="13.2" hidden="1">
      <c r="A1170" s="48" t="s">
        <v>129</v>
      </c>
      <c r="B1170" s="48" t="s">
        <v>3881</v>
      </c>
      <c r="C1170" s="48" t="s">
        <v>3745</v>
      </c>
      <c r="D1170" s="48" t="s">
        <v>3753</v>
      </c>
      <c r="E1170" s="45" t="s">
        <v>1020</v>
      </c>
      <c r="F1170" s="47">
        <v>51000000</v>
      </c>
      <c r="G1170" s="41"/>
      <c r="H1170" s="41"/>
      <c r="I1170" s="41"/>
    </row>
    <row r="1171" spans="1:9" ht="13.2" hidden="1">
      <c r="A1171" s="48" t="s">
        <v>129</v>
      </c>
      <c r="B1171" s="48" t="s">
        <v>3881</v>
      </c>
      <c r="C1171" s="48" t="s">
        <v>3752</v>
      </c>
      <c r="D1171" s="45"/>
      <c r="E1171" s="49" t="s">
        <v>1021</v>
      </c>
      <c r="F1171" s="47">
        <v>353750000</v>
      </c>
      <c r="G1171" s="41"/>
      <c r="H1171" s="41"/>
      <c r="I1171" s="41"/>
    </row>
    <row r="1172" spans="1:9" ht="13.2" hidden="1">
      <c r="A1172" s="48" t="s">
        <v>129</v>
      </c>
      <c r="B1172" s="48" t="s">
        <v>3881</v>
      </c>
      <c r="C1172" s="48" t="s">
        <v>3752</v>
      </c>
      <c r="D1172" s="48" t="s">
        <v>3726</v>
      </c>
      <c r="E1172" s="45" t="s">
        <v>1022</v>
      </c>
      <c r="F1172" s="47">
        <v>21650000</v>
      </c>
      <c r="G1172" s="41"/>
      <c r="H1172" s="41"/>
      <c r="I1172" s="41"/>
    </row>
    <row r="1173" spans="1:9" ht="13.2" hidden="1">
      <c r="A1173" s="48" t="s">
        <v>129</v>
      </c>
      <c r="B1173" s="48" t="s">
        <v>3881</v>
      </c>
      <c r="C1173" s="48" t="s">
        <v>3752</v>
      </c>
      <c r="D1173" s="48" t="s">
        <v>3805</v>
      </c>
      <c r="E1173" s="45" t="s">
        <v>1023</v>
      </c>
      <c r="F1173" s="47">
        <v>21900000</v>
      </c>
      <c r="G1173" s="41"/>
      <c r="H1173" s="41"/>
      <c r="I1173" s="41"/>
    </row>
    <row r="1174" spans="1:9" ht="26.4" hidden="1">
      <c r="A1174" s="48" t="s">
        <v>129</v>
      </c>
      <c r="B1174" s="48" t="s">
        <v>3881</v>
      </c>
      <c r="C1174" s="48" t="s">
        <v>3752</v>
      </c>
      <c r="D1174" s="48" t="s">
        <v>3729</v>
      </c>
      <c r="E1174" s="45" t="s">
        <v>1024</v>
      </c>
      <c r="F1174" s="47">
        <v>4468500</v>
      </c>
      <c r="G1174" s="41"/>
      <c r="H1174" s="41"/>
      <c r="I1174" s="41"/>
    </row>
    <row r="1175" spans="1:9" ht="13.2" hidden="1">
      <c r="A1175" s="48" t="s">
        <v>129</v>
      </c>
      <c r="B1175" s="48" t="s">
        <v>3881</v>
      </c>
      <c r="C1175" s="48" t="s">
        <v>3752</v>
      </c>
      <c r="D1175" s="48" t="s">
        <v>3730</v>
      </c>
      <c r="E1175" s="45" t="s">
        <v>1025</v>
      </c>
      <c r="F1175" s="47">
        <v>9000000</v>
      </c>
      <c r="G1175" s="41"/>
      <c r="H1175" s="41"/>
      <c r="I1175" s="41"/>
    </row>
    <row r="1176" spans="1:9" ht="13.2" hidden="1">
      <c r="A1176" s="48" t="s">
        <v>129</v>
      </c>
      <c r="B1176" s="48" t="s">
        <v>3881</v>
      </c>
      <c r="C1176" s="48" t="s">
        <v>3752</v>
      </c>
      <c r="D1176" s="48" t="s">
        <v>3731</v>
      </c>
      <c r="E1176" s="45" t="s">
        <v>1026</v>
      </c>
      <c r="F1176" s="47">
        <v>150000000</v>
      </c>
      <c r="G1176" s="41"/>
      <c r="H1176" s="41"/>
      <c r="I1176" s="41"/>
    </row>
    <row r="1177" spans="1:9" ht="13.2" hidden="1">
      <c r="A1177" s="48" t="s">
        <v>129</v>
      </c>
      <c r="B1177" s="48" t="s">
        <v>3881</v>
      </c>
      <c r="C1177" s="48" t="s">
        <v>3752</v>
      </c>
      <c r="D1177" s="48" t="s">
        <v>3753</v>
      </c>
      <c r="E1177" s="45" t="s">
        <v>1027</v>
      </c>
      <c r="F1177" s="47">
        <v>17274500</v>
      </c>
      <c r="G1177" s="41"/>
      <c r="H1177" s="41"/>
      <c r="I1177" s="41"/>
    </row>
    <row r="1178" spans="1:9" ht="13.2" hidden="1">
      <c r="A1178" s="48" t="s">
        <v>129</v>
      </c>
      <c r="B1178" s="48" t="s">
        <v>3881</v>
      </c>
      <c r="C1178" s="48" t="s">
        <v>3752</v>
      </c>
      <c r="D1178" s="48" t="s">
        <v>3732</v>
      </c>
      <c r="E1178" s="45" t="s">
        <v>1028</v>
      </c>
      <c r="F1178" s="47">
        <v>21109500</v>
      </c>
      <c r="G1178" s="41"/>
      <c r="H1178" s="41"/>
      <c r="I1178" s="41"/>
    </row>
    <row r="1179" spans="1:9" ht="13.2" hidden="1">
      <c r="A1179" s="48" t="s">
        <v>129</v>
      </c>
      <c r="B1179" s="48" t="s">
        <v>3881</v>
      </c>
      <c r="C1179" s="48" t="s">
        <v>3752</v>
      </c>
      <c r="D1179" s="48" t="s">
        <v>3745</v>
      </c>
      <c r="E1179" s="45" t="s">
        <v>1029</v>
      </c>
      <c r="F1179" s="47">
        <v>14002500</v>
      </c>
      <c r="G1179" s="41"/>
      <c r="H1179" s="41"/>
      <c r="I1179" s="41"/>
    </row>
    <row r="1180" spans="1:9" ht="13.2" hidden="1">
      <c r="A1180" s="48" t="s">
        <v>129</v>
      </c>
      <c r="B1180" s="48" t="s">
        <v>3881</v>
      </c>
      <c r="C1180" s="48" t="s">
        <v>3752</v>
      </c>
      <c r="D1180" s="48" t="s">
        <v>3752</v>
      </c>
      <c r="E1180" s="45" t="s">
        <v>1030</v>
      </c>
      <c r="F1180" s="47">
        <v>75000000</v>
      </c>
      <c r="G1180" s="41"/>
      <c r="H1180" s="41"/>
      <c r="I1180" s="41"/>
    </row>
    <row r="1181" spans="1:9" ht="13.2" hidden="1">
      <c r="A1181" s="48" t="s">
        <v>129</v>
      </c>
      <c r="B1181" s="48" t="s">
        <v>3881</v>
      </c>
      <c r="C1181" s="48" t="s">
        <v>3752</v>
      </c>
      <c r="D1181" s="48" t="s">
        <v>3733</v>
      </c>
      <c r="E1181" s="45" t="s">
        <v>1031</v>
      </c>
      <c r="F1181" s="47">
        <v>10950000</v>
      </c>
      <c r="G1181" s="41"/>
      <c r="H1181" s="41"/>
      <c r="I1181" s="41"/>
    </row>
    <row r="1182" spans="1:9" ht="26.4" hidden="1">
      <c r="A1182" s="48" t="s">
        <v>129</v>
      </c>
      <c r="B1182" s="48" t="s">
        <v>3881</v>
      </c>
      <c r="C1182" s="48" t="s">
        <v>3752</v>
      </c>
      <c r="D1182" s="48" t="s">
        <v>3734</v>
      </c>
      <c r="E1182" s="45" t="s">
        <v>1032</v>
      </c>
      <c r="F1182" s="47">
        <v>8395000</v>
      </c>
      <c r="G1182" s="41"/>
      <c r="H1182" s="41"/>
      <c r="I1182" s="41"/>
    </row>
    <row r="1183" spans="1:9" ht="26.4" hidden="1">
      <c r="A1183" s="48" t="s">
        <v>129</v>
      </c>
      <c r="B1183" s="48" t="s">
        <v>3881</v>
      </c>
      <c r="C1183" s="48" t="s">
        <v>3733</v>
      </c>
      <c r="D1183" s="45"/>
      <c r="E1183" s="49" t="s">
        <v>1033</v>
      </c>
      <c r="F1183" s="47">
        <v>303650000</v>
      </c>
      <c r="G1183" s="41"/>
      <c r="H1183" s="41"/>
      <c r="I1183" s="41"/>
    </row>
    <row r="1184" spans="1:9" ht="26.4" hidden="1">
      <c r="A1184" s="48" t="s">
        <v>129</v>
      </c>
      <c r="B1184" s="48" t="s">
        <v>3881</v>
      </c>
      <c r="C1184" s="48" t="s">
        <v>3733</v>
      </c>
      <c r="D1184" s="48" t="s">
        <v>3727</v>
      </c>
      <c r="E1184" s="45" t="s">
        <v>1034</v>
      </c>
      <c r="F1184" s="47">
        <v>22800000</v>
      </c>
      <c r="G1184" s="41"/>
      <c r="H1184" s="41"/>
      <c r="I1184" s="41"/>
    </row>
    <row r="1185" spans="1:9" ht="26.4" hidden="1">
      <c r="A1185" s="48" t="s">
        <v>129</v>
      </c>
      <c r="B1185" s="48" t="s">
        <v>3881</v>
      </c>
      <c r="C1185" s="48" t="s">
        <v>3733</v>
      </c>
      <c r="D1185" s="48" t="s">
        <v>3736</v>
      </c>
      <c r="E1185" s="45" t="s">
        <v>1035</v>
      </c>
      <c r="F1185" s="47">
        <v>30000000</v>
      </c>
      <c r="G1185" s="41"/>
      <c r="H1185" s="41"/>
      <c r="I1185" s="41"/>
    </row>
    <row r="1186" spans="1:9" ht="13.2" hidden="1">
      <c r="A1186" s="48" t="s">
        <v>129</v>
      </c>
      <c r="B1186" s="48" t="s">
        <v>3881</v>
      </c>
      <c r="C1186" s="48" t="s">
        <v>3733</v>
      </c>
      <c r="D1186" s="48" t="s">
        <v>3729</v>
      </c>
      <c r="E1186" s="45" t="s">
        <v>1036</v>
      </c>
      <c r="F1186" s="47">
        <v>51000000</v>
      </c>
      <c r="G1186" s="41"/>
      <c r="H1186" s="41"/>
      <c r="I1186" s="41"/>
    </row>
    <row r="1187" spans="1:9" ht="13.2" hidden="1">
      <c r="A1187" s="48" t="s">
        <v>129</v>
      </c>
      <c r="B1187" s="48" t="s">
        <v>3881</v>
      </c>
      <c r="C1187" s="48" t="s">
        <v>3733</v>
      </c>
      <c r="D1187" s="48" t="s">
        <v>3753</v>
      </c>
      <c r="E1187" s="45" t="s">
        <v>1037</v>
      </c>
      <c r="F1187" s="47">
        <v>21000000</v>
      </c>
      <c r="G1187" s="41"/>
      <c r="H1187" s="41"/>
      <c r="I1187" s="41"/>
    </row>
    <row r="1188" spans="1:9" ht="26.4" hidden="1">
      <c r="A1188" s="48" t="s">
        <v>129</v>
      </c>
      <c r="B1188" s="48" t="s">
        <v>3881</v>
      </c>
      <c r="C1188" s="48" t="s">
        <v>3733</v>
      </c>
      <c r="D1188" s="48" t="s">
        <v>3732</v>
      </c>
      <c r="E1188" s="45" t="s">
        <v>1038</v>
      </c>
      <c r="F1188" s="47">
        <v>61000000</v>
      </c>
      <c r="G1188" s="41"/>
      <c r="H1188" s="41"/>
      <c r="I1188" s="41"/>
    </row>
    <row r="1189" spans="1:9" ht="26.4" hidden="1">
      <c r="A1189" s="48" t="s">
        <v>129</v>
      </c>
      <c r="B1189" s="48" t="s">
        <v>3881</v>
      </c>
      <c r="C1189" s="48" t="s">
        <v>3733</v>
      </c>
      <c r="D1189" s="48" t="s">
        <v>3745</v>
      </c>
      <c r="E1189" s="45" t="s">
        <v>1039</v>
      </c>
      <c r="F1189" s="47">
        <v>20000000</v>
      </c>
      <c r="G1189" s="41"/>
      <c r="H1189" s="41"/>
      <c r="I1189" s="41"/>
    </row>
    <row r="1190" spans="1:9" ht="13.2" hidden="1">
      <c r="A1190" s="48" t="s">
        <v>129</v>
      </c>
      <c r="B1190" s="48" t="s">
        <v>3881</v>
      </c>
      <c r="C1190" s="48" t="s">
        <v>3733</v>
      </c>
      <c r="D1190" s="48" t="s">
        <v>3752</v>
      </c>
      <c r="E1190" s="45" t="s">
        <v>1040</v>
      </c>
      <c r="F1190" s="47">
        <v>20000000</v>
      </c>
      <c r="G1190" s="41"/>
      <c r="H1190" s="41"/>
      <c r="I1190" s="41"/>
    </row>
    <row r="1191" spans="1:9" ht="13.2" hidden="1">
      <c r="A1191" s="48" t="s">
        <v>129</v>
      </c>
      <c r="B1191" s="48" t="s">
        <v>3881</v>
      </c>
      <c r="C1191" s="48" t="s">
        <v>3733</v>
      </c>
      <c r="D1191" s="48" t="s">
        <v>3733</v>
      </c>
      <c r="E1191" s="45" t="s">
        <v>1041</v>
      </c>
      <c r="F1191" s="47">
        <v>20000000</v>
      </c>
      <c r="G1191" s="41"/>
      <c r="H1191" s="41"/>
      <c r="I1191" s="41"/>
    </row>
    <row r="1192" spans="1:9" ht="26.4" hidden="1">
      <c r="A1192" s="48" t="s">
        <v>129</v>
      </c>
      <c r="B1192" s="48" t="s">
        <v>3881</v>
      </c>
      <c r="C1192" s="48" t="s">
        <v>3733</v>
      </c>
      <c r="D1192" s="48" t="s">
        <v>3806</v>
      </c>
      <c r="E1192" s="45" t="s">
        <v>1042</v>
      </c>
      <c r="F1192" s="47">
        <v>16850000</v>
      </c>
      <c r="G1192" s="41"/>
      <c r="H1192" s="41"/>
      <c r="I1192" s="41"/>
    </row>
    <row r="1193" spans="1:9" ht="26.4" hidden="1">
      <c r="A1193" s="48" t="s">
        <v>129</v>
      </c>
      <c r="B1193" s="48" t="s">
        <v>3881</v>
      </c>
      <c r="C1193" s="48" t="s">
        <v>3733</v>
      </c>
      <c r="D1193" s="48" t="s">
        <v>3754</v>
      </c>
      <c r="E1193" s="45" t="s">
        <v>1043</v>
      </c>
      <c r="F1193" s="47">
        <v>15000000</v>
      </c>
      <c r="G1193" s="41"/>
      <c r="H1193" s="41"/>
      <c r="I1193" s="41"/>
    </row>
    <row r="1194" spans="1:9" ht="13.2" hidden="1">
      <c r="A1194" s="48" t="s">
        <v>129</v>
      </c>
      <c r="B1194" s="48" t="s">
        <v>3881</v>
      </c>
      <c r="C1194" s="48" t="s">
        <v>3733</v>
      </c>
      <c r="D1194" s="48" t="s">
        <v>3737</v>
      </c>
      <c r="E1194" s="45" t="s">
        <v>1044</v>
      </c>
      <c r="F1194" s="47">
        <v>10000000</v>
      </c>
      <c r="G1194" s="41"/>
      <c r="H1194" s="41"/>
      <c r="I1194" s="41"/>
    </row>
    <row r="1195" spans="1:9" ht="39.6" hidden="1">
      <c r="A1195" s="48" t="s">
        <v>129</v>
      </c>
      <c r="B1195" s="48" t="s">
        <v>3881</v>
      </c>
      <c r="C1195" s="48" t="s">
        <v>3733</v>
      </c>
      <c r="D1195" s="48" t="s">
        <v>3755</v>
      </c>
      <c r="E1195" s="51" t="s">
        <v>1045</v>
      </c>
      <c r="F1195" s="47">
        <v>16000000</v>
      </c>
      <c r="G1195" s="41"/>
      <c r="H1195" s="41"/>
      <c r="I1195" s="41"/>
    </row>
    <row r="1196" spans="1:9" ht="13.2">
      <c r="A1196" s="48" t="s">
        <v>131</v>
      </c>
      <c r="B1196" s="45"/>
      <c r="C1196" s="45"/>
      <c r="D1196" s="45"/>
      <c r="E1196" s="46" t="s">
        <v>132</v>
      </c>
      <c r="F1196" s="47">
        <v>834262000</v>
      </c>
      <c r="G1196" s="41"/>
      <c r="H1196" s="41"/>
      <c r="I1196" s="41"/>
    </row>
    <row r="1197" spans="1:9" ht="13.2" hidden="1">
      <c r="A1197" s="48" t="s">
        <v>131</v>
      </c>
      <c r="B1197" s="48" t="s">
        <v>3816</v>
      </c>
      <c r="C1197" s="45"/>
      <c r="D1197" s="45"/>
      <c r="E1197" s="46" t="s">
        <v>80</v>
      </c>
      <c r="F1197" s="47">
        <v>325000000</v>
      </c>
      <c r="G1197" s="41"/>
      <c r="H1197" s="41"/>
      <c r="I1197" s="41"/>
    </row>
    <row r="1198" spans="1:9" ht="26.4" hidden="1">
      <c r="A1198" s="48" t="s">
        <v>131</v>
      </c>
      <c r="B1198" s="48" t="s">
        <v>3816</v>
      </c>
      <c r="C1198" s="48" t="s">
        <v>3752</v>
      </c>
      <c r="D1198" s="45"/>
      <c r="E1198" s="50" t="s">
        <v>1046</v>
      </c>
      <c r="F1198" s="47">
        <v>230000000</v>
      </c>
      <c r="G1198" s="41"/>
      <c r="H1198" s="41"/>
      <c r="I1198" s="41"/>
    </row>
    <row r="1199" spans="1:9" ht="13.2" hidden="1">
      <c r="A1199" s="48" t="s">
        <v>131</v>
      </c>
      <c r="B1199" s="48" t="s">
        <v>3816</v>
      </c>
      <c r="C1199" s="48" t="s">
        <v>3752</v>
      </c>
      <c r="D1199" s="48" t="s">
        <v>3730</v>
      </c>
      <c r="E1199" s="45" t="s">
        <v>1047</v>
      </c>
      <c r="F1199" s="47">
        <v>125000000</v>
      </c>
      <c r="G1199" s="41"/>
      <c r="H1199" s="41"/>
      <c r="I1199" s="41"/>
    </row>
    <row r="1200" spans="1:9" ht="13.2" hidden="1">
      <c r="A1200" s="48" t="s">
        <v>131</v>
      </c>
      <c r="B1200" s="48" t="s">
        <v>3816</v>
      </c>
      <c r="C1200" s="48" t="s">
        <v>3752</v>
      </c>
      <c r="D1200" s="48" t="s">
        <v>3732</v>
      </c>
      <c r="E1200" s="45" t="s">
        <v>1048</v>
      </c>
      <c r="F1200" s="47">
        <v>105000000</v>
      </c>
      <c r="G1200" s="41"/>
      <c r="H1200" s="41"/>
      <c r="I1200" s="41"/>
    </row>
    <row r="1201" spans="1:9" ht="26.4" hidden="1">
      <c r="A1201" s="48" t="s">
        <v>131</v>
      </c>
      <c r="B1201" s="48" t="s">
        <v>3816</v>
      </c>
      <c r="C1201" s="48" t="s">
        <v>3733</v>
      </c>
      <c r="D1201" s="45"/>
      <c r="E1201" s="50" t="s">
        <v>1049</v>
      </c>
      <c r="F1201" s="47">
        <v>95000000</v>
      </c>
      <c r="G1201" s="41"/>
      <c r="H1201" s="41"/>
      <c r="I1201" s="41"/>
    </row>
    <row r="1202" spans="1:9" ht="26.4" hidden="1">
      <c r="A1202" s="48" t="s">
        <v>131</v>
      </c>
      <c r="B1202" s="48" t="s">
        <v>3816</v>
      </c>
      <c r="C1202" s="48" t="s">
        <v>3733</v>
      </c>
      <c r="D1202" s="48" t="s">
        <v>3752</v>
      </c>
      <c r="E1202" s="45" t="s">
        <v>1050</v>
      </c>
      <c r="F1202" s="47">
        <v>95000000</v>
      </c>
      <c r="G1202" s="41"/>
      <c r="H1202" s="41"/>
      <c r="I1202" s="41"/>
    </row>
    <row r="1203" spans="1:9" ht="13.2" hidden="1">
      <c r="A1203" s="48" t="s">
        <v>131</v>
      </c>
      <c r="B1203" s="48" t="s">
        <v>3818</v>
      </c>
      <c r="C1203" s="45"/>
      <c r="D1203" s="45"/>
      <c r="E1203" s="46" t="s">
        <v>82</v>
      </c>
      <c r="F1203" s="47">
        <v>39262000</v>
      </c>
      <c r="G1203" s="41"/>
      <c r="H1203" s="41"/>
      <c r="I1203" s="41"/>
    </row>
    <row r="1204" spans="1:9" ht="26.4" hidden="1">
      <c r="A1204" s="48" t="s">
        <v>131</v>
      </c>
      <c r="B1204" s="48" t="s">
        <v>3818</v>
      </c>
      <c r="C1204" s="48" t="s">
        <v>3745</v>
      </c>
      <c r="D1204" s="45"/>
      <c r="E1204" s="49" t="s">
        <v>1051</v>
      </c>
      <c r="F1204" s="47">
        <v>39262000</v>
      </c>
      <c r="G1204" s="41"/>
      <c r="H1204" s="41"/>
      <c r="I1204" s="41"/>
    </row>
    <row r="1205" spans="1:9" ht="26.4" hidden="1">
      <c r="A1205" s="48" t="s">
        <v>131</v>
      </c>
      <c r="B1205" s="48" t="s">
        <v>3818</v>
      </c>
      <c r="C1205" s="48" t="s">
        <v>3745</v>
      </c>
      <c r="D1205" s="48" t="s">
        <v>3745</v>
      </c>
      <c r="E1205" s="45" t="s">
        <v>1052</v>
      </c>
      <c r="F1205" s="47">
        <v>39262000</v>
      </c>
      <c r="G1205" s="41"/>
      <c r="H1205" s="41"/>
      <c r="I1205" s="41"/>
    </row>
    <row r="1206" spans="1:9" ht="26.4">
      <c r="A1206" s="48" t="s">
        <v>131</v>
      </c>
      <c r="B1206" s="48" t="s">
        <v>3868</v>
      </c>
      <c r="C1206" s="45"/>
      <c r="D1206" s="45"/>
      <c r="E1206" s="46" t="s">
        <v>105</v>
      </c>
      <c r="F1206" s="47">
        <v>470000000</v>
      </c>
      <c r="G1206" s="41"/>
      <c r="H1206" s="41"/>
      <c r="I1206" s="41"/>
    </row>
    <row r="1207" spans="1:9" ht="26.4">
      <c r="A1207" s="48" t="s">
        <v>131</v>
      </c>
      <c r="B1207" s="48" t="s">
        <v>3868</v>
      </c>
      <c r="C1207" s="48" t="s">
        <v>3745</v>
      </c>
      <c r="D1207" s="45"/>
      <c r="E1207" s="49" t="s">
        <v>1051</v>
      </c>
      <c r="F1207" s="47">
        <v>240000000</v>
      </c>
      <c r="G1207" s="41"/>
      <c r="H1207" s="41"/>
      <c r="I1207" s="41"/>
    </row>
    <row r="1208" spans="1:9" ht="13.2">
      <c r="A1208" s="48" t="s">
        <v>131</v>
      </c>
      <c r="B1208" s="48" t="s">
        <v>3868</v>
      </c>
      <c r="C1208" s="48" t="s">
        <v>3745</v>
      </c>
      <c r="D1208" s="48" t="s">
        <v>3753</v>
      </c>
      <c r="E1208" s="45" t="s">
        <v>1053</v>
      </c>
      <c r="F1208" s="47">
        <v>100000000</v>
      </c>
      <c r="G1208" s="41"/>
      <c r="H1208" s="41"/>
      <c r="I1208" s="41"/>
    </row>
    <row r="1209" spans="1:9" ht="26.4">
      <c r="A1209" s="48" t="s">
        <v>131</v>
      </c>
      <c r="B1209" s="48" t="s">
        <v>3868</v>
      </c>
      <c r="C1209" s="48" t="s">
        <v>3745</v>
      </c>
      <c r="D1209" s="48" t="s">
        <v>3732</v>
      </c>
      <c r="E1209" s="45" t="s">
        <v>1054</v>
      </c>
      <c r="F1209" s="47">
        <v>140000000</v>
      </c>
      <c r="G1209" s="41"/>
      <c r="H1209" s="41"/>
      <c r="I1209" s="41"/>
    </row>
    <row r="1210" spans="1:9" ht="26.4">
      <c r="A1210" s="48" t="s">
        <v>131</v>
      </c>
      <c r="B1210" s="48" t="s">
        <v>3868</v>
      </c>
      <c r="C1210" s="48" t="s">
        <v>3733</v>
      </c>
      <c r="D1210" s="45"/>
      <c r="E1210" s="50" t="s">
        <v>1049</v>
      </c>
      <c r="F1210" s="47">
        <v>30000000</v>
      </c>
      <c r="G1210" s="41"/>
      <c r="H1210" s="41"/>
      <c r="I1210" s="41"/>
    </row>
    <row r="1211" spans="1:9" ht="13.2">
      <c r="A1211" s="48" t="s">
        <v>131</v>
      </c>
      <c r="B1211" s="48" t="s">
        <v>3868</v>
      </c>
      <c r="C1211" s="48" t="s">
        <v>3733</v>
      </c>
      <c r="D1211" s="48" t="s">
        <v>3733</v>
      </c>
      <c r="E1211" s="45" t="s">
        <v>1055</v>
      </c>
      <c r="F1211" s="47">
        <v>30000000</v>
      </c>
      <c r="G1211" s="41"/>
      <c r="H1211" s="41"/>
      <c r="I1211" s="41"/>
    </row>
    <row r="1212" spans="1:9" ht="26.4">
      <c r="A1212" s="48" t="s">
        <v>131</v>
      </c>
      <c r="B1212" s="48" t="s">
        <v>3868</v>
      </c>
      <c r="C1212" s="48" t="s">
        <v>3734</v>
      </c>
      <c r="D1212" s="45"/>
      <c r="E1212" s="49" t="s">
        <v>1056</v>
      </c>
      <c r="F1212" s="47">
        <v>200000000</v>
      </c>
      <c r="G1212" s="41"/>
      <c r="H1212" s="41"/>
      <c r="I1212" s="41"/>
    </row>
    <row r="1213" spans="1:9" ht="13.2">
      <c r="A1213" s="48" t="s">
        <v>131</v>
      </c>
      <c r="B1213" s="48" t="s">
        <v>3868</v>
      </c>
      <c r="C1213" s="48" t="s">
        <v>3734</v>
      </c>
      <c r="D1213" s="48" t="s">
        <v>3736</v>
      </c>
      <c r="E1213" s="45" t="s">
        <v>1057</v>
      </c>
      <c r="F1213" s="47">
        <v>100000000</v>
      </c>
      <c r="G1213" s="41"/>
      <c r="H1213" s="41"/>
      <c r="I1213" s="41"/>
    </row>
    <row r="1214" spans="1:9" ht="13.2">
      <c r="A1214" s="48" t="s">
        <v>131</v>
      </c>
      <c r="B1214" s="48" t="s">
        <v>3868</v>
      </c>
      <c r="C1214" s="48" t="s">
        <v>3734</v>
      </c>
      <c r="D1214" s="48" t="s">
        <v>3729</v>
      </c>
      <c r="E1214" s="45" t="s">
        <v>1058</v>
      </c>
      <c r="F1214" s="47">
        <v>25000000</v>
      </c>
      <c r="G1214" s="41"/>
      <c r="H1214" s="41"/>
      <c r="I1214" s="41"/>
    </row>
    <row r="1215" spans="1:9" ht="26.4">
      <c r="A1215" s="48" t="s">
        <v>131</v>
      </c>
      <c r="B1215" s="48" t="s">
        <v>3868</v>
      </c>
      <c r="C1215" s="48" t="s">
        <v>3734</v>
      </c>
      <c r="D1215" s="48" t="s">
        <v>3745</v>
      </c>
      <c r="E1215" s="45" t="s">
        <v>1059</v>
      </c>
      <c r="F1215" s="47">
        <v>25000000</v>
      </c>
      <c r="G1215" s="41"/>
      <c r="H1215" s="41"/>
      <c r="I1215" s="41"/>
    </row>
    <row r="1216" spans="1:9" ht="13.2">
      <c r="A1216" s="48" t="s">
        <v>131</v>
      </c>
      <c r="B1216" s="48" t="s">
        <v>3868</v>
      </c>
      <c r="C1216" s="48" t="s">
        <v>3734</v>
      </c>
      <c r="D1216" s="48" t="s">
        <v>3733</v>
      </c>
      <c r="E1216" s="45" t="s">
        <v>1060</v>
      </c>
      <c r="F1216" s="47">
        <v>50000000</v>
      </c>
      <c r="G1216" s="41"/>
      <c r="H1216" s="41"/>
      <c r="I1216" s="41"/>
    </row>
    <row r="1217" spans="1:9" ht="13.2">
      <c r="A1217" s="48" t="s">
        <v>133</v>
      </c>
      <c r="B1217" s="45"/>
      <c r="C1217" s="45"/>
      <c r="D1217" s="45"/>
      <c r="E1217" s="46" t="s">
        <v>134</v>
      </c>
      <c r="F1217" s="47">
        <v>2033102000</v>
      </c>
      <c r="G1217" s="41"/>
      <c r="H1217" s="41"/>
      <c r="I1217" s="41"/>
    </row>
    <row r="1218" spans="1:9" ht="26.4" hidden="1">
      <c r="A1218" s="48" t="s">
        <v>133</v>
      </c>
      <c r="B1218" s="48" t="s">
        <v>3882</v>
      </c>
      <c r="C1218" s="45"/>
      <c r="D1218" s="45"/>
      <c r="E1218" s="46" t="s">
        <v>135</v>
      </c>
      <c r="F1218" s="47">
        <v>1505121000</v>
      </c>
      <c r="G1218" s="41"/>
      <c r="H1218" s="41"/>
      <c r="I1218" s="41"/>
    </row>
    <row r="1219" spans="1:9" ht="13.2" hidden="1">
      <c r="A1219" s="48" t="s">
        <v>133</v>
      </c>
      <c r="B1219" s="48" t="s">
        <v>3882</v>
      </c>
      <c r="C1219" s="48" t="s">
        <v>3726</v>
      </c>
      <c r="D1219" s="45"/>
      <c r="E1219" s="49" t="s">
        <v>187</v>
      </c>
      <c r="F1219" s="47">
        <v>350269000</v>
      </c>
      <c r="G1219" s="41"/>
      <c r="H1219" s="41"/>
      <c r="I1219" s="41"/>
    </row>
    <row r="1220" spans="1:9" ht="13.2" hidden="1">
      <c r="A1220" s="48" t="s">
        <v>133</v>
      </c>
      <c r="B1220" s="48" t="s">
        <v>3882</v>
      </c>
      <c r="C1220" s="48" t="s">
        <v>3726</v>
      </c>
      <c r="D1220" s="48" t="s">
        <v>3726</v>
      </c>
      <c r="E1220" s="45" t="s">
        <v>188</v>
      </c>
      <c r="F1220" s="47">
        <v>2000000</v>
      </c>
      <c r="G1220" s="41"/>
      <c r="H1220" s="41"/>
      <c r="I1220" s="41"/>
    </row>
    <row r="1221" spans="1:9" ht="26.4" hidden="1">
      <c r="A1221" s="48" t="s">
        <v>133</v>
      </c>
      <c r="B1221" s="48" t="s">
        <v>3882</v>
      </c>
      <c r="C1221" s="48" t="s">
        <v>3726</v>
      </c>
      <c r="D1221" s="48" t="s">
        <v>3727</v>
      </c>
      <c r="E1221" s="45" t="s">
        <v>189</v>
      </c>
      <c r="F1221" s="47">
        <v>88100000</v>
      </c>
      <c r="G1221" s="41"/>
      <c r="H1221" s="41"/>
      <c r="I1221" s="41"/>
    </row>
    <row r="1222" spans="1:9" ht="13.2" hidden="1">
      <c r="A1222" s="48" t="s">
        <v>133</v>
      </c>
      <c r="B1222" s="48" t="s">
        <v>3882</v>
      </c>
      <c r="C1222" s="48" t="s">
        <v>3726</v>
      </c>
      <c r="D1222" s="48" t="s">
        <v>3805</v>
      </c>
      <c r="E1222" s="45" t="s">
        <v>362</v>
      </c>
      <c r="F1222" s="47">
        <v>24200000</v>
      </c>
      <c r="G1222" s="41"/>
      <c r="H1222" s="41"/>
      <c r="I1222" s="41"/>
    </row>
    <row r="1223" spans="1:9" ht="13.2" hidden="1">
      <c r="A1223" s="48" t="s">
        <v>133</v>
      </c>
      <c r="B1223" s="48" t="s">
        <v>3882</v>
      </c>
      <c r="C1223" s="48" t="s">
        <v>3726</v>
      </c>
      <c r="D1223" s="48" t="s">
        <v>3729</v>
      </c>
      <c r="E1223" s="45" t="s">
        <v>191</v>
      </c>
      <c r="F1223" s="47">
        <v>58000000</v>
      </c>
      <c r="G1223" s="41"/>
      <c r="H1223" s="41"/>
      <c r="I1223" s="41"/>
    </row>
    <row r="1224" spans="1:9" ht="13.2" hidden="1">
      <c r="A1224" s="48" t="s">
        <v>133</v>
      </c>
      <c r="B1224" s="48" t="s">
        <v>3882</v>
      </c>
      <c r="C1224" s="48" t="s">
        <v>3726</v>
      </c>
      <c r="D1224" s="48" t="s">
        <v>3730</v>
      </c>
      <c r="E1224" s="45" t="s">
        <v>192</v>
      </c>
      <c r="F1224" s="47">
        <v>53375000</v>
      </c>
      <c r="G1224" s="41"/>
      <c r="H1224" s="41"/>
      <c r="I1224" s="41"/>
    </row>
    <row r="1225" spans="1:9" ht="26.4" hidden="1">
      <c r="A1225" s="48" t="s">
        <v>133</v>
      </c>
      <c r="B1225" s="48" t="s">
        <v>3882</v>
      </c>
      <c r="C1225" s="48" t="s">
        <v>3726</v>
      </c>
      <c r="D1225" s="48" t="s">
        <v>3731</v>
      </c>
      <c r="E1225" s="45" t="s">
        <v>193</v>
      </c>
      <c r="F1225" s="47">
        <v>5000000</v>
      </c>
      <c r="G1225" s="41"/>
      <c r="H1225" s="41"/>
      <c r="I1225" s="41"/>
    </row>
    <row r="1226" spans="1:9" ht="13.2" hidden="1">
      <c r="A1226" s="48" t="s">
        <v>133</v>
      </c>
      <c r="B1226" s="48" t="s">
        <v>3882</v>
      </c>
      <c r="C1226" s="48" t="s">
        <v>3726</v>
      </c>
      <c r="D1226" s="48" t="s">
        <v>3733</v>
      </c>
      <c r="E1226" s="45" t="s">
        <v>195</v>
      </c>
      <c r="F1226" s="47">
        <v>33377500</v>
      </c>
      <c r="G1226" s="41"/>
      <c r="H1226" s="41"/>
      <c r="I1226" s="41"/>
    </row>
    <row r="1227" spans="1:9" ht="13.2" hidden="1">
      <c r="A1227" s="48" t="s">
        <v>133</v>
      </c>
      <c r="B1227" s="48" t="s">
        <v>3882</v>
      </c>
      <c r="C1227" s="48" t="s">
        <v>3726</v>
      </c>
      <c r="D1227" s="48" t="s">
        <v>3734</v>
      </c>
      <c r="E1227" s="45" t="s">
        <v>197</v>
      </c>
      <c r="F1227" s="47">
        <v>86216500</v>
      </c>
      <c r="G1227" s="41"/>
      <c r="H1227" s="41"/>
      <c r="I1227" s="41"/>
    </row>
    <row r="1228" spans="1:9" ht="26.4" hidden="1">
      <c r="A1228" s="48" t="s">
        <v>133</v>
      </c>
      <c r="B1228" s="48" t="s">
        <v>3882</v>
      </c>
      <c r="C1228" s="48" t="s">
        <v>3727</v>
      </c>
      <c r="D1228" s="45"/>
      <c r="E1228" s="49" t="s">
        <v>198</v>
      </c>
      <c r="F1228" s="47">
        <v>168166000</v>
      </c>
      <c r="G1228" s="41"/>
      <c r="H1228" s="41"/>
      <c r="I1228" s="41"/>
    </row>
    <row r="1229" spans="1:9" ht="13.2" hidden="1">
      <c r="A1229" s="48" t="s">
        <v>133</v>
      </c>
      <c r="B1229" s="48" t="s">
        <v>3882</v>
      </c>
      <c r="C1229" s="48" t="s">
        <v>3727</v>
      </c>
      <c r="D1229" s="48" t="s">
        <v>3735</v>
      </c>
      <c r="E1229" s="45" t="s">
        <v>199</v>
      </c>
      <c r="F1229" s="47">
        <v>75800000</v>
      </c>
      <c r="G1229" s="41"/>
      <c r="H1229" s="41"/>
      <c r="I1229" s="41"/>
    </row>
    <row r="1230" spans="1:9" ht="13.2" hidden="1">
      <c r="A1230" s="48" t="s">
        <v>133</v>
      </c>
      <c r="B1230" s="48" t="s">
        <v>3882</v>
      </c>
      <c r="C1230" s="48" t="s">
        <v>3727</v>
      </c>
      <c r="D1230" s="48" t="s">
        <v>3737</v>
      </c>
      <c r="E1230" s="45" t="s">
        <v>201</v>
      </c>
      <c r="F1230" s="47">
        <v>10000000</v>
      </c>
      <c r="G1230" s="41"/>
      <c r="H1230" s="41"/>
      <c r="I1230" s="41"/>
    </row>
    <row r="1231" spans="1:9" ht="26.4" hidden="1">
      <c r="A1231" s="48" t="s">
        <v>133</v>
      </c>
      <c r="B1231" s="48" t="s">
        <v>3882</v>
      </c>
      <c r="C1231" s="48" t="s">
        <v>3727</v>
      </c>
      <c r="D1231" s="48" t="s">
        <v>3738</v>
      </c>
      <c r="E1231" s="45" t="s">
        <v>202</v>
      </c>
      <c r="F1231" s="47">
        <v>63800000</v>
      </c>
      <c r="G1231" s="41"/>
      <c r="H1231" s="41"/>
      <c r="I1231" s="41"/>
    </row>
    <row r="1232" spans="1:9" ht="26.4" hidden="1">
      <c r="A1232" s="48" t="s">
        <v>133</v>
      </c>
      <c r="B1232" s="48" t="s">
        <v>3882</v>
      </c>
      <c r="C1232" s="48" t="s">
        <v>3727</v>
      </c>
      <c r="D1232" s="48" t="s">
        <v>3739</v>
      </c>
      <c r="E1232" s="45" t="s">
        <v>203</v>
      </c>
      <c r="F1232" s="47">
        <v>18566000</v>
      </c>
      <c r="G1232" s="41"/>
      <c r="H1232" s="41"/>
      <c r="I1232" s="41"/>
    </row>
    <row r="1233" spans="1:9" ht="13.2" hidden="1">
      <c r="A1233" s="48" t="s">
        <v>133</v>
      </c>
      <c r="B1233" s="48" t="s">
        <v>3882</v>
      </c>
      <c r="C1233" s="48" t="s">
        <v>3744</v>
      </c>
      <c r="D1233" s="45"/>
      <c r="E1233" s="49" t="s">
        <v>1061</v>
      </c>
      <c r="F1233" s="47">
        <v>22590000</v>
      </c>
      <c r="G1233" s="41"/>
      <c r="H1233" s="41"/>
      <c r="I1233" s="41"/>
    </row>
    <row r="1234" spans="1:9" ht="13.2" hidden="1">
      <c r="A1234" s="48" t="s">
        <v>133</v>
      </c>
      <c r="B1234" s="48" t="s">
        <v>3882</v>
      </c>
      <c r="C1234" s="48" t="s">
        <v>3744</v>
      </c>
      <c r="D1234" s="48" t="s">
        <v>3727</v>
      </c>
      <c r="E1234" s="45" t="s">
        <v>1062</v>
      </c>
      <c r="F1234" s="47">
        <v>22590000</v>
      </c>
      <c r="G1234" s="41"/>
      <c r="H1234" s="41"/>
      <c r="I1234" s="41"/>
    </row>
    <row r="1235" spans="1:9" ht="26.4" hidden="1">
      <c r="A1235" s="48" t="s">
        <v>133</v>
      </c>
      <c r="B1235" s="48" t="s">
        <v>3882</v>
      </c>
      <c r="C1235" s="48" t="s">
        <v>3728</v>
      </c>
      <c r="D1235" s="45"/>
      <c r="E1235" s="50" t="s">
        <v>209</v>
      </c>
      <c r="F1235" s="47">
        <v>95996000</v>
      </c>
      <c r="G1235" s="41"/>
      <c r="H1235" s="41"/>
      <c r="I1235" s="41"/>
    </row>
    <row r="1236" spans="1:9" ht="13.2" hidden="1">
      <c r="A1236" s="48" t="s">
        <v>133</v>
      </c>
      <c r="B1236" s="48" t="s">
        <v>3882</v>
      </c>
      <c r="C1236" s="48" t="s">
        <v>3728</v>
      </c>
      <c r="D1236" s="48" t="s">
        <v>3743</v>
      </c>
      <c r="E1236" s="45" t="s">
        <v>1063</v>
      </c>
      <c r="F1236" s="47">
        <v>5000000</v>
      </c>
      <c r="G1236" s="41"/>
      <c r="H1236" s="41"/>
      <c r="I1236" s="41"/>
    </row>
    <row r="1237" spans="1:9" ht="26.4" hidden="1">
      <c r="A1237" s="48" t="s">
        <v>133</v>
      </c>
      <c r="B1237" s="48" t="s">
        <v>3882</v>
      </c>
      <c r="C1237" s="48" t="s">
        <v>3728</v>
      </c>
      <c r="D1237" s="48" t="s">
        <v>3735</v>
      </c>
      <c r="E1237" s="45" t="s">
        <v>482</v>
      </c>
      <c r="F1237" s="47">
        <v>6000000</v>
      </c>
      <c r="G1237" s="41"/>
      <c r="H1237" s="41"/>
      <c r="I1237" s="41"/>
    </row>
    <row r="1238" spans="1:9" ht="13.2" hidden="1">
      <c r="A1238" s="48" t="s">
        <v>133</v>
      </c>
      <c r="B1238" s="48" t="s">
        <v>3882</v>
      </c>
      <c r="C1238" s="48" t="s">
        <v>3728</v>
      </c>
      <c r="D1238" s="48" t="s">
        <v>3731</v>
      </c>
      <c r="E1238" s="45" t="s">
        <v>211</v>
      </c>
      <c r="F1238" s="47">
        <v>84996000</v>
      </c>
      <c r="G1238" s="41"/>
      <c r="H1238" s="41"/>
      <c r="I1238" s="41"/>
    </row>
    <row r="1239" spans="1:9" ht="26.4" hidden="1">
      <c r="A1239" s="48" t="s">
        <v>133</v>
      </c>
      <c r="B1239" s="48" t="s">
        <v>3882</v>
      </c>
      <c r="C1239" s="48" t="s">
        <v>3745</v>
      </c>
      <c r="D1239" s="45"/>
      <c r="E1239" s="49" t="s">
        <v>1064</v>
      </c>
      <c r="F1239" s="47">
        <v>487300000</v>
      </c>
      <c r="G1239" s="41"/>
      <c r="H1239" s="41"/>
      <c r="I1239" s="41"/>
    </row>
    <row r="1240" spans="1:9" ht="26.4" hidden="1">
      <c r="A1240" s="48" t="s">
        <v>133</v>
      </c>
      <c r="B1240" s="48" t="s">
        <v>3882</v>
      </c>
      <c r="C1240" s="48" t="s">
        <v>3745</v>
      </c>
      <c r="D1240" s="48" t="s">
        <v>3736</v>
      </c>
      <c r="E1240" s="45" t="s">
        <v>1065</v>
      </c>
      <c r="F1240" s="47">
        <v>45000000</v>
      </c>
      <c r="G1240" s="41"/>
      <c r="H1240" s="41"/>
      <c r="I1240" s="41"/>
    </row>
    <row r="1241" spans="1:9" ht="13.2" hidden="1">
      <c r="A1241" s="48" t="s">
        <v>133</v>
      </c>
      <c r="B1241" s="48" t="s">
        <v>3882</v>
      </c>
      <c r="C1241" s="48" t="s">
        <v>3745</v>
      </c>
      <c r="D1241" s="48" t="s">
        <v>3731</v>
      </c>
      <c r="E1241" s="45" t="s">
        <v>1066</v>
      </c>
      <c r="F1241" s="47">
        <v>40000000</v>
      </c>
      <c r="G1241" s="41"/>
      <c r="H1241" s="41"/>
      <c r="I1241" s="41"/>
    </row>
    <row r="1242" spans="1:9" ht="13.2" hidden="1">
      <c r="A1242" s="48" t="s">
        <v>133</v>
      </c>
      <c r="B1242" s="48" t="s">
        <v>3882</v>
      </c>
      <c r="C1242" s="48" t="s">
        <v>3745</v>
      </c>
      <c r="D1242" s="48" t="s">
        <v>3753</v>
      </c>
      <c r="E1242" s="45" t="s">
        <v>1067</v>
      </c>
      <c r="F1242" s="47">
        <v>30000000</v>
      </c>
      <c r="G1242" s="41"/>
      <c r="H1242" s="41"/>
      <c r="I1242" s="41"/>
    </row>
    <row r="1243" spans="1:9" ht="13.2" hidden="1">
      <c r="A1243" s="48" t="s">
        <v>133</v>
      </c>
      <c r="B1243" s="48" t="s">
        <v>3882</v>
      </c>
      <c r="C1243" s="48" t="s">
        <v>3745</v>
      </c>
      <c r="D1243" s="48" t="s">
        <v>3733</v>
      </c>
      <c r="E1243" s="45" t="s">
        <v>1068</v>
      </c>
      <c r="F1243" s="47">
        <v>30000000</v>
      </c>
      <c r="G1243" s="41"/>
      <c r="H1243" s="41"/>
      <c r="I1243" s="41"/>
    </row>
    <row r="1244" spans="1:9" ht="13.2" hidden="1">
      <c r="A1244" s="48" t="s">
        <v>133</v>
      </c>
      <c r="B1244" s="48" t="s">
        <v>3882</v>
      </c>
      <c r="C1244" s="48" t="s">
        <v>3745</v>
      </c>
      <c r="D1244" s="48" t="s">
        <v>3734</v>
      </c>
      <c r="E1244" s="45" t="s">
        <v>1069</v>
      </c>
      <c r="F1244" s="47">
        <v>50000000</v>
      </c>
      <c r="G1244" s="41"/>
      <c r="H1244" s="41"/>
      <c r="I1244" s="41"/>
    </row>
    <row r="1245" spans="1:9" ht="26.4" hidden="1">
      <c r="A1245" s="48" t="s">
        <v>133</v>
      </c>
      <c r="B1245" s="48" t="s">
        <v>3882</v>
      </c>
      <c r="C1245" s="48" t="s">
        <v>3745</v>
      </c>
      <c r="D1245" s="48" t="s">
        <v>3806</v>
      </c>
      <c r="E1245" s="45" t="s">
        <v>1070</v>
      </c>
      <c r="F1245" s="47">
        <v>30000000</v>
      </c>
      <c r="G1245" s="41"/>
      <c r="H1245" s="41"/>
      <c r="I1245" s="41"/>
    </row>
    <row r="1246" spans="1:9" ht="13.2" hidden="1">
      <c r="A1246" s="48" t="s">
        <v>133</v>
      </c>
      <c r="B1246" s="48" t="s">
        <v>3882</v>
      </c>
      <c r="C1246" s="48" t="s">
        <v>3745</v>
      </c>
      <c r="D1246" s="48" t="s">
        <v>3754</v>
      </c>
      <c r="E1246" s="45" t="s">
        <v>1071</v>
      </c>
      <c r="F1246" s="47">
        <v>25000000</v>
      </c>
      <c r="G1246" s="41"/>
      <c r="H1246" s="41"/>
      <c r="I1246" s="41"/>
    </row>
    <row r="1247" spans="1:9" ht="26.4" hidden="1">
      <c r="A1247" s="48" t="s">
        <v>133</v>
      </c>
      <c r="B1247" s="48" t="s">
        <v>3882</v>
      </c>
      <c r="C1247" s="48" t="s">
        <v>3745</v>
      </c>
      <c r="D1247" s="48" t="s">
        <v>3737</v>
      </c>
      <c r="E1247" s="45" t="s">
        <v>1072</v>
      </c>
      <c r="F1247" s="47">
        <v>60000000</v>
      </c>
      <c r="G1247" s="41"/>
      <c r="H1247" s="41"/>
      <c r="I1247" s="41"/>
    </row>
    <row r="1248" spans="1:9" ht="13.2" hidden="1">
      <c r="A1248" s="48" t="s">
        <v>133</v>
      </c>
      <c r="B1248" s="48" t="s">
        <v>3882</v>
      </c>
      <c r="C1248" s="48" t="s">
        <v>3745</v>
      </c>
      <c r="D1248" s="48" t="s">
        <v>3755</v>
      </c>
      <c r="E1248" s="45" t="s">
        <v>1073</v>
      </c>
      <c r="F1248" s="47">
        <v>12000000</v>
      </c>
      <c r="G1248" s="41"/>
      <c r="H1248" s="41"/>
      <c r="I1248" s="41"/>
    </row>
    <row r="1249" spans="1:9" ht="13.2" hidden="1">
      <c r="A1249" s="48" t="s">
        <v>133</v>
      </c>
      <c r="B1249" s="48" t="s">
        <v>3882</v>
      </c>
      <c r="C1249" s="48" t="s">
        <v>3745</v>
      </c>
      <c r="D1249" s="48" t="s">
        <v>3738</v>
      </c>
      <c r="E1249" s="45" t="s">
        <v>1074</v>
      </c>
      <c r="F1249" s="47">
        <v>120300000</v>
      </c>
      <c r="G1249" s="41"/>
      <c r="H1249" s="41"/>
      <c r="I1249" s="41"/>
    </row>
    <row r="1250" spans="1:9" ht="13.2" hidden="1">
      <c r="A1250" s="48" t="s">
        <v>133</v>
      </c>
      <c r="B1250" s="48" t="s">
        <v>3882</v>
      </c>
      <c r="C1250" s="48" t="s">
        <v>3745</v>
      </c>
      <c r="D1250" s="48" t="s">
        <v>3756</v>
      </c>
      <c r="E1250" s="45" t="s">
        <v>1075</v>
      </c>
      <c r="F1250" s="47">
        <v>45000000</v>
      </c>
      <c r="G1250" s="41"/>
      <c r="H1250" s="41"/>
      <c r="I1250" s="41"/>
    </row>
    <row r="1251" spans="1:9" ht="26.4" hidden="1">
      <c r="A1251" s="48" t="s">
        <v>133</v>
      </c>
      <c r="B1251" s="48" t="s">
        <v>3882</v>
      </c>
      <c r="C1251" s="48" t="s">
        <v>3752</v>
      </c>
      <c r="D1251" s="45"/>
      <c r="E1251" s="49" t="s">
        <v>1076</v>
      </c>
      <c r="F1251" s="47">
        <v>380800000</v>
      </c>
      <c r="G1251" s="41"/>
      <c r="H1251" s="41"/>
      <c r="I1251" s="41"/>
    </row>
    <row r="1252" spans="1:9" ht="26.4" hidden="1">
      <c r="A1252" s="48" t="s">
        <v>133</v>
      </c>
      <c r="B1252" s="48" t="s">
        <v>3882</v>
      </c>
      <c r="C1252" s="48" t="s">
        <v>3752</v>
      </c>
      <c r="D1252" s="48" t="s">
        <v>3731</v>
      </c>
      <c r="E1252" s="45" t="s">
        <v>1077</v>
      </c>
      <c r="F1252" s="47">
        <v>25800000</v>
      </c>
      <c r="G1252" s="41"/>
      <c r="H1252" s="41"/>
      <c r="I1252" s="41"/>
    </row>
    <row r="1253" spans="1:9" ht="13.2" hidden="1">
      <c r="A1253" s="48" t="s">
        <v>133</v>
      </c>
      <c r="B1253" s="48" t="s">
        <v>3882</v>
      </c>
      <c r="C1253" s="48" t="s">
        <v>3752</v>
      </c>
      <c r="D1253" s="48" t="s">
        <v>3753</v>
      </c>
      <c r="E1253" s="45" t="s">
        <v>1078</v>
      </c>
      <c r="F1253" s="47">
        <v>170000000</v>
      </c>
      <c r="G1253" s="41"/>
      <c r="H1253" s="41"/>
      <c r="I1253" s="41"/>
    </row>
    <row r="1254" spans="1:9" ht="26.4" hidden="1">
      <c r="A1254" s="48" t="s">
        <v>133</v>
      </c>
      <c r="B1254" s="48" t="s">
        <v>3882</v>
      </c>
      <c r="C1254" s="48" t="s">
        <v>3752</v>
      </c>
      <c r="D1254" s="48" t="s">
        <v>3733</v>
      </c>
      <c r="E1254" s="45" t="s">
        <v>1079</v>
      </c>
      <c r="F1254" s="47">
        <v>10000000</v>
      </c>
      <c r="G1254" s="41"/>
      <c r="H1254" s="41"/>
      <c r="I1254" s="41"/>
    </row>
    <row r="1255" spans="1:9" ht="26.4" hidden="1">
      <c r="A1255" s="48" t="s">
        <v>133</v>
      </c>
      <c r="B1255" s="48" t="s">
        <v>3882</v>
      </c>
      <c r="C1255" s="48" t="s">
        <v>3752</v>
      </c>
      <c r="D1255" s="48" t="s">
        <v>3754</v>
      </c>
      <c r="E1255" s="45" t="s">
        <v>1080</v>
      </c>
      <c r="F1255" s="47">
        <v>20000000</v>
      </c>
      <c r="G1255" s="41"/>
      <c r="H1255" s="41"/>
      <c r="I1255" s="41"/>
    </row>
    <row r="1256" spans="1:9" ht="13.2" hidden="1">
      <c r="A1256" s="48" t="s">
        <v>133</v>
      </c>
      <c r="B1256" s="48" t="s">
        <v>3882</v>
      </c>
      <c r="C1256" s="48" t="s">
        <v>3752</v>
      </c>
      <c r="D1256" s="48" t="s">
        <v>3737</v>
      </c>
      <c r="E1256" s="45" t="s">
        <v>1081</v>
      </c>
      <c r="F1256" s="47">
        <v>10000000</v>
      </c>
      <c r="G1256" s="41"/>
      <c r="H1256" s="41"/>
      <c r="I1256" s="41"/>
    </row>
    <row r="1257" spans="1:9" ht="13.2" hidden="1">
      <c r="A1257" s="48" t="s">
        <v>133</v>
      </c>
      <c r="B1257" s="48" t="s">
        <v>3882</v>
      </c>
      <c r="C1257" s="48" t="s">
        <v>3752</v>
      </c>
      <c r="D1257" s="48" t="s">
        <v>3755</v>
      </c>
      <c r="E1257" s="45" t="s">
        <v>1082</v>
      </c>
      <c r="F1257" s="47">
        <v>20000000</v>
      </c>
      <c r="G1257" s="41"/>
      <c r="H1257" s="41"/>
      <c r="I1257" s="41"/>
    </row>
    <row r="1258" spans="1:9" ht="26.4" hidden="1">
      <c r="A1258" s="48" t="s">
        <v>133</v>
      </c>
      <c r="B1258" s="48" t="s">
        <v>3882</v>
      </c>
      <c r="C1258" s="48" t="s">
        <v>3752</v>
      </c>
      <c r="D1258" s="48" t="s">
        <v>3738</v>
      </c>
      <c r="E1258" s="45" t="s">
        <v>1083</v>
      </c>
      <c r="F1258" s="47">
        <v>125000000</v>
      </c>
      <c r="G1258" s="41"/>
      <c r="H1258" s="41"/>
      <c r="I1258" s="41"/>
    </row>
    <row r="1259" spans="1:9" ht="13.2" hidden="1">
      <c r="A1259" s="48" t="s">
        <v>133</v>
      </c>
      <c r="B1259" s="48" t="s">
        <v>3816</v>
      </c>
      <c r="C1259" s="45"/>
      <c r="D1259" s="45"/>
      <c r="E1259" s="46" t="s">
        <v>80</v>
      </c>
      <c r="F1259" s="47">
        <v>375000000</v>
      </c>
      <c r="G1259" s="41"/>
      <c r="H1259" s="41"/>
      <c r="I1259" s="41"/>
    </row>
    <row r="1260" spans="1:9" ht="26.4" hidden="1">
      <c r="A1260" s="48" t="s">
        <v>133</v>
      </c>
      <c r="B1260" s="48" t="s">
        <v>3816</v>
      </c>
      <c r="C1260" s="48" t="s">
        <v>3752</v>
      </c>
      <c r="D1260" s="45"/>
      <c r="E1260" s="49" t="s">
        <v>1076</v>
      </c>
      <c r="F1260" s="47">
        <v>375000000</v>
      </c>
      <c r="G1260" s="41"/>
      <c r="H1260" s="41"/>
      <c r="I1260" s="41"/>
    </row>
    <row r="1261" spans="1:9" ht="26.4" hidden="1">
      <c r="A1261" s="48" t="s">
        <v>133</v>
      </c>
      <c r="B1261" s="48" t="s">
        <v>3816</v>
      </c>
      <c r="C1261" s="48" t="s">
        <v>3752</v>
      </c>
      <c r="D1261" s="48" t="s">
        <v>3729</v>
      </c>
      <c r="E1261" s="45" t="s">
        <v>1084</v>
      </c>
      <c r="F1261" s="47">
        <v>125000000</v>
      </c>
      <c r="G1261" s="41"/>
      <c r="H1261" s="41"/>
      <c r="I1261" s="41"/>
    </row>
    <row r="1262" spans="1:9" ht="13.2" hidden="1">
      <c r="A1262" s="48" t="s">
        <v>133</v>
      </c>
      <c r="B1262" s="48" t="s">
        <v>3816</v>
      </c>
      <c r="C1262" s="48" t="s">
        <v>3752</v>
      </c>
      <c r="D1262" s="48" t="s">
        <v>3730</v>
      </c>
      <c r="E1262" s="45" t="s">
        <v>1085</v>
      </c>
      <c r="F1262" s="47">
        <v>75000000</v>
      </c>
      <c r="G1262" s="41"/>
      <c r="H1262" s="41"/>
      <c r="I1262" s="41"/>
    </row>
    <row r="1263" spans="1:9" ht="13.2" hidden="1">
      <c r="A1263" s="48" t="s">
        <v>133</v>
      </c>
      <c r="B1263" s="48" t="s">
        <v>3816</v>
      </c>
      <c r="C1263" s="48" t="s">
        <v>3752</v>
      </c>
      <c r="D1263" s="48" t="s">
        <v>3745</v>
      </c>
      <c r="E1263" s="45" t="s">
        <v>1086</v>
      </c>
      <c r="F1263" s="47">
        <v>100000000</v>
      </c>
      <c r="G1263" s="41"/>
      <c r="H1263" s="41"/>
      <c r="I1263" s="41"/>
    </row>
    <row r="1264" spans="1:9" ht="26.4" hidden="1">
      <c r="A1264" s="48" t="s">
        <v>133</v>
      </c>
      <c r="B1264" s="48" t="s">
        <v>3816</v>
      </c>
      <c r="C1264" s="48" t="s">
        <v>3752</v>
      </c>
      <c r="D1264" s="48" t="s">
        <v>3752</v>
      </c>
      <c r="E1264" s="45" t="s">
        <v>1087</v>
      </c>
      <c r="F1264" s="47">
        <v>75000000</v>
      </c>
      <c r="G1264" s="41"/>
      <c r="H1264" s="41"/>
      <c r="I1264" s="41"/>
    </row>
    <row r="1265" spans="1:9" ht="13.2" hidden="1">
      <c r="A1265" s="48" t="s">
        <v>133</v>
      </c>
      <c r="B1265" s="48" t="s">
        <v>3883</v>
      </c>
      <c r="C1265" s="45"/>
      <c r="D1265" s="45"/>
      <c r="E1265" s="46" t="s">
        <v>136</v>
      </c>
      <c r="F1265" s="47">
        <v>10700000</v>
      </c>
      <c r="G1265" s="41"/>
      <c r="H1265" s="41"/>
      <c r="I1265" s="41"/>
    </row>
    <row r="1266" spans="1:9" ht="26.4" hidden="1">
      <c r="A1266" s="48" t="s">
        <v>133</v>
      </c>
      <c r="B1266" s="48" t="s">
        <v>3883</v>
      </c>
      <c r="C1266" s="48" t="s">
        <v>3752</v>
      </c>
      <c r="D1266" s="45"/>
      <c r="E1266" s="49" t="s">
        <v>1076</v>
      </c>
      <c r="F1266" s="47">
        <v>10700000</v>
      </c>
      <c r="G1266" s="41"/>
      <c r="H1266" s="41"/>
      <c r="I1266" s="41"/>
    </row>
    <row r="1267" spans="1:9" ht="13.2" hidden="1">
      <c r="A1267" s="48" t="s">
        <v>133</v>
      </c>
      <c r="B1267" s="48" t="s">
        <v>3883</v>
      </c>
      <c r="C1267" s="48" t="s">
        <v>3752</v>
      </c>
      <c r="D1267" s="48" t="s">
        <v>3807</v>
      </c>
      <c r="E1267" s="45" t="s">
        <v>1088</v>
      </c>
      <c r="F1267" s="47">
        <v>10700000</v>
      </c>
      <c r="G1267" s="41"/>
      <c r="H1267" s="41"/>
      <c r="I1267" s="41"/>
    </row>
    <row r="1268" spans="1:9" ht="13.2" hidden="1">
      <c r="A1268" s="48" t="s">
        <v>133</v>
      </c>
      <c r="B1268" s="48" t="s">
        <v>3872</v>
      </c>
      <c r="C1268" s="45"/>
      <c r="D1268" s="45"/>
      <c r="E1268" s="46" t="s">
        <v>115</v>
      </c>
      <c r="F1268" s="47">
        <v>7220000</v>
      </c>
      <c r="G1268" s="41"/>
      <c r="H1268" s="41"/>
      <c r="I1268" s="41"/>
    </row>
    <row r="1269" spans="1:9" ht="26.4" hidden="1">
      <c r="A1269" s="48" t="s">
        <v>133</v>
      </c>
      <c r="B1269" s="48" t="s">
        <v>3872</v>
      </c>
      <c r="C1269" s="48" t="s">
        <v>3752</v>
      </c>
      <c r="D1269" s="45"/>
      <c r="E1269" s="49" t="s">
        <v>1076</v>
      </c>
      <c r="F1269" s="47">
        <v>7220000</v>
      </c>
      <c r="G1269" s="41"/>
      <c r="H1269" s="41"/>
      <c r="I1269" s="41"/>
    </row>
    <row r="1270" spans="1:9" ht="13.2" hidden="1">
      <c r="A1270" s="48" t="s">
        <v>133</v>
      </c>
      <c r="B1270" s="48" t="s">
        <v>3872</v>
      </c>
      <c r="C1270" s="48" t="s">
        <v>3752</v>
      </c>
      <c r="D1270" s="48" t="s">
        <v>3807</v>
      </c>
      <c r="E1270" s="45" t="s">
        <v>1088</v>
      </c>
      <c r="F1270" s="47">
        <v>7220000</v>
      </c>
      <c r="G1270" s="41"/>
      <c r="H1270" s="41"/>
      <c r="I1270" s="41"/>
    </row>
    <row r="1271" spans="1:9" ht="13.2" hidden="1">
      <c r="A1271" s="48" t="s">
        <v>133</v>
      </c>
      <c r="B1271" s="48" t="s">
        <v>3873</v>
      </c>
      <c r="C1271" s="45"/>
      <c r="D1271" s="45"/>
      <c r="E1271" s="46" t="s">
        <v>116</v>
      </c>
      <c r="F1271" s="47">
        <v>2260000</v>
      </c>
      <c r="G1271" s="41"/>
      <c r="H1271" s="41"/>
      <c r="I1271" s="41"/>
    </row>
    <row r="1272" spans="1:9" ht="26.4" hidden="1">
      <c r="A1272" s="48" t="s">
        <v>133</v>
      </c>
      <c r="B1272" s="48" t="s">
        <v>3873</v>
      </c>
      <c r="C1272" s="48" t="s">
        <v>3752</v>
      </c>
      <c r="D1272" s="45"/>
      <c r="E1272" s="49" t="s">
        <v>1076</v>
      </c>
      <c r="F1272" s="47">
        <v>2260000</v>
      </c>
      <c r="G1272" s="41"/>
      <c r="H1272" s="41"/>
      <c r="I1272" s="41"/>
    </row>
    <row r="1273" spans="1:9" ht="13.2" hidden="1">
      <c r="A1273" s="48" t="s">
        <v>133</v>
      </c>
      <c r="B1273" s="48" t="s">
        <v>3873</v>
      </c>
      <c r="C1273" s="48" t="s">
        <v>3752</v>
      </c>
      <c r="D1273" s="48" t="s">
        <v>3807</v>
      </c>
      <c r="E1273" s="45" t="s">
        <v>1088</v>
      </c>
      <c r="F1273" s="47">
        <v>2260000</v>
      </c>
      <c r="G1273" s="41"/>
      <c r="H1273" s="41"/>
      <c r="I1273" s="41"/>
    </row>
    <row r="1274" spans="1:9" ht="13.2" hidden="1">
      <c r="A1274" s="48" t="s">
        <v>133</v>
      </c>
      <c r="B1274" s="48" t="s">
        <v>3874</v>
      </c>
      <c r="C1274" s="45"/>
      <c r="D1274" s="45"/>
      <c r="E1274" s="46" t="s">
        <v>117</v>
      </c>
      <c r="F1274" s="47">
        <v>7985000</v>
      </c>
      <c r="G1274" s="41"/>
      <c r="H1274" s="41"/>
      <c r="I1274" s="41"/>
    </row>
    <row r="1275" spans="1:9" ht="26.4" hidden="1">
      <c r="A1275" s="48" t="s">
        <v>133</v>
      </c>
      <c r="B1275" s="48" t="s">
        <v>3874</v>
      </c>
      <c r="C1275" s="48" t="s">
        <v>3752</v>
      </c>
      <c r="D1275" s="45"/>
      <c r="E1275" s="49" t="s">
        <v>1076</v>
      </c>
      <c r="F1275" s="47">
        <v>7985000</v>
      </c>
      <c r="G1275" s="41"/>
      <c r="H1275" s="41"/>
      <c r="I1275" s="41"/>
    </row>
    <row r="1276" spans="1:9" ht="13.2" hidden="1">
      <c r="A1276" s="48" t="s">
        <v>133</v>
      </c>
      <c r="B1276" s="48" t="s">
        <v>3874</v>
      </c>
      <c r="C1276" s="48" t="s">
        <v>3752</v>
      </c>
      <c r="D1276" s="48" t="s">
        <v>3807</v>
      </c>
      <c r="E1276" s="45" t="s">
        <v>1088</v>
      </c>
      <c r="F1276" s="47">
        <v>7985000</v>
      </c>
      <c r="G1276" s="41"/>
      <c r="H1276" s="41"/>
      <c r="I1276" s="41"/>
    </row>
    <row r="1277" spans="1:9" ht="13.2" hidden="1">
      <c r="A1277" s="48" t="s">
        <v>133</v>
      </c>
      <c r="B1277" s="48" t="s">
        <v>3875</v>
      </c>
      <c r="C1277" s="45"/>
      <c r="D1277" s="45"/>
      <c r="E1277" s="46" t="s">
        <v>118</v>
      </c>
      <c r="F1277" s="47">
        <v>6600000</v>
      </c>
      <c r="G1277" s="41"/>
      <c r="H1277" s="41"/>
      <c r="I1277" s="41"/>
    </row>
    <row r="1278" spans="1:9" ht="26.4" hidden="1">
      <c r="A1278" s="48" t="s">
        <v>133</v>
      </c>
      <c r="B1278" s="48" t="s">
        <v>3875</v>
      </c>
      <c r="C1278" s="48" t="s">
        <v>3752</v>
      </c>
      <c r="D1278" s="45"/>
      <c r="E1278" s="49" t="s">
        <v>1076</v>
      </c>
      <c r="F1278" s="47">
        <v>6600000</v>
      </c>
      <c r="G1278" s="41"/>
      <c r="H1278" s="41"/>
      <c r="I1278" s="41"/>
    </row>
    <row r="1279" spans="1:9" ht="13.2" hidden="1">
      <c r="A1279" s="48" t="s">
        <v>133</v>
      </c>
      <c r="B1279" s="48" t="s">
        <v>3875</v>
      </c>
      <c r="C1279" s="48" t="s">
        <v>3752</v>
      </c>
      <c r="D1279" s="48" t="s">
        <v>3807</v>
      </c>
      <c r="E1279" s="45" t="s">
        <v>1088</v>
      </c>
      <c r="F1279" s="47">
        <v>6600000</v>
      </c>
      <c r="G1279" s="41"/>
      <c r="H1279" s="41"/>
      <c r="I1279" s="41"/>
    </row>
    <row r="1280" spans="1:9" ht="13.2" hidden="1">
      <c r="A1280" s="48" t="s">
        <v>133</v>
      </c>
      <c r="B1280" s="48" t="s">
        <v>3817</v>
      </c>
      <c r="C1280" s="45"/>
      <c r="D1280" s="45"/>
      <c r="E1280" s="46" t="s">
        <v>81</v>
      </c>
      <c r="F1280" s="47">
        <v>12000000</v>
      </c>
      <c r="G1280" s="41"/>
      <c r="H1280" s="41"/>
      <c r="I1280" s="41"/>
    </row>
    <row r="1281" spans="1:9" ht="26.4" hidden="1">
      <c r="A1281" s="48" t="s">
        <v>133</v>
      </c>
      <c r="B1281" s="48" t="s">
        <v>3817</v>
      </c>
      <c r="C1281" s="48" t="s">
        <v>3752</v>
      </c>
      <c r="D1281" s="45"/>
      <c r="E1281" s="49" t="s">
        <v>1076</v>
      </c>
      <c r="F1281" s="47">
        <v>12000000</v>
      </c>
      <c r="G1281" s="41"/>
      <c r="H1281" s="41"/>
      <c r="I1281" s="41"/>
    </row>
    <row r="1282" spans="1:9" ht="13.2" hidden="1">
      <c r="A1282" s="48" t="s">
        <v>133</v>
      </c>
      <c r="B1282" s="48" t="s">
        <v>3817</v>
      </c>
      <c r="C1282" s="48" t="s">
        <v>3752</v>
      </c>
      <c r="D1282" s="48" t="s">
        <v>3807</v>
      </c>
      <c r="E1282" s="45" t="s">
        <v>1088</v>
      </c>
      <c r="F1282" s="47">
        <v>12000000</v>
      </c>
      <c r="G1282" s="41"/>
      <c r="H1282" s="41"/>
      <c r="I1282" s="41"/>
    </row>
    <row r="1283" spans="1:9" ht="13.2" hidden="1">
      <c r="A1283" s="48" t="s">
        <v>133</v>
      </c>
      <c r="B1283" s="48" t="s">
        <v>3884</v>
      </c>
      <c r="C1283" s="45"/>
      <c r="D1283" s="45"/>
      <c r="E1283" s="46" t="s">
        <v>137</v>
      </c>
      <c r="F1283" s="47">
        <v>3432000</v>
      </c>
      <c r="G1283" s="41"/>
      <c r="H1283" s="41"/>
      <c r="I1283" s="41"/>
    </row>
    <row r="1284" spans="1:9" ht="26.4" hidden="1">
      <c r="A1284" s="48" t="s">
        <v>133</v>
      </c>
      <c r="B1284" s="48" t="s">
        <v>3884</v>
      </c>
      <c r="C1284" s="48" t="s">
        <v>3752</v>
      </c>
      <c r="D1284" s="45"/>
      <c r="E1284" s="49" t="s">
        <v>1076</v>
      </c>
      <c r="F1284" s="47">
        <v>3432000</v>
      </c>
      <c r="G1284" s="41"/>
      <c r="H1284" s="41"/>
      <c r="I1284" s="41"/>
    </row>
    <row r="1285" spans="1:9" ht="13.2" hidden="1">
      <c r="A1285" s="48" t="s">
        <v>133</v>
      </c>
      <c r="B1285" s="48" t="s">
        <v>3884</v>
      </c>
      <c r="C1285" s="48" t="s">
        <v>3752</v>
      </c>
      <c r="D1285" s="48" t="s">
        <v>3807</v>
      </c>
      <c r="E1285" s="45" t="s">
        <v>1088</v>
      </c>
      <c r="F1285" s="47">
        <v>3432000</v>
      </c>
      <c r="G1285" s="41"/>
      <c r="H1285" s="41"/>
      <c r="I1285" s="41"/>
    </row>
    <row r="1286" spans="1:9" ht="13.2" hidden="1">
      <c r="A1286" s="48" t="s">
        <v>133</v>
      </c>
      <c r="B1286" s="48" t="s">
        <v>3818</v>
      </c>
      <c r="C1286" s="45"/>
      <c r="D1286" s="45"/>
      <c r="E1286" s="46" t="s">
        <v>82</v>
      </c>
      <c r="F1286" s="47">
        <v>11605000</v>
      </c>
      <c r="G1286" s="41"/>
      <c r="H1286" s="41"/>
      <c r="I1286" s="41"/>
    </row>
    <row r="1287" spans="1:9" ht="26.4" hidden="1">
      <c r="A1287" s="48" t="s">
        <v>133</v>
      </c>
      <c r="B1287" s="48" t="s">
        <v>3818</v>
      </c>
      <c r="C1287" s="48" t="s">
        <v>3752</v>
      </c>
      <c r="D1287" s="45"/>
      <c r="E1287" s="49" t="s">
        <v>1076</v>
      </c>
      <c r="F1287" s="47">
        <v>11605000</v>
      </c>
      <c r="G1287" s="41"/>
      <c r="H1287" s="41"/>
      <c r="I1287" s="41"/>
    </row>
    <row r="1288" spans="1:9" ht="13.2" hidden="1">
      <c r="A1288" s="48" t="s">
        <v>133</v>
      </c>
      <c r="B1288" s="48" t="s">
        <v>3818</v>
      </c>
      <c r="C1288" s="48" t="s">
        <v>3752</v>
      </c>
      <c r="D1288" s="48" t="s">
        <v>3807</v>
      </c>
      <c r="E1288" s="45" t="s">
        <v>1088</v>
      </c>
      <c r="F1288" s="47">
        <v>11605000</v>
      </c>
      <c r="G1288" s="41"/>
      <c r="H1288" s="41"/>
      <c r="I1288" s="41"/>
    </row>
    <row r="1289" spans="1:9" ht="13.2" hidden="1">
      <c r="A1289" s="48" t="s">
        <v>133</v>
      </c>
      <c r="B1289" s="48" t="s">
        <v>3876</v>
      </c>
      <c r="C1289" s="45"/>
      <c r="D1289" s="45"/>
      <c r="E1289" s="46" t="s">
        <v>119</v>
      </c>
      <c r="F1289" s="47">
        <v>11600000</v>
      </c>
      <c r="G1289" s="41"/>
      <c r="H1289" s="41"/>
      <c r="I1289" s="41"/>
    </row>
    <row r="1290" spans="1:9" ht="26.4" hidden="1">
      <c r="A1290" s="48" t="s">
        <v>133</v>
      </c>
      <c r="B1290" s="48" t="s">
        <v>3876</v>
      </c>
      <c r="C1290" s="48" t="s">
        <v>3752</v>
      </c>
      <c r="D1290" s="45"/>
      <c r="E1290" s="49" t="s">
        <v>1076</v>
      </c>
      <c r="F1290" s="47">
        <v>11600000</v>
      </c>
      <c r="G1290" s="41"/>
      <c r="H1290" s="41"/>
      <c r="I1290" s="41"/>
    </row>
    <row r="1291" spans="1:9" ht="13.2" hidden="1">
      <c r="A1291" s="48" t="s">
        <v>133</v>
      </c>
      <c r="B1291" s="48" t="s">
        <v>3876</v>
      </c>
      <c r="C1291" s="48" t="s">
        <v>3752</v>
      </c>
      <c r="D1291" s="48" t="s">
        <v>3807</v>
      </c>
      <c r="E1291" s="45" t="s">
        <v>1088</v>
      </c>
      <c r="F1291" s="47">
        <v>11600000</v>
      </c>
      <c r="G1291" s="41"/>
      <c r="H1291" s="41"/>
      <c r="I1291" s="41"/>
    </row>
    <row r="1292" spans="1:9" ht="13.2" hidden="1">
      <c r="A1292" s="48" t="s">
        <v>133</v>
      </c>
      <c r="B1292" s="48" t="s">
        <v>3885</v>
      </c>
      <c r="C1292" s="45"/>
      <c r="D1292" s="45"/>
      <c r="E1292" s="46" t="s">
        <v>138</v>
      </c>
      <c r="F1292" s="47">
        <v>11284000</v>
      </c>
      <c r="G1292" s="41"/>
      <c r="H1292" s="41"/>
      <c r="I1292" s="41"/>
    </row>
    <row r="1293" spans="1:9" ht="26.4" hidden="1">
      <c r="A1293" s="48" t="s">
        <v>133</v>
      </c>
      <c r="B1293" s="48" t="s">
        <v>3885</v>
      </c>
      <c r="C1293" s="48" t="s">
        <v>3752</v>
      </c>
      <c r="D1293" s="45"/>
      <c r="E1293" s="49" t="s">
        <v>1076</v>
      </c>
      <c r="F1293" s="47">
        <v>11284000</v>
      </c>
      <c r="G1293" s="41"/>
      <c r="H1293" s="41"/>
      <c r="I1293" s="41"/>
    </row>
    <row r="1294" spans="1:9" ht="13.2" hidden="1">
      <c r="A1294" s="48" t="s">
        <v>133</v>
      </c>
      <c r="B1294" s="48" t="s">
        <v>3885</v>
      </c>
      <c r="C1294" s="48" t="s">
        <v>3752</v>
      </c>
      <c r="D1294" s="48" t="s">
        <v>3807</v>
      </c>
      <c r="E1294" s="45" t="s">
        <v>1088</v>
      </c>
      <c r="F1294" s="47">
        <v>11284000</v>
      </c>
      <c r="G1294" s="41"/>
      <c r="H1294" s="41"/>
      <c r="I1294" s="41"/>
    </row>
    <row r="1295" spans="1:9" ht="13.2" hidden="1">
      <c r="A1295" s="48" t="s">
        <v>133</v>
      </c>
      <c r="B1295" s="48" t="s">
        <v>3877</v>
      </c>
      <c r="C1295" s="45"/>
      <c r="D1295" s="45"/>
      <c r="E1295" s="46" t="s">
        <v>120</v>
      </c>
      <c r="F1295" s="47">
        <v>15560000</v>
      </c>
      <c r="G1295" s="41"/>
      <c r="H1295" s="41"/>
      <c r="I1295" s="41"/>
    </row>
    <row r="1296" spans="1:9" ht="26.4" hidden="1">
      <c r="A1296" s="48" t="s">
        <v>133</v>
      </c>
      <c r="B1296" s="48" t="s">
        <v>3877</v>
      </c>
      <c r="C1296" s="48" t="s">
        <v>3752</v>
      </c>
      <c r="D1296" s="45"/>
      <c r="E1296" s="49" t="s">
        <v>1076</v>
      </c>
      <c r="F1296" s="47">
        <v>15560000</v>
      </c>
      <c r="G1296" s="41"/>
      <c r="H1296" s="41"/>
      <c r="I1296" s="41"/>
    </row>
    <row r="1297" spans="1:9" ht="13.2" hidden="1">
      <c r="A1297" s="48" t="s">
        <v>133</v>
      </c>
      <c r="B1297" s="48" t="s">
        <v>3877</v>
      </c>
      <c r="C1297" s="48" t="s">
        <v>3752</v>
      </c>
      <c r="D1297" s="48" t="s">
        <v>3807</v>
      </c>
      <c r="E1297" s="45" t="s">
        <v>1088</v>
      </c>
      <c r="F1297" s="47">
        <v>15560000</v>
      </c>
      <c r="G1297" s="41"/>
      <c r="H1297" s="41"/>
      <c r="I1297" s="41"/>
    </row>
    <row r="1298" spans="1:9" ht="13.2" hidden="1">
      <c r="A1298" s="48" t="s">
        <v>133</v>
      </c>
      <c r="B1298" s="48" t="s">
        <v>3878</v>
      </c>
      <c r="C1298" s="45"/>
      <c r="D1298" s="45"/>
      <c r="E1298" s="46" t="s">
        <v>121</v>
      </c>
      <c r="F1298" s="47">
        <v>2200000</v>
      </c>
      <c r="G1298" s="41"/>
      <c r="H1298" s="41"/>
      <c r="I1298" s="41"/>
    </row>
    <row r="1299" spans="1:9" ht="26.4" hidden="1">
      <c r="A1299" s="48" t="s">
        <v>133</v>
      </c>
      <c r="B1299" s="48" t="s">
        <v>3878</v>
      </c>
      <c r="C1299" s="48" t="s">
        <v>3752</v>
      </c>
      <c r="D1299" s="45"/>
      <c r="E1299" s="49" t="s">
        <v>1076</v>
      </c>
      <c r="F1299" s="47">
        <v>2200000</v>
      </c>
      <c r="G1299" s="41"/>
      <c r="H1299" s="41"/>
      <c r="I1299" s="41"/>
    </row>
    <row r="1300" spans="1:9" ht="13.2" hidden="1">
      <c r="A1300" s="48" t="s">
        <v>133</v>
      </c>
      <c r="B1300" s="48" t="s">
        <v>3878</v>
      </c>
      <c r="C1300" s="48" t="s">
        <v>3752</v>
      </c>
      <c r="D1300" s="48" t="s">
        <v>3754</v>
      </c>
      <c r="E1300" s="45" t="s">
        <v>1088</v>
      </c>
      <c r="F1300" s="47">
        <v>2200000</v>
      </c>
      <c r="G1300" s="41"/>
      <c r="H1300" s="41"/>
      <c r="I1300" s="41"/>
    </row>
    <row r="1301" spans="1:9" ht="13.2" hidden="1">
      <c r="A1301" s="48" t="s">
        <v>133</v>
      </c>
      <c r="B1301" s="48" t="s">
        <v>3879</v>
      </c>
      <c r="C1301" s="45"/>
      <c r="D1301" s="45"/>
      <c r="E1301" s="46" t="s">
        <v>122</v>
      </c>
      <c r="F1301" s="47">
        <v>17727000</v>
      </c>
      <c r="G1301" s="41"/>
      <c r="H1301" s="41"/>
      <c r="I1301" s="41"/>
    </row>
    <row r="1302" spans="1:9" ht="26.4" hidden="1">
      <c r="A1302" s="48" t="s">
        <v>133</v>
      </c>
      <c r="B1302" s="48" t="s">
        <v>3879</v>
      </c>
      <c r="C1302" s="48" t="s">
        <v>3752</v>
      </c>
      <c r="D1302" s="45"/>
      <c r="E1302" s="49" t="s">
        <v>1076</v>
      </c>
      <c r="F1302" s="47">
        <v>17727000</v>
      </c>
      <c r="G1302" s="41"/>
      <c r="H1302" s="41"/>
      <c r="I1302" s="41"/>
    </row>
    <row r="1303" spans="1:9" ht="13.2" hidden="1">
      <c r="A1303" s="48" t="s">
        <v>133</v>
      </c>
      <c r="B1303" s="48" t="s">
        <v>3879</v>
      </c>
      <c r="C1303" s="48" t="s">
        <v>3752</v>
      </c>
      <c r="D1303" s="48" t="s">
        <v>3807</v>
      </c>
      <c r="E1303" s="45" t="s">
        <v>1088</v>
      </c>
      <c r="F1303" s="47">
        <v>17727000</v>
      </c>
      <c r="G1303" s="41"/>
      <c r="H1303" s="41"/>
      <c r="I1303" s="41"/>
    </row>
    <row r="1304" spans="1:9" ht="13.2" hidden="1">
      <c r="A1304" s="48" t="s">
        <v>133</v>
      </c>
      <c r="B1304" s="48" t="s">
        <v>3886</v>
      </c>
      <c r="C1304" s="45"/>
      <c r="D1304" s="45"/>
      <c r="E1304" s="46" t="s">
        <v>139</v>
      </c>
      <c r="F1304" s="47">
        <v>17808000</v>
      </c>
      <c r="G1304" s="41"/>
      <c r="H1304" s="41"/>
      <c r="I1304" s="41"/>
    </row>
    <row r="1305" spans="1:9" ht="26.4" hidden="1">
      <c r="A1305" s="48" t="s">
        <v>133</v>
      </c>
      <c r="B1305" s="48" t="s">
        <v>3886</v>
      </c>
      <c r="C1305" s="48" t="s">
        <v>3752</v>
      </c>
      <c r="D1305" s="45"/>
      <c r="E1305" s="49" t="s">
        <v>1076</v>
      </c>
      <c r="F1305" s="47">
        <v>17808000</v>
      </c>
      <c r="G1305" s="41"/>
      <c r="H1305" s="41"/>
      <c r="I1305" s="41"/>
    </row>
    <row r="1306" spans="1:9" ht="13.2" hidden="1">
      <c r="A1306" s="48" t="s">
        <v>133</v>
      </c>
      <c r="B1306" s="48" t="s">
        <v>3886</v>
      </c>
      <c r="C1306" s="48" t="s">
        <v>3752</v>
      </c>
      <c r="D1306" s="48" t="s">
        <v>3807</v>
      </c>
      <c r="E1306" s="45" t="s">
        <v>1088</v>
      </c>
      <c r="F1306" s="47">
        <v>17808000</v>
      </c>
      <c r="G1306" s="41"/>
      <c r="H1306" s="41"/>
      <c r="I1306" s="41"/>
    </row>
    <row r="1307" spans="1:9" ht="13.2" hidden="1">
      <c r="A1307" s="48" t="s">
        <v>133</v>
      </c>
      <c r="B1307" s="48" t="s">
        <v>3887</v>
      </c>
      <c r="C1307" s="45"/>
      <c r="D1307" s="45"/>
      <c r="E1307" s="46" t="s">
        <v>140</v>
      </c>
      <c r="F1307" s="47">
        <v>3000000</v>
      </c>
      <c r="G1307" s="41"/>
      <c r="H1307" s="41"/>
      <c r="I1307" s="41"/>
    </row>
    <row r="1308" spans="1:9" ht="26.4" hidden="1">
      <c r="A1308" s="48" t="s">
        <v>133</v>
      </c>
      <c r="B1308" s="48" t="s">
        <v>3887</v>
      </c>
      <c r="C1308" s="48" t="s">
        <v>3752</v>
      </c>
      <c r="D1308" s="45"/>
      <c r="E1308" s="49" t="s">
        <v>1076</v>
      </c>
      <c r="F1308" s="47">
        <v>3000000</v>
      </c>
      <c r="G1308" s="41"/>
      <c r="H1308" s="41"/>
      <c r="I1308" s="41"/>
    </row>
    <row r="1309" spans="1:9" ht="13.2" hidden="1">
      <c r="A1309" s="48" t="s">
        <v>133</v>
      </c>
      <c r="B1309" s="48" t="s">
        <v>3887</v>
      </c>
      <c r="C1309" s="48" t="s">
        <v>3752</v>
      </c>
      <c r="D1309" s="48" t="s">
        <v>3807</v>
      </c>
      <c r="E1309" s="45" t="s">
        <v>1088</v>
      </c>
      <c r="F1309" s="47">
        <v>3000000</v>
      </c>
      <c r="G1309" s="41"/>
      <c r="H1309" s="41"/>
      <c r="I1309" s="41"/>
    </row>
    <row r="1310" spans="1:9" ht="13.2" hidden="1">
      <c r="A1310" s="48" t="s">
        <v>133</v>
      </c>
      <c r="B1310" s="48" t="s">
        <v>3880</v>
      </c>
      <c r="C1310" s="45"/>
      <c r="D1310" s="45"/>
      <c r="E1310" s="46" t="s">
        <v>123</v>
      </c>
      <c r="F1310" s="47">
        <v>12000000</v>
      </c>
      <c r="G1310" s="41"/>
      <c r="H1310" s="41"/>
      <c r="I1310" s="41"/>
    </row>
    <row r="1311" spans="1:9" ht="26.4" hidden="1">
      <c r="A1311" s="48" t="s">
        <v>133</v>
      </c>
      <c r="B1311" s="48" t="s">
        <v>3880</v>
      </c>
      <c r="C1311" s="48" t="s">
        <v>3752</v>
      </c>
      <c r="D1311" s="45"/>
      <c r="E1311" s="49" t="s">
        <v>1076</v>
      </c>
      <c r="F1311" s="47">
        <v>12000000</v>
      </c>
      <c r="G1311" s="41"/>
      <c r="H1311" s="41"/>
      <c r="I1311" s="41"/>
    </row>
    <row r="1312" spans="1:9" ht="13.2" hidden="1">
      <c r="A1312" s="48" t="s">
        <v>133</v>
      </c>
      <c r="B1312" s="48" t="s">
        <v>3880</v>
      </c>
      <c r="C1312" s="48" t="s">
        <v>3752</v>
      </c>
      <c r="D1312" s="48" t="s">
        <v>3807</v>
      </c>
      <c r="E1312" s="45" t="s">
        <v>1088</v>
      </c>
      <c r="F1312" s="47">
        <v>12000000</v>
      </c>
      <c r="G1312" s="41"/>
      <c r="H1312" s="41"/>
      <c r="I1312" s="41"/>
    </row>
    <row r="1313" spans="1:9" ht="13.2">
      <c r="A1313" s="48" t="s">
        <v>141</v>
      </c>
      <c r="B1313" s="45"/>
      <c r="C1313" s="45"/>
      <c r="D1313" s="45"/>
      <c r="E1313" s="46" t="s">
        <v>142</v>
      </c>
      <c r="F1313" s="47">
        <v>2087395000</v>
      </c>
      <c r="G1313" s="41"/>
      <c r="H1313" s="41"/>
      <c r="I1313" s="41"/>
    </row>
    <row r="1314" spans="1:9" ht="13.2" hidden="1">
      <c r="A1314" s="48" t="s">
        <v>141</v>
      </c>
      <c r="B1314" s="48" t="s">
        <v>3725</v>
      </c>
      <c r="C1314" s="45"/>
      <c r="D1314" s="45"/>
      <c r="E1314" s="46" t="s">
        <v>75</v>
      </c>
      <c r="F1314" s="47">
        <v>130000000</v>
      </c>
      <c r="G1314" s="41"/>
      <c r="H1314" s="41"/>
      <c r="I1314" s="41"/>
    </row>
    <row r="1315" spans="1:9" ht="13.2" hidden="1">
      <c r="A1315" s="48" t="s">
        <v>141</v>
      </c>
      <c r="B1315" s="48" t="s">
        <v>3725</v>
      </c>
      <c r="C1315" s="48" t="s">
        <v>3733</v>
      </c>
      <c r="D1315" s="45"/>
      <c r="E1315" s="49" t="s">
        <v>1089</v>
      </c>
      <c r="F1315" s="47">
        <v>130000000</v>
      </c>
      <c r="G1315" s="41"/>
      <c r="H1315" s="41"/>
      <c r="I1315" s="41"/>
    </row>
    <row r="1316" spans="1:9" ht="26.4" hidden="1">
      <c r="A1316" s="48" t="s">
        <v>141</v>
      </c>
      <c r="B1316" s="48" t="s">
        <v>3725</v>
      </c>
      <c r="C1316" s="48" t="s">
        <v>3733</v>
      </c>
      <c r="D1316" s="48" t="s">
        <v>3729</v>
      </c>
      <c r="E1316" s="45" t="s">
        <v>1090</v>
      </c>
      <c r="F1316" s="47">
        <v>50000000</v>
      </c>
      <c r="G1316" s="41"/>
      <c r="H1316" s="41"/>
      <c r="I1316" s="41"/>
    </row>
    <row r="1317" spans="1:9" ht="26.4" hidden="1">
      <c r="A1317" s="48" t="s">
        <v>141</v>
      </c>
      <c r="B1317" s="48" t="s">
        <v>3725</v>
      </c>
      <c r="C1317" s="48" t="s">
        <v>3733</v>
      </c>
      <c r="D1317" s="48" t="s">
        <v>3731</v>
      </c>
      <c r="E1317" s="45" t="s">
        <v>1091</v>
      </c>
      <c r="F1317" s="47">
        <v>30000000</v>
      </c>
      <c r="G1317" s="41"/>
      <c r="H1317" s="41"/>
      <c r="I1317" s="41"/>
    </row>
    <row r="1318" spans="1:9" ht="26.4" hidden="1">
      <c r="A1318" s="48" t="s">
        <v>141</v>
      </c>
      <c r="B1318" s="48" t="s">
        <v>3725</v>
      </c>
      <c r="C1318" s="48" t="s">
        <v>3733</v>
      </c>
      <c r="D1318" s="48" t="s">
        <v>3753</v>
      </c>
      <c r="E1318" s="45" t="s">
        <v>1092</v>
      </c>
      <c r="F1318" s="47">
        <v>50000000</v>
      </c>
      <c r="G1318" s="41"/>
      <c r="H1318" s="41"/>
      <c r="I1318" s="41"/>
    </row>
    <row r="1319" spans="1:9" ht="13.2" hidden="1">
      <c r="A1319" s="48" t="s">
        <v>141</v>
      </c>
      <c r="B1319" s="48" t="s">
        <v>3817</v>
      </c>
      <c r="C1319" s="45"/>
      <c r="D1319" s="45"/>
      <c r="E1319" s="46" t="s">
        <v>81</v>
      </c>
      <c r="F1319" s="47">
        <v>15000000</v>
      </c>
      <c r="G1319" s="41"/>
      <c r="H1319" s="41"/>
      <c r="I1319" s="41"/>
    </row>
    <row r="1320" spans="1:9" ht="13.2" hidden="1">
      <c r="A1320" s="48" t="s">
        <v>141</v>
      </c>
      <c r="B1320" s="48" t="s">
        <v>3817</v>
      </c>
      <c r="C1320" s="48" t="s">
        <v>3745</v>
      </c>
      <c r="D1320" s="45"/>
      <c r="E1320" s="49" t="s">
        <v>1093</v>
      </c>
      <c r="F1320" s="47">
        <v>15000000</v>
      </c>
      <c r="G1320" s="41"/>
      <c r="H1320" s="41"/>
      <c r="I1320" s="41"/>
    </row>
    <row r="1321" spans="1:9" ht="26.4" hidden="1">
      <c r="A1321" s="48" t="s">
        <v>141</v>
      </c>
      <c r="B1321" s="48" t="s">
        <v>3817</v>
      </c>
      <c r="C1321" s="48" t="s">
        <v>3745</v>
      </c>
      <c r="D1321" s="48" t="s">
        <v>3743</v>
      </c>
      <c r="E1321" s="45" t="s">
        <v>1094</v>
      </c>
      <c r="F1321" s="47">
        <v>15000000</v>
      </c>
      <c r="G1321" s="41"/>
      <c r="H1321" s="41"/>
      <c r="I1321" s="41"/>
    </row>
    <row r="1322" spans="1:9" ht="13.2" hidden="1">
      <c r="A1322" s="48" t="s">
        <v>141</v>
      </c>
      <c r="B1322" s="48" t="s">
        <v>3863</v>
      </c>
      <c r="C1322" s="45"/>
      <c r="D1322" s="45"/>
      <c r="E1322" s="46" t="s">
        <v>98</v>
      </c>
      <c r="F1322" s="47">
        <v>1942395000</v>
      </c>
      <c r="G1322" s="41"/>
      <c r="H1322" s="41"/>
      <c r="I1322" s="41"/>
    </row>
    <row r="1323" spans="1:9" ht="13.2" hidden="1">
      <c r="A1323" s="48" t="s">
        <v>141</v>
      </c>
      <c r="B1323" s="48" t="s">
        <v>3863</v>
      </c>
      <c r="C1323" s="48" t="s">
        <v>3745</v>
      </c>
      <c r="D1323" s="45"/>
      <c r="E1323" s="49" t="s">
        <v>1093</v>
      </c>
      <c r="F1323" s="47">
        <v>40000000</v>
      </c>
      <c r="G1323" s="41"/>
      <c r="H1323" s="41"/>
      <c r="I1323" s="41"/>
    </row>
    <row r="1324" spans="1:9" ht="13.2" hidden="1">
      <c r="A1324" s="48" t="s">
        <v>141</v>
      </c>
      <c r="B1324" s="48" t="s">
        <v>3863</v>
      </c>
      <c r="C1324" s="48" t="s">
        <v>3745</v>
      </c>
      <c r="D1324" s="48" t="s">
        <v>3726</v>
      </c>
      <c r="E1324" s="45" t="s">
        <v>1095</v>
      </c>
      <c r="F1324" s="47">
        <v>40000000</v>
      </c>
      <c r="G1324" s="41"/>
      <c r="H1324" s="41"/>
      <c r="I1324" s="41"/>
    </row>
    <row r="1325" spans="1:9" ht="13.2" hidden="1">
      <c r="A1325" s="48" t="s">
        <v>141</v>
      </c>
      <c r="B1325" s="48" t="s">
        <v>3863</v>
      </c>
      <c r="C1325" s="48" t="s">
        <v>3752</v>
      </c>
      <c r="D1325" s="45"/>
      <c r="E1325" s="49" t="s">
        <v>1096</v>
      </c>
      <c r="F1325" s="47">
        <v>304000000</v>
      </c>
      <c r="G1325" s="41"/>
      <c r="H1325" s="41"/>
      <c r="I1325" s="41"/>
    </row>
    <row r="1326" spans="1:9" ht="13.2" hidden="1">
      <c r="A1326" s="48" t="s">
        <v>141</v>
      </c>
      <c r="B1326" s="48" t="s">
        <v>3863</v>
      </c>
      <c r="C1326" s="48" t="s">
        <v>3752</v>
      </c>
      <c r="D1326" s="48" t="s">
        <v>3804</v>
      </c>
      <c r="E1326" s="45" t="s">
        <v>1097</v>
      </c>
      <c r="F1326" s="47">
        <v>15000000</v>
      </c>
      <c r="G1326" s="41"/>
      <c r="H1326" s="41"/>
      <c r="I1326" s="41"/>
    </row>
    <row r="1327" spans="1:9" ht="13.2" hidden="1">
      <c r="A1327" s="48" t="s">
        <v>141</v>
      </c>
      <c r="B1327" s="48" t="s">
        <v>3863</v>
      </c>
      <c r="C1327" s="48" t="s">
        <v>3752</v>
      </c>
      <c r="D1327" s="48" t="s">
        <v>3728</v>
      </c>
      <c r="E1327" s="45" t="s">
        <v>1098</v>
      </c>
      <c r="F1327" s="47">
        <v>30000000</v>
      </c>
      <c r="G1327" s="41"/>
      <c r="H1327" s="41"/>
      <c r="I1327" s="41"/>
    </row>
    <row r="1328" spans="1:9" ht="13.2" hidden="1">
      <c r="A1328" s="48" t="s">
        <v>141</v>
      </c>
      <c r="B1328" s="48" t="s">
        <v>3863</v>
      </c>
      <c r="C1328" s="48" t="s">
        <v>3752</v>
      </c>
      <c r="D1328" s="48" t="s">
        <v>3735</v>
      </c>
      <c r="E1328" s="45" t="s">
        <v>1099</v>
      </c>
      <c r="F1328" s="47">
        <v>35000000</v>
      </c>
      <c r="G1328" s="41"/>
      <c r="H1328" s="41"/>
      <c r="I1328" s="41"/>
    </row>
    <row r="1329" spans="1:9" ht="13.2" hidden="1">
      <c r="A1329" s="48" t="s">
        <v>141</v>
      </c>
      <c r="B1329" s="48" t="s">
        <v>3863</v>
      </c>
      <c r="C1329" s="48" t="s">
        <v>3752</v>
      </c>
      <c r="D1329" s="48" t="s">
        <v>3745</v>
      </c>
      <c r="E1329" s="45" t="s">
        <v>1100</v>
      </c>
      <c r="F1329" s="47">
        <v>150000000</v>
      </c>
      <c r="G1329" s="41"/>
      <c r="H1329" s="41"/>
      <c r="I1329" s="41"/>
    </row>
    <row r="1330" spans="1:9" ht="26.4" hidden="1">
      <c r="A1330" s="48" t="s">
        <v>141</v>
      </c>
      <c r="B1330" s="48" t="s">
        <v>3863</v>
      </c>
      <c r="C1330" s="48" t="s">
        <v>3752</v>
      </c>
      <c r="D1330" s="48" t="s">
        <v>3752</v>
      </c>
      <c r="E1330" s="45" t="s">
        <v>1101</v>
      </c>
      <c r="F1330" s="47">
        <v>50000000</v>
      </c>
      <c r="G1330" s="41"/>
      <c r="H1330" s="41"/>
      <c r="I1330" s="41"/>
    </row>
    <row r="1331" spans="1:9" ht="13.2" hidden="1">
      <c r="A1331" s="48" t="s">
        <v>141</v>
      </c>
      <c r="B1331" s="48" t="s">
        <v>3863</v>
      </c>
      <c r="C1331" s="48" t="s">
        <v>3752</v>
      </c>
      <c r="D1331" s="48" t="s">
        <v>3734</v>
      </c>
      <c r="E1331" s="45" t="s">
        <v>1102</v>
      </c>
      <c r="F1331" s="47">
        <v>24000000</v>
      </c>
      <c r="G1331" s="41"/>
      <c r="H1331" s="41"/>
      <c r="I1331" s="41"/>
    </row>
    <row r="1332" spans="1:9" ht="13.2" hidden="1">
      <c r="A1332" s="48" t="s">
        <v>141</v>
      </c>
      <c r="B1332" s="48" t="s">
        <v>3863</v>
      </c>
      <c r="C1332" s="48" t="s">
        <v>3733</v>
      </c>
      <c r="D1332" s="45"/>
      <c r="E1332" s="49" t="s">
        <v>1089</v>
      </c>
      <c r="F1332" s="47">
        <v>1438395000</v>
      </c>
      <c r="G1332" s="41"/>
      <c r="H1332" s="41"/>
      <c r="I1332" s="41"/>
    </row>
    <row r="1333" spans="1:9" ht="13.2" hidden="1">
      <c r="A1333" s="48" t="s">
        <v>141</v>
      </c>
      <c r="B1333" s="48" t="s">
        <v>3863</v>
      </c>
      <c r="C1333" s="48" t="s">
        <v>3733</v>
      </c>
      <c r="D1333" s="48" t="s">
        <v>3726</v>
      </c>
      <c r="E1333" s="45" t="s">
        <v>1103</v>
      </c>
      <c r="F1333" s="47">
        <v>240000000</v>
      </c>
      <c r="G1333" s="41"/>
      <c r="H1333" s="41"/>
      <c r="I1333" s="41"/>
    </row>
    <row r="1334" spans="1:9" ht="13.2" hidden="1">
      <c r="A1334" s="48" t="s">
        <v>141</v>
      </c>
      <c r="B1334" s="48" t="s">
        <v>3863</v>
      </c>
      <c r="C1334" s="48" t="s">
        <v>3733</v>
      </c>
      <c r="D1334" s="48" t="s">
        <v>3743</v>
      </c>
      <c r="E1334" s="45" t="s">
        <v>1104</v>
      </c>
      <c r="F1334" s="47">
        <v>72195000</v>
      </c>
      <c r="G1334" s="41"/>
      <c r="H1334" s="41"/>
      <c r="I1334" s="41"/>
    </row>
    <row r="1335" spans="1:9" ht="13.2" hidden="1">
      <c r="A1335" s="48" t="s">
        <v>141</v>
      </c>
      <c r="B1335" s="48" t="s">
        <v>3863</v>
      </c>
      <c r="C1335" s="48" t="s">
        <v>3733</v>
      </c>
      <c r="D1335" s="48" t="s">
        <v>3805</v>
      </c>
      <c r="E1335" s="45" t="s">
        <v>1105</v>
      </c>
      <c r="F1335" s="47">
        <v>150000000</v>
      </c>
      <c r="G1335" s="41"/>
      <c r="H1335" s="41"/>
      <c r="I1335" s="41"/>
    </row>
    <row r="1336" spans="1:9" ht="13.2" hidden="1">
      <c r="A1336" s="48" t="s">
        <v>141</v>
      </c>
      <c r="B1336" s="48" t="s">
        <v>3863</v>
      </c>
      <c r="C1336" s="48" t="s">
        <v>3733</v>
      </c>
      <c r="D1336" s="48" t="s">
        <v>3736</v>
      </c>
      <c r="E1336" s="45" t="s">
        <v>1106</v>
      </c>
      <c r="F1336" s="47">
        <v>50000000</v>
      </c>
      <c r="G1336" s="41"/>
      <c r="H1336" s="41"/>
      <c r="I1336" s="41"/>
    </row>
    <row r="1337" spans="1:9" ht="13.2" hidden="1">
      <c r="A1337" s="48" t="s">
        <v>141</v>
      </c>
      <c r="B1337" s="48" t="s">
        <v>3863</v>
      </c>
      <c r="C1337" s="48" t="s">
        <v>3733</v>
      </c>
      <c r="D1337" s="48" t="s">
        <v>3732</v>
      </c>
      <c r="E1337" s="45" t="s">
        <v>1107</v>
      </c>
      <c r="F1337" s="47">
        <v>200000000</v>
      </c>
      <c r="G1337" s="41"/>
      <c r="H1337" s="41"/>
      <c r="I1337" s="41"/>
    </row>
    <row r="1338" spans="1:9" ht="13.2" hidden="1">
      <c r="A1338" s="48" t="s">
        <v>141</v>
      </c>
      <c r="B1338" s="48" t="s">
        <v>3863</v>
      </c>
      <c r="C1338" s="48" t="s">
        <v>3733</v>
      </c>
      <c r="D1338" s="48" t="s">
        <v>3745</v>
      </c>
      <c r="E1338" s="45" t="s">
        <v>1108</v>
      </c>
      <c r="F1338" s="47">
        <v>200000000</v>
      </c>
      <c r="G1338" s="41"/>
      <c r="H1338" s="41"/>
      <c r="I1338" s="41"/>
    </row>
    <row r="1339" spans="1:9" ht="13.2" hidden="1">
      <c r="A1339" s="48" t="s">
        <v>141</v>
      </c>
      <c r="B1339" s="48" t="s">
        <v>3863</v>
      </c>
      <c r="C1339" s="48" t="s">
        <v>3733</v>
      </c>
      <c r="D1339" s="48" t="s">
        <v>3752</v>
      </c>
      <c r="E1339" s="45" t="s">
        <v>1109</v>
      </c>
      <c r="F1339" s="47">
        <v>326200000</v>
      </c>
      <c r="G1339" s="41"/>
      <c r="H1339" s="41"/>
      <c r="I1339" s="41"/>
    </row>
    <row r="1340" spans="1:9" ht="13.2" hidden="1">
      <c r="A1340" s="48" t="s">
        <v>141</v>
      </c>
      <c r="B1340" s="48" t="s">
        <v>3863</v>
      </c>
      <c r="C1340" s="48" t="s">
        <v>3733</v>
      </c>
      <c r="D1340" s="48" t="s">
        <v>3806</v>
      </c>
      <c r="E1340" s="45" t="s">
        <v>1110</v>
      </c>
      <c r="F1340" s="47">
        <v>50000000</v>
      </c>
      <c r="G1340" s="41"/>
      <c r="H1340" s="41"/>
      <c r="I1340" s="41"/>
    </row>
    <row r="1341" spans="1:9" ht="13.2" hidden="1">
      <c r="A1341" s="48" t="s">
        <v>141</v>
      </c>
      <c r="B1341" s="48" t="s">
        <v>3863</v>
      </c>
      <c r="C1341" s="48" t="s">
        <v>3733</v>
      </c>
      <c r="D1341" s="48" t="s">
        <v>3754</v>
      </c>
      <c r="E1341" s="45" t="s">
        <v>1111</v>
      </c>
      <c r="F1341" s="47">
        <v>150000000</v>
      </c>
      <c r="G1341" s="41"/>
      <c r="H1341" s="41"/>
      <c r="I1341" s="41"/>
    </row>
    <row r="1342" spans="1:9" ht="26.4" hidden="1">
      <c r="A1342" s="48" t="s">
        <v>141</v>
      </c>
      <c r="B1342" s="48" t="s">
        <v>3863</v>
      </c>
      <c r="C1342" s="48" t="s">
        <v>3734</v>
      </c>
      <c r="D1342" s="45"/>
      <c r="E1342" s="49" t="s">
        <v>1112</v>
      </c>
      <c r="F1342" s="47">
        <v>160000000</v>
      </c>
      <c r="G1342" s="41"/>
      <c r="H1342" s="41"/>
      <c r="I1342" s="41"/>
    </row>
    <row r="1343" spans="1:9" ht="26.4" hidden="1">
      <c r="A1343" s="48" t="s">
        <v>141</v>
      </c>
      <c r="B1343" s="48" t="s">
        <v>3863</v>
      </c>
      <c r="C1343" s="48" t="s">
        <v>3734</v>
      </c>
      <c r="D1343" s="48" t="s">
        <v>3744</v>
      </c>
      <c r="E1343" s="45" t="s">
        <v>1113</v>
      </c>
      <c r="F1343" s="47">
        <v>160000000</v>
      </c>
      <c r="G1343" s="41"/>
      <c r="H1343" s="41"/>
      <c r="I1343" s="41"/>
    </row>
    <row r="1344" spans="1:9" ht="13.2">
      <c r="A1344" s="48" t="s">
        <v>143</v>
      </c>
      <c r="B1344" s="45"/>
      <c r="C1344" s="45"/>
      <c r="D1344" s="45"/>
      <c r="E1344" s="46" t="s">
        <v>144</v>
      </c>
      <c r="F1344" s="47">
        <v>2668185500</v>
      </c>
      <c r="G1344" s="41"/>
      <c r="H1344" s="41"/>
      <c r="I1344" s="41"/>
    </row>
    <row r="1345" spans="1:9" ht="13.2" hidden="1">
      <c r="A1345" s="48" t="s">
        <v>143</v>
      </c>
      <c r="B1345" s="48" t="s">
        <v>3725</v>
      </c>
      <c r="C1345" s="45"/>
      <c r="D1345" s="45"/>
      <c r="E1345" s="46" t="s">
        <v>75</v>
      </c>
      <c r="F1345" s="47">
        <v>2176658000</v>
      </c>
      <c r="G1345" s="41"/>
      <c r="H1345" s="41"/>
      <c r="I1345" s="41"/>
    </row>
    <row r="1346" spans="1:9" ht="13.2" hidden="1">
      <c r="A1346" s="48" t="s">
        <v>143</v>
      </c>
      <c r="B1346" s="48" t="s">
        <v>3725</v>
      </c>
      <c r="C1346" s="48" t="s">
        <v>3752</v>
      </c>
      <c r="D1346" s="45"/>
      <c r="E1346" s="49" t="s">
        <v>1114</v>
      </c>
      <c r="F1346" s="47">
        <v>145000000</v>
      </c>
      <c r="G1346" s="41"/>
      <c r="H1346" s="41"/>
      <c r="I1346" s="41"/>
    </row>
    <row r="1347" spans="1:9" ht="13.2" hidden="1">
      <c r="A1347" s="48" t="s">
        <v>143</v>
      </c>
      <c r="B1347" s="48" t="s">
        <v>3725</v>
      </c>
      <c r="C1347" s="48" t="s">
        <v>3752</v>
      </c>
      <c r="D1347" s="48" t="s">
        <v>3732</v>
      </c>
      <c r="E1347" s="45" t="s">
        <v>1115</v>
      </c>
      <c r="F1347" s="47">
        <v>40000000</v>
      </c>
      <c r="G1347" s="41"/>
      <c r="H1347" s="41"/>
      <c r="I1347" s="41"/>
    </row>
    <row r="1348" spans="1:9" ht="26.4" hidden="1">
      <c r="A1348" s="48" t="s">
        <v>143</v>
      </c>
      <c r="B1348" s="48" t="s">
        <v>3725</v>
      </c>
      <c r="C1348" s="48" t="s">
        <v>3752</v>
      </c>
      <c r="D1348" s="48" t="s">
        <v>3752</v>
      </c>
      <c r="E1348" s="45" t="s">
        <v>1116</v>
      </c>
      <c r="F1348" s="47">
        <v>25000000</v>
      </c>
      <c r="G1348" s="41"/>
      <c r="H1348" s="41"/>
      <c r="I1348" s="41"/>
    </row>
    <row r="1349" spans="1:9" ht="26.4" hidden="1">
      <c r="A1349" s="48" t="s">
        <v>143</v>
      </c>
      <c r="B1349" s="48" t="s">
        <v>3725</v>
      </c>
      <c r="C1349" s="48" t="s">
        <v>3752</v>
      </c>
      <c r="D1349" s="48" t="s">
        <v>3733</v>
      </c>
      <c r="E1349" s="45" t="s">
        <v>1117</v>
      </c>
      <c r="F1349" s="47">
        <v>25000000</v>
      </c>
      <c r="G1349" s="41"/>
      <c r="H1349" s="41"/>
      <c r="I1349" s="41"/>
    </row>
    <row r="1350" spans="1:9" ht="26.4" hidden="1">
      <c r="A1350" s="48" t="s">
        <v>143</v>
      </c>
      <c r="B1350" s="48" t="s">
        <v>3725</v>
      </c>
      <c r="C1350" s="48" t="s">
        <v>3752</v>
      </c>
      <c r="D1350" s="48" t="s">
        <v>3734</v>
      </c>
      <c r="E1350" s="51" t="s">
        <v>1118</v>
      </c>
      <c r="F1350" s="47">
        <v>25000000</v>
      </c>
      <c r="G1350" s="41"/>
      <c r="H1350" s="41"/>
      <c r="I1350" s="41"/>
    </row>
    <row r="1351" spans="1:9" ht="39.6" hidden="1">
      <c r="A1351" s="48" t="s">
        <v>143</v>
      </c>
      <c r="B1351" s="48" t="s">
        <v>3725</v>
      </c>
      <c r="C1351" s="48" t="s">
        <v>3752</v>
      </c>
      <c r="D1351" s="48" t="s">
        <v>3806</v>
      </c>
      <c r="E1351" s="51" t="s">
        <v>1119</v>
      </c>
      <c r="F1351" s="47">
        <v>30000000</v>
      </c>
      <c r="G1351" s="41"/>
      <c r="H1351" s="41"/>
      <c r="I1351" s="41"/>
    </row>
    <row r="1352" spans="1:9" ht="26.4" hidden="1">
      <c r="A1352" s="48" t="s">
        <v>143</v>
      </c>
      <c r="B1352" s="48" t="s">
        <v>3725</v>
      </c>
      <c r="C1352" s="48" t="s">
        <v>3754</v>
      </c>
      <c r="D1352" s="45"/>
      <c r="E1352" s="49" t="s">
        <v>1120</v>
      </c>
      <c r="F1352" s="47">
        <v>2031658000</v>
      </c>
      <c r="G1352" s="41"/>
      <c r="H1352" s="41"/>
      <c r="I1352" s="41"/>
    </row>
    <row r="1353" spans="1:9" ht="26.4" hidden="1">
      <c r="A1353" s="48" t="s">
        <v>143</v>
      </c>
      <c r="B1353" s="48" t="s">
        <v>3725</v>
      </c>
      <c r="C1353" s="48" t="s">
        <v>3754</v>
      </c>
      <c r="D1353" s="48" t="s">
        <v>3804</v>
      </c>
      <c r="E1353" s="45" t="s">
        <v>1121</v>
      </c>
      <c r="F1353" s="47">
        <v>100000000</v>
      </c>
      <c r="G1353" s="41"/>
      <c r="H1353" s="41"/>
      <c r="I1353" s="41"/>
    </row>
    <row r="1354" spans="1:9" ht="13.2" hidden="1">
      <c r="A1354" s="48" t="s">
        <v>143</v>
      </c>
      <c r="B1354" s="48" t="s">
        <v>3725</v>
      </c>
      <c r="C1354" s="48" t="s">
        <v>3754</v>
      </c>
      <c r="D1354" s="48" t="s">
        <v>3806</v>
      </c>
      <c r="E1354" s="45" t="s">
        <v>1122</v>
      </c>
      <c r="F1354" s="47">
        <v>230000000</v>
      </c>
      <c r="G1354" s="41"/>
      <c r="H1354" s="41"/>
      <c r="I1354" s="41"/>
    </row>
    <row r="1355" spans="1:9" ht="13.2" hidden="1">
      <c r="A1355" s="48" t="s">
        <v>143</v>
      </c>
      <c r="B1355" s="48" t="s">
        <v>3725</v>
      </c>
      <c r="C1355" s="48" t="s">
        <v>3754</v>
      </c>
      <c r="D1355" s="48" t="s">
        <v>3754</v>
      </c>
      <c r="E1355" s="45" t="s">
        <v>1123</v>
      </c>
      <c r="F1355" s="47">
        <v>145500000</v>
      </c>
      <c r="G1355" s="41"/>
      <c r="H1355" s="41"/>
      <c r="I1355" s="41"/>
    </row>
    <row r="1356" spans="1:9" ht="26.4" hidden="1">
      <c r="A1356" s="48" t="s">
        <v>143</v>
      </c>
      <c r="B1356" s="48" t="s">
        <v>3725</v>
      </c>
      <c r="C1356" s="48" t="s">
        <v>3754</v>
      </c>
      <c r="D1356" s="48" t="s">
        <v>3807</v>
      </c>
      <c r="E1356" s="45" t="s">
        <v>1124</v>
      </c>
      <c r="F1356" s="47">
        <v>97000000</v>
      </c>
      <c r="G1356" s="41"/>
      <c r="H1356" s="41"/>
      <c r="I1356" s="41"/>
    </row>
    <row r="1357" spans="1:9" ht="26.4" hidden="1">
      <c r="A1357" s="48" t="s">
        <v>143</v>
      </c>
      <c r="B1357" s="48" t="s">
        <v>3725</v>
      </c>
      <c r="C1357" s="48" t="s">
        <v>3754</v>
      </c>
      <c r="D1357" s="48" t="s">
        <v>3755</v>
      </c>
      <c r="E1357" s="45" t="s">
        <v>1125</v>
      </c>
      <c r="F1357" s="47">
        <v>40000000</v>
      </c>
      <c r="G1357" s="41"/>
      <c r="H1357" s="41"/>
      <c r="I1357" s="41"/>
    </row>
    <row r="1358" spans="1:9" ht="26.4" hidden="1">
      <c r="A1358" s="48" t="s">
        <v>143</v>
      </c>
      <c r="B1358" s="48" t="s">
        <v>3725</v>
      </c>
      <c r="C1358" s="48" t="s">
        <v>3754</v>
      </c>
      <c r="D1358" s="48" t="s">
        <v>3738</v>
      </c>
      <c r="E1358" s="45" t="s">
        <v>1126</v>
      </c>
      <c r="F1358" s="47">
        <v>131000000</v>
      </c>
      <c r="G1358" s="41"/>
      <c r="H1358" s="41"/>
      <c r="I1358" s="41"/>
    </row>
    <row r="1359" spans="1:9" ht="26.4" hidden="1">
      <c r="A1359" s="48" t="s">
        <v>143</v>
      </c>
      <c r="B1359" s="48" t="s">
        <v>3725</v>
      </c>
      <c r="C1359" s="48" t="s">
        <v>3754</v>
      </c>
      <c r="D1359" s="48" t="s">
        <v>3756</v>
      </c>
      <c r="E1359" s="45" t="s">
        <v>1127</v>
      </c>
      <c r="F1359" s="47">
        <v>500000000</v>
      </c>
      <c r="G1359" s="41"/>
      <c r="H1359" s="41"/>
      <c r="I1359" s="41"/>
    </row>
    <row r="1360" spans="1:9" ht="26.4" hidden="1">
      <c r="A1360" s="48" t="s">
        <v>143</v>
      </c>
      <c r="B1360" s="48" t="s">
        <v>3725</v>
      </c>
      <c r="C1360" s="48" t="s">
        <v>3754</v>
      </c>
      <c r="D1360" s="48" t="s">
        <v>3740</v>
      </c>
      <c r="E1360" s="51" t="s">
        <v>1128</v>
      </c>
      <c r="F1360" s="47">
        <v>44220000</v>
      </c>
      <c r="G1360" s="41"/>
      <c r="H1360" s="41"/>
      <c r="I1360" s="41"/>
    </row>
    <row r="1361" spans="1:9" ht="13.2" hidden="1">
      <c r="A1361" s="48" t="s">
        <v>143</v>
      </c>
      <c r="B1361" s="48" t="s">
        <v>3725</v>
      </c>
      <c r="C1361" s="48" t="s">
        <v>3754</v>
      </c>
      <c r="D1361" s="48" t="s">
        <v>3759</v>
      </c>
      <c r="E1361" s="45" t="s">
        <v>1129</v>
      </c>
      <c r="F1361" s="47">
        <v>220600000</v>
      </c>
      <c r="G1361" s="41"/>
      <c r="H1361" s="41"/>
      <c r="I1361" s="41"/>
    </row>
    <row r="1362" spans="1:9" ht="26.4" hidden="1">
      <c r="A1362" s="48" t="s">
        <v>143</v>
      </c>
      <c r="B1362" s="48" t="s">
        <v>3725</v>
      </c>
      <c r="C1362" s="48" t="s">
        <v>3754</v>
      </c>
      <c r="D1362" s="48" t="s">
        <v>3760</v>
      </c>
      <c r="E1362" s="51" t="s">
        <v>1130</v>
      </c>
      <c r="F1362" s="47">
        <v>91338000</v>
      </c>
      <c r="G1362" s="41"/>
      <c r="H1362" s="41"/>
      <c r="I1362" s="41"/>
    </row>
    <row r="1363" spans="1:9" ht="26.4" hidden="1">
      <c r="A1363" s="48" t="s">
        <v>143</v>
      </c>
      <c r="B1363" s="48" t="s">
        <v>3725</v>
      </c>
      <c r="C1363" s="48" t="s">
        <v>3754</v>
      </c>
      <c r="D1363" s="48" t="s">
        <v>3761</v>
      </c>
      <c r="E1363" s="45" t="s">
        <v>1131</v>
      </c>
      <c r="F1363" s="47">
        <v>122000000</v>
      </c>
      <c r="G1363" s="41"/>
      <c r="H1363" s="41"/>
      <c r="I1363" s="41"/>
    </row>
    <row r="1364" spans="1:9" ht="13.2" hidden="1">
      <c r="A1364" s="48" t="s">
        <v>143</v>
      </c>
      <c r="B1364" s="48" t="s">
        <v>3725</v>
      </c>
      <c r="C1364" s="48" t="s">
        <v>3754</v>
      </c>
      <c r="D1364" s="48" t="s">
        <v>3764</v>
      </c>
      <c r="E1364" s="45" t="s">
        <v>1132</v>
      </c>
      <c r="F1364" s="47">
        <v>100000000</v>
      </c>
      <c r="G1364" s="41"/>
      <c r="H1364" s="41"/>
      <c r="I1364" s="41"/>
    </row>
    <row r="1365" spans="1:9" ht="13.2" hidden="1">
      <c r="A1365" s="48" t="s">
        <v>143</v>
      </c>
      <c r="B1365" s="48" t="s">
        <v>3725</v>
      </c>
      <c r="C1365" s="48" t="s">
        <v>3754</v>
      </c>
      <c r="D1365" s="48" t="s">
        <v>3766</v>
      </c>
      <c r="E1365" s="45" t="s">
        <v>1133</v>
      </c>
      <c r="F1365" s="47">
        <v>50000000</v>
      </c>
      <c r="G1365" s="41"/>
      <c r="H1365" s="41"/>
      <c r="I1365" s="41"/>
    </row>
    <row r="1366" spans="1:9" ht="26.4" hidden="1">
      <c r="A1366" s="48" t="s">
        <v>143</v>
      </c>
      <c r="B1366" s="48" t="s">
        <v>3725</v>
      </c>
      <c r="C1366" s="48" t="s">
        <v>3754</v>
      </c>
      <c r="D1366" s="48" t="s">
        <v>3768</v>
      </c>
      <c r="E1366" s="45" t="s">
        <v>1134</v>
      </c>
      <c r="F1366" s="47">
        <v>20000000</v>
      </c>
      <c r="G1366" s="41"/>
      <c r="H1366" s="41"/>
      <c r="I1366" s="41"/>
    </row>
    <row r="1367" spans="1:9" ht="13.2" hidden="1">
      <c r="A1367" s="48" t="s">
        <v>143</v>
      </c>
      <c r="B1367" s="48" t="s">
        <v>3725</v>
      </c>
      <c r="C1367" s="48" t="s">
        <v>3754</v>
      </c>
      <c r="D1367" s="48" t="s">
        <v>3809</v>
      </c>
      <c r="E1367" s="45" t="s">
        <v>1135</v>
      </c>
      <c r="F1367" s="47">
        <v>40000000</v>
      </c>
      <c r="G1367" s="41"/>
      <c r="H1367" s="41"/>
      <c r="I1367" s="41"/>
    </row>
    <row r="1368" spans="1:9" ht="13.2" hidden="1">
      <c r="A1368" s="48" t="s">
        <v>143</v>
      </c>
      <c r="B1368" s="48" t="s">
        <v>3725</v>
      </c>
      <c r="C1368" s="48" t="s">
        <v>3754</v>
      </c>
      <c r="D1368" s="48" t="s">
        <v>3810</v>
      </c>
      <c r="E1368" s="45" t="s">
        <v>1136</v>
      </c>
      <c r="F1368" s="47">
        <v>100000000</v>
      </c>
      <c r="G1368" s="41"/>
      <c r="H1368" s="41"/>
      <c r="I1368" s="41"/>
    </row>
    <row r="1369" spans="1:9" ht="13.2" hidden="1">
      <c r="A1369" s="48" t="s">
        <v>143</v>
      </c>
      <c r="B1369" s="48" t="s">
        <v>3819</v>
      </c>
      <c r="C1369" s="45"/>
      <c r="D1369" s="45"/>
      <c r="E1369" s="46" t="s">
        <v>85</v>
      </c>
      <c r="F1369" s="47">
        <v>75000000</v>
      </c>
      <c r="G1369" s="41"/>
      <c r="H1369" s="41"/>
      <c r="I1369" s="41"/>
    </row>
    <row r="1370" spans="1:9" ht="26.4" hidden="1">
      <c r="A1370" s="48" t="s">
        <v>143</v>
      </c>
      <c r="B1370" s="48" t="s">
        <v>3819</v>
      </c>
      <c r="C1370" s="48" t="s">
        <v>3807</v>
      </c>
      <c r="D1370" s="45"/>
      <c r="E1370" s="49" t="s">
        <v>1137</v>
      </c>
      <c r="F1370" s="47">
        <v>75000000</v>
      </c>
      <c r="G1370" s="41"/>
      <c r="H1370" s="41"/>
      <c r="I1370" s="41"/>
    </row>
    <row r="1371" spans="1:9" ht="13.2" hidden="1">
      <c r="A1371" s="48" t="s">
        <v>143</v>
      </c>
      <c r="B1371" s="48" t="s">
        <v>3819</v>
      </c>
      <c r="C1371" s="48" t="s">
        <v>3807</v>
      </c>
      <c r="D1371" s="48" t="s">
        <v>3805</v>
      </c>
      <c r="E1371" s="45" t="s">
        <v>1138</v>
      </c>
      <c r="F1371" s="47">
        <v>75000000</v>
      </c>
      <c r="G1371" s="41"/>
      <c r="H1371" s="41"/>
      <c r="I1371" s="41"/>
    </row>
    <row r="1372" spans="1:9" ht="13.2" hidden="1">
      <c r="A1372" s="48" t="s">
        <v>143</v>
      </c>
      <c r="B1372" s="48" t="s">
        <v>3816</v>
      </c>
      <c r="C1372" s="45"/>
      <c r="D1372" s="45"/>
      <c r="E1372" s="46" t="s">
        <v>80</v>
      </c>
      <c r="F1372" s="47">
        <v>349262500</v>
      </c>
      <c r="G1372" s="41"/>
      <c r="H1372" s="41"/>
      <c r="I1372" s="41"/>
    </row>
    <row r="1373" spans="1:9" ht="13.2" hidden="1">
      <c r="A1373" s="48" t="s">
        <v>143</v>
      </c>
      <c r="B1373" s="48" t="s">
        <v>3816</v>
      </c>
      <c r="C1373" s="48" t="s">
        <v>3752</v>
      </c>
      <c r="D1373" s="45"/>
      <c r="E1373" s="49" t="s">
        <v>1114</v>
      </c>
      <c r="F1373" s="47">
        <v>155262500</v>
      </c>
      <c r="G1373" s="41"/>
      <c r="H1373" s="41"/>
      <c r="I1373" s="41"/>
    </row>
    <row r="1374" spans="1:9" ht="13.2" hidden="1">
      <c r="A1374" s="48" t="s">
        <v>143</v>
      </c>
      <c r="B1374" s="48" t="s">
        <v>3816</v>
      </c>
      <c r="C1374" s="48" t="s">
        <v>3752</v>
      </c>
      <c r="D1374" s="48" t="s">
        <v>3729</v>
      </c>
      <c r="E1374" s="45" t="s">
        <v>1139</v>
      </c>
      <c r="F1374" s="47">
        <v>60500000</v>
      </c>
      <c r="G1374" s="41"/>
      <c r="H1374" s="41"/>
      <c r="I1374" s="41"/>
    </row>
    <row r="1375" spans="1:9" ht="13.2" hidden="1">
      <c r="A1375" s="48" t="s">
        <v>143</v>
      </c>
      <c r="B1375" s="48" t="s">
        <v>3816</v>
      </c>
      <c r="C1375" s="48" t="s">
        <v>3752</v>
      </c>
      <c r="D1375" s="48" t="s">
        <v>3730</v>
      </c>
      <c r="E1375" s="45" t="s">
        <v>1140</v>
      </c>
      <c r="F1375" s="47">
        <v>15125000</v>
      </c>
      <c r="G1375" s="41"/>
      <c r="H1375" s="41"/>
      <c r="I1375" s="41"/>
    </row>
    <row r="1376" spans="1:9" ht="13.2" hidden="1">
      <c r="A1376" s="48" t="s">
        <v>143</v>
      </c>
      <c r="B1376" s="48" t="s">
        <v>3816</v>
      </c>
      <c r="C1376" s="48" t="s">
        <v>3752</v>
      </c>
      <c r="D1376" s="48" t="s">
        <v>3731</v>
      </c>
      <c r="E1376" s="45" t="s">
        <v>1141</v>
      </c>
      <c r="F1376" s="47">
        <v>52310500</v>
      </c>
      <c r="G1376" s="41"/>
      <c r="H1376" s="41"/>
      <c r="I1376" s="41"/>
    </row>
    <row r="1377" spans="1:9" ht="13.2" hidden="1">
      <c r="A1377" s="48" t="s">
        <v>143</v>
      </c>
      <c r="B1377" s="48" t="s">
        <v>3816</v>
      </c>
      <c r="C1377" s="48" t="s">
        <v>3752</v>
      </c>
      <c r="D1377" s="48" t="s">
        <v>3808</v>
      </c>
      <c r="E1377" s="45" t="s">
        <v>1142</v>
      </c>
      <c r="F1377" s="47">
        <v>27327000</v>
      </c>
      <c r="G1377" s="41"/>
      <c r="H1377" s="41"/>
      <c r="I1377" s="41"/>
    </row>
    <row r="1378" spans="1:9" ht="26.4" hidden="1">
      <c r="A1378" s="48" t="s">
        <v>143</v>
      </c>
      <c r="B1378" s="48" t="s">
        <v>3816</v>
      </c>
      <c r="C1378" s="48" t="s">
        <v>3754</v>
      </c>
      <c r="D1378" s="45"/>
      <c r="E1378" s="49" t="s">
        <v>1120</v>
      </c>
      <c r="F1378" s="47">
        <v>44000000</v>
      </c>
      <c r="G1378" s="41"/>
      <c r="H1378" s="41"/>
      <c r="I1378" s="41"/>
    </row>
    <row r="1379" spans="1:9" ht="13.2" hidden="1">
      <c r="A1379" s="48" t="s">
        <v>143</v>
      </c>
      <c r="B1379" s="48" t="s">
        <v>3816</v>
      </c>
      <c r="C1379" s="48" t="s">
        <v>3754</v>
      </c>
      <c r="D1379" s="48" t="s">
        <v>3743</v>
      </c>
      <c r="E1379" s="45" t="s">
        <v>1143</v>
      </c>
      <c r="F1379" s="47">
        <v>44000000</v>
      </c>
      <c r="G1379" s="41"/>
      <c r="H1379" s="41"/>
      <c r="I1379" s="41"/>
    </row>
    <row r="1380" spans="1:9" ht="26.4" hidden="1">
      <c r="A1380" s="48" t="s">
        <v>143</v>
      </c>
      <c r="B1380" s="48" t="s">
        <v>3816</v>
      </c>
      <c r="C1380" s="48" t="s">
        <v>3807</v>
      </c>
      <c r="D1380" s="45"/>
      <c r="E1380" s="49" t="s">
        <v>1137</v>
      </c>
      <c r="F1380" s="47">
        <v>150000000</v>
      </c>
      <c r="G1380" s="41"/>
      <c r="H1380" s="41"/>
      <c r="I1380" s="41"/>
    </row>
    <row r="1381" spans="1:9" ht="26.4" hidden="1">
      <c r="A1381" s="48" t="s">
        <v>143</v>
      </c>
      <c r="B1381" s="48" t="s">
        <v>3816</v>
      </c>
      <c r="C1381" s="48" t="s">
        <v>3807</v>
      </c>
      <c r="D1381" s="48" t="s">
        <v>3730</v>
      </c>
      <c r="E1381" s="45" t="s">
        <v>1144</v>
      </c>
      <c r="F1381" s="47">
        <v>150000000</v>
      </c>
      <c r="G1381" s="41"/>
      <c r="H1381" s="41"/>
      <c r="I1381" s="41"/>
    </row>
    <row r="1382" spans="1:9" ht="13.2" hidden="1">
      <c r="A1382" s="48" t="s">
        <v>143</v>
      </c>
      <c r="B1382" s="48" t="s">
        <v>3817</v>
      </c>
      <c r="C1382" s="45"/>
      <c r="D1382" s="45"/>
      <c r="E1382" s="46" t="s">
        <v>81</v>
      </c>
      <c r="F1382" s="47">
        <v>5000000</v>
      </c>
      <c r="G1382" s="41"/>
      <c r="H1382" s="41"/>
      <c r="I1382" s="41"/>
    </row>
    <row r="1383" spans="1:9" ht="13.2" hidden="1">
      <c r="A1383" s="48" t="s">
        <v>143</v>
      </c>
      <c r="B1383" s="48" t="s">
        <v>3817</v>
      </c>
      <c r="C1383" s="48" t="s">
        <v>3752</v>
      </c>
      <c r="D1383" s="45"/>
      <c r="E1383" s="49" t="s">
        <v>1114</v>
      </c>
      <c r="F1383" s="47">
        <v>5000000</v>
      </c>
      <c r="G1383" s="41"/>
      <c r="H1383" s="41"/>
      <c r="I1383" s="41"/>
    </row>
    <row r="1384" spans="1:9" ht="13.2" hidden="1">
      <c r="A1384" s="48" t="s">
        <v>143</v>
      </c>
      <c r="B1384" s="48" t="s">
        <v>3817</v>
      </c>
      <c r="C1384" s="48" t="s">
        <v>3752</v>
      </c>
      <c r="D1384" s="48" t="s">
        <v>3745</v>
      </c>
      <c r="E1384" s="45" t="s">
        <v>1145</v>
      </c>
      <c r="F1384" s="47">
        <v>5000000</v>
      </c>
      <c r="G1384" s="41"/>
      <c r="H1384" s="41"/>
      <c r="I1384" s="41"/>
    </row>
    <row r="1385" spans="1:9" ht="13.2" hidden="1">
      <c r="A1385" s="48" t="s">
        <v>143</v>
      </c>
      <c r="B1385" s="48" t="s">
        <v>3818</v>
      </c>
      <c r="C1385" s="45"/>
      <c r="D1385" s="45"/>
      <c r="E1385" s="46" t="s">
        <v>82</v>
      </c>
      <c r="F1385" s="47">
        <v>59775000</v>
      </c>
      <c r="G1385" s="41"/>
      <c r="H1385" s="41"/>
      <c r="I1385" s="41"/>
    </row>
    <row r="1386" spans="1:9" ht="13.2" hidden="1">
      <c r="A1386" s="48" t="s">
        <v>143</v>
      </c>
      <c r="B1386" s="48" t="s">
        <v>3818</v>
      </c>
      <c r="C1386" s="48" t="s">
        <v>3752</v>
      </c>
      <c r="D1386" s="45"/>
      <c r="E1386" s="49" t="s">
        <v>1114</v>
      </c>
      <c r="F1386" s="47">
        <v>30625000</v>
      </c>
      <c r="G1386" s="41"/>
      <c r="H1386" s="41"/>
      <c r="I1386" s="41"/>
    </row>
    <row r="1387" spans="1:9" ht="13.2" hidden="1">
      <c r="A1387" s="48" t="s">
        <v>143</v>
      </c>
      <c r="B1387" s="48" t="s">
        <v>3818</v>
      </c>
      <c r="C1387" s="48" t="s">
        <v>3752</v>
      </c>
      <c r="D1387" s="48" t="s">
        <v>3726</v>
      </c>
      <c r="E1387" s="45" t="s">
        <v>1146</v>
      </c>
      <c r="F1387" s="47">
        <v>20425000</v>
      </c>
      <c r="G1387" s="41"/>
      <c r="H1387" s="41"/>
      <c r="I1387" s="41"/>
    </row>
    <row r="1388" spans="1:9" ht="13.2" hidden="1">
      <c r="A1388" s="48" t="s">
        <v>143</v>
      </c>
      <c r="B1388" s="48" t="s">
        <v>3818</v>
      </c>
      <c r="C1388" s="48" t="s">
        <v>3752</v>
      </c>
      <c r="D1388" s="48" t="s">
        <v>3745</v>
      </c>
      <c r="E1388" s="45" t="s">
        <v>1145</v>
      </c>
      <c r="F1388" s="47">
        <v>10200000</v>
      </c>
      <c r="G1388" s="41"/>
      <c r="H1388" s="41"/>
      <c r="I1388" s="41"/>
    </row>
    <row r="1389" spans="1:9" ht="26.4" hidden="1">
      <c r="A1389" s="48" t="s">
        <v>143</v>
      </c>
      <c r="B1389" s="48" t="s">
        <v>3818</v>
      </c>
      <c r="C1389" s="48" t="s">
        <v>3754</v>
      </c>
      <c r="D1389" s="45"/>
      <c r="E1389" s="49" t="s">
        <v>1120</v>
      </c>
      <c r="F1389" s="47">
        <v>23150000</v>
      </c>
      <c r="G1389" s="41"/>
      <c r="H1389" s="41"/>
      <c r="I1389" s="41"/>
    </row>
    <row r="1390" spans="1:9" ht="13.2" hidden="1">
      <c r="A1390" s="48" t="s">
        <v>143</v>
      </c>
      <c r="B1390" s="48" t="s">
        <v>3818</v>
      </c>
      <c r="C1390" s="48" t="s">
        <v>3754</v>
      </c>
      <c r="D1390" s="48" t="s">
        <v>3743</v>
      </c>
      <c r="E1390" s="45" t="s">
        <v>1143</v>
      </c>
      <c r="F1390" s="47">
        <v>3775000</v>
      </c>
      <c r="G1390" s="41"/>
      <c r="H1390" s="41"/>
      <c r="I1390" s="41"/>
    </row>
    <row r="1391" spans="1:9" ht="13.2" hidden="1">
      <c r="A1391" s="48" t="s">
        <v>143</v>
      </c>
      <c r="B1391" s="48" t="s">
        <v>3818</v>
      </c>
      <c r="C1391" s="48" t="s">
        <v>3754</v>
      </c>
      <c r="D1391" s="48" t="s">
        <v>3728</v>
      </c>
      <c r="E1391" s="45" t="s">
        <v>1147</v>
      </c>
      <c r="F1391" s="47">
        <v>4710000</v>
      </c>
      <c r="G1391" s="41"/>
      <c r="H1391" s="41"/>
      <c r="I1391" s="41"/>
    </row>
    <row r="1392" spans="1:9" ht="13.2" hidden="1">
      <c r="A1392" s="48" t="s">
        <v>143</v>
      </c>
      <c r="B1392" s="48" t="s">
        <v>3818</v>
      </c>
      <c r="C1392" s="48" t="s">
        <v>3754</v>
      </c>
      <c r="D1392" s="48" t="s">
        <v>3822</v>
      </c>
      <c r="E1392" s="45" t="s">
        <v>1148</v>
      </c>
      <c r="F1392" s="47">
        <v>14665000</v>
      </c>
      <c r="G1392" s="41"/>
      <c r="H1392" s="41"/>
      <c r="I1392" s="41"/>
    </row>
    <row r="1393" spans="1:9" ht="26.4" hidden="1">
      <c r="A1393" s="48" t="s">
        <v>143</v>
      </c>
      <c r="B1393" s="48" t="s">
        <v>3818</v>
      </c>
      <c r="C1393" s="48" t="s">
        <v>3807</v>
      </c>
      <c r="D1393" s="45"/>
      <c r="E1393" s="49" t="s">
        <v>1137</v>
      </c>
      <c r="F1393" s="47">
        <v>6000000</v>
      </c>
      <c r="G1393" s="41"/>
      <c r="H1393" s="41"/>
      <c r="I1393" s="41"/>
    </row>
    <row r="1394" spans="1:9" ht="13.2" hidden="1">
      <c r="A1394" s="48" t="s">
        <v>143</v>
      </c>
      <c r="B1394" s="48" t="s">
        <v>3818</v>
      </c>
      <c r="C1394" s="48" t="s">
        <v>3807</v>
      </c>
      <c r="D1394" s="48" t="s">
        <v>3805</v>
      </c>
      <c r="E1394" s="45" t="s">
        <v>1138</v>
      </c>
      <c r="F1394" s="47">
        <v>6000000</v>
      </c>
      <c r="G1394" s="41"/>
      <c r="H1394" s="41"/>
      <c r="I1394" s="41"/>
    </row>
    <row r="1395" spans="1:9" ht="13.2" hidden="1">
      <c r="A1395" s="48" t="s">
        <v>143</v>
      </c>
      <c r="B1395" s="48" t="s">
        <v>3886</v>
      </c>
      <c r="C1395" s="45"/>
      <c r="D1395" s="45"/>
      <c r="E1395" s="46" t="s">
        <v>139</v>
      </c>
      <c r="F1395" s="47">
        <v>2490000</v>
      </c>
      <c r="G1395" s="41"/>
      <c r="H1395" s="41"/>
      <c r="I1395" s="41"/>
    </row>
    <row r="1396" spans="1:9" ht="13.2" hidden="1">
      <c r="A1396" s="48" t="s">
        <v>143</v>
      </c>
      <c r="B1396" s="48" t="s">
        <v>3886</v>
      </c>
      <c r="C1396" s="48" t="s">
        <v>3752</v>
      </c>
      <c r="D1396" s="45"/>
      <c r="E1396" s="49" t="s">
        <v>1114</v>
      </c>
      <c r="F1396" s="47">
        <v>2490000</v>
      </c>
      <c r="G1396" s="41"/>
      <c r="H1396" s="41"/>
      <c r="I1396" s="41"/>
    </row>
    <row r="1397" spans="1:9" ht="13.2" hidden="1">
      <c r="A1397" s="48" t="s">
        <v>143</v>
      </c>
      <c r="B1397" s="48" t="s">
        <v>3886</v>
      </c>
      <c r="C1397" s="48" t="s">
        <v>3752</v>
      </c>
      <c r="D1397" s="48" t="s">
        <v>3740</v>
      </c>
      <c r="E1397" s="45" t="s">
        <v>1149</v>
      </c>
      <c r="F1397" s="47">
        <v>2490000</v>
      </c>
      <c r="G1397" s="41"/>
      <c r="H1397" s="41"/>
      <c r="I1397" s="41"/>
    </row>
    <row r="1398" spans="1:9" ht="13.2">
      <c r="A1398" s="48" t="s">
        <v>145</v>
      </c>
      <c r="B1398" s="45"/>
      <c r="C1398" s="45"/>
      <c r="D1398" s="45"/>
      <c r="E1398" s="46" t="s">
        <v>146</v>
      </c>
      <c r="F1398" s="47">
        <v>14980890700</v>
      </c>
      <c r="G1398" s="41"/>
      <c r="H1398" s="41"/>
      <c r="I1398" s="41"/>
    </row>
    <row r="1399" spans="1:9" ht="13.2" hidden="1">
      <c r="A1399" s="48" t="s">
        <v>145</v>
      </c>
      <c r="B1399" s="48" t="s">
        <v>3888</v>
      </c>
      <c r="C1399" s="45"/>
      <c r="D1399" s="45"/>
      <c r="E1399" s="46" t="s">
        <v>147</v>
      </c>
      <c r="F1399" s="47">
        <v>2138263000</v>
      </c>
      <c r="G1399" s="41"/>
      <c r="H1399" s="41"/>
      <c r="I1399" s="41"/>
    </row>
    <row r="1400" spans="1:9" ht="13.2" hidden="1">
      <c r="A1400" s="48" t="s">
        <v>145</v>
      </c>
      <c r="B1400" s="48" t="s">
        <v>3888</v>
      </c>
      <c r="C1400" s="48" t="s">
        <v>3726</v>
      </c>
      <c r="D1400" s="45"/>
      <c r="E1400" s="49" t="s">
        <v>187</v>
      </c>
      <c r="F1400" s="47">
        <v>297282000</v>
      </c>
      <c r="G1400" s="41"/>
      <c r="H1400" s="41"/>
      <c r="I1400" s="41"/>
    </row>
    <row r="1401" spans="1:9" ht="13.2" hidden="1">
      <c r="A1401" s="48" t="s">
        <v>145</v>
      </c>
      <c r="B1401" s="48" t="s">
        <v>3888</v>
      </c>
      <c r="C1401" s="48" t="s">
        <v>3726</v>
      </c>
      <c r="D1401" s="48" t="s">
        <v>3726</v>
      </c>
      <c r="E1401" s="45" t="s">
        <v>188</v>
      </c>
      <c r="F1401" s="47">
        <v>3000000</v>
      </c>
      <c r="G1401" s="41"/>
      <c r="H1401" s="41"/>
      <c r="I1401" s="41"/>
    </row>
    <row r="1402" spans="1:9" ht="26.4" hidden="1">
      <c r="A1402" s="48" t="s">
        <v>145</v>
      </c>
      <c r="B1402" s="48" t="s">
        <v>3888</v>
      </c>
      <c r="C1402" s="48" t="s">
        <v>3726</v>
      </c>
      <c r="D1402" s="48" t="s">
        <v>3727</v>
      </c>
      <c r="E1402" s="45" t="s">
        <v>189</v>
      </c>
      <c r="F1402" s="47">
        <v>29000000</v>
      </c>
      <c r="G1402" s="41"/>
      <c r="H1402" s="41"/>
      <c r="I1402" s="41"/>
    </row>
    <row r="1403" spans="1:9" ht="26.4" hidden="1">
      <c r="A1403" s="48" t="s">
        <v>145</v>
      </c>
      <c r="B1403" s="48" t="s">
        <v>3888</v>
      </c>
      <c r="C1403" s="48" t="s">
        <v>3726</v>
      </c>
      <c r="D1403" s="48" t="s">
        <v>3728</v>
      </c>
      <c r="E1403" s="45" t="s">
        <v>190</v>
      </c>
      <c r="F1403" s="47">
        <v>5600000</v>
      </c>
      <c r="G1403" s="41"/>
      <c r="H1403" s="41"/>
      <c r="I1403" s="41"/>
    </row>
    <row r="1404" spans="1:9" ht="13.2" hidden="1">
      <c r="A1404" s="48" t="s">
        <v>145</v>
      </c>
      <c r="B1404" s="48" t="s">
        <v>3888</v>
      </c>
      <c r="C1404" s="48" t="s">
        <v>3726</v>
      </c>
      <c r="D1404" s="48" t="s">
        <v>3735</v>
      </c>
      <c r="E1404" s="45" t="s">
        <v>899</v>
      </c>
      <c r="F1404" s="47">
        <v>51710000</v>
      </c>
      <c r="G1404" s="41"/>
      <c r="H1404" s="41"/>
      <c r="I1404" s="41"/>
    </row>
    <row r="1405" spans="1:9" ht="13.2" hidden="1">
      <c r="A1405" s="48" t="s">
        <v>145</v>
      </c>
      <c r="B1405" s="48" t="s">
        <v>3888</v>
      </c>
      <c r="C1405" s="48" t="s">
        <v>3726</v>
      </c>
      <c r="D1405" s="48" t="s">
        <v>3805</v>
      </c>
      <c r="E1405" s="45" t="s">
        <v>362</v>
      </c>
      <c r="F1405" s="47">
        <v>50400000</v>
      </c>
      <c r="G1405" s="41"/>
      <c r="H1405" s="41"/>
      <c r="I1405" s="41"/>
    </row>
    <row r="1406" spans="1:9" ht="13.2" hidden="1">
      <c r="A1406" s="48" t="s">
        <v>145</v>
      </c>
      <c r="B1406" s="48" t="s">
        <v>3888</v>
      </c>
      <c r="C1406" s="48" t="s">
        <v>3726</v>
      </c>
      <c r="D1406" s="48" t="s">
        <v>3729</v>
      </c>
      <c r="E1406" s="45" t="s">
        <v>191</v>
      </c>
      <c r="F1406" s="47">
        <v>16766000</v>
      </c>
      <c r="G1406" s="41"/>
      <c r="H1406" s="41"/>
      <c r="I1406" s="41"/>
    </row>
    <row r="1407" spans="1:9" ht="13.2" hidden="1">
      <c r="A1407" s="48" t="s">
        <v>145</v>
      </c>
      <c r="B1407" s="48" t="s">
        <v>3888</v>
      </c>
      <c r="C1407" s="48" t="s">
        <v>3726</v>
      </c>
      <c r="D1407" s="48" t="s">
        <v>3730</v>
      </c>
      <c r="E1407" s="45" t="s">
        <v>192</v>
      </c>
      <c r="F1407" s="47">
        <v>17700000</v>
      </c>
      <c r="G1407" s="41"/>
      <c r="H1407" s="41"/>
      <c r="I1407" s="41"/>
    </row>
    <row r="1408" spans="1:9" ht="26.4" hidden="1">
      <c r="A1408" s="48" t="s">
        <v>145</v>
      </c>
      <c r="B1408" s="48" t="s">
        <v>3888</v>
      </c>
      <c r="C1408" s="48" t="s">
        <v>3726</v>
      </c>
      <c r="D1408" s="48" t="s">
        <v>3731</v>
      </c>
      <c r="E1408" s="45" t="s">
        <v>193</v>
      </c>
      <c r="F1408" s="47">
        <v>3500000</v>
      </c>
      <c r="G1408" s="41"/>
      <c r="H1408" s="41"/>
      <c r="I1408" s="41"/>
    </row>
    <row r="1409" spans="1:9" ht="13.2" hidden="1">
      <c r="A1409" s="48" t="s">
        <v>145</v>
      </c>
      <c r="B1409" s="48" t="s">
        <v>3888</v>
      </c>
      <c r="C1409" s="48" t="s">
        <v>3726</v>
      </c>
      <c r="D1409" s="48" t="s">
        <v>3732</v>
      </c>
      <c r="E1409" s="45" t="s">
        <v>194</v>
      </c>
      <c r="F1409" s="47">
        <v>9100000</v>
      </c>
      <c r="G1409" s="41"/>
      <c r="H1409" s="41"/>
      <c r="I1409" s="41"/>
    </row>
    <row r="1410" spans="1:9" ht="26.4" hidden="1">
      <c r="A1410" s="48" t="s">
        <v>145</v>
      </c>
      <c r="B1410" s="48" t="s">
        <v>3888</v>
      </c>
      <c r="C1410" s="48" t="s">
        <v>3726</v>
      </c>
      <c r="D1410" s="48" t="s">
        <v>3745</v>
      </c>
      <c r="E1410" s="45" t="s">
        <v>363</v>
      </c>
      <c r="F1410" s="47">
        <v>4440000</v>
      </c>
      <c r="G1410" s="41"/>
      <c r="H1410" s="41"/>
      <c r="I1410" s="41"/>
    </row>
    <row r="1411" spans="1:9" ht="13.2" hidden="1">
      <c r="A1411" s="48" t="s">
        <v>145</v>
      </c>
      <c r="B1411" s="48" t="s">
        <v>3888</v>
      </c>
      <c r="C1411" s="48" t="s">
        <v>3726</v>
      </c>
      <c r="D1411" s="48" t="s">
        <v>3733</v>
      </c>
      <c r="E1411" s="45" t="s">
        <v>195</v>
      </c>
      <c r="F1411" s="47">
        <v>25916000</v>
      </c>
      <c r="G1411" s="41"/>
      <c r="H1411" s="41"/>
      <c r="I1411" s="41"/>
    </row>
    <row r="1412" spans="1:9" ht="26.4" hidden="1">
      <c r="A1412" s="48" t="s">
        <v>145</v>
      </c>
      <c r="B1412" s="48" t="s">
        <v>3888</v>
      </c>
      <c r="C1412" s="48" t="s">
        <v>3726</v>
      </c>
      <c r="D1412" s="48" t="s">
        <v>3734</v>
      </c>
      <c r="E1412" s="45" t="s">
        <v>196</v>
      </c>
      <c r="F1412" s="47">
        <v>80150000</v>
      </c>
      <c r="G1412" s="41"/>
      <c r="H1412" s="41"/>
      <c r="I1412" s="41"/>
    </row>
    <row r="1413" spans="1:9" ht="26.4" hidden="1">
      <c r="A1413" s="48" t="s">
        <v>145</v>
      </c>
      <c r="B1413" s="48" t="s">
        <v>3888</v>
      </c>
      <c r="C1413" s="48" t="s">
        <v>3727</v>
      </c>
      <c r="D1413" s="45"/>
      <c r="E1413" s="49" t="s">
        <v>198</v>
      </c>
      <c r="F1413" s="47">
        <v>237071000</v>
      </c>
      <c r="G1413" s="41"/>
      <c r="H1413" s="41"/>
      <c r="I1413" s="41"/>
    </row>
    <row r="1414" spans="1:9" ht="13.2" hidden="1">
      <c r="A1414" s="48" t="s">
        <v>145</v>
      </c>
      <c r="B1414" s="48" t="s">
        <v>3888</v>
      </c>
      <c r="C1414" s="48" t="s">
        <v>3727</v>
      </c>
      <c r="D1414" s="48" t="s">
        <v>3735</v>
      </c>
      <c r="E1414" s="45" t="s">
        <v>199</v>
      </c>
      <c r="F1414" s="47">
        <v>87625000</v>
      </c>
      <c r="G1414" s="41"/>
      <c r="H1414" s="41"/>
      <c r="I1414" s="41"/>
    </row>
    <row r="1415" spans="1:9" ht="13.2" hidden="1">
      <c r="A1415" s="48" t="s">
        <v>145</v>
      </c>
      <c r="B1415" s="48" t="s">
        <v>3888</v>
      </c>
      <c r="C1415" s="48" t="s">
        <v>3727</v>
      </c>
      <c r="D1415" s="48" t="s">
        <v>3737</v>
      </c>
      <c r="E1415" s="45" t="s">
        <v>201</v>
      </c>
      <c r="F1415" s="47">
        <v>44070000</v>
      </c>
      <c r="G1415" s="41"/>
      <c r="H1415" s="41"/>
      <c r="I1415" s="41"/>
    </row>
    <row r="1416" spans="1:9" ht="26.4" hidden="1">
      <c r="A1416" s="48" t="s">
        <v>145</v>
      </c>
      <c r="B1416" s="48" t="s">
        <v>3888</v>
      </c>
      <c r="C1416" s="48" t="s">
        <v>3727</v>
      </c>
      <c r="D1416" s="48" t="s">
        <v>3738</v>
      </c>
      <c r="E1416" s="45" t="s">
        <v>202</v>
      </c>
      <c r="F1416" s="47">
        <v>74576000</v>
      </c>
      <c r="G1416" s="41"/>
      <c r="H1416" s="41"/>
      <c r="I1416" s="41"/>
    </row>
    <row r="1417" spans="1:9" ht="13.2" hidden="1">
      <c r="A1417" s="48" t="s">
        <v>145</v>
      </c>
      <c r="B1417" s="48" t="s">
        <v>3888</v>
      </c>
      <c r="C1417" s="48" t="s">
        <v>3727</v>
      </c>
      <c r="D1417" s="48" t="s">
        <v>3740</v>
      </c>
      <c r="E1417" s="45" t="s">
        <v>204</v>
      </c>
      <c r="F1417" s="47">
        <v>4500000</v>
      </c>
      <c r="G1417" s="41"/>
      <c r="H1417" s="41"/>
      <c r="I1417" s="41"/>
    </row>
    <row r="1418" spans="1:9" ht="13.2" hidden="1">
      <c r="A1418" s="48" t="s">
        <v>145</v>
      </c>
      <c r="B1418" s="48" t="s">
        <v>3888</v>
      </c>
      <c r="C1418" s="48" t="s">
        <v>3727</v>
      </c>
      <c r="D1418" s="48" t="s">
        <v>3757</v>
      </c>
      <c r="E1418" s="45" t="s">
        <v>366</v>
      </c>
      <c r="F1418" s="47">
        <v>3000000</v>
      </c>
      <c r="G1418" s="41"/>
      <c r="H1418" s="41"/>
      <c r="I1418" s="41"/>
    </row>
    <row r="1419" spans="1:9" ht="13.2" hidden="1">
      <c r="A1419" s="48" t="s">
        <v>145</v>
      </c>
      <c r="B1419" s="48" t="s">
        <v>3888</v>
      </c>
      <c r="C1419" s="48" t="s">
        <v>3727</v>
      </c>
      <c r="D1419" s="48" t="s">
        <v>3813</v>
      </c>
      <c r="E1419" s="45" t="s">
        <v>367</v>
      </c>
      <c r="F1419" s="47">
        <v>17000000</v>
      </c>
      <c r="G1419" s="41"/>
      <c r="H1419" s="41"/>
      <c r="I1419" s="41"/>
    </row>
    <row r="1420" spans="1:9" ht="13.2" hidden="1">
      <c r="A1420" s="48" t="s">
        <v>145</v>
      </c>
      <c r="B1420" s="48" t="s">
        <v>3888</v>
      </c>
      <c r="C1420" s="48" t="s">
        <v>3727</v>
      </c>
      <c r="D1420" s="48" t="s">
        <v>3758</v>
      </c>
      <c r="E1420" s="45" t="s">
        <v>1150</v>
      </c>
      <c r="F1420" s="47">
        <v>3300000</v>
      </c>
      <c r="G1420" s="41"/>
      <c r="H1420" s="41"/>
      <c r="I1420" s="41"/>
    </row>
    <row r="1421" spans="1:9" ht="13.2" hidden="1">
      <c r="A1421" s="48" t="s">
        <v>145</v>
      </c>
      <c r="B1421" s="48" t="s">
        <v>3888</v>
      </c>
      <c r="C1421" s="48" t="s">
        <v>3727</v>
      </c>
      <c r="D1421" s="48" t="s">
        <v>3759</v>
      </c>
      <c r="E1421" s="45" t="s">
        <v>1151</v>
      </c>
      <c r="F1421" s="47">
        <v>3000000</v>
      </c>
      <c r="G1421" s="41"/>
      <c r="H1421" s="41"/>
      <c r="I1421" s="41"/>
    </row>
    <row r="1422" spans="1:9" ht="26.4" hidden="1">
      <c r="A1422" s="48" t="s">
        <v>145</v>
      </c>
      <c r="B1422" s="48" t="s">
        <v>3888</v>
      </c>
      <c r="C1422" s="48" t="s">
        <v>3728</v>
      </c>
      <c r="D1422" s="45"/>
      <c r="E1422" s="50" t="s">
        <v>209</v>
      </c>
      <c r="F1422" s="47">
        <v>35000000</v>
      </c>
      <c r="G1422" s="41"/>
      <c r="H1422" s="41"/>
      <c r="I1422" s="41"/>
    </row>
    <row r="1423" spans="1:9" ht="13.2" hidden="1">
      <c r="A1423" s="48" t="s">
        <v>145</v>
      </c>
      <c r="B1423" s="48" t="s">
        <v>3888</v>
      </c>
      <c r="C1423" s="48" t="s">
        <v>3728</v>
      </c>
      <c r="D1423" s="48" t="s">
        <v>3728</v>
      </c>
      <c r="E1423" s="45" t="s">
        <v>481</v>
      </c>
      <c r="F1423" s="47">
        <v>35000000</v>
      </c>
      <c r="G1423" s="41"/>
      <c r="H1423" s="41"/>
      <c r="I1423" s="41"/>
    </row>
    <row r="1424" spans="1:9" ht="26.4" hidden="1">
      <c r="A1424" s="48" t="s">
        <v>145</v>
      </c>
      <c r="B1424" s="48" t="s">
        <v>3888</v>
      </c>
      <c r="C1424" s="48" t="s">
        <v>3745</v>
      </c>
      <c r="D1424" s="45"/>
      <c r="E1424" s="49" t="s">
        <v>1152</v>
      </c>
      <c r="F1424" s="47">
        <v>637350000</v>
      </c>
      <c r="G1424" s="41"/>
      <c r="H1424" s="41"/>
      <c r="I1424" s="41"/>
    </row>
    <row r="1425" spans="1:9" ht="13.2" hidden="1">
      <c r="A1425" s="48" t="s">
        <v>145</v>
      </c>
      <c r="B1425" s="48" t="s">
        <v>3888</v>
      </c>
      <c r="C1425" s="48" t="s">
        <v>3745</v>
      </c>
      <c r="D1425" s="48" t="s">
        <v>3752</v>
      </c>
      <c r="E1425" s="45" t="s">
        <v>1153</v>
      </c>
      <c r="F1425" s="47">
        <v>14110000</v>
      </c>
      <c r="G1425" s="41"/>
      <c r="H1425" s="41"/>
      <c r="I1425" s="41"/>
    </row>
    <row r="1426" spans="1:9" ht="13.2" hidden="1">
      <c r="A1426" s="48" t="s">
        <v>145</v>
      </c>
      <c r="B1426" s="48" t="s">
        <v>3888</v>
      </c>
      <c r="C1426" s="48" t="s">
        <v>3745</v>
      </c>
      <c r="D1426" s="48" t="s">
        <v>3734</v>
      </c>
      <c r="E1426" s="45" t="s">
        <v>1154</v>
      </c>
      <c r="F1426" s="47">
        <v>63000000</v>
      </c>
      <c r="G1426" s="41"/>
      <c r="H1426" s="41"/>
      <c r="I1426" s="41"/>
    </row>
    <row r="1427" spans="1:9" ht="13.2" hidden="1">
      <c r="A1427" s="48" t="s">
        <v>145</v>
      </c>
      <c r="B1427" s="48" t="s">
        <v>3888</v>
      </c>
      <c r="C1427" s="48" t="s">
        <v>3745</v>
      </c>
      <c r="D1427" s="48" t="s">
        <v>3806</v>
      </c>
      <c r="E1427" s="45" t="s">
        <v>1155</v>
      </c>
      <c r="F1427" s="47">
        <v>15000000</v>
      </c>
      <c r="G1427" s="41"/>
      <c r="H1427" s="41"/>
      <c r="I1427" s="41"/>
    </row>
    <row r="1428" spans="1:9" ht="13.2" hidden="1">
      <c r="A1428" s="48" t="s">
        <v>145</v>
      </c>
      <c r="B1428" s="48" t="s">
        <v>3888</v>
      </c>
      <c r="C1428" s="48" t="s">
        <v>3745</v>
      </c>
      <c r="D1428" s="48" t="s">
        <v>3754</v>
      </c>
      <c r="E1428" s="45" t="s">
        <v>1156</v>
      </c>
      <c r="F1428" s="47">
        <v>9000000</v>
      </c>
      <c r="G1428" s="41"/>
      <c r="H1428" s="41"/>
      <c r="I1428" s="41"/>
    </row>
    <row r="1429" spans="1:9" ht="13.2" hidden="1">
      <c r="A1429" s="48" t="s">
        <v>145</v>
      </c>
      <c r="B1429" s="48" t="s">
        <v>3888</v>
      </c>
      <c r="C1429" s="48" t="s">
        <v>3745</v>
      </c>
      <c r="D1429" s="48" t="s">
        <v>3807</v>
      </c>
      <c r="E1429" s="45" t="s">
        <v>1157</v>
      </c>
      <c r="F1429" s="47">
        <v>178650000</v>
      </c>
      <c r="G1429" s="41"/>
      <c r="H1429" s="41"/>
      <c r="I1429" s="41"/>
    </row>
    <row r="1430" spans="1:9" ht="13.2" hidden="1">
      <c r="A1430" s="48" t="s">
        <v>145</v>
      </c>
      <c r="B1430" s="48" t="s">
        <v>3888</v>
      </c>
      <c r="C1430" s="48" t="s">
        <v>3745</v>
      </c>
      <c r="D1430" s="48" t="s">
        <v>3755</v>
      </c>
      <c r="E1430" s="45" t="s">
        <v>1158</v>
      </c>
      <c r="F1430" s="47">
        <v>73600000</v>
      </c>
      <c r="G1430" s="41"/>
      <c r="H1430" s="41"/>
      <c r="I1430" s="41"/>
    </row>
    <row r="1431" spans="1:9" ht="13.2" hidden="1">
      <c r="A1431" s="48" t="s">
        <v>145</v>
      </c>
      <c r="B1431" s="48" t="s">
        <v>3888</v>
      </c>
      <c r="C1431" s="48" t="s">
        <v>3745</v>
      </c>
      <c r="D1431" s="48" t="s">
        <v>3738</v>
      </c>
      <c r="E1431" s="45" t="s">
        <v>1159</v>
      </c>
      <c r="F1431" s="47">
        <v>10000000</v>
      </c>
      <c r="G1431" s="41"/>
      <c r="H1431" s="41"/>
      <c r="I1431" s="41"/>
    </row>
    <row r="1432" spans="1:9" ht="13.2" hidden="1">
      <c r="A1432" s="48" t="s">
        <v>145</v>
      </c>
      <c r="B1432" s="48" t="s">
        <v>3888</v>
      </c>
      <c r="C1432" s="48" t="s">
        <v>3745</v>
      </c>
      <c r="D1432" s="48" t="s">
        <v>3813</v>
      </c>
      <c r="E1432" s="45" t="s">
        <v>1160</v>
      </c>
      <c r="F1432" s="47">
        <v>0</v>
      </c>
      <c r="G1432" s="41"/>
      <c r="H1432" s="41"/>
      <c r="I1432" s="41"/>
    </row>
    <row r="1433" spans="1:9" ht="13.2" hidden="1">
      <c r="A1433" s="48" t="s">
        <v>145</v>
      </c>
      <c r="B1433" s="48" t="s">
        <v>3888</v>
      </c>
      <c r="C1433" s="48" t="s">
        <v>3745</v>
      </c>
      <c r="D1433" s="48" t="s">
        <v>3758</v>
      </c>
      <c r="E1433" s="45" t="s">
        <v>1161</v>
      </c>
      <c r="F1433" s="47">
        <v>20000000</v>
      </c>
      <c r="G1433" s="41"/>
      <c r="H1433" s="41"/>
      <c r="I1433" s="41"/>
    </row>
    <row r="1434" spans="1:9" ht="13.2" hidden="1">
      <c r="A1434" s="48" t="s">
        <v>145</v>
      </c>
      <c r="B1434" s="48" t="s">
        <v>3888</v>
      </c>
      <c r="C1434" s="48" t="s">
        <v>3745</v>
      </c>
      <c r="D1434" s="48" t="s">
        <v>3759</v>
      </c>
      <c r="E1434" s="45" t="s">
        <v>1162</v>
      </c>
      <c r="F1434" s="47">
        <v>10000000</v>
      </c>
      <c r="G1434" s="41"/>
      <c r="H1434" s="41"/>
      <c r="I1434" s="41"/>
    </row>
    <row r="1435" spans="1:9" ht="13.2" hidden="1">
      <c r="A1435" s="48" t="s">
        <v>145</v>
      </c>
      <c r="B1435" s="48" t="s">
        <v>3888</v>
      </c>
      <c r="C1435" s="48" t="s">
        <v>3745</v>
      </c>
      <c r="D1435" s="48" t="s">
        <v>3760</v>
      </c>
      <c r="E1435" s="45" t="s">
        <v>1163</v>
      </c>
      <c r="F1435" s="47">
        <v>167800000</v>
      </c>
      <c r="G1435" s="41"/>
      <c r="H1435" s="41"/>
      <c r="I1435" s="41"/>
    </row>
    <row r="1436" spans="1:9" ht="13.2" hidden="1">
      <c r="A1436" s="48" t="s">
        <v>145</v>
      </c>
      <c r="B1436" s="48" t="s">
        <v>3888</v>
      </c>
      <c r="C1436" s="48" t="s">
        <v>3745</v>
      </c>
      <c r="D1436" s="48" t="s">
        <v>3763</v>
      </c>
      <c r="E1436" s="45" t="s">
        <v>1164</v>
      </c>
      <c r="F1436" s="47">
        <v>76190000</v>
      </c>
      <c r="G1436" s="41"/>
      <c r="H1436" s="41"/>
      <c r="I1436" s="41"/>
    </row>
    <row r="1437" spans="1:9" ht="13.2" hidden="1">
      <c r="A1437" s="48" t="s">
        <v>145</v>
      </c>
      <c r="B1437" s="48" t="s">
        <v>3888</v>
      </c>
      <c r="C1437" s="48" t="s">
        <v>3733</v>
      </c>
      <c r="D1437" s="45"/>
      <c r="E1437" s="49" t="s">
        <v>1165</v>
      </c>
      <c r="F1437" s="47">
        <v>190095000</v>
      </c>
      <c r="G1437" s="41"/>
      <c r="H1437" s="41"/>
      <c r="I1437" s="41"/>
    </row>
    <row r="1438" spans="1:9" ht="26.4" hidden="1">
      <c r="A1438" s="48" t="s">
        <v>145</v>
      </c>
      <c r="B1438" s="48" t="s">
        <v>3888</v>
      </c>
      <c r="C1438" s="48" t="s">
        <v>3733</v>
      </c>
      <c r="D1438" s="48" t="s">
        <v>3726</v>
      </c>
      <c r="E1438" s="45" t="s">
        <v>1166</v>
      </c>
      <c r="F1438" s="47">
        <v>40000000</v>
      </c>
      <c r="G1438" s="41"/>
      <c r="H1438" s="41"/>
      <c r="I1438" s="41"/>
    </row>
    <row r="1439" spans="1:9" ht="13.2" hidden="1">
      <c r="A1439" s="48" t="s">
        <v>145</v>
      </c>
      <c r="B1439" s="48" t="s">
        <v>3888</v>
      </c>
      <c r="C1439" s="48" t="s">
        <v>3733</v>
      </c>
      <c r="D1439" s="48" t="s">
        <v>3743</v>
      </c>
      <c r="E1439" s="45" t="s">
        <v>1167</v>
      </c>
      <c r="F1439" s="47">
        <v>46625000</v>
      </c>
      <c r="G1439" s="41"/>
      <c r="H1439" s="41"/>
      <c r="I1439" s="41"/>
    </row>
    <row r="1440" spans="1:9" ht="39.6" hidden="1">
      <c r="A1440" s="48" t="s">
        <v>145</v>
      </c>
      <c r="B1440" s="48" t="s">
        <v>3888</v>
      </c>
      <c r="C1440" s="48" t="s">
        <v>3733</v>
      </c>
      <c r="D1440" s="48" t="s">
        <v>3730</v>
      </c>
      <c r="E1440" s="51" t="s">
        <v>1168</v>
      </c>
      <c r="F1440" s="47">
        <v>10000000</v>
      </c>
      <c r="G1440" s="41"/>
      <c r="H1440" s="41"/>
      <c r="I1440" s="41"/>
    </row>
    <row r="1441" spans="1:9" ht="13.2" hidden="1">
      <c r="A1441" s="48" t="s">
        <v>145</v>
      </c>
      <c r="B1441" s="48" t="s">
        <v>3888</v>
      </c>
      <c r="C1441" s="48" t="s">
        <v>3733</v>
      </c>
      <c r="D1441" s="48" t="s">
        <v>3731</v>
      </c>
      <c r="E1441" s="45" t="s">
        <v>1169</v>
      </c>
      <c r="F1441" s="47">
        <v>20000000</v>
      </c>
      <c r="G1441" s="41"/>
      <c r="H1441" s="41"/>
      <c r="I1441" s="41"/>
    </row>
    <row r="1442" spans="1:9" ht="13.2" hidden="1">
      <c r="A1442" s="48" t="s">
        <v>145</v>
      </c>
      <c r="B1442" s="48" t="s">
        <v>3888</v>
      </c>
      <c r="C1442" s="48" t="s">
        <v>3733</v>
      </c>
      <c r="D1442" s="48" t="s">
        <v>3753</v>
      </c>
      <c r="E1442" s="45" t="s">
        <v>1170</v>
      </c>
      <c r="F1442" s="47">
        <v>30000000</v>
      </c>
      <c r="G1442" s="41"/>
      <c r="H1442" s="41"/>
      <c r="I1442" s="41"/>
    </row>
    <row r="1443" spans="1:9" ht="13.2" hidden="1">
      <c r="A1443" s="48" t="s">
        <v>145</v>
      </c>
      <c r="B1443" s="48" t="s">
        <v>3888</v>
      </c>
      <c r="C1443" s="48" t="s">
        <v>3733</v>
      </c>
      <c r="D1443" s="48" t="s">
        <v>3752</v>
      </c>
      <c r="E1443" s="45" t="s">
        <v>1171</v>
      </c>
      <c r="F1443" s="47">
        <v>43470000</v>
      </c>
      <c r="G1443" s="41"/>
      <c r="H1443" s="41"/>
      <c r="I1443" s="41"/>
    </row>
    <row r="1444" spans="1:9" ht="26.4" hidden="1">
      <c r="A1444" s="48" t="s">
        <v>145</v>
      </c>
      <c r="B1444" s="48" t="s">
        <v>3888</v>
      </c>
      <c r="C1444" s="48" t="s">
        <v>3734</v>
      </c>
      <c r="D1444" s="45"/>
      <c r="E1444" s="49" t="s">
        <v>1172</v>
      </c>
      <c r="F1444" s="47">
        <v>602535000</v>
      </c>
      <c r="G1444" s="41"/>
      <c r="H1444" s="41"/>
      <c r="I1444" s="41"/>
    </row>
    <row r="1445" spans="1:9" ht="13.2" hidden="1">
      <c r="A1445" s="48" t="s">
        <v>145</v>
      </c>
      <c r="B1445" s="48" t="s">
        <v>3888</v>
      </c>
      <c r="C1445" s="48" t="s">
        <v>3734</v>
      </c>
      <c r="D1445" s="48" t="s">
        <v>3804</v>
      </c>
      <c r="E1445" s="45" t="s">
        <v>1173</v>
      </c>
      <c r="F1445" s="47">
        <v>15000000</v>
      </c>
      <c r="G1445" s="41"/>
      <c r="H1445" s="41"/>
      <c r="I1445" s="41"/>
    </row>
    <row r="1446" spans="1:9" ht="13.2" hidden="1">
      <c r="A1446" s="48" t="s">
        <v>145</v>
      </c>
      <c r="B1446" s="48" t="s">
        <v>3888</v>
      </c>
      <c r="C1446" s="48" t="s">
        <v>3734</v>
      </c>
      <c r="D1446" s="48" t="s">
        <v>3743</v>
      </c>
      <c r="E1446" s="45" t="s">
        <v>1174</v>
      </c>
      <c r="F1446" s="47">
        <v>15000000</v>
      </c>
      <c r="G1446" s="41"/>
      <c r="H1446" s="41"/>
      <c r="I1446" s="41"/>
    </row>
    <row r="1447" spans="1:9" ht="13.2" hidden="1">
      <c r="A1447" s="48" t="s">
        <v>145</v>
      </c>
      <c r="B1447" s="48" t="s">
        <v>3888</v>
      </c>
      <c r="C1447" s="48" t="s">
        <v>3734</v>
      </c>
      <c r="D1447" s="48" t="s">
        <v>3728</v>
      </c>
      <c r="E1447" s="45" t="s">
        <v>1175</v>
      </c>
      <c r="F1447" s="47">
        <v>25000000</v>
      </c>
      <c r="G1447" s="41"/>
      <c r="H1447" s="41"/>
      <c r="I1447" s="41"/>
    </row>
    <row r="1448" spans="1:9" ht="13.2" hidden="1">
      <c r="A1448" s="48" t="s">
        <v>145</v>
      </c>
      <c r="B1448" s="48" t="s">
        <v>3888</v>
      </c>
      <c r="C1448" s="48" t="s">
        <v>3734</v>
      </c>
      <c r="D1448" s="48" t="s">
        <v>3752</v>
      </c>
      <c r="E1448" s="45" t="s">
        <v>1176</v>
      </c>
      <c r="F1448" s="47">
        <v>20000000</v>
      </c>
      <c r="G1448" s="41"/>
      <c r="H1448" s="41"/>
      <c r="I1448" s="41"/>
    </row>
    <row r="1449" spans="1:9" ht="26.4" hidden="1">
      <c r="A1449" s="48" t="s">
        <v>145</v>
      </c>
      <c r="B1449" s="48" t="s">
        <v>3888</v>
      </c>
      <c r="C1449" s="48" t="s">
        <v>3734</v>
      </c>
      <c r="D1449" s="48" t="s">
        <v>3733</v>
      </c>
      <c r="E1449" s="45" t="s">
        <v>1177</v>
      </c>
      <c r="F1449" s="47">
        <v>368285000</v>
      </c>
      <c r="G1449" s="41"/>
      <c r="H1449" s="41"/>
      <c r="I1449" s="41"/>
    </row>
    <row r="1450" spans="1:9" ht="13.2" hidden="1">
      <c r="A1450" s="48" t="s">
        <v>145</v>
      </c>
      <c r="B1450" s="48" t="s">
        <v>3888</v>
      </c>
      <c r="C1450" s="48" t="s">
        <v>3734</v>
      </c>
      <c r="D1450" s="48" t="s">
        <v>3757</v>
      </c>
      <c r="E1450" s="45" t="s">
        <v>1178</v>
      </c>
      <c r="F1450" s="47">
        <v>159250000</v>
      </c>
      <c r="G1450" s="41"/>
      <c r="H1450" s="41"/>
      <c r="I1450" s="41"/>
    </row>
    <row r="1451" spans="1:9" ht="26.4" hidden="1">
      <c r="A1451" s="48" t="s">
        <v>145</v>
      </c>
      <c r="B1451" s="48" t="s">
        <v>3888</v>
      </c>
      <c r="C1451" s="48" t="s">
        <v>3806</v>
      </c>
      <c r="D1451" s="45"/>
      <c r="E1451" s="50" t="s">
        <v>1179</v>
      </c>
      <c r="F1451" s="47">
        <v>41130000</v>
      </c>
      <c r="G1451" s="41"/>
      <c r="H1451" s="41"/>
      <c r="I1451" s="41"/>
    </row>
    <row r="1452" spans="1:9" ht="13.2" hidden="1">
      <c r="A1452" s="48" t="s">
        <v>145</v>
      </c>
      <c r="B1452" s="48" t="s">
        <v>3888</v>
      </c>
      <c r="C1452" s="48" t="s">
        <v>3806</v>
      </c>
      <c r="D1452" s="48" t="s">
        <v>3805</v>
      </c>
      <c r="E1452" s="45" t="s">
        <v>1180</v>
      </c>
      <c r="F1452" s="47">
        <v>10000000</v>
      </c>
      <c r="G1452" s="41"/>
      <c r="H1452" s="41"/>
      <c r="I1452" s="41"/>
    </row>
    <row r="1453" spans="1:9" ht="26.4" hidden="1">
      <c r="A1453" s="48" t="s">
        <v>145</v>
      </c>
      <c r="B1453" s="48" t="s">
        <v>3888</v>
      </c>
      <c r="C1453" s="48" t="s">
        <v>3806</v>
      </c>
      <c r="D1453" s="48" t="s">
        <v>3730</v>
      </c>
      <c r="E1453" s="45" t="s">
        <v>1181</v>
      </c>
      <c r="F1453" s="47">
        <v>7000000</v>
      </c>
      <c r="G1453" s="41"/>
      <c r="H1453" s="41"/>
      <c r="I1453" s="41"/>
    </row>
    <row r="1454" spans="1:9" ht="26.4" hidden="1">
      <c r="A1454" s="48" t="s">
        <v>145</v>
      </c>
      <c r="B1454" s="48" t="s">
        <v>3888</v>
      </c>
      <c r="C1454" s="48" t="s">
        <v>3806</v>
      </c>
      <c r="D1454" s="48" t="s">
        <v>3731</v>
      </c>
      <c r="E1454" s="45" t="s">
        <v>1182</v>
      </c>
      <c r="F1454" s="47">
        <v>24130000</v>
      </c>
      <c r="G1454" s="41"/>
      <c r="H1454" s="41"/>
      <c r="I1454" s="41"/>
    </row>
    <row r="1455" spans="1:9" ht="13.2" hidden="1">
      <c r="A1455" s="48" t="s">
        <v>145</v>
      </c>
      <c r="B1455" s="48" t="s">
        <v>3888</v>
      </c>
      <c r="C1455" s="48" t="s">
        <v>3807</v>
      </c>
      <c r="D1455" s="45"/>
      <c r="E1455" s="49" t="s">
        <v>1183</v>
      </c>
      <c r="F1455" s="47">
        <v>97800000</v>
      </c>
      <c r="G1455" s="41"/>
      <c r="H1455" s="41"/>
      <c r="I1455" s="41"/>
    </row>
    <row r="1456" spans="1:9" ht="13.2" hidden="1">
      <c r="A1456" s="48" t="s">
        <v>145</v>
      </c>
      <c r="B1456" s="48" t="s">
        <v>3888</v>
      </c>
      <c r="C1456" s="48" t="s">
        <v>3807</v>
      </c>
      <c r="D1456" s="48" t="s">
        <v>3728</v>
      </c>
      <c r="E1456" s="45" t="s">
        <v>1184</v>
      </c>
      <c r="F1456" s="47">
        <v>22000000</v>
      </c>
      <c r="G1456" s="41"/>
      <c r="H1456" s="41"/>
      <c r="I1456" s="41"/>
    </row>
    <row r="1457" spans="1:9" ht="13.2" hidden="1">
      <c r="A1457" s="48" t="s">
        <v>145</v>
      </c>
      <c r="B1457" s="48" t="s">
        <v>3888</v>
      </c>
      <c r="C1457" s="48" t="s">
        <v>3807</v>
      </c>
      <c r="D1457" s="48" t="s">
        <v>3735</v>
      </c>
      <c r="E1457" s="45" t="s">
        <v>1185</v>
      </c>
      <c r="F1457" s="47">
        <v>9000000</v>
      </c>
      <c r="G1457" s="41"/>
      <c r="H1457" s="41"/>
      <c r="I1457" s="41"/>
    </row>
    <row r="1458" spans="1:9" ht="13.2" hidden="1">
      <c r="A1458" s="48" t="s">
        <v>145</v>
      </c>
      <c r="B1458" s="48" t="s">
        <v>3888</v>
      </c>
      <c r="C1458" s="48" t="s">
        <v>3807</v>
      </c>
      <c r="D1458" s="48" t="s">
        <v>3805</v>
      </c>
      <c r="E1458" s="45" t="s">
        <v>1186</v>
      </c>
      <c r="F1458" s="47">
        <v>9800000</v>
      </c>
      <c r="G1458" s="41"/>
      <c r="H1458" s="41"/>
      <c r="I1458" s="41"/>
    </row>
    <row r="1459" spans="1:9" ht="13.2" hidden="1">
      <c r="A1459" s="48" t="s">
        <v>145</v>
      </c>
      <c r="B1459" s="48" t="s">
        <v>3888</v>
      </c>
      <c r="C1459" s="48" t="s">
        <v>3807</v>
      </c>
      <c r="D1459" s="48" t="s">
        <v>3736</v>
      </c>
      <c r="E1459" s="45" t="s">
        <v>1187</v>
      </c>
      <c r="F1459" s="47">
        <v>8000000</v>
      </c>
      <c r="G1459" s="41"/>
      <c r="H1459" s="41"/>
      <c r="I1459" s="41"/>
    </row>
    <row r="1460" spans="1:9" ht="26.4" hidden="1">
      <c r="A1460" s="48" t="s">
        <v>145</v>
      </c>
      <c r="B1460" s="48" t="s">
        <v>3888</v>
      </c>
      <c r="C1460" s="48" t="s">
        <v>3807</v>
      </c>
      <c r="D1460" s="48" t="s">
        <v>3729</v>
      </c>
      <c r="E1460" s="45" t="s">
        <v>1188</v>
      </c>
      <c r="F1460" s="47">
        <v>49000000</v>
      </c>
      <c r="G1460" s="41"/>
      <c r="H1460" s="41"/>
      <c r="I1460" s="41"/>
    </row>
    <row r="1461" spans="1:9" ht="13.2" hidden="1">
      <c r="A1461" s="48" t="s">
        <v>145</v>
      </c>
      <c r="B1461" s="48" t="s">
        <v>3857</v>
      </c>
      <c r="C1461" s="45"/>
      <c r="D1461" s="45"/>
      <c r="E1461" s="46" t="s">
        <v>86</v>
      </c>
      <c r="F1461" s="47">
        <v>2824468000</v>
      </c>
      <c r="G1461" s="41"/>
      <c r="H1461" s="41"/>
      <c r="I1461" s="41"/>
    </row>
    <row r="1462" spans="1:9" ht="13.2" hidden="1">
      <c r="A1462" s="48" t="s">
        <v>145</v>
      </c>
      <c r="B1462" s="48" t="s">
        <v>3857</v>
      </c>
      <c r="C1462" s="48" t="s">
        <v>3726</v>
      </c>
      <c r="D1462" s="45"/>
      <c r="E1462" s="49" t="s">
        <v>187</v>
      </c>
      <c r="F1462" s="47">
        <v>303468000</v>
      </c>
      <c r="G1462" s="41"/>
      <c r="H1462" s="41"/>
      <c r="I1462" s="41"/>
    </row>
    <row r="1463" spans="1:9" ht="13.2" hidden="1">
      <c r="A1463" s="48" t="s">
        <v>145</v>
      </c>
      <c r="B1463" s="48" t="s">
        <v>3857</v>
      </c>
      <c r="C1463" s="48" t="s">
        <v>3726</v>
      </c>
      <c r="D1463" s="48" t="s">
        <v>3726</v>
      </c>
      <c r="E1463" s="45" t="s">
        <v>188</v>
      </c>
      <c r="F1463" s="47">
        <v>7008000</v>
      </c>
      <c r="G1463" s="41"/>
      <c r="H1463" s="41"/>
      <c r="I1463" s="41"/>
    </row>
    <row r="1464" spans="1:9" ht="26.4" hidden="1">
      <c r="A1464" s="48" t="s">
        <v>145</v>
      </c>
      <c r="B1464" s="48" t="s">
        <v>3857</v>
      </c>
      <c r="C1464" s="48" t="s">
        <v>3726</v>
      </c>
      <c r="D1464" s="48" t="s">
        <v>3727</v>
      </c>
      <c r="E1464" s="45" t="s">
        <v>189</v>
      </c>
      <c r="F1464" s="47">
        <v>45600000</v>
      </c>
      <c r="G1464" s="41"/>
      <c r="H1464" s="41"/>
      <c r="I1464" s="41"/>
    </row>
    <row r="1465" spans="1:9" ht="26.4" hidden="1">
      <c r="A1465" s="48" t="s">
        <v>145</v>
      </c>
      <c r="B1465" s="48" t="s">
        <v>3857</v>
      </c>
      <c r="C1465" s="48" t="s">
        <v>3726</v>
      </c>
      <c r="D1465" s="48" t="s">
        <v>3728</v>
      </c>
      <c r="E1465" s="45" t="s">
        <v>190</v>
      </c>
      <c r="F1465" s="47">
        <v>47100000</v>
      </c>
      <c r="G1465" s="41"/>
      <c r="H1465" s="41"/>
      <c r="I1465" s="41"/>
    </row>
    <row r="1466" spans="1:9" ht="13.2" hidden="1">
      <c r="A1466" s="48" t="s">
        <v>145</v>
      </c>
      <c r="B1466" s="48" t="s">
        <v>3857</v>
      </c>
      <c r="C1466" s="48" t="s">
        <v>3726</v>
      </c>
      <c r="D1466" s="48" t="s">
        <v>3729</v>
      </c>
      <c r="E1466" s="45" t="s">
        <v>191</v>
      </c>
      <c r="F1466" s="47">
        <v>28778800</v>
      </c>
      <c r="G1466" s="41"/>
      <c r="H1466" s="41"/>
      <c r="I1466" s="41"/>
    </row>
    <row r="1467" spans="1:9" ht="13.2" hidden="1">
      <c r="A1467" s="48" t="s">
        <v>145</v>
      </c>
      <c r="B1467" s="48" t="s">
        <v>3857</v>
      </c>
      <c r="C1467" s="48" t="s">
        <v>3726</v>
      </c>
      <c r="D1467" s="48" t="s">
        <v>3730</v>
      </c>
      <c r="E1467" s="45" t="s">
        <v>192</v>
      </c>
      <c r="F1467" s="47">
        <v>19770200</v>
      </c>
      <c r="G1467" s="41"/>
      <c r="H1467" s="41"/>
      <c r="I1467" s="41"/>
    </row>
    <row r="1468" spans="1:9" ht="26.4" hidden="1">
      <c r="A1468" s="48" t="s">
        <v>145</v>
      </c>
      <c r="B1468" s="48" t="s">
        <v>3857</v>
      </c>
      <c r="C1468" s="48" t="s">
        <v>3726</v>
      </c>
      <c r="D1468" s="48" t="s">
        <v>3731</v>
      </c>
      <c r="E1468" s="45" t="s">
        <v>193</v>
      </c>
      <c r="F1468" s="47">
        <v>3000000</v>
      </c>
      <c r="G1468" s="41"/>
      <c r="H1468" s="41"/>
      <c r="I1468" s="41"/>
    </row>
    <row r="1469" spans="1:9" ht="13.2" hidden="1">
      <c r="A1469" s="48" t="s">
        <v>145</v>
      </c>
      <c r="B1469" s="48" t="s">
        <v>3857</v>
      </c>
      <c r="C1469" s="48" t="s">
        <v>3726</v>
      </c>
      <c r="D1469" s="48" t="s">
        <v>3732</v>
      </c>
      <c r="E1469" s="45" t="s">
        <v>194</v>
      </c>
      <c r="F1469" s="47">
        <v>88361000</v>
      </c>
      <c r="G1469" s="41"/>
      <c r="H1469" s="41"/>
      <c r="I1469" s="41"/>
    </row>
    <row r="1470" spans="1:9" ht="26.4" hidden="1">
      <c r="A1470" s="48" t="s">
        <v>145</v>
      </c>
      <c r="B1470" s="48" t="s">
        <v>3857</v>
      </c>
      <c r="C1470" s="48" t="s">
        <v>3726</v>
      </c>
      <c r="D1470" s="48" t="s">
        <v>3745</v>
      </c>
      <c r="E1470" s="45" t="s">
        <v>363</v>
      </c>
      <c r="F1470" s="47">
        <v>4000000</v>
      </c>
      <c r="G1470" s="41"/>
      <c r="H1470" s="41"/>
      <c r="I1470" s="41"/>
    </row>
    <row r="1471" spans="1:9" ht="13.2" hidden="1">
      <c r="A1471" s="48" t="s">
        <v>145</v>
      </c>
      <c r="B1471" s="48" t="s">
        <v>3857</v>
      </c>
      <c r="C1471" s="48" t="s">
        <v>3726</v>
      </c>
      <c r="D1471" s="48" t="s">
        <v>3733</v>
      </c>
      <c r="E1471" s="45" t="s">
        <v>195</v>
      </c>
      <c r="F1471" s="47">
        <v>19000000</v>
      </c>
      <c r="G1471" s="41"/>
      <c r="H1471" s="41"/>
      <c r="I1471" s="41"/>
    </row>
    <row r="1472" spans="1:9" ht="13.2" hidden="1">
      <c r="A1472" s="48" t="s">
        <v>145</v>
      </c>
      <c r="B1472" s="48" t="s">
        <v>3857</v>
      </c>
      <c r="C1472" s="48" t="s">
        <v>3726</v>
      </c>
      <c r="D1472" s="48" t="s">
        <v>3734</v>
      </c>
      <c r="E1472" s="45" t="s">
        <v>197</v>
      </c>
      <c r="F1472" s="47">
        <v>40850000</v>
      </c>
      <c r="G1472" s="41"/>
      <c r="H1472" s="41"/>
      <c r="I1472" s="41"/>
    </row>
    <row r="1473" spans="1:9" ht="26.4" hidden="1">
      <c r="A1473" s="48" t="s">
        <v>145</v>
      </c>
      <c r="B1473" s="48" t="s">
        <v>3857</v>
      </c>
      <c r="C1473" s="48" t="s">
        <v>3727</v>
      </c>
      <c r="D1473" s="45"/>
      <c r="E1473" s="49" t="s">
        <v>198</v>
      </c>
      <c r="F1473" s="47">
        <v>115000000</v>
      </c>
      <c r="G1473" s="41"/>
      <c r="H1473" s="41"/>
      <c r="I1473" s="41"/>
    </row>
    <row r="1474" spans="1:9" ht="13.2" hidden="1">
      <c r="A1474" s="48" t="s">
        <v>145</v>
      </c>
      <c r="B1474" s="48" t="s">
        <v>3857</v>
      </c>
      <c r="C1474" s="48" t="s">
        <v>3727</v>
      </c>
      <c r="D1474" s="48" t="s">
        <v>3736</v>
      </c>
      <c r="E1474" s="45" t="s">
        <v>200</v>
      </c>
      <c r="F1474" s="47">
        <v>80000000</v>
      </c>
      <c r="G1474" s="41"/>
      <c r="H1474" s="41"/>
      <c r="I1474" s="41"/>
    </row>
    <row r="1475" spans="1:9" ht="13.2" hidden="1">
      <c r="A1475" s="48" t="s">
        <v>145</v>
      </c>
      <c r="B1475" s="48" t="s">
        <v>3857</v>
      </c>
      <c r="C1475" s="48" t="s">
        <v>3727</v>
      </c>
      <c r="D1475" s="48" t="s">
        <v>3737</v>
      </c>
      <c r="E1475" s="45" t="s">
        <v>201</v>
      </c>
      <c r="F1475" s="47">
        <v>11000000</v>
      </c>
      <c r="G1475" s="41"/>
      <c r="H1475" s="41"/>
      <c r="I1475" s="41"/>
    </row>
    <row r="1476" spans="1:9" ht="13.2" hidden="1">
      <c r="A1476" s="48" t="s">
        <v>145</v>
      </c>
      <c r="B1476" s="48" t="s">
        <v>3857</v>
      </c>
      <c r="C1476" s="48" t="s">
        <v>3727</v>
      </c>
      <c r="D1476" s="48" t="s">
        <v>3813</v>
      </c>
      <c r="E1476" s="45" t="s">
        <v>367</v>
      </c>
      <c r="F1476" s="47">
        <v>12000000</v>
      </c>
      <c r="G1476" s="41"/>
      <c r="H1476" s="41"/>
      <c r="I1476" s="41"/>
    </row>
    <row r="1477" spans="1:9" ht="13.2" hidden="1">
      <c r="A1477" s="48" t="s">
        <v>145</v>
      </c>
      <c r="B1477" s="48" t="s">
        <v>3857</v>
      </c>
      <c r="C1477" s="48" t="s">
        <v>3727</v>
      </c>
      <c r="D1477" s="48" t="s">
        <v>3758</v>
      </c>
      <c r="E1477" s="45" t="s">
        <v>1150</v>
      </c>
      <c r="F1477" s="47">
        <v>12000000</v>
      </c>
      <c r="G1477" s="41"/>
      <c r="H1477" s="41"/>
      <c r="I1477" s="41"/>
    </row>
    <row r="1478" spans="1:9" ht="26.4" hidden="1">
      <c r="A1478" s="48" t="s">
        <v>145</v>
      </c>
      <c r="B1478" s="48" t="s">
        <v>3857</v>
      </c>
      <c r="C1478" s="48" t="s">
        <v>3743</v>
      </c>
      <c r="D1478" s="45"/>
      <c r="E1478" s="49" t="s">
        <v>207</v>
      </c>
      <c r="F1478" s="47">
        <v>15000000</v>
      </c>
      <c r="G1478" s="41"/>
      <c r="H1478" s="41"/>
      <c r="I1478" s="41"/>
    </row>
    <row r="1479" spans="1:9" ht="13.2" hidden="1">
      <c r="A1479" s="48" t="s">
        <v>145</v>
      </c>
      <c r="B1479" s="48" t="s">
        <v>3857</v>
      </c>
      <c r="C1479" s="48" t="s">
        <v>3743</v>
      </c>
      <c r="D1479" s="48" t="s">
        <v>3726</v>
      </c>
      <c r="E1479" s="45" t="s">
        <v>369</v>
      </c>
      <c r="F1479" s="47">
        <v>15000000</v>
      </c>
      <c r="G1479" s="41"/>
      <c r="H1479" s="41"/>
      <c r="I1479" s="41"/>
    </row>
    <row r="1480" spans="1:9" ht="26.4" hidden="1">
      <c r="A1480" s="48" t="s">
        <v>145</v>
      </c>
      <c r="B1480" s="48" t="s">
        <v>3857</v>
      </c>
      <c r="C1480" s="48" t="s">
        <v>3728</v>
      </c>
      <c r="D1480" s="45"/>
      <c r="E1480" s="50" t="s">
        <v>209</v>
      </c>
      <c r="F1480" s="47">
        <v>84000000</v>
      </c>
      <c r="G1480" s="41"/>
      <c r="H1480" s="41"/>
      <c r="I1480" s="41"/>
    </row>
    <row r="1481" spans="1:9" ht="13.2" hidden="1">
      <c r="A1481" s="48" t="s">
        <v>145</v>
      </c>
      <c r="B1481" s="48" t="s">
        <v>3857</v>
      </c>
      <c r="C1481" s="48" t="s">
        <v>3728</v>
      </c>
      <c r="D1481" s="48" t="s">
        <v>3804</v>
      </c>
      <c r="E1481" s="45" t="s">
        <v>371</v>
      </c>
      <c r="F1481" s="47">
        <v>4000000</v>
      </c>
      <c r="G1481" s="41"/>
      <c r="H1481" s="41"/>
      <c r="I1481" s="41"/>
    </row>
    <row r="1482" spans="1:9" ht="13.2" hidden="1">
      <c r="A1482" s="48" t="s">
        <v>145</v>
      </c>
      <c r="B1482" s="48" t="s">
        <v>3857</v>
      </c>
      <c r="C1482" s="48" t="s">
        <v>3728</v>
      </c>
      <c r="D1482" s="48" t="s">
        <v>3728</v>
      </c>
      <c r="E1482" s="45" t="s">
        <v>481</v>
      </c>
      <c r="F1482" s="47">
        <v>80000000</v>
      </c>
      <c r="G1482" s="41"/>
      <c r="H1482" s="41"/>
      <c r="I1482" s="41"/>
    </row>
    <row r="1483" spans="1:9" ht="26.4" hidden="1">
      <c r="A1483" s="48" t="s">
        <v>145</v>
      </c>
      <c r="B1483" s="48" t="s">
        <v>3857</v>
      </c>
      <c r="C1483" s="48" t="s">
        <v>3737</v>
      </c>
      <c r="D1483" s="45"/>
      <c r="E1483" s="49" t="s">
        <v>1189</v>
      </c>
      <c r="F1483" s="47">
        <v>2307000000</v>
      </c>
      <c r="G1483" s="41"/>
      <c r="H1483" s="41"/>
      <c r="I1483" s="41"/>
    </row>
    <row r="1484" spans="1:9" ht="26.4" hidden="1">
      <c r="A1484" s="48" t="s">
        <v>145</v>
      </c>
      <c r="B1484" s="48" t="s">
        <v>3857</v>
      </c>
      <c r="C1484" s="48" t="s">
        <v>3737</v>
      </c>
      <c r="D1484" s="48" t="s">
        <v>3726</v>
      </c>
      <c r="E1484" s="45" t="s">
        <v>1190</v>
      </c>
      <c r="F1484" s="47">
        <v>70000000</v>
      </c>
      <c r="G1484" s="41"/>
      <c r="H1484" s="41"/>
      <c r="I1484" s="41"/>
    </row>
    <row r="1485" spans="1:9" ht="13.2" hidden="1">
      <c r="A1485" s="48" t="s">
        <v>145</v>
      </c>
      <c r="B1485" s="48" t="s">
        <v>3857</v>
      </c>
      <c r="C1485" s="48" t="s">
        <v>3737</v>
      </c>
      <c r="D1485" s="48" t="s">
        <v>3743</v>
      </c>
      <c r="E1485" s="45" t="s">
        <v>1191</v>
      </c>
      <c r="F1485" s="47">
        <v>100000000</v>
      </c>
      <c r="G1485" s="41"/>
      <c r="H1485" s="41"/>
      <c r="I1485" s="41"/>
    </row>
    <row r="1486" spans="1:9" ht="13.2" hidden="1">
      <c r="A1486" s="48" t="s">
        <v>145</v>
      </c>
      <c r="B1486" s="48" t="s">
        <v>3857</v>
      </c>
      <c r="C1486" s="48" t="s">
        <v>3737</v>
      </c>
      <c r="D1486" s="48" t="s">
        <v>3728</v>
      </c>
      <c r="E1486" s="45" t="s">
        <v>1192</v>
      </c>
      <c r="F1486" s="47">
        <v>100000000</v>
      </c>
      <c r="G1486" s="41"/>
      <c r="H1486" s="41"/>
      <c r="I1486" s="41"/>
    </row>
    <row r="1487" spans="1:9" ht="13.2" hidden="1">
      <c r="A1487" s="48" t="s">
        <v>145</v>
      </c>
      <c r="B1487" s="48" t="s">
        <v>3857</v>
      </c>
      <c r="C1487" s="48" t="s">
        <v>3737</v>
      </c>
      <c r="D1487" s="48" t="s">
        <v>3735</v>
      </c>
      <c r="E1487" s="45" t="s">
        <v>1193</v>
      </c>
      <c r="F1487" s="47">
        <v>2007000000</v>
      </c>
      <c r="G1487" s="41"/>
      <c r="H1487" s="41"/>
      <c r="I1487" s="41"/>
    </row>
    <row r="1488" spans="1:9" ht="26.4" hidden="1">
      <c r="A1488" s="48" t="s">
        <v>145</v>
      </c>
      <c r="B1488" s="48" t="s">
        <v>3857</v>
      </c>
      <c r="C1488" s="48" t="s">
        <v>3737</v>
      </c>
      <c r="D1488" s="48" t="s">
        <v>3805</v>
      </c>
      <c r="E1488" s="45" t="s">
        <v>1194</v>
      </c>
      <c r="F1488" s="47">
        <v>30000000</v>
      </c>
      <c r="G1488" s="41"/>
      <c r="H1488" s="41"/>
      <c r="I1488" s="41"/>
    </row>
    <row r="1489" spans="1:9" ht="13.2" hidden="1">
      <c r="A1489" s="48" t="s">
        <v>145</v>
      </c>
      <c r="B1489" s="48" t="s">
        <v>3860</v>
      </c>
      <c r="C1489" s="45"/>
      <c r="D1489" s="45"/>
      <c r="E1489" s="46" t="s">
        <v>93</v>
      </c>
      <c r="F1489" s="47">
        <v>4211072000</v>
      </c>
      <c r="G1489" s="41"/>
      <c r="H1489" s="41"/>
      <c r="I1489" s="41"/>
    </row>
    <row r="1490" spans="1:9" ht="13.2" hidden="1">
      <c r="A1490" s="48" t="s">
        <v>145</v>
      </c>
      <c r="B1490" s="48" t="s">
        <v>3860</v>
      </c>
      <c r="C1490" s="48" t="s">
        <v>3726</v>
      </c>
      <c r="D1490" s="45"/>
      <c r="E1490" s="49" t="s">
        <v>187</v>
      </c>
      <c r="F1490" s="47">
        <v>354282000</v>
      </c>
      <c r="G1490" s="41"/>
      <c r="H1490" s="41"/>
      <c r="I1490" s="41"/>
    </row>
    <row r="1491" spans="1:9" ht="13.2" hidden="1">
      <c r="A1491" s="48" t="s">
        <v>145</v>
      </c>
      <c r="B1491" s="48" t="s">
        <v>3860</v>
      </c>
      <c r="C1491" s="48" t="s">
        <v>3726</v>
      </c>
      <c r="D1491" s="48" t="s">
        <v>3726</v>
      </c>
      <c r="E1491" s="45" t="s">
        <v>188</v>
      </c>
      <c r="F1491" s="47">
        <v>5000000</v>
      </c>
      <c r="G1491" s="41"/>
      <c r="H1491" s="41"/>
      <c r="I1491" s="41"/>
    </row>
    <row r="1492" spans="1:9" ht="26.4" hidden="1">
      <c r="A1492" s="48" t="s">
        <v>145</v>
      </c>
      <c r="B1492" s="48" t="s">
        <v>3860</v>
      </c>
      <c r="C1492" s="48" t="s">
        <v>3726</v>
      </c>
      <c r="D1492" s="48" t="s">
        <v>3727</v>
      </c>
      <c r="E1492" s="45" t="s">
        <v>189</v>
      </c>
      <c r="F1492" s="47">
        <v>21600000</v>
      </c>
      <c r="G1492" s="41"/>
      <c r="H1492" s="41"/>
      <c r="I1492" s="41"/>
    </row>
    <row r="1493" spans="1:9" ht="26.4" hidden="1">
      <c r="A1493" s="48" t="s">
        <v>145</v>
      </c>
      <c r="B1493" s="48" t="s">
        <v>3860</v>
      </c>
      <c r="C1493" s="48" t="s">
        <v>3726</v>
      </c>
      <c r="D1493" s="48" t="s">
        <v>3728</v>
      </c>
      <c r="E1493" s="45" t="s">
        <v>190</v>
      </c>
      <c r="F1493" s="47">
        <v>90300000</v>
      </c>
      <c r="G1493" s="41"/>
      <c r="H1493" s="41"/>
      <c r="I1493" s="41"/>
    </row>
    <row r="1494" spans="1:9" ht="13.2" hidden="1">
      <c r="A1494" s="48" t="s">
        <v>145</v>
      </c>
      <c r="B1494" s="48" t="s">
        <v>3860</v>
      </c>
      <c r="C1494" s="48" t="s">
        <v>3726</v>
      </c>
      <c r="D1494" s="48" t="s">
        <v>3735</v>
      </c>
      <c r="E1494" s="45" t="s">
        <v>899</v>
      </c>
      <c r="F1494" s="47">
        <v>73970000</v>
      </c>
      <c r="G1494" s="41"/>
      <c r="H1494" s="41"/>
      <c r="I1494" s="41"/>
    </row>
    <row r="1495" spans="1:9" ht="13.2" hidden="1">
      <c r="A1495" s="48" t="s">
        <v>145</v>
      </c>
      <c r="B1495" s="48" t="s">
        <v>3860</v>
      </c>
      <c r="C1495" s="48" t="s">
        <v>3726</v>
      </c>
      <c r="D1495" s="48" t="s">
        <v>3805</v>
      </c>
      <c r="E1495" s="45" t="s">
        <v>362</v>
      </c>
      <c r="F1495" s="47">
        <v>28200000</v>
      </c>
      <c r="G1495" s="41"/>
      <c r="H1495" s="41"/>
      <c r="I1495" s="41"/>
    </row>
    <row r="1496" spans="1:9" ht="13.2" hidden="1">
      <c r="A1496" s="48" t="s">
        <v>145</v>
      </c>
      <c r="B1496" s="48" t="s">
        <v>3860</v>
      </c>
      <c r="C1496" s="48" t="s">
        <v>3726</v>
      </c>
      <c r="D1496" s="48" t="s">
        <v>3736</v>
      </c>
      <c r="E1496" s="45" t="s">
        <v>747</v>
      </c>
      <c r="F1496" s="47">
        <v>10000000</v>
      </c>
      <c r="G1496" s="41"/>
      <c r="H1496" s="41"/>
      <c r="I1496" s="41"/>
    </row>
    <row r="1497" spans="1:9" ht="13.2" hidden="1">
      <c r="A1497" s="48" t="s">
        <v>145</v>
      </c>
      <c r="B1497" s="48" t="s">
        <v>3860</v>
      </c>
      <c r="C1497" s="48" t="s">
        <v>3726</v>
      </c>
      <c r="D1497" s="48" t="s">
        <v>3729</v>
      </c>
      <c r="E1497" s="45" t="s">
        <v>191</v>
      </c>
      <c r="F1497" s="47">
        <v>13958000</v>
      </c>
      <c r="G1497" s="41"/>
      <c r="H1497" s="41"/>
      <c r="I1497" s="41"/>
    </row>
    <row r="1498" spans="1:9" ht="13.2" hidden="1">
      <c r="A1498" s="48" t="s">
        <v>145</v>
      </c>
      <c r="B1498" s="48" t="s">
        <v>3860</v>
      </c>
      <c r="C1498" s="48" t="s">
        <v>3726</v>
      </c>
      <c r="D1498" s="48" t="s">
        <v>3730</v>
      </c>
      <c r="E1498" s="45" t="s">
        <v>192</v>
      </c>
      <c r="F1498" s="47">
        <v>4754000</v>
      </c>
      <c r="G1498" s="41"/>
      <c r="H1498" s="41"/>
      <c r="I1498" s="41"/>
    </row>
    <row r="1499" spans="1:9" ht="26.4" hidden="1">
      <c r="A1499" s="48" t="s">
        <v>145</v>
      </c>
      <c r="B1499" s="48" t="s">
        <v>3860</v>
      </c>
      <c r="C1499" s="48" t="s">
        <v>3726</v>
      </c>
      <c r="D1499" s="48" t="s">
        <v>3731</v>
      </c>
      <c r="E1499" s="45" t="s">
        <v>193</v>
      </c>
      <c r="F1499" s="47">
        <v>3500000</v>
      </c>
      <c r="G1499" s="41"/>
      <c r="H1499" s="41"/>
      <c r="I1499" s="41"/>
    </row>
    <row r="1500" spans="1:9" ht="26.4" hidden="1">
      <c r="A1500" s="48" t="s">
        <v>145</v>
      </c>
      <c r="B1500" s="48" t="s">
        <v>3860</v>
      </c>
      <c r="C1500" s="48" t="s">
        <v>3726</v>
      </c>
      <c r="D1500" s="48" t="s">
        <v>3745</v>
      </c>
      <c r="E1500" s="45" t="s">
        <v>363</v>
      </c>
      <c r="F1500" s="47">
        <v>3000000</v>
      </c>
      <c r="G1500" s="41"/>
      <c r="H1500" s="41"/>
      <c r="I1500" s="41"/>
    </row>
    <row r="1501" spans="1:9" ht="26.4" hidden="1">
      <c r="A1501" s="48" t="s">
        <v>145</v>
      </c>
      <c r="B1501" s="48" t="s">
        <v>3860</v>
      </c>
      <c r="C1501" s="48" t="s">
        <v>3726</v>
      </c>
      <c r="D1501" s="48" t="s">
        <v>3734</v>
      </c>
      <c r="E1501" s="45" t="s">
        <v>196</v>
      </c>
      <c r="F1501" s="47">
        <v>100000000</v>
      </c>
      <c r="G1501" s="41"/>
      <c r="H1501" s="41"/>
      <c r="I1501" s="41"/>
    </row>
    <row r="1502" spans="1:9" ht="26.4" hidden="1">
      <c r="A1502" s="48" t="s">
        <v>145</v>
      </c>
      <c r="B1502" s="48" t="s">
        <v>3860</v>
      </c>
      <c r="C1502" s="48" t="s">
        <v>3727</v>
      </c>
      <c r="D1502" s="45"/>
      <c r="E1502" s="49" t="s">
        <v>198</v>
      </c>
      <c r="F1502" s="47">
        <v>2024240000</v>
      </c>
      <c r="G1502" s="41"/>
      <c r="H1502" s="41"/>
      <c r="I1502" s="41"/>
    </row>
    <row r="1503" spans="1:9" ht="13.2" hidden="1">
      <c r="A1503" s="48" t="s">
        <v>145</v>
      </c>
      <c r="B1503" s="48" t="s">
        <v>3860</v>
      </c>
      <c r="C1503" s="48" t="s">
        <v>3727</v>
      </c>
      <c r="D1503" s="48" t="s">
        <v>3744</v>
      </c>
      <c r="E1503" s="45" t="s">
        <v>1195</v>
      </c>
      <c r="F1503" s="47">
        <v>1802130000</v>
      </c>
      <c r="G1503" s="41"/>
      <c r="H1503" s="41"/>
      <c r="I1503" s="41"/>
    </row>
    <row r="1504" spans="1:9" ht="13.2" hidden="1">
      <c r="A1504" s="48" t="s">
        <v>145</v>
      </c>
      <c r="B1504" s="48" t="s">
        <v>3860</v>
      </c>
      <c r="C1504" s="48" t="s">
        <v>3727</v>
      </c>
      <c r="D1504" s="48" t="s">
        <v>3743</v>
      </c>
      <c r="E1504" s="45" t="s">
        <v>477</v>
      </c>
      <c r="F1504" s="47">
        <v>178110000</v>
      </c>
      <c r="G1504" s="41"/>
      <c r="H1504" s="41"/>
      <c r="I1504" s="41"/>
    </row>
    <row r="1505" spans="1:9" ht="13.2" hidden="1">
      <c r="A1505" s="48" t="s">
        <v>145</v>
      </c>
      <c r="B1505" s="48" t="s">
        <v>3860</v>
      </c>
      <c r="C1505" s="48" t="s">
        <v>3727</v>
      </c>
      <c r="D1505" s="48" t="s">
        <v>3730</v>
      </c>
      <c r="E1505" s="45" t="s">
        <v>854</v>
      </c>
      <c r="F1505" s="47">
        <v>21000000</v>
      </c>
      <c r="G1505" s="41"/>
      <c r="H1505" s="41"/>
      <c r="I1505" s="41"/>
    </row>
    <row r="1506" spans="1:9" ht="13.2" hidden="1">
      <c r="A1506" s="48" t="s">
        <v>145</v>
      </c>
      <c r="B1506" s="48" t="s">
        <v>3860</v>
      </c>
      <c r="C1506" s="48" t="s">
        <v>3727</v>
      </c>
      <c r="D1506" s="48" t="s">
        <v>3737</v>
      </c>
      <c r="E1506" s="45" t="s">
        <v>201</v>
      </c>
      <c r="F1506" s="47">
        <v>3000000</v>
      </c>
      <c r="G1506" s="41"/>
      <c r="H1506" s="41"/>
      <c r="I1506" s="41"/>
    </row>
    <row r="1507" spans="1:9" ht="26.4" hidden="1">
      <c r="A1507" s="48" t="s">
        <v>145</v>
      </c>
      <c r="B1507" s="48" t="s">
        <v>3860</v>
      </c>
      <c r="C1507" s="48" t="s">
        <v>3727</v>
      </c>
      <c r="D1507" s="48" t="s">
        <v>3739</v>
      </c>
      <c r="E1507" s="45" t="s">
        <v>203</v>
      </c>
      <c r="F1507" s="47">
        <v>20000000</v>
      </c>
      <c r="G1507" s="41"/>
      <c r="H1507" s="41"/>
      <c r="I1507" s="41"/>
    </row>
    <row r="1508" spans="1:9" ht="13.2" hidden="1">
      <c r="A1508" s="48" t="s">
        <v>145</v>
      </c>
      <c r="B1508" s="48" t="s">
        <v>3860</v>
      </c>
      <c r="C1508" s="48" t="s">
        <v>3744</v>
      </c>
      <c r="D1508" s="45"/>
      <c r="E1508" s="49" t="s">
        <v>1061</v>
      </c>
      <c r="F1508" s="47">
        <v>63700000</v>
      </c>
      <c r="G1508" s="41"/>
      <c r="H1508" s="41"/>
      <c r="I1508" s="41"/>
    </row>
    <row r="1509" spans="1:9" ht="13.2" hidden="1">
      <c r="A1509" s="48" t="s">
        <v>145</v>
      </c>
      <c r="B1509" s="48" t="s">
        <v>3860</v>
      </c>
      <c r="C1509" s="48" t="s">
        <v>3744</v>
      </c>
      <c r="D1509" s="48" t="s">
        <v>3727</v>
      </c>
      <c r="E1509" s="45" t="s">
        <v>1062</v>
      </c>
      <c r="F1509" s="47">
        <v>63700000</v>
      </c>
      <c r="G1509" s="41"/>
      <c r="H1509" s="41"/>
      <c r="I1509" s="41"/>
    </row>
    <row r="1510" spans="1:9" ht="26.4" hidden="1">
      <c r="A1510" s="48" t="s">
        <v>145</v>
      </c>
      <c r="B1510" s="48" t="s">
        <v>3860</v>
      </c>
      <c r="C1510" s="48" t="s">
        <v>3743</v>
      </c>
      <c r="D1510" s="45"/>
      <c r="E1510" s="49" t="s">
        <v>207</v>
      </c>
      <c r="F1510" s="47">
        <v>107750000</v>
      </c>
      <c r="G1510" s="41"/>
      <c r="H1510" s="41"/>
      <c r="I1510" s="41"/>
    </row>
    <row r="1511" spans="1:9" ht="13.2" hidden="1">
      <c r="A1511" s="48" t="s">
        <v>145</v>
      </c>
      <c r="B1511" s="48" t="s">
        <v>3860</v>
      </c>
      <c r="C1511" s="48" t="s">
        <v>3743</v>
      </c>
      <c r="D1511" s="48" t="s">
        <v>3726</v>
      </c>
      <c r="E1511" s="45" t="s">
        <v>369</v>
      </c>
      <c r="F1511" s="47">
        <v>40000000</v>
      </c>
      <c r="G1511" s="41"/>
      <c r="H1511" s="41"/>
      <c r="I1511" s="41"/>
    </row>
    <row r="1512" spans="1:9" ht="13.2" hidden="1">
      <c r="A1512" s="48" t="s">
        <v>145</v>
      </c>
      <c r="B1512" s="48" t="s">
        <v>3860</v>
      </c>
      <c r="C1512" s="48" t="s">
        <v>3743</v>
      </c>
      <c r="D1512" s="48" t="s">
        <v>3728</v>
      </c>
      <c r="E1512" s="45" t="s">
        <v>750</v>
      </c>
      <c r="F1512" s="47">
        <v>41100000</v>
      </c>
      <c r="G1512" s="41"/>
      <c r="H1512" s="41"/>
      <c r="I1512" s="41"/>
    </row>
    <row r="1513" spans="1:9" ht="13.2" hidden="1">
      <c r="A1513" s="48" t="s">
        <v>145</v>
      </c>
      <c r="B1513" s="48" t="s">
        <v>3860</v>
      </c>
      <c r="C1513" s="48" t="s">
        <v>3743</v>
      </c>
      <c r="D1513" s="48" t="s">
        <v>3805</v>
      </c>
      <c r="E1513" s="45" t="s">
        <v>1196</v>
      </c>
      <c r="F1513" s="47">
        <v>26650000</v>
      </c>
      <c r="G1513" s="41"/>
      <c r="H1513" s="41"/>
      <c r="I1513" s="41"/>
    </row>
    <row r="1514" spans="1:9" ht="26.4" hidden="1">
      <c r="A1514" s="48" t="s">
        <v>145</v>
      </c>
      <c r="B1514" s="48" t="s">
        <v>3860</v>
      </c>
      <c r="C1514" s="48" t="s">
        <v>3728</v>
      </c>
      <c r="D1514" s="45"/>
      <c r="E1514" s="50" t="s">
        <v>209</v>
      </c>
      <c r="F1514" s="47">
        <v>20000000</v>
      </c>
      <c r="G1514" s="41"/>
      <c r="H1514" s="41"/>
      <c r="I1514" s="41"/>
    </row>
    <row r="1515" spans="1:9" ht="13.2" hidden="1">
      <c r="A1515" s="48" t="s">
        <v>145</v>
      </c>
      <c r="B1515" s="48" t="s">
        <v>3860</v>
      </c>
      <c r="C1515" s="48" t="s">
        <v>3728</v>
      </c>
      <c r="D1515" s="48" t="s">
        <v>3805</v>
      </c>
      <c r="E1515" s="45" t="s">
        <v>483</v>
      </c>
      <c r="F1515" s="47">
        <v>20000000</v>
      </c>
      <c r="G1515" s="41"/>
      <c r="H1515" s="41"/>
      <c r="I1515" s="41"/>
    </row>
    <row r="1516" spans="1:9" ht="26.4" hidden="1">
      <c r="A1516" s="48" t="s">
        <v>145</v>
      </c>
      <c r="B1516" s="48" t="s">
        <v>3860</v>
      </c>
      <c r="C1516" s="48" t="s">
        <v>3745</v>
      </c>
      <c r="D1516" s="45"/>
      <c r="E1516" s="49" t="s">
        <v>1152</v>
      </c>
      <c r="F1516" s="47">
        <v>1018300000</v>
      </c>
      <c r="G1516" s="41"/>
      <c r="H1516" s="41"/>
      <c r="I1516" s="41"/>
    </row>
    <row r="1517" spans="1:9" ht="26.4" hidden="1">
      <c r="A1517" s="48" t="s">
        <v>145</v>
      </c>
      <c r="B1517" s="48" t="s">
        <v>3860</v>
      </c>
      <c r="C1517" s="48" t="s">
        <v>3745</v>
      </c>
      <c r="D1517" s="48" t="s">
        <v>3736</v>
      </c>
      <c r="E1517" s="45" t="s">
        <v>1197</v>
      </c>
      <c r="F1517" s="47">
        <v>596750000</v>
      </c>
      <c r="G1517" s="41"/>
      <c r="H1517" s="41"/>
      <c r="I1517" s="41"/>
    </row>
    <row r="1518" spans="1:9" ht="13.2" hidden="1">
      <c r="A1518" s="48" t="s">
        <v>145</v>
      </c>
      <c r="B1518" s="48" t="s">
        <v>3860</v>
      </c>
      <c r="C1518" s="48" t="s">
        <v>3745</v>
      </c>
      <c r="D1518" s="48" t="s">
        <v>3729</v>
      </c>
      <c r="E1518" s="45" t="s">
        <v>1198</v>
      </c>
      <c r="F1518" s="47">
        <v>112500000</v>
      </c>
      <c r="G1518" s="41"/>
      <c r="H1518" s="41"/>
      <c r="I1518" s="41"/>
    </row>
    <row r="1519" spans="1:9" ht="13.2" hidden="1">
      <c r="A1519" s="48" t="s">
        <v>145</v>
      </c>
      <c r="B1519" s="48" t="s">
        <v>3860</v>
      </c>
      <c r="C1519" s="48" t="s">
        <v>3745</v>
      </c>
      <c r="D1519" s="48" t="s">
        <v>3730</v>
      </c>
      <c r="E1519" s="45" t="s">
        <v>1199</v>
      </c>
      <c r="F1519" s="47">
        <v>139000000</v>
      </c>
      <c r="G1519" s="41"/>
      <c r="H1519" s="41"/>
      <c r="I1519" s="41"/>
    </row>
    <row r="1520" spans="1:9" ht="13.2" hidden="1">
      <c r="A1520" s="48" t="s">
        <v>145</v>
      </c>
      <c r="B1520" s="48" t="s">
        <v>3860</v>
      </c>
      <c r="C1520" s="48" t="s">
        <v>3745</v>
      </c>
      <c r="D1520" s="48" t="s">
        <v>3753</v>
      </c>
      <c r="E1520" s="45" t="s">
        <v>1200</v>
      </c>
      <c r="F1520" s="47">
        <v>70050000</v>
      </c>
      <c r="G1520" s="41"/>
      <c r="H1520" s="41"/>
      <c r="I1520" s="41"/>
    </row>
    <row r="1521" spans="1:9" ht="13.2" hidden="1">
      <c r="A1521" s="48" t="s">
        <v>145</v>
      </c>
      <c r="B1521" s="48" t="s">
        <v>3860</v>
      </c>
      <c r="C1521" s="48" t="s">
        <v>3745</v>
      </c>
      <c r="D1521" s="48" t="s">
        <v>3761</v>
      </c>
      <c r="E1521" s="45" t="s">
        <v>1201</v>
      </c>
      <c r="F1521" s="47">
        <v>100000000</v>
      </c>
      <c r="G1521" s="41"/>
      <c r="H1521" s="41"/>
      <c r="I1521" s="41"/>
    </row>
    <row r="1522" spans="1:9" ht="26.4" hidden="1">
      <c r="A1522" s="48" t="s">
        <v>145</v>
      </c>
      <c r="B1522" s="48" t="s">
        <v>3860</v>
      </c>
      <c r="C1522" s="48" t="s">
        <v>3752</v>
      </c>
      <c r="D1522" s="45"/>
      <c r="E1522" s="49" t="s">
        <v>1202</v>
      </c>
      <c r="F1522" s="47">
        <v>524400000</v>
      </c>
      <c r="G1522" s="41"/>
      <c r="H1522" s="41"/>
      <c r="I1522" s="41"/>
    </row>
    <row r="1523" spans="1:9" ht="13.2" hidden="1">
      <c r="A1523" s="48" t="s">
        <v>145</v>
      </c>
      <c r="B1523" s="48" t="s">
        <v>3860</v>
      </c>
      <c r="C1523" s="48" t="s">
        <v>3752</v>
      </c>
      <c r="D1523" s="48" t="s">
        <v>3736</v>
      </c>
      <c r="E1523" s="45" t="s">
        <v>1203</v>
      </c>
      <c r="F1523" s="47">
        <v>120000000</v>
      </c>
      <c r="G1523" s="41"/>
      <c r="H1523" s="41"/>
      <c r="I1523" s="41"/>
    </row>
    <row r="1524" spans="1:9" ht="26.4" hidden="1">
      <c r="A1524" s="48" t="s">
        <v>145</v>
      </c>
      <c r="B1524" s="48" t="s">
        <v>3860</v>
      </c>
      <c r="C1524" s="48" t="s">
        <v>3752</v>
      </c>
      <c r="D1524" s="48" t="s">
        <v>3730</v>
      </c>
      <c r="E1524" s="45" t="s">
        <v>1204</v>
      </c>
      <c r="F1524" s="47">
        <v>50000000</v>
      </c>
      <c r="G1524" s="41"/>
      <c r="H1524" s="41"/>
      <c r="I1524" s="41"/>
    </row>
    <row r="1525" spans="1:9" ht="13.2" hidden="1">
      <c r="A1525" s="48" t="s">
        <v>145</v>
      </c>
      <c r="B1525" s="48" t="s">
        <v>3860</v>
      </c>
      <c r="C1525" s="48" t="s">
        <v>3752</v>
      </c>
      <c r="D1525" s="48" t="s">
        <v>3731</v>
      </c>
      <c r="E1525" s="45" t="s">
        <v>1205</v>
      </c>
      <c r="F1525" s="47">
        <v>150000000</v>
      </c>
      <c r="G1525" s="41"/>
      <c r="H1525" s="41"/>
      <c r="I1525" s="41"/>
    </row>
    <row r="1526" spans="1:9" ht="13.2" hidden="1">
      <c r="A1526" s="48" t="s">
        <v>145</v>
      </c>
      <c r="B1526" s="48" t="s">
        <v>3860</v>
      </c>
      <c r="C1526" s="48" t="s">
        <v>3752</v>
      </c>
      <c r="D1526" s="48" t="s">
        <v>3734</v>
      </c>
      <c r="E1526" s="45" t="s">
        <v>1206</v>
      </c>
      <c r="F1526" s="47">
        <v>54400000</v>
      </c>
      <c r="G1526" s="41"/>
      <c r="H1526" s="41"/>
      <c r="I1526" s="41"/>
    </row>
    <row r="1527" spans="1:9" ht="13.2" hidden="1">
      <c r="A1527" s="48" t="s">
        <v>145</v>
      </c>
      <c r="B1527" s="48" t="s">
        <v>3860</v>
      </c>
      <c r="C1527" s="48" t="s">
        <v>3752</v>
      </c>
      <c r="D1527" s="48" t="s">
        <v>3806</v>
      </c>
      <c r="E1527" s="45" t="s">
        <v>1207</v>
      </c>
      <c r="F1527" s="47">
        <v>150000000</v>
      </c>
      <c r="G1527" s="41"/>
      <c r="H1527" s="41"/>
      <c r="I1527" s="41"/>
    </row>
    <row r="1528" spans="1:9" ht="26.4" hidden="1">
      <c r="A1528" s="48" t="s">
        <v>145</v>
      </c>
      <c r="B1528" s="48" t="s">
        <v>3860</v>
      </c>
      <c r="C1528" s="48" t="s">
        <v>3806</v>
      </c>
      <c r="D1528" s="45"/>
      <c r="E1528" s="50" t="s">
        <v>1179</v>
      </c>
      <c r="F1528" s="47">
        <v>98400000</v>
      </c>
      <c r="G1528" s="41"/>
      <c r="H1528" s="41"/>
      <c r="I1528" s="41"/>
    </row>
    <row r="1529" spans="1:9" ht="13.2" hidden="1">
      <c r="A1529" s="48" t="s">
        <v>145</v>
      </c>
      <c r="B1529" s="48" t="s">
        <v>3860</v>
      </c>
      <c r="C1529" s="48" t="s">
        <v>3806</v>
      </c>
      <c r="D1529" s="48" t="s">
        <v>3727</v>
      </c>
      <c r="E1529" s="45" t="s">
        <v>1208</v>
      </c>
      <c r="F1529" s="47">
        <v>20900000</v>
      </c>
      <c r="G1529" s="41"/>
      <c r="H1529" s="41"/>
      <c r="I1529" s="41"/>
    </row>
    <row r="1530" spans="1:9" ht="13.2" hidden="1">
      <c r="A1530" s="48" t="s">
        <v>145</v>
      </c>
      <c r="B1530" s="48" t="s">
        <v>3860</v>
      </c>
      <c r="C1530" s="48" t="s">
        <v>3806</v>
      </c>
      <c r="D1530" s="48" t="s">
        <v>3804</v>
      </c>
      <c r="E1530" s="45" t="s">
        <v>1209</v>
      </c>
      <c r="F1530" s="47">
        <v>75000000</v>
      </c>
      <c r="G1530" s="41"/>
      <c r="H1530" s="41"/>
      <c r="I1530" s="41"/>
    </row>
    <row r="1531" spans="1:9" ht="26.4" hidden="1">
      <c r="A1531" s="48" t="s">
        <v>145</v>
      </c>
      <c r="B1531" s="48" t="s">
        <v>3860</v>
      </c>
      <c r="C1531" s="48" t="s">
        <v>3806</v>
      </c>
      <c r="D1531" s="48" t="s">
        <v>3735</v>
      </c>
      <c r="E1531" s="45" t="s">
        <v>1210</v>
      </c>
      <c r="F1531" s="47">
        <v>2500000</v>
      </c>
      <c r="G1531" s="41"/>
      <c r="H1531" s="41"/>
      <c r="I1531" s="41"/>
    </row>
    <row r="1532" spans="1:9" ht="13.2" hidden="1">
      <c r="A1532" s="48" t="s">
        <v>145</v>
      </c>
      <c r="B1532" s="48" t="s">
        <v>3816</v>
      </c>
      <c r="C1532" s="45"/>
      <c r="D1532" s="45"/>
      <c r="E1532" s="46" t="s">
        <v>80</v>
      </c>
      <c r="F1532" s="47">
        <v>4600202500</v>
      </c>
      <c r="G1532" s="41"/>
      <c r="H1532" s="41"/>
      <c r="I1532" s="41"/>
    </row>
    <row r="1533" spans="1:9" ht="13.2" hidden="1">
      <c r="A1533" s="48" t="s">
        <v>145</v>
      </c>
      <c r="B1533" s="48" t="s">
        <v>3816</v>
      </c>
      <c r="C1533" s="48" t="s">
        <v>3733</v>
      </c>
      <c r="D1533" s="45"/>
      <c r="E1533" s="49" t="s">
        <v>1165</v>
      </c>
      <c r="F1533" s="47">
        <v>2893000000</v>
      </c>
      <c r="G1533" s="41"/>
      <c r="H1533" s="41"/>
      <c r="I1533" s="41"/>
    </row>
    <row r="1534" spans="1:9" ht="13.2" hidden="1">
      <c r="A1534" s="48" t="s">
        <v>145</v>
      </c>
      <c r="B1534" s="48" t="s">
        <v>3816</v>
      </c>
      <c r="C1534" s="48" t="s">
        <v>3733</v>
      </c>
      <c r="D1534" s="48" t="s">
        <v>3728</v>
      </c>
      <c r="E1534" s="45" t="s">
        <v>1211</v>
      </c>
      <c r="F1534" s="47">
        <v>788000000</v>
      </c>
      <c r="G1534" s="41"/>
      <c r="H1534" s="41"/>
      <c r="I1534" s="41"/>
    </row>
    <row r="1535" spans="1:9" ht="13.2" hidden="1">
      <c r="A1535" s="48" t="s">
        <v>145</v>
      </c>
      <c r="B1535" s="48" t="s">
        <v>3816</v>
      </c>
      <c r="C1535" s="48" t="s">
        <v>3733</v>
      </c>
      <c r="D1535" s="48" t="s">
        <v>3735</v>
      </c>
      <c r="E1535" s="45" t="s">
        <v>1212</v>
      </c>
      <c r="F1535" s="47">
        <v>150000000</v>
      </c>
      <c r="G1535" s="41"/>
      <c r="H1535" s="41"/>
      <c r="I1535" s="41"/>
    </row>
    <row r="1536" spans="1:9" ht="13.2" hidden="1">
      <c r="A1536" s="48" t="s">
        <v>145</v>
      </c>
      <c r="B1536" s="48" t="s">
        <v>3816</v>
      </c>
      <c r="C1536" s="48" t="s">
        <v>3733</v>
      </c>
      <c r="D1536" s="48" t="s">
        <v>3736</v>
      </c>
      <c r="E1536" s="45" t="s">
        <v>1213</v>
      </c>
      <c r="F1536" s="47">
        <v>90000000</v>
      </c>
      <c r="G1536" s="41"/>
      <c r="H1536" s="41"/>
      <c r="I1536" s="41"/>
    </row>
    <row r="1537" spans="1:9" ht="26.4" hidden="1">
      <c r="A1537" s="48" t="s">
        <v>145</v>
      </c>
      <c r="B1537" s="48" t="s">
        <v>3816</v>
      </c>
      <c r="C1537" s="48" t="s">
        <v>3733</v>
      </c>
      <c r="D1537" s="48" t="s">
        <v>3729</v>
      </c>
      <c r="E1537" s="45" t="s">
        <v>1214</v>
      </c>
      <c r="F1537" s="47">
        <v>90000000</v>
      </c>
      <c r="G1537" s="41"/>
      <c r="H1537" s="41"/>
      <c r="I1537" s="41"/>
    </row>
    <row r="1538" spans="1:9" ht="13.2" hidden="1">
      <c r="A1538" s="48" t="s">
        <v>145</v>
      </c>
      <c r="B1538" s="48" t="s">
        <v>3816</v>
      </c>
      <c r="C1538" s="48" t="s">
        <v>3733</v>
      </c>
      <c r="D1538" s="48" t="s">
        <v>3732</v>
      </c>
      <c r="E1538" s="45" t="s">
        <v>1215</v>
      </c>
      <c r="F1538" s="47">
        <v>550000000</v>
      </c>
      <c r="G1538" s="41"/>
      <c r="H1538" s="41"/>
      <c r="I1538" s="41"/>
    </row>
    <row r="1539" spans="1:9" ht="13.2" hidden="1">
      <c r="A1539" s="48" t="s">
        <v>145</v>
      </c>
      <c r="B1539" s="48" t="s">
        <v>3816</v>
      </c>
      <c r="C1539" s="48" t="s">
        <v>3733</v>
      </c>
      <c r="D1539" s="48" t="s">
        <v>3733</v>
      </c>
      <c r="E1539" s="45" t="s">
        <v>1216</v>
      </c>
      <c r="F1539" s="47">
        <v>55000000</v>
      </c>
      <c r="G1539" s="41"/>
      <c r="H1539" s="41"/>
      <c r="I1539" s="41"/>
    </row>
    <row r="1540" spans="1:9" ht="13.2" hidden="1">
      <c r="A1540" s="48" t="s">
        <v>145</v>
      </c>
      <c r="B1540" s="48" t="s">
        <v>3816</v>
      </c>
      <c r="C1540" s="48" t="s">
        <v>3733</v>
      </c>
      <c r="D1540" s="48" t="s">
        <v>3734</v>
      </c>
      <c r="E1540" s="45" t="s">
        <v>1217</v>
      </c>
      <c r="F1540" s="47">
        <v>520000000</v>
      </c>
      <c r="G1540" s="41"/>
      <c r="H1540" s="41"/>
      <c r="I1540" s="41"/>
    </row>
    <row r="1541" spans="1:9" ht="13.2" hidden="1">
      <c r="A1541" s="48" t="s">
        <v>145</v>
      </c>
      <c r="B1541" s="48" t="s">
        <v>3816</v>
      </c>
      <c r="C1541" s="48" t="s">
        <v>3733</v>
      </c>
      <c r="D1541" s="48" t="s">
        <v>3806</v>
      </c>
      <c r="E1541" s="45" t="s">
        <v>1218</v>
      </c>
      <c r="F1541" s="47">
        <v>450000000</v>
      </c>
      <c r="G1541" s="41"/>
      <c r="H1541" s="41"/>
      <c r="I1541" s="41"/>
    </row>
    <row r="1542" spans="1:9" ht="13.2" hidden="1">
      <c r="A1542" s="48" t="s">
        <v>145</v>
      </c>
      <c r="B1542" s="48" t="s">
        <v>3816</v>
      </c>
      <c r="C1542" s="48" t="s">
        <v>3733</v>
      </c>
      <c r="D1542" s="48" t="s">
        <v>3754</v>
      </c>
      <c r="E1542" s="45" t="s">
        <v>1219</v>
      </c>
      <c r="F1542" s="47">
        <v>200000000</v>
      </c>
      <c r="G1542" s="41"/>
      <c r="H1542" s="41"/>
      <c r="I1542" s="41"/>
    </row>
    <row r="1543" spans="1:9" ht="26.4" hidden="1">
      <c r="A1543" s="48" t="s">
        <v>145</v>
      </c>
      <c r="B1543" s="48" t="s">
        <v>3816</v>
      </c>
      <c r="C1543" s="48" t="s">
        <v>3734</v>
      </c>
      <c r="D1543" s="45"/>
      <c r="E1543" s="49" t="s">
        <v>1172</v>
      </c>
      <c r="F1543" s="47">
        <v>1707202500</v>
      </c>
      <c r="G1543" s="41"/>
      <c r="H1543" s="41"/>
      <c r="I1543" s="41"/>
    </row>
    <row r="1544" spans="1:9" ht="13.2" hidden="1">
      <c r="A1544" s="48" t="s">
        <v>145</v>
      </c>
      <c r="B1544" s="48" t="s">
        <v>3816</v>
      </c>
      <c r="C1544" s="48" t="s">
        <v>3734</v>
      </c>
      <c r="D1544" s="48" t="s">
        <v>3805</v>
      </c>
      <c r="E1544" s="45" t="s">
        <v>1220</v>
      </c>
      <c r="F1544" s="47">
        <v>97075000</v>
      </c>
      <c r="G1544" s="41"/>
      <c r="H1544" s="41"/>
      <c r="I1544" s="41"/>
    </row>
    <row r="1545" spans="1:9" ht="26.4" hidden="1">
      <c r="A1545" s="48" t="s">
        <v>145</v>
      </c>
      <c r="B1545" s="48" t="s">
        <v>3816</v>
      </c>
      <c r="C1545" s="48" t="s">
        <v>3734</v>
      </c>
      <c r="D1545" s="48" t="s">
        <v>3736</v>
      </c>
      <c r="E1545" s="45" t="s">
        <v>1221</v>
      </c>
      <c r="F1545" s="47">
        <v>250000000</v>
      </c>
      <c r="G1545" s="41"/>
      <c r="H1545" s="41"/>
      <c r="I1545" s="41"/>
    </row>
    <row r="1546" spans="1:9" ht="26.4" hidden="1">
      <c r="A1546" s="48" t="s">
        <v>145</v>
      </c>
      <c r="B1546" s="48" t="s">
        <v>3816</v>
      </c>
      <c r="C1546" s="48" t="s">
        <v>3734</v>
      </c>
      <c r="D1546" s="48" t="s">
        <v>3729</v>
      </c>
      <c r="E1546" s="45" t="s">
        <v>1222</v>
      </c>
      <c r="F1546" s="47">
        <v>77000000</v>
      </c>
      <c r="G1546" s="41"/>
      <c r="H1546" s="41"/>
      <c r="I1546" s="41"/>
    </row>
    <row r="1547" spans="1:9" ht="26.4" hidden="1">
      <c r="A1547" s="48" t="s">
        <v>145</v>
      </c>
      <c r="B1547" s="48" t="s">
        <v>3816</v>
      </c>
      <c r="C1547" s="48" t="s">
        <v>3734</v>
      </c>
      <c r="D1547" s="48" t="s">
        <v>3730</v>
      </c>
      <c r="E1547" s="45" t="s">
        <v>1223</v>
      </c>
      <c r="F1547" s="47">
        <v>0</v>
      </c>
      <c r="G1547" s="41"/>
      <c r="H1547" s="41"/>
      <c r="I1547" s="41"/>
    </row>
    <row r="1548" spans="1:9" ht="13.2" hidden="1">
      <c r="A1548" s="48" t="s">
        <v>145</v>
      </c>
      <c r="B1548" s="48" t="s">
        <v>3816</v>
      </c>
      <c r="C1548" s="48" t="s">
        <v>3734</v>
      </c>
      <c r="D1548" s="48" t="s">
        <v>3731</v>
      </c>
      <c r="E1548" s="45" t="s">
        <v>1224</v>
      </c>
      <c r="F1548" s="47">
        <v>450000000</v>
      </c>
      <c r="G1548" s="41"/>
      <c r="H1548" s="41"/>
      <c r="I1548" s="41"/>
    </row>
    <row r="1549" spans="1:9" ht="26.4" hidden="1">
      <c r="A1549" s="48" t="s">
        <v>145</v>
      </c>
      <c r="B1549" s="48" t="s">
        <v>3816</v>
      </c>
      <c r="C1549" s="48" t="s">
        <v>3734</v>
      </c>
      <c r="D1549" s="48" t="s">
        <v>3732</v>
      </c>
      <c r="E1549" s="45" t="s">
        <v>1225</v>
      </c>
      <c r="F1549" s="47">
        <v>100000000</v>
      </c>
      <c r="G1549" s="41"/>
      <c r="H1549" s="41"/>
      <c r="I1549" s="41"/>
    </row>
    <row r="1550" spans="1:9" ht="13.2" hidden="1">
      <c r="A1550" s="48" t="s">
        <v>145</v>
      </c>
      <c r="B1550" s="48" t="s">
        <v>3816</v>
      </c>
      <c r="C1550" s="48" t="s">
        <v>3734</v>
      </c>
      <c r="D1550" s="48" t="s">
        <v>3745</v>
      </c>
      <c r="E1550" s="45" t="s">
        <v>1226</v>
      </c>
      <c r="F1550" s="47">
        <v>444927500</v>
      </c>
      <c r="G1550" s="41"/>
      <c r="H1550" s="41"/>
      <c r="I1550" s="41"/>
    </row>
    <row r="1551" spans="1:9" ht="13.2" hidden="1">
      <c r="A1551" s="48" t="s">
        <v>145</v>
      </c>
      <c r="B1551" s="48" t="s">
        <v>3816</v>
      </c>
      <c r="C1551" s="48" t="s">
        <v>3734</v>
      </c>
      <c r="D1551" s="48" t="s">
        <v>3807</v>
      </c>
      <c r="E1551" s="45" t="s">
        <v>1227</v>
      </c>
      <c r="F1551" s="47">
        <v>110000000</v>
      </c>
      <c r="G1551" s="41"/>
      <c r="H1551" s="41"/>
      <c r="I1551" s="41"/>
    </row>
    <row r="1552" spans="1:9" ht="13.2" hidden="1">
      <c r="A1552" s="48" t="s">
        <v>145</v>
      </c>
      <c r="B1552" s="48" t="s">
        <v>3816</v>
      </c>
      <c r="C1552" s="48" t="s">
        <v>3734</v>
      </c>
      <c r="D1552" s="48" t="s">
        <v>3737</v>
      </c>
      <c r="E1552" s="45" t="s">
        <v>1228</v>
      </c>
      <c r="F1552" s="47">
        <v>178200000</v>
      </c>
      <c r="G1552" s="41"/>
      <c r="H1552" s="41"/>
      <c r="I1552" s="41"/>
    </row>
    <row r="1553" spans="1:9" ht="13.2" hidden="1">
      <c r="A1553" s="48" t="s">
        <v>145</v>
      </c>
      <c r="B1553" s="48" t="s">
        <v>3883</v>
      </c>
      <c r="C1553" s="45"/>
      <c r="D1553" s="45"/>
      <c r="E1553" s="46" t="s">
        <v>136</v>
      </c>
      <c r="F1553" s="47">
        <v>72040000</v>
      </c>
      <c r="G1553" s="41"/>
      <c r="H1553" s="41"/>
      <c r="I1553" s="41"/>
    </row>
    <row r="1554" spans="1:9" ht="26.4" hidden="1">
      <c r="A1554" s="48" t="s">
        <v>145</v>
      </c>
      <c r="B1554" s="48" t="s">
        <v>3883</v>
      </c>
      <c r="C1554" s="48" t="s">
        <v>3745</v>
      </c>
      <c r="D1554" s="45"/>
      <c r="E1554" s="49" t="s">
        <v>1152</v>
      </c>
      <c r="F1554" s="47">
        <v>52040000</v>
      </c>
      <c r="G1554" s="41"/>
      <c r="H1554" s="41"/>
      <c r="I1554" s="41"/>
    </row>
    <row r="1555" spans="1:9" ht="13.2" hidden="1">
      <c r="A1555" s="48" t="s">
        <v>145</v>
      </c>
      <c r="B1555" s="48" t="s">
        <v>3883</v>
      </c>
      <c r="C1555" s="48" t="s">
        <v>3745</v>
      </c>
      <c r="D1555" s="48" t="s">
        <v>3735</v>
      </c>
      <c r="E1555" s="45" t="s">
        <v>1229</v>
      </c>
      <c r="F1555" s="47">
        <v>8636000</v>
      </c>
      <c r="G1555" s="41"/>
      <c r="H1555" s="41"/>
      <c r="I1555" s="41"/>
    </row>
    <row r="1556" spans="1:9" ht="13.2" hidden="1">
      <c r="A1556" s="48" t="s">
        <v>145</v>
      </c>
      <c r="B1556" s="48" t="s">
        <v>3883</v>
      </c>
      <c r="C1556" s="48" t="s">
        <v>3745</v>
      </c>
      <c r="D1556" s="48" t="s">
        <v>3805</v>
      </c>
      <c r="E1556" s="45" t="s">
        <v>1230</v>
      </c>
      <c r="F1556" s="47">
        <v>28040000</v>
      </c>
      <c r="G1556" s="41"/>
      <c r="H1556" s="41"/>
      <c r="I1556" s="41"/>
    </row>
    <row r="1557" spans="1:9" ht="13.2" hidden="1">
      <c r="A1557" s="48" t="s">
        <v>145</v>
      </c>
      <c r="B1557" s="48" t="s">
        <v>3883</v>
      </c>
      <c r="C1557" s="48" t="s">
        <v>3745</v>
      </c>
      <c r="D1557" s="48" t="s">
        <v>3761</v>
      </c>
      <c r="E1557" s="45" t="s">
        <v>1201</v>
      </c>
      <c r="F1557" s="47">
        <v>15364000</v>
      </c>
      <c r="G1557" s="41"/>
      <c r="H1557" s="41"/>
      <c r="I1557" s="41"/>
    </row>
    <row r="1558" spans="1:9" ht="13.2" hidden="1">
      <c r="A1558" s="48" t="s">
        <v>145</v>
      </c>
      <c r="B1558" s="48" t="s">
        <v>3883</v>
      </c>
      <c r="C1558" s="48" t="s">
        <v>3733</v>
      </c>
      <c r="D1558" s="45"/>
      <c r="E1558" s="49" t="s">
        <v>1165</v>
      </c>
      <c r="F1558" s="47">
        <v>20000000</v>
      </c>
      <c r="G1558" s="41"/>
      <c r="H1558" s="41"/>
      <c r="I1558" s="41"/>
    </row>
    <row r="1559" spans="1:9" ht="13.2" hidden="1">
      <c r="A1559" s="48" t="s">
        <v>145</v>
      </c>
      <c r="B1559" s="48" t="s">
        <v>3883</v>
      </c>
      <c r="C1559" s="48" t="s">
        <v>3733</v>
      </c>
      <c r="D1559" s="48" t="s">
        <v>3733</v>
      </c>
      <c r="E1559" s="45" t="s">
        <v>1231</v>
      </c>
      <c r="F1559" s="47">
        <v>20000000</v>
      </c>
      <c r="G1559" s="41"/>
      <c r="H1559" s="41"/>
      <c r="I1559" s="41"/>
    </row>
    <row r="1560" spans="1:9" ht="13.2" hidden="1">
      <c r="A1560" s="48" t="s">
        <v>145</v>
      </c>
      <c r="B1560" s="48" t="s">
        <v>3872</v>
      </c>
      <c r="C1560" s="45"/>
      <c r="D1560" s="45"/>
      <c r="E1560" s="46" t="s">
        <v>115</v>
      </c>
      <c r="F1560" s="47">
        <v>37875000</v>
      </c>
      <c r="G1560" s="41"/>
      <c r="H1560" s="41"/>
      <c r="I1560" s="41"/>
    </row>
    <row r="1561" spans="1:9" ht="26.4" hidden="1">
      <c r="A1561" s="48" t="s">
        <v>145</v>
      </c>
      <c r="B1561" s="48" t="s">
        <v>3872</v>
      </c>
      <c r="C1561" s="48" t="s">
        <v>3745</v>
      </c>
      <c r="D1561" s="45"/>
      <c r="E1561" s="49" t="s">
        <v>1152</v>
      </c>
      <c r="F1561" s="47">
        <v>31880000</v>
      </c>
      <c r="G1561" s="41"/>
      <c r="H1561" s="41"/>
      <c r="I1561" s="41"/>
    </row>
    <row r="1562" spans="1:9" ht="13.2" hidden="1">
      <c r="A1562" s="48" t="s">
        <v>145</v>
      </c>
      <c r="B1562" s="48" t="s">
        <v>3872</v>
      </c>
      <c r="C1562" s="48" t="s">
        <v>3745</v>
      </c>
      <c r="D1562" s="48" t="s">
        <v>3735</v>
      </c>
      <c r="E1562" s="45" t="s">
        <v>1229</v>
      </c>
      <c r="F1562" s="47">
        <v>6510000</v>
      </c>
      <c r="G1562" s="41"/>
      <c r="H1562" s="41"/>
      <c r="I1562" s="41"/>
    </row>
    <row r="1563" spans="1:9" ht="13.2" hidden="1">
      <c r="A1563" s="48" t="s">
        <v>145</v>
      </c>
      <c r="B1563" s="48" t="s">
        <v>3872</v>
      </c>
      <c r="C1563" s="48" t="s">
        <v>3745</v>
      </c>
      <c r="D1563" s="48" t="s">
        <v>3805</v>
      </c>
      <c r="E1563" s="45" t="s">
        <v>1230</v>
      </c>
      <c r="F1563" s="47">
        <v>25370000</v>
      </c>
      <c r="G1563" s="41"/>
      <c r="H1563" s="41"/>
      <c r="I1563" s="41"/>
    </row>
    <row r="1564" spans="1:9" ht="13.2" hidden="1">
      <c r="A1564" s="48" t="s">
        <v>145</v>
      </c>
      <c r="B1564" s="48" t="s">
        <v>3872</v>
      </c>
      <c r="C1564" s="48" t="s">
        <v>3733</v>
      </c>
      <c r="D1564" s="45"/>
      <c r="E1564" s="49" t="s">
        <v>1165</v>
      </c>
      <c r="F1564" s="47">
        <v>5995000</v>
      </c>
      <c r="G1564" s="41"/>
      <c r="H1564" s="41"/>
      <c r="I1564" s="41"/>
    </row>
    <row r="1565" spans="1:9" ht="26.4" hidden="1">
      <c r="A1565" s="48" t="s">
        <v>145</v>
      </c>
      <c r="B1565" s="48" t="s">
        <v>3872</v>
      </c>
      <c r="C1565" s="48" t="s">
        <v>3733</v>
      </c>
      <c r="D1565" s="48" t="s">
        <v>3726</v>
      </c>
      <c r="E1565" s="45" t="s">
        <v>1166</v>
      </c>
      <c r="F1565" s="47">
        <v>5995000</v>
      </c>
      <c r="G1565" s="41"/>
      <c r="H1565" s="41"/>
      <c r="I1565" s="41"/>
    </row>
    <row r="1566" spans="1:9" ht="13.2" hidden="1">
      <c r="A1566" s="48" t="s">
        <v>145</v>
      </c>
      <c r="B1566" s="48" t="s">
        <v>3873</v>
      </c>
      <c r="C1566" s="45"/>
      <c r="D1566" s="45"/>
      <c r="E1566" s="46" t="s">
        <v>116</v>
      </c>
      <c r="F1566" s="47">
        <v>56595000</v>
      </c>
      <c r="G1566" s="41"/>
      <c r="H1566" s="41"/>
      <c r="I1566" s="41"/>
    </row>
    <row r="1567" spans="1:9" ht="26.4" hidden="1">
      <c r="A1567" s="48" t="s">
        <v>145</v>
      </c>
      <c r="B1567" s="48" t="s">
        <v>3873</v>
      </c>
      <c r="C1567" s="48" t="s">
        <v>3745</v>
      </c>
      <c r="D1567" s="45"/>
      <c r="E1567" s="49" t="s">
        <v>1152</v>
      </c>
      <c r="F1567" s="47">
        <v>39045000</v>
      </c>
      <c r="G1567" s="41"/>
      <c r="H1567" s="41"/>
      <c r="I1567" s="41"/>
    </row>
    <row r="1568" spans="1:9" ht="13.2" hidden="1">
      <c r="A1568" s="48" t="s">
        <v>145</v>
      </c>
      <c r="B1568" s="48" t="s">
        <v>3873</v>
      </c>
      <c r="C1568" s="48" t="s">
        <v>3745</v>
      </c>
      <c r="D1568" s="48" t="s">
        <v>3735</v>
      </c>
      <c r="E1568" s="45" t="s">
        <v>1229</v>
      </c>
      <c r="F1568" s="47">
        <v>13140000</v>
      </c>
      <c r="G1568" s="41"/>
      <c r="H1568" s="41"/>
      <c r="I1568" s="41"/>
    </row>
    <row r="1569" spans="1:9" ht="13.2" hidden="1">
      <c r="A1569" s="48" t="s">
        <v>145</v>
      </c>
      <c r="B1569" s="48" t="s">
        <v>3873</v>
      </c>
      <c r="C1569" s="48" t="s">
        <v>3745</v>
      </c>
      <c r="D1569" s="48" t="s">
        <v>3805</v>
      </c>
      <c r="E1569" s="45" t="s">
        <v>1230</v>
      </c>
      <c r="F1569" s="47">
        <v>25905000</v>
      </c>
      <c r="G1569" s="41"/>
      <c r="H1569" s="41"/>
      <c r="I1569" s="41"/>
    </row>
    <row r="1570" spans="1:9" ht="13.2" hidden="1">
      <c r="A1570" s="48" t="s">
        <v>145</v>
      </c>
      <c r="B1570" s="48" t="s">
        <v>3873</v>
      </c>
      <c r="C1570" s="48" t="s">
        <v>3733</v>
      </c>
      <c r="D1570" s="45"/>
      <c r="E1570" s="49" t="s">
        <v>1165</v>
      </c>
      <c r="F1570" s="47">
        <v>17550000</v>
      </c>
      <c r="G1570" s="41"/>
      <c r="H1570" s="41"/>
      <c r="I1570" s="41"/>
    </row>
    <row r="1571" spans="1:9" ht="26.4" hidden="1">
      <c r="A1571" s="48" t="s">
        <v>145</v>
      </c>
      <c r="B1571" s="48" t="s">
        <v>3873</v>
      </c>
      <c r="C1571" s="48" t="s">
        <v>3733</v>
      </c>
      <c r="D1571" s="48" t="s">
        <v>3726</v>
      </c>
      <c r="E1571" s="45" t="s">
        <v>1166</v>
      </c>
      <c r="F1571" s="47">
        <v>17550000</v>
      </c>
      <c r="G1571" s="41"/>
      <c r="H1571" s="41"/>
      <c r="I1571" s="41"/>
    </row>
    <row r="1572" spans="1:9" ht="13.2" hidden="1">
      <c r="A1572" s="48" t="s">
        <v>145</v>
      </c>
      <c r="B1572" s="48" t="s">
        <v>3874</v>
      </c>
      <c r="C1572" s="45"/>
      <c r="D1572" s="45"/>
      <c r="E1572" s="46" t="s">
        <v>117</v>
      </c>
      <c r="F1572" s="47">
        <v>45580000</v>
      </c>
      <c r="G1572" s="41"/>
      <c r="H1572" s="41"/>
      <c r="I1572" s="41"/>
    </row>
    <row r="1573" spans="1:9" ht="26.4" hidden="1">
      <c r="A1573" s="48" t="s">
        <v>145</v>
      </c>
      <c r="B1573" s="48" t="s">
        <v>3874</v>
      </c>
      <c r="C1573" s="48" t="s">
        <v>3745</v>
      </c>
      <c r="D1573" s="45"/>
      <c r="E1573" s="49" t="s">
        <v>1152</v>
      </c>
      <c r="F1573" s="47">
        <v>25580000</v>
      </c>
      <c r="G1573" s="41"/>
      <c r="H1573" s="41"/>
      <c r="I1573" s="41"/>
    </row>
    <row r="1574" spans="1:9" ht="13.2" hidden="1">
      <c r="A1574" s="48" t="s">
        <v>145</v>
      </c>
      <c r="B1574" s="48" t="s">
        <v>3874</v>
      </c>
      <c r="C1574" s="48" t="s">
        <v>3745</v>
      </c>
      <c r="D1574" s="48" t="s">
        <v>3735</v>
      </c>
      <c r="E1574" s="45" t="s">
        <v>1229</v>
      </c>
      <c r="F1574" s="47">
        <v>8120000</v>
      </c>
      <c r="G1574" s="41"/>
      <c r="H1574" s="41"/>
      <c r="I1574" s="41"/>
    </row>
    <row r="1575" spans="1:9" ht="13.2" hidden="1">
      <c r="A1575" s="48" t="s">
        <v>145</v>
      </c>
      <c r="B1575" s="48" t="s">
        <v>3874</v>
      </c>
      <c r="C1575" s="48" t="s">
        <v>3745</v>
      </c>
      <c r="D1575" s="48" t="s">
        <v>3805</v>
      </c>
      <c r="E1575" s="45" t="s">
        <v>1230</v>
      </c>
      <c r="F1575" s="47">
        <v>17460000</v>
      </c>
      <c r="G1575" s="41"/>
      <c r="H1575" s="41"/>
      <c r="I1575" s="41"/>
    </row>
    <row r="1576" spans="1:9" ht="13.2" hidden="1">
      <c r="A1576" s="48" t="s">
        <v>145</v>
      </c>
      <c r="B1576" s="48" t="s">
        <v>3874</v>
      </c>
      <c r="C1576" s="48" t="s">
        <v>3745</v>
      </c>
      <c r="D1576" s="48" t="s">
        <v>3762</v>
      </c>
      <c r="E1576" s="45" t="s">
        <v>1232</v>
      </c>
      <c r="F1576" s="47">
        <v>0</v>
      </c>
      <c r="G1576" s="41"/>
      <c r="H1576" s="41"/>
      <c r="I1576" s="41"/>
    </row>
    <row r="1577" spans="1:9" ht="13.2" hidden="1">
      <c r="A1577" s="48" t="s">
        <v>145</v>
      </c>
      <c r="B1577" s="48" t="s">
        <v>3874</v>
      </c>
      <c r="C1577" s="48" t="s">
        <v>3733</v>
      </c>
      <c r="D1577" s="45"/>
      <c r="E1577" s="49" t="s">
        <v>1165</v>
      </c>
      <c r="F1577" s="47">
        <v>20000000</v>
      </c>
      <c r="G1577" s="41"/>
      <c r="H1577" s="41"/>
      <c r="I1577" s="41"/>
    </row>
    <row r="1578" spans="1:9" ht="13.2" hidden="1">
      <c r="A1578" s="48" t="s">
        <v>145</v>
      </c>
      <c r="B1578" s="48" t="s">
        <v>3874</v>
      </c>
      <c r="C1578" s="48" t="s">
        <v>3733</v>
      </c>
      <c r="D1578" s="48" t="s">
        <v>3733</v>
      </c>
      <c r="E1578" s="45" t="s">
        <v>1231</v>
      </c>
      <c r="F1578" s="47">
        <v>20000000</v>
      </c>
      <c r="G1578" s="41"/>
      <c r="H1578" s="41"/>
      <c r="I1578" s="41"/>
    </row>
    <row r="1579" spans="1:9" ht="13.2" hidden="1">
      <c r="A1579" s="48" t="s">
        <v>145</v>
      </c>
      <c r="B1579" s="48" t="s">
        <v>3875</v>
      </c>
      <c r="C1579" s="45"/>
      <c r="D1579" s="45"/>
      <c r="E1579" s="46" t="s">
        <v>118</v>
      </c>
      <c r="F1579" s="47">
        <v>72000000</v>
      </c>
      <c r="G1579" s="41"/>
      <c r="H1579" s="41"/>
      <c r="I1579" s="41"/>
    </row>
    <row r="1580" spans="1:9" ht="26.4" hidden="1">
      <c r="A1580" s="48" t="s">
        <v>145</v>
      </c>
      <c r="B1580" s="48" t="s">
        <v>3875</v>
      </c>
      <c r="C1580" s="48" t="s">
        <v>3745</v>
      </c>
      <c r="D1580" s="45"/>
      <c r="E1580" s="49" t="s">
        <v>1152</v>
      </c>
      <c r="F1580" s="47">
        <v>40000000</v>
      </c>
      <c r="G1580" s="41"/>
      <c r="H1580" s="41"/>
      <c r="I1580" s="41"/>
    </row>
    <row r="1581" spans="1:9" ht="13.2" hidden="1">
      <c r="A1581" s="48" t="s">
        <v>145</v>
      </c>
      <c r="B1581" s="48" t="s">
        <v>3875</v>
      </c>
      <c r="C1581" s="48" t="s">
        <v>3745</v>
      </c>
      <c r="D1581" s="48" t="s">
        <v>3735</v>
      </c>
      <c r="E1581" s="45" t="s">
        <v>1229</v>
      </c>
      <c r="F1581" s="47">
        <v>8000000</v>
      </c>
      <c r="G1581" s="41"/>
      <c r="H1581" s="41"/>
      <c r="I1581" s="41"/>
    </row>
    <row r="1582" spans="1:9" ht="13.2" hidden="1">
      <c r="A1582" s="48" t="s">
        <v>145</v>
      </c>
      <c r="B1582" s="48" t="s">
        <v>3875</v>
      </c>
      <c r="C1582" s="48" t="s">
        <v>3745</v>
      </c>
      <c r="D1582" s="48" t="s">
        <v>3805</v>
      </c>
      <c r="E1582" s="45" t="s">
        <v>1230</v>
      </c>
      <c r="F1582" s="47">
        <v>32000000</v>
      </c>
      <c r="G1582" s="41"/>
      <c r="H1582" s="41"/>
      <c r="I1582" s="41"/>
    </row>
    <row r="1583" spans="1:9" ht="13.2" hidden="1">
      <c r="A1583" s="48" t="s">
        <v>145</v>
      </c>
      <c r="B1583" s="48" t="s">
        <v>3875</v>
      </c>
      <c r="C1583" s="48" t="s">
        <v>3733</v>
      </c>
      <c r="D1583" s="45"/>
      <c r="E1583" s="49" t="s">
        <v>1165</v>
      </c>
      <c r="F1583" s="47">
        <v>32000000</v>
      </c>
      <c r="G1583" s="41"/>
      <c r="H1583" s="41"/>
      <c r="I1583" s="41"/>
    </row>
    <row r="1584" spans="1:9" ht="26.4" hidden="1">
      <c r="A1584" s="48" t="s">
        <v>145</v>
      </c>
      <c r="B1584" s="48" t="s">
        <v>3875</v>
      </c>
      <c r="C1584" s="48" t="s">
        <v>3733</v>
      </c>
      <c r="D1584" s="48" t="s">
        <v>3804</v>
      </c>
      <c r="E1584" s="45" t="s">
        <v>1233</v>
      </c>
      <c r="F1584" s="47">
        <v>8000000</v>
      </c>
      <c r="G1584" s="41"/>
      <c r="H1584" s="41"/>
      <c r="I1584" s="41"/>
    </row>
    <row r="1585" spans="1:9" ht="13.2" hidden="1">
      <c r="A1585" s="48" t="s">
        <v>145</v>
      </c>
      <c r="B1585" s="48" t="s">
        <v>3875</v>
      </c>
      <c r="C1585" s="48" t="s">
        <v>3733</v>
      </c>
      <c r="D1585" s="48" t="s">
        <v>3732</v>
      </c>
      <c r="E1585" s="45" t="s">
        <v>1215</v>
      </c>
      <c r="F1585" s="47">
        <v>10000000</v>
      </c>
      <c r="G1585" s="41"/>
      <c r="H1585" s="41"/>
      <c r="I1585" s="41"/>
    </row>
    <row r="1586" spans="1:9" ht="13.2" hidden="1">
      <c r="A1586" s="48" t="s">
        <v>145</v>
      </c>
      <c r="B1586" s="48" t="s">
        <v>3875</v>
      </c>
      <c r="C1586" s="48" t="s">
        <v>3733</v>
      </c>
      <c r="D1586" s="48" t="s">
        <v>3733</v>
      </c>
      <c r="E1586" s="45" t="s">
        <v>1231</v>
      </c>
      <c r="F1586" s="47">
        <v>14000000</v>
      </c>
      <c r="G1586" s="41"/>
      <c r="H1586" s="41"/>
      <c r="I1586" s="41"/>
    </row>
    <row r="1587" spans="1:9" ht="13.2" hidden="1">
      <c r="A1587" s="48" t="s">
        <v>145</v>
      </c>
      <c r="B1587" s="48" t="s">
        <v>3817</v>
      </c>
      <c r="C1587" s="45"/>
      <c r="D1587" s="45"/>
      <c r="E1587" s="46" t="s">
        <v>81</v>
      </c>
      <c r="F1587" s="47">
        <v>95685000</v>
      </c>
      <c r="G1587" s="41"/>
      <c r="H1587" s="41"/>
      <c r="I1587" s="41"/>
    </row>
    <row r="1588" spans="1:9" ht="26.4" hidden="1">
      <c r="A1588" s="48" t="s">
        <v>145</v>
      </c>
      <c r="B1588" s="48" t="s">
        <v>3817</v>
      </c>
      <c r="C1588" s="48" t="s">
        <v>3745</v>
      </c>
      <c r="D1588" s="45"/>
      <c r="E1588" s="49" t="s">
        <v>1152</v>
      </c>
      <c r="F1588" s="47">
        <v>69400000</v>
      </c>
      <c r="G1588" s="41"/>
      <c r="H1588" s="41"/>
      <c r="I1588" s="41"/>
    </row>
    <row r="1589" spans="1:9" ht="13.2" hidden="1">
      <c r="A1589" s="48" t="s">
        <v>145</v>
      </c>
      <c r="B1589" s="48" t="s">
        <v>3817</v>
      </c>
      <c r="C1589" s="48" t="s">
        <v>3745</v>
      </c>
      <c r="D1589" s="48" t="s">
        <v>3735</v>
      </c>
      <c r="E1589" s="45" t="s">
        <v>1229</v>
      </c>
      <c r="F1589" s="47">
        <v>31100000</v>
      </c>
      <c r="G1589" s="41"/>
      <c r="H1589" s="41"/>
      <c r="I1589" s="41"/>
    </row>
    <row r="1590" spans="1:9" ht="13.2" hidden="1">
      <c r="A1590" s="48" t="s">
        <v>145</v>
      </c>
      <c r="B1590" s="48" t="s">
        <v>3817</v>
      </c>
      <c r="C1590" s="48" t="s">
        <v>3745</v>
      </c>
      <c r="D1590" s="48" t="s">
        <v>3805</v>
      </c>
      <c r="E1590" s="45" t="s">
        <v>1230</v>
      </c>
      <c r="F1590" s="47">
        <v>33300000</v>
      </c>
      <c r="G1590" s="41"/>
      <c r="H1590" s="41"/>
      <c r="I1590" s="41"/>
    </row>
    <row r="1591" spans="1:9" ht="13.2" hidden="1">
      <c r="A1591" s="48" t="s">
        <v>145</v>
      </c>
      <c r="B1591" s="48" t="s">
        <v>3817</v>
      </c>
      <c r="C1591" s="48" t="s">
        <v>3745</v>
      </c>
      <c r="D1591" s="48" t="s">
        <v>3734</v>
      </c>
      <c r="E1591" s="45" t="s">
        <v>1234</v>
      </c>
      <c r="F1591" s="47">
        <v>5000000</v>
      </c>
      <c r="G1591" s="41"/>
      <c r="H1591" s="41"/>
      <c r="I1591" s="41"/>
    </row>
    <row r="1592" spans="1:9" ht="13.2" hidden="1">
      <c r="A1592" s="48" t="s">
        <v>145</v>
      </c>
      <c r="B1592" s="48" t="s">
        <v>3817</v>
      </c>
      <c r="C1592" s="48" t="s">
        <v>3733</v>
      </c>
      <c r="D1592" s="45"/>
      <c r="E1592" s="49" t="s">
        <v>1165</v>
      </c>
      <c r="F1592" s="47">
        <v>17030000</v>
      </c>
      <c r="G1592" s="41"/>
      <c r="H1592" s="41"/>
      <c r="I1592" s="41"/>
    </row>
    <row r="1593" spans="1:9" ht="26.4" hidden="1">
      <c r="A1593" s="48" t="s">
        <v>145</v>
      </c>
      <c r="B1593" s="48" t="s">
        <v>3817</v>
      </c>
      <c r="C1593" s="48" t="s">
        <v>3733</v>
      </c>
      <c r="D1593" s="48" t="s">
        <v>3726</v>
      </c>
      <c r="E1593" s="45" t="s">
        <v>1166</v>
      </c>
      <c r="F1593" s="47">
        <v>7030000</v>
      </c>
      <c r="G1593" s="41"/>
      <c r="H1593" s="41"/>
      <c r="I1593" s="41"/>
    </row>
    <row r="1594" spans="1:9" ht="13.2" hidden="1">
      <c r="A1594" s="48" t="s">
        <v>145</v>
      </c>
      <c r="B1594" s="48" t="s">
        <v>3817</v>
      </c>
      <c r="C1594" s="48" t="s">
        <v>3733</v>
      </c>
      <c r="D1594" s="48" t="s">
        <v>3733</v>
      </c>
      <c r="E1594" s="45" t="s">
        <v>1231</v>
      </c>
      <c r="F1594" s="47">
        <v>10000000</v>
      </c>
      <c r="G1594" s="41"/>
      <c r="H1594" s="41"/>
      <c r="I1594" s="41"/>
    </row>
    <row r="1595" spans="1:9" ht="26.4" hidden="1">
      <c r="A1595" s="48" t="s">
        <v>145</v>
      </c>
      <c r="B1595" s="48" t="s">
        <v>3817</v>
      </c>
      <c r="C1595" s="48" t="s">
        <v>3754</v>
      </c>
      <c r="D1595" s="45"/>
      <c r="E1595" s="49" t="s">
        <v>1235</v>
      </c>
      <c r="F1595" s="47">
        <v>9255000</v>
      </c>
      <c r="G1595" s="41"/>
      <c r="H1595" s="41"/>
      <c r="I1595" s="41"/>
    </row>
    <row r="1596" spans="1:9" ht="26.4" hidden="1">
      <c r="A1596" s="48" t="s">
        <v>145</v>
      </c>
      <c r="B1596" s="48" t="s">
        <v>3817</v>
      </c>
      <c r="C1596" s="48" t="s">
        <v>3754</v>
      </c>
      <c r="D1596" s="48" t="s">
        <v>3726</v>
      </c>
      <c r="E1596" s="45" t="s">
        <v>1236</v>
      </c>
      <c r="F1596" s="47">
        <v>9255000</v>
      </c>
      <c r="G1596" s="41"/>
      <c r="H1596" s="41"/>
      <c r="I1596" s="41"/>
    </row>
    <row r="1597" spans="1:9" ht="13.2" hidden="1">
      <c r="A1597" s="48" t="s">
        <v>145</v>
      </c>
      <c r="B1597" s="48" t="s">
        <v>3869</v>
      </c>
      <c r="C1597" s="45"/>
      <c r="D1597" s="45"/>
      <c r="E1597" s="46" t="s">
        <v>108</v>
      </c>
      <c r="F1597" s="47">
        <v>17980000</v>
      </c>
      <c r="G1597" s="41"/>
      <c r="H1597" s="41"/>
      <c r="I1597" s="41"/>
    </row>
    <row r="1598" spans="1:9" ht="26.4" hidden="1">
      <c r="A1598" s="48" t="s">
        <v>145</v>
      </c>
      <c r="B1598" s="48" t="s">
        <v>3869</v>
      </c>
      <c r="C1598" s="48" t="s">
        <v>3745</v>
      </c>
      <c r="D1598" s="45"/>
      <c r="E1598" s="49" t="s">
        <v>1152</v>
      </c>
      <c r="F1598" s="47">
        <v>9980000</v>
      </c>
      <c r="G1598" s="41"/>
      <c r="H1598" s="41"/>
      <c r="I1598" s="41"/>
    </row>
    <row r="1599" spans="1:9" ht="13.2" hidden="1">
      <c r="A1599" s="48" t="s">
        <v>145</v>
      </c>
      <c r="B1599" s="48" t="s">
        <v>3869</v>
      </c>
      <c r="C1599" s="48" t="s">
        <v>3745</v>
      </c>
      <c r="D1599" s="48" t="s">
        <v>3735</v>
      </c>
      <c r="E1599" s="45" t="s">
        <v>1229</v>
      </c>
      <c r="F1599" s="47">
        <v>5000000</v>
      </c>
      <c r="G1599" s="41"/>
      <c r="H1599" s="41"/>
      <c r="I1599" s="41"/>
    </row>
    <row r="1600" spans="1:9" ht="13.2" hidden="1">
      <c r="A1600" s="48" t="s">
        <v>145</v>
      </c>
      <c r="B1600" s="48" t="s">
        <v>3869</v>
      </c>
      <c r="C1600" s="48" t="s">
        <v>3745</v>
      </c>
      <c r="D1600" s="48" t="s">
        <v>3805</v>
      </c>
      <c r="E1600" s="45" t="s">
        <v>1230</v>
      </c>
      <c r="F1600" s="47">
        <v>4980000</v>
      </c>
      <c r="G1600" s="41"/>
      <c r="H1600" s="41"/>
      <c r="I1600" s="41"/>
    </row>
    <row r="1601" spans="1:9" ht="13.2" hidden="1">
      <c r="A1601" s="48" t="s">
        <v>145</v>
      </c>
      <c r="B1601" s="48" t="s">
        <v>3869</v>
      </c>
      <c r="C1601" s="48" t="s">
        <v>3733</v>
      </c>
      <c r="D1601" s="45"/>
      <c r="E1601" s="49" t="s">
        <v>1165</v>
      </c>
      <c r="F1601" s="47">
        <v>8000000</v>
      </c>
      <c r="G1601" s="41"/>
      <c r="H1601" s="41"/>
      <c r="I1601" s="41"/>
    </row>
    <row r="1602" spans="1:9" ht="13.2" hidden="1">
      <c r="A1602" s="48" t="s">
        <v>145</v>
      </c>
      <c r="B1602" s="48" t="s">
        <v>3869</v>
      </c>
      <c r="C1602" s="48" t="s">
        <v>3733</v>
      </c>
      <c r="D1602" s="48" t="s">
        <v>3733</v>
      </c>
      <c r="E1602" s="45" t="s">
        <v>1231</v>
      </c>
      <c r="F1602" s="47">
        <v>8000000</v>
      </c>
      <c r="G1602" s="41"/>
      <c r="H1602" s="41"/>
      <c r="I1602" s="41"/>
    </row>
    <row r="1603" spans="1:9" ht="13.2" hidden="1">
      <c r="A1603" s="48" t="s">
        <v>145</v>
      </c>
      <c r="B1603" s="48" t="s">
        <v>3884</v>
      </c>
      <c r="C1603" s="45"/>
      <c r="D1603" s="45"/>
      <c r="E1603" s="46" t="s">
        <v>137</v>
      </c>
      <c r="F1603" s="47">
        <v>70716000</v>
      </c>
      <c r="G1603" s="41"/>
      <c r="H1603" s="41"/>
      <c r="I1603" s="41"/>
    </row>
    <row r="1604" spans="1:9" ht="26.4" hidden="1">
      <c r="A1604" s="48" t="s">
        <v>145</v>
      </c>
      <c r="B1604" s="48" t="s">
        <v>3884</v>
      </c>
      <c r="C1604" s="48" t="s">
        <v>3745</v>
      </c>
      <c r="D1604" s="45"/>
      <c r="E1604" s="49" t="s">
        <v>1152</v>
      </c>
      <c r="F1604" s="47">
        <v>51216000</v>
      </c>
      <c r="G1604" s="41"/>
      <c r="H1604" s="41"/>
      <c r="I1604" s="41"/>
    </row>
    <row r="1605" spans="1:9" ht="13.2" hidden="1">
      <c r="A1605" s="48" t="s">
        <v>145</v>
      </c>
      <c r="B1605" s="48" t="s">
        <v>3884</v>
      </c>
      <c r="C1605" s="48" t="s">
        <v>3745</v>
      </c>
      <c r="D1605" s="48" t="s">
        <v>3735</v>
      </c>
      <c r="E1605" s="45" t="s">
        <v>1229</v>
      </c>
      <c r="F1605" s="47">
        <v>12000000</v>
      </c>
      <c r="G1605" s="41"/>
      <c r="H1605" s="41"/>
      <c r="I1605" s="41"/>
    </row>
    <row r="1606" spans="1:9" ht="13.2" hidden="1">
      <c r="A1606" s="48" t="s">
        <v>145</v>
      </c>
      <c r="B1606" s="48" t="s">
        <v>3884</v>
      </c>
      <c r="C1606" s="48" t="s">
        <v>3745</v>
      </c>
      <c r="D1606" s="48" t="s">
        <v>3805</v>
      </c>
      <c r="E1606" s="45" t="s">
        <v>1230</v>
      </c>
      <c r="F1606" s="47">
        <v>39216000</v>
      </c>
      <c r="G1606" s="41"/>
      <c r="H1606" s="41"/>
      <c r="I1606" s="41"/>
    </row>
    <row r="1607" spans="1:9" ht="13.2" hidden="1">
      <c r="A1607" s="48" t="s">
        <v>145</v>
      </c>
      <c r="B1607" s="48" t="s">
        <v>3884</v>
      </c>
      <c r="C1607" s="48" t="s">
        <v>3733</v>
      </c>
      <c r="D1607" s="45"/>
      <c r="E1607" s="49" t="s">
        <v>1165</v>
      </c>
      <c r="F1607" s="47">
        <v>19500000</v>
      </c>
      <c r="G1607" s="41"/>
      <c r="H1607" s="41"/>
      <c r="I1607" s="41"/>
    </row>
    <row r="1608" spans="1:9" ht="13.2" hidden="1">
      <c r="A1608" s="48" t="s">
        <v>145</v>
      </c>
      <c r="B1608" s="48" t="s">
        <v>3884</v>
      </c>
      <c r="C1608" s="48" t="s">
        <v>3733</v>
      </c>
      <c r="D1608" s="48" t="s">
        <v>3733</v>
      </c>
      <c r="E1608" s="45" t="s">
        <v>1231</v>
      </c>
      <c r="F1608" s="47">
        <v>19500000</v>
      </c>
      <c r="G1608" s="41"/>
      <c r="H1608" s="41"/>
      <c r="I1608" s="41"/>
    </row>
    <row r="1609" spans="1:9" ht="13.2" hidden="1">
      <c r="A1609" s="48" t="s">
        <v>145</v>
      </c>
      <c r="B1609" s="48" t="s">
        <v>3818</v>
      </c>
      <c r="C1609" s="45"/>
      <c r="D1609" s="45"/>
      <c r="E1609" s="46" t="s">
        <v>82</v>
      </c>
      <c r="F1609" s="47">
        <v>349437700</v>
      </c>
      <c r="G1609" s="41"/>
      <c r="H1609" s="41"/>
      <c r="I1609" s="41"/>
    </row>
    <row r="1610" spans="1:9" ht="26.4" hidden="1">
      <c r="A1610" s="48" t="s">
        <v>145</v>
      </c>
      <c r="B1610" s="48" t="s">
        <v>3818</v>
      </c>
      <c r="C1610" s="48" t="s">
        <v>3745</v>
      </c>
      <c r="D1610" s="45"/>
      <c r="E1610" s="49" t="s">
        <v>1152</v>
      </c>
      <c r="F1610" s="47">
        <v>279057500</v>
      </c>
      <c r="G1610" s="41"/>
      <c r="H1610" s="41"/>
      <c r="I1610" s="41"/>
    </row>
    <row r="1611" spans="1:9" ht="26.4" hidden="1">
      <c r="A1611" s="48" t="s">
        <v>145</v>
      </c>
      <c r="B1611" s="48" t="s">
        <v>3818</v>
      </c>
      <c r="C1611" s="48" t="s">
        <v>3745</v>
      </c>
      <c r="D1611" s="48" t="s">
        <v>3744</v>
      </c>
      <c r="E1611" s="45" t="s">
        <v>1237</v>
      </c>
      <c r="F1611" s="47">
        <v>15950000</v>
      </c>
      <c r="G1611" s="41"/>
      <c r="H1611" s="41"/>
      <c r="I1611" s="41"/>
    </row>
    <row r="1612" spans="1:9" ht="13.2" hidden="1">
      <c r="A1612" s="48" t="s">
        <v>145</v>
      </c>
      <c r="B1612" s="48" t="s">
        <v>3818</v>
      </c>
      <c r="C1612" s="48" t="s">
        <v>3745</v>
      </c>
      <c r="D1612" s="48" t="s">
        <v>3735</v>
      </c>
      <c r="E1612" s="45" t="s">
        <v>1229</v>
      </c>
      <c r="F1612" s="47">
        <v>44187500</v>
      </c>
      <c r="G1612" s="41"/>
      <c r="H1612" s="41"/>
      <c r="I1612" s="41"/>
    </row>
    <row r="1613" spans="1:9" ht="13.2" hidden="1">
      <c r="A1613" s="48" t="s">
        <v>145</v>
      </c>
      <c r="B1613" s="48" t="s">
        <v>3818</v>
      </c>
      <c r="C1613" s="48" t="s">
        <v>3745</v>
      </c>
      <c r="D1613" s="48" t="s">
        <v>3805</v>
      </c>
      <c r="E1613" s="45" t="s">
        <v>1230</v>
      </c>
      <c r="F1613" s="47">
        <v>218920000</v>
      </c>
      <c r="G1613" s="41"/>
      <c r="H1613" s="41"/>
      <c r="I1613" s="41"/>
    </row>
    <row r="1614" spans="1:9" ht="26.4" hidden="1">
      <c r="A1614" s="48" t="s">
        <v>145</v>
      </c>
      <c r="B1614" s="48" t="s">
        <v>3818</v>
      </c>
      <c r="C1614" s="48" t="s">
        <v>3752</v>
      </c>
      <c r="D1614" s="45"/>
      <c r="E1614" s="49" t="s">
        <v>1202</v>
      </c>
      <c r="F1614" s="47">
        <v>13995200</v>
      </c>
      <c r="G1614" s="41"/>
      <c r="H1614" s="41"/>
      <c r="I1614" s="41"/>
    </row>
    <row r="1615" spans="1:9" ht="26.4" hidden="1">
      <c r="A1615" s="48" t="s">
        <v>145</v>
      </c>
      <c r="B1615" s="48" t="s">
        <v>3818</v>
      </c>
      <c r="C1615" s="48" t="s">
        <v>3752</v>
      </c>
      <c r="D1615" s="48" t="s">
        <v>3804</v>
      </c>
      <c r="E1615" s="45" t="s">
        <v>1238</v>
      </c>
      <c r="F1615" s="47">
        <v>13995200</v>
      </c>
      <c r="G1615" s="41"/>
      <c r="H1615" s="41"/>
      <c r="I1615" s="41"/>
    </row>
    <row r="1616" spans="1:9" ht="13.2" hidden="1">
      <c r="A1616" s="48" t="s">
        <v>145</v>
      </c>
      <c r="B1616" s="48" t="s">
        <v>3818</v>
      </c>
      <c r="C1616" s="48" t="s">
        <v>3733</v>
      </c>
      <c r="D1616" s="45"/>
      <c r="E1616" s="49" t="s">
        <v>1165</v>
      </c>
      <c r="F1616" s="47">
        <v>38260000</v>
      </c>
      <c r="G1616" s="41"/>
      <c r="H1616" s="41"/>
      <c r="I1616" s="41"/>
    </row>
    <row r="1617" spans="1:9" ht="13.2" hidden="1">
      <c r="A1617" s="48" t="s">
        <v>145</v>
      </c>
      <c r="B1617" s="48" t="s">
        <v>3818</v>
      </c>
      <c r="C1617" s="48" t="s">
        <v>3733</v>
      </c>
      <c r="D1617" s="48" t="s">
        <v>3733</v>
      </c>
      <c r="E1617" s="45" t="s">
        <v>1239</v>
      </c>
      <c r="F1617" s="47">
        <v>20000000</v>
      </c>
      <c r="G1617" s="41"/>
      <c r="H1617" s="41"/>
      <c r="I1617" s="41"/>
    </row>
    <row r="1618" spans="1:9" ht="13.2" hidden="1">
      <c r="A1618" s="48" t="s">
        <v>145</v>
      </c>
      <c r="B1618" s="48" t="s">
        <v>3818</v>
      </c>
      <c r="C1618" s="48" t="s">
        <v>3733</v>
      </c>
      <c r="D1618" s="48" t="s">
        <v>3737</v>
      </c>
      <c r="E1618" s="45" t="s">
        <v>1240</v>
      </c>
      <c r="F1618" s="47">
        <v>18260000</v>
      </c>
      <c r="G1618" s="41"/>
      <c r="H1618" s="41"/>
      <c r="I1618" s="41"/>
    </row>
    <row r="1619" spans="1:9" ht="26.4" hidden="1">
      <c r="A1619" s="48" t="s">
        <v>145</v>
      </c>
      <c r="B1619" s="48" t="s">
        <v>3818</v>
      </c>
      <c r="C1619" s="48" t="s">
        <v>3734</v>
      </c>
      <c r="D1619" s="45"/>
      <c r="E1619" s="49" t="s">
        <v>1172</v>
      </c>
      <c r="F1619" s="47">
        <v>4500000</v>
      </c>
      <c r="G1619" s="41"/>
      <c r="H1619" s="41"/>
      <c r="I1619" s="41"/>
    </row>
    <row r="1620" spans="1:9" ht="39.6" hidden="1">
      <c r="A1620" s="48" t="s">
        <v>145</v>
      </c>
      <c r="B1620" s="48" t="s">
        <v>3818</v>
      </c>
      <c r="C1620" s="48" t="s">
        <v>3734</v>
      </c>
      <c r="D1620" s="48" t="s">
        <v>3726</v>
      </c>
      <c r="E1620" s="51" t="s">
        <v>1241</v>
      </c>
      <c r="F1620" s="47">
        <v>4500000</v>
      </c>
      <c r="G1620" s="41"/>
      <c r="H1620" s="41"/>
      <c r="I1620" s="41"/>
    </row>
    <row r="1621" spans="1:9" ht="26.4" hidden="1">
      <c r="A1621" s="48" t="s">
        <v>145</v>
      </c>
      <c r="B1621" s="48" t="s">
        <v>3818</v>
      </c>
      <c r="C1621" s="48" t="s">
        <v>3806</v>
      </c>
      <c r="D1621" s="45"/>
      <c r="E1621" s="50" t="s">
        <v>1179</v>
      </c>
      <c r="F1621" s="47">
        <v>13625000</v>
      </c>
      <c r="G1621" s="41"/>
      <c r="H1621" s="41"/>
      <c r="I1621" s="41"/>
    </row>
    <row r="1622" spans="1:9" ht="13.2" hidden="1">
      <c r="A1622" s="48" t="s">
        <v>145</v>
      </c>
      <c r="B1622" s="48" t="s">
        <v>3818</v>
      </c>
      <c r="C1622" s="48" t="s">
        <v>3806</v>
      </c>
      <c r="D1622" s="48" t="s">
        <v>3744</v>
      </c>
      <c r="E1622" s="45" t="s">
        <v>1242</v>
      </c>
      <c r="F1622" s="47">
        <v>9500000</v>
      </c>
      <c r="G1622" s="41"/>
      <c r="H1622" s="41"/>
      <c r="I1622" s="41"/>
    </row>
    <row r="1623" spans="1:9" ht="26.4" hidden="1">
      <c r="A1623" s="48" t="s">
        <v>145</v>
      </c>
      <c r="B1623" s="48" t="s">
        <v>3818</v>
      </c>
      <c r="C1623" s="48" t="s">
        <v>3806</v>
      </c>
      <c r="D1623" s="48" t="s">
        <v>3736</v>
      </c>
      <c r="E1623" s="45" t="s">
        <v>1243</v>
      </c>
      <c r="F1623" s="47">
        <v>4125000</v>
      </c>
      <c r="G1623" s="41"/>
      <c r="H1623" s="41"/>
      <c r="I1623" s="41"/>
    </row>
    <row r="1624" spans="1:9" ht="13.2" hidden="1">
      <c r="A1624" s="48" t="s">
        <v>145</v>
      </c>
      <c r="B1624" s="48" t="s">
        <v>3876</v>
      </c>
      <c r="C1624" s="45"/>
      <c r="D1624" s="45"/>
      <c r="E1624" s="46" t="s">
        <v>119</v>
      </c>
      <c r="F1624" s="47">
        <v>45400000</v>
      </c>
      <c r="G1624" s="41"/>
      <c r="H1624" s="41"/>
      <c r="I1624" s="41"/>
    </row>
    <row r="1625" spans="1:9" ht="26.4" hidden="1">
      <c r="A1625" s="48" t="s">
        <v>145</v>
      </c>
      <c r="B1625" s="48" t="s">
        <v>3876</v>
      </c>
      <c r="C1625" s="48" t="s">
        <v>3745</v>
      </c>
      <c r="D1625" s="45"/>
      <c r="E1625" s="49" t="s">
        <v>1152</v>
      </c>
      <c r="F1625" s="47">
        <v>25400000</v>
      </c>
      <c r="G1625" s="41"/>
      <c r="H1625" s="41"/>
      <c r="I1625" s="41"/>
    </row>
    <row r="1626" spans="1:9" ht="13.2" hidden="1">
      <c r="A1626" s="48" t="s">
        <v>145</v>
      </c>
      <c r="B1626" s="48" t="s">
        <v>3876</v>
      </c>
      <c r="C1626" s="48" t="s">
        <v>3745</v>
      </c>
      <c r="D1626" s="48" t="s">
        <v>3735</v>
      </c>
      <c r="E1626" s="45" t="s">
        <v>1229</v>
      </c>
      <c r="F1626" s="47">
        <v>5000000</v>
      </c>
      <c r="G1626" s="41"/>
      <c r="H1626" s="41"/>
      <c r="I1626" s="41"/>
    </row>
    <row r="1627" spans="1:9" ht="13.2" hidden="1">
      <c r="A1627" s="48" t="s">
        <v>145</v>
      </c>
      <c r="B1627" s="48" t="s">
        <v>3876</v>
      </c>
      <c r="C1627" s="48" t="s">
        <v>3745</v>
      </c>
      <c r="D1627" s="48" t="s">
        <v>3805</v>
      </c>
      <c r="E1627" s="45" t="s">
        <v>1230</v>
      </c>
      <c r="F1627" s="47">
        <v>20400000</v>
      </c>
      <c r="G1627" s="41"/>
      <c r="H1627" s="41"/>
      <c r="I1627" s="41"/>
    </row>
    <row r="1628" spans="1:9" ht="13.2" hidden="1">
      <c r="A1628" s="48" t="s">
        <v>145</v>
      </c>
      <c r="B1628" s="48" t="s">
        <v>3876</v>
      </c>
      <c r="C1628" s="48" t="s">
        <v>3733</v>
      </c>
      <c r="D1628" s="45"/>
      <c r="E1628" s="49" t="s">
        <v>1165</v>
      </c>
      <c r="F1628" s="47">
        <v>20000000</v>
      </c>
      <c r="G1628" s="41"/>
      <c r="H1628" s="41"/>
      <c r="I1628" s="41"/>
    </row>
    <row r="1629" spans="1:9" ht="13.2" hidden="1">
      <c r="A1629" s="48" t="s">
        <v>145</v>
      </c>
      <c r="B1629" s="48" t="s">
        <v>3876</v>
      </c>
      <c r="C1629" s="48" t="s">
        <v>3733</v>
      </c>
      <c r="D1629" s="48" t="s">
        <v>3733</v>
      </c>
      <c r="E1629" s="45" t="s">
        <v>1231</v>
      </c>
      <c r="F1629" s="47">
        <v>20000000</v>
      </c>
      <c r="G1629" s="41"/>
      <c r="H1629" s="41"/>
      <c r="I1629" s="41"/>
    </row>
    <row r="1630" spans="1:9" ht="13.2" hidden="1">
      <c r="A1630" s="48" t="s">
        <v>145</v>
      </c>
      <c r="B1630" s="48" t="s">
        <v>3885</v>
      </c>
      <c r="C1630" s="45"/>
      <c r="D1630" s="45"/>
      <c r="E1630" s="46" t="s">
        <v>138</v>
      </c>
      <c r="F1630" s="47">
        <v>40976000</v>
      </c>
      <c r="G1630" s="41"/>
      <c r="H1630" s="41"/>
      <c r="I1630" s="41"/>
    </row>
    <row r="1631" spans="1:9" ht="26.4" hidden="1">
      <c r="A1631" s="48" t="s">
        <v>145</v>
      </c>
      <c r="B1631" s="48" t="s">
        <v>3885</v>
      </c>
      <c r="C1631" s="48" t="s">
        <v>3745</v>
      </c>
      <c r="D1631" s="45"/>
      <c r="E1631" s="49" t="s">
        <v>1152</v>
      </c>
      <c r="F1631" s="47">
        <v>23960000</v>
      </c>
      <c r="G1631" s="41"/>
      <c r="H1631" s="41"/>
      <c r="I1631" s="41"/>
    </row>
    <row r="1632" spans="1:9" ht="13.2" hidden="1">
      <c r="A1632" s="48" t="s">
        <v>145</v>
      </c>
      <c r="B1632" s="48" t="s">
        <v>3885</v>
      </c>
      <c r="C1632" s="48" t="s">
        <v>3745</v>
      </c>
      <c r="D1632" s="48" t="s">
        <v>3805</v>
      </c>
      <c r="E1632" s="45" t="s">
        <v>1230</v>
      </c>
      <c r="F1632" s="47">
        <v>23960000</v>
      </c>
      <c r="G1632" s="41"/>
      <c r="H1632" s="41"/>
      <c r="I1632" s="41"/>
    </row>
    <row r="1633" spans="1:9" ht="13.2" hidden="1">
      <c r="A1633" s="48" t="s">
        <v>145</v>
      </c>
      <c r="B1633" s="48" t="s">
        <v>3885</v>
      </c>
      <c r="C1633" s="48" t="s">
        <v>3733</v>
      </c>
      <c r="D1633" s="45"/>
      <c r="E1633" s="49" t="s">
        <v>1165</v>
      </c>
      <c r="F1633" s="47">
        <v>17016000</v>
      </c>
      <c r="G1633" s="41"/>
      <c r="H1633" s="41"/>
      <c r="I1633" s="41"/>
    </row>
    <row r="1634" spans="1:9" ht="26.4" hidden="1">
      <c r="A1634" s="48" t="s">
        <v>145</v>
      </c>
      <c r="B1634" s="48" t="s">
        <v>3885</v>
      </c>
      <c r="C1634" s="48" t="s">
        <v>3733</v>
      </c>
      <c r="D1634" s="48" t="s">
        <v>3726</v>
      </c>
      <c r="E1634" s="45" t="s">
        <v>1166</v>
      </c>
      <c r="F1634" s="47">
        <v>17016000</v>
      </c>
      <c r="G1634" s="41"/>
      <c r="H1634" s="41"/>
      <c r="I1634" s="41"/>
    </row>
    <row r="1635" spans="1:9" ht="13.2" hidden="1">
      <c r="A1635" s="48" t="s">
        <v>145</v>
      </c>
      <c r="B1635" s="48" t="s">
        <v>3877</v>
      </c>
      <c r="C1635" s="45"/>
      <c r="D1635" s="45"/>
      <c r="E1635" s="46" t="s">
        <v>120</v>
      </c>
      <c r="F1635" s="47">
        <v>55055000</v>
      </c>
      <c r="G1635" s="41"/>
      <c r="H1635" s="41"/>
      <c r="I1635" s="41"/>
    </row>
    <row r="1636" spans="1:9" ht="26.4" hidden="1">
      <c r="A1636" s="48" t="s">
        <v>145</v>
      </c>
      <c r="B1636" s="48" t="s">
        <v>3877</v>
      </c>
      <c r="C1636" s="48" t="s">
        <v>3745</v>
      </c>
      <c r="D1636" s="45"/>
      <c r="E1636" s="49" t="s">
        <v>1152</v>
      </c>
      <c r="F1636" s="47">
        <v>46450000</v>
      </c>
      <c r="G1636" s="41"/>
      <c r="H1636" s="41"/>
      <c r="I1636" s="41"/>
    </row>
    <row r="1637" spans="1:9" ht="13.2" hidden="1">
      <c r="A1637" s="48" t="s">
        <v>145</v>
      </c>
      <c r="B1637" s="48" t="s">
        <v>3877</v>
      </c>
      <c r="C1637" s="48" t="s">
        <v>3745</v>
      </c>
      <c r="D1637" s="48" t="s">
        <v>3735</v>
      </c>
      <c r="E1637" s="45" t="s">
        <v>1229</v>
      </c>
      <c r="F1637" s="47">
        <v>20830000</v>
      </c>
      <c r="G1637" s="41"/>
      <c r="H1637" s="41"/>
      <c r="I1637" s="41"/>
    </row>
    <row r="1638" spans="1:9" ht="13.2" hidden="1">
      <c r="A1638" s="48" t="s">
        <v>145</v>
      </c>
      <c r="B1638" s="48" t="s">
        <v>3877</v>
      </c>
      <c r="C1638" s="48" t="s">
        <v>3745</v>
      </c>
      <c r="D1638" s="48" t="s">
        <v>3805</v>
      </c>
      <c r="E1638" s="45" t="s">
        <v>1230</v>
      </c>
      <c r="F1638" s="47">
        <v>25620000</v>
      </c>
      <c r="G1638" s="41"/>
      <c r="H1638" s="41"/>
      <c r="I1638" s="41"/>
    </row>
    <row r="1639" spans="1:9" ht="13.2" hidden="1">
      <c r="A1639" s="48" t="s">
        <v>145</v>
      </c>
      <c r="B1639" s="48" t="s">
        <v>3877</v>
      </c>
      <c r="C1639" s="48" t="s">
        <v>3733</v>
      </c>
      <c r="D1639" s="45"/>
      <c r="E1639" s="49" t="s">
        <v>1165</v>
      </c>
      <c r="F1639" s="47">
        <v>8605000</v>
      </c>
      <c r="G1639" s="41"/>
      <c r="H1639" s="41"/>
      <c r="I1639" s="41"/>
    </row>
    <row r="1640" spans="1:9" ht="13.2" hidden="1">
      <c r="A1640" s="48" t="s">
        <v>145</v>
      </c>
      <c r="B1640" s="48" t="s">
        <v>3877</v>
      </c>
      <c r="C1640" s="48" t="s">
        <v>3733</v>
      </c>
      <c r="D1640" s="48" t="s">
        <v>3743</v>
      </c>
      <c r="E1640" s="45" t="s">
        <v>1167</v>
      </c>
      <c r="F1640" s="47">
        <v>8605000</v>
      </c>
      <c r="G1640" s="41"/>
      <c r="H1640" s="41"/>
      <c r="I1640" s="41"/>
    </row>
    <row r="1641" spans="1:9" ht="13.2" hidden="1">
      <c r="A1641" s="48" t="s">
        <v>145</v>
      </c>
      <c r="B1641" s="48" t="s">
        <v>3878</v>
      </c>
      <c r="C1641" s="45"/>
      <c r="D1641" s="45"/>
      <c r="E1641" s="46" t="s">
        <v>121</v>
      </c>
      <c r="F1641" s="47">
        <v>36950000</v>
      </c>
      <c r="G1641" s="41"/>
      <c r="H1641" s="41"/>
      <c r="I1641" s="41"/>
    </row>
    <row r="1642" spans="1:9" ht="26.4" hidden="1">
      <c r="A1642" s="48" t="s">
        <v>145</v>
      </c>
      <c r="B1642" s="48" t="s">
        <v>3878</v>
      </c>
      <c r="C1642" s="48" t="s">
        <v>3745</v>
      </c>
      <c r="D1642" s="45"/>
      <c r="E1642" s="49" t="s">
        <v>1152</v>
      </c>
      <c r="F1642" s="47">
        <v>21950000</v>
      </c>
      <c r="G1642" s="41"/>
      <c r="H1642" s="41"/>
      <c r="I1642" s="41"/>
    </row>
    <row r="1643" spans="1:9" ht="13.2" hidden="1">
      <c r="A1643" s="48" t="s">
        <v>145</v>
      </c>
      <c r="B1643" s="48" t="s">
        <v>3878</v>
      </c>
      <c r="C1643" s="48" t="s">
        <v>3745</v>
      </c>
      <c r="D1643" s="48" t="s">
        <v>3735</v>
      </c>
      <c r="E1643" s="45" t="s">
        <v>1229</v>
      </c>
      <c r="F1643" s="47">
        <v>3000000</v>
      </c>
      <c r="G1643" s="41"/>
      <c r="H1643" s="41"/>
      <c r="I1643" s="41"/>
    </row>
    <row r="1644" spans="1:9" ht="13.2" hidden="1">
      <c r="A1644" s="48" t="s">
        <v>145</v>
      </c>
      <c r="B1644" s="48" t="s">
        <v>3878</v>
      </c>
      <c r="C1644" s="48" t="s">
        <v>3745</v>
      </c>
      <c r="D1644" s="48" t="s">
        <v>3805</v>
      </c>
      <c r="E1644" s="45" t="s">
        <v>1230</v>
      </c>
      <c r="F1644" s="47">
        <v>18950000</v>
      </c>
      <c r="G1644" s="41"/>
      <c r="H1644" s="41"/>
      <c r="I1644" s="41"/>
    </row>
    <row r="1645" spans="1:9" ht="13.2" hidden="1">
      <c r="A1645" s="48" t="s">
        <v>145</v>
      </c>
      <c r="B1645" s="48" t="s">
        <v>3878</v>
      </c>
      <c r="C1645" s="48" t="s">
        <v>3733</v>
      </c>
      <c r="D1645" s="45"/>
      <c r="E1645" s="49" t="s">
        <v>1165</v>
      </c>
      <c r="F1645" s="47">
        <v>15000000</v>
      </c>
      <c r="G1645" s="41"/>
      <c r="H1645" s="41"/>
      <c r="I1645" s="41"/>
    </row>
    <row r="1646" spans="1:9" ht="13.2" hidden="1">
      <c r="A1646" s="48" t="s">
        <v>145</v>
      </c>
      <c r="B1646" s="48" t="s">
        <v>3878</v>
      </c>
      <c r="C1646" s="48" t="s">
        <v>3733</v>
      </c>
      <c r="D1646" s="48" t="s">
        <v>3733</v>
      </c>
      <c r="E1646" s="45" t="s">
        <v>1231</v>
      </c>
      <c r="F1646" s="47">
        <v>15000000</v>
      </c>
      <c r="G1646" s="41"/>
      <c r="H1646" s="41"/>
      <c r="I1646" s="41"/>
    </row>
    <row r="1647" spans="1:9" ht="13.2" hidden="1">
      <c r="A1647" s="48" t="s">
        <v>145</v>
      </c>
      <c r="B1647" s="48" t="s">
        <v>3879</v>
      </c>
      <c r="C1647" s="45"/>
      <c r="D1647" s="45"/>
      <c r="E1647" s="46" t="s">
        <v>122</v>
      </c>
      <c r="F1647" s="47">
        <v>70099000</v>
      </c>
      <c r="G1647" s="41"/>
      <c r="H1647" s="41"/>
      <c r="I1647" s="41"/>
    </row>
    <row r="1648" spans="1:9" ht="26.4" hidden="1">
      <c r="A1648" s="48" t="s">
        <v>145</v>
      </c>
      <c r="B1648" s="48" t="s">
        <v>3879</v>
      </c>
      <c r="C1648" s="48" t="s">
        <v>3745</v>
      </c>
      <c r="D1648" s="45"/>
      <c r="E1648" s="49" t="s">
        <v>1152</v>
      </c>
      <c r="F1648" s="47">
        <v>33179500</v>
      </c>
      <c r="G1648" s="41"/>
      <c r="H1648" s="41"/>
      <c r="I1648" s="41"/>
    </row>
    <row r="1649" spans="1:9" ht="13.2" hidden="1">
      <c r="A1649" s="48" t="s">
        <v>145</v>
      </c>
      <c r="B1649" s="48" t="s">
        <v>3879</v>
      </c>
      <c r="C1649" s="48" t="s">
        <v>3745</v>
      </c>
      <c r="D1649" s="48" t="s">
        <v>3735</v>
      </c>
      <c r="E1649" s="45" t="s">
        <v>1229</v>
      </c>
      <c r="F1649" s="47">
        <v>4133000</v>
      </c>
      <c r="G1649" s="41"/>
      <c r="H1649" s="41"/>
      <c r="I1649" s="41"/>
    </row>
    <row r="1650" spans="1:9" ht="13.2" hidden="1">
      <c r="A1650" s="48" t="s">
        <v>145</v>
      </c>
      <c r="B1650" s="48" t="s">
        <v>3879</v>
      </c>
      <c r="C1650" s="48" t="s">
        <v>3745</v>
      </c>
      <c r="D1650" s="48" t="s">
        <v>3805</v>
      </c>
      <c r="E1650" s="45" t="s">
        <v>1230</v>
      </c>
      <c r="F1650" s="47">
        <v>29046500</v>
      </c>
      <c r="G1650" s="41"/>
      <c r="H1650" s="41"/>
      <c r="I1650" s="41"/>
    </row>
    <row r="1651" spans="1:9" ht="13.2" hidden="1">
      <c r="A1651" s="48" t="s">
        <v>145</v>
      </c>
      <c r="B1651" s="48" t="s">
        <v>3879</v>
      </c>
      <c r="C1651" s="48" t="s">
        <v>3733</v>
      </c>
      <c r="D1651" s="45"/>
      <c r="E1651" s="49" t="s">
        <v>1165</v>
      </c>
      <c r="F1651" s="47">
        <v>32793500</v>
      </c>
      <c r="G1651" s="41"/>
      <c r="H1651" s="41"/>
      <c r="I1651" s="41"/>
    </row>
    <row r="1652" spans="1:9" ht="13.2" hidden="1">
      <c r="A1652" s="48" t="s">
        <v>145</v>
      </c>
      <c r="B1652" s="48" t="s">
        <v>3879</v>
      </c>
      <c r="C1652" s="48" t="s">
        <v>3733</v>
      </c>
      <c r="D1652" s="48" t="s">
        <v>3733</v>
      </c>
      <c r="E1652" s="45" t="s">
        <v>1231</v>
      </c>
      <c r="F1652" s="47">
        <v>20348500</v>
      </c>
      <c r="G1652" s="41"/>
      <c r="H1652" s="41"/>
      <c r="I1652" s="41"/>
    </row>
    <row r="1653" spans="1:9" ht="13.2" hidden="1">
      <c r="A1653" s="48" t="s">
        <v>145</v>
      </c>
      <c r="B1653" s="48" t="s">
        <v>3879</v>
      </c>
      <c r="C1653" s="48" t="s">
        <v>3733</v>
      </c>
      <c r="D1653" s="48" t="s">
        <v>3737</v>
      </c>
      <c r="E1653" s="45" t="s">
        <v>1240</v>
      </c>
      <c r="F1653" s="47">
        <v>12445000</v>
      </c>
      <c r="G1653" s="41"/>
      <c r="H1653" s="41"/>
      <c r="I1653" s="41"/>
    </row>
    <row r="1654" spans="1:9" ht="26.4" hidden="1">
      <c r="A1654" s="48" t="s">
        <v>145</v>
      </c>
      <c r="B1654" s="48" t="s">
        <v>3879</v>
      </c>
      <c r="C1654" s="48" t="s">
        <v>3754</v>
      </c>
      <c r="D1654" s="45"/>
      <c r="E1654" s="49" t="s">
        <v>1235</v>
      </c>
      <c r="F1654" s="47">
        <v>4126000</v>
      </c>
      <c r="G1654" s="41"/>
      <c r="H1654" s="41"/>
      <c r="I1654" s="41"/>
    </row>
    <row r="1655" spans="1:9" ht="26.4" hidden="1">
      <c r="A1655" s="48" t="s">
        <v>145</v>
      </c>
      <c r="B1655" s="48" t="s">
        <v>3879</v>
      </c>
      <c r="C1655" s="48" t="s">
        <v>3754</v>
      </c>
      <c r="D1655" s="48" t="s">
        <v>3726</v>
      </c>
      <c r="E1655" s="45" t="s">
        <v>1236</v>
      </c>
      <c r="F1655" s="47">
        <v>4126000</v>
      </c>
      <c r="G1655" s="41"/>
      <c r="H1655" s="41"/>
      <c r="I1655" s="41"/>
    </row>
    <row r="1656" spans="1:9" ht="13.2" hidden="1">
      <c r="A1656" s="48" t="s">
        <v>145</v>
      </c>
      <c r="B1656" s="48" t="s">
        <v>3886</v>
      </c>
      <c r="C1656" s="45"/>
      <c r="D1656" s="45"/>
      <c r="E1656" s="46" t="s">
        <v>139</v>
      </c>
      <c r="F1656" s="47">
        <v>47545500</v>
      </c>
      <c r="G1656" s="41"/>
      <c r="H1656" s="41"/>
      <c r="I1656" s="41"/>
    </row>
    <row r="1657" spans="1:9" ht="26.4" hidden="1">
      <c r="A1657" s="48" t="s">
        <v>145</v>
      </c>
      <c r="B1657" s="48" t="s">
        <v>3886</v>
      </c>
      <c r="C1657" s="48" t="s">
        <v>3745</v>
      </c>
      <c r="D1657" s="45"/>
      <c r="E1657" s="49" t="s">
        <v>1152</v>
      </c>
      <c r="F1657" s="47">
        <v>31813000</v>
      </c>
      <c r="G1657" s="41"/>
      <c r="H1657" s="41"/>
      <c r="I1657" s="41"/>
    </row>
    <row r="1658" spans="1:9" ht="13.2" hidden="1">
      <c r="A1658" s="48" t="s">
        <v>145</v>
      </c>
      <c r="B1658" s="48" t="s">
        <v>3886</v>
      </c>
      <c r="C1658" s="48" t="s">
        <v>3745</v>
      </c>
      <c r="D1658" s="48" t="s">
        <v>3735</v>
      </c>
      <c r="E1658" s="45" t="s">
        <v>1229</v>
      </c>
      <c r="F1658" s="47">
        <v>10222000</v>
      </c>
      <c r="G1658" s="41"/>
      <c r="H1658" s="41"/>
      <c r="I1658" s="41"/>
    </row>
    <row r="1659" spans="1:9" ht="13.2" hidden="1">
      <c r="A1659" s="48" t="s">
        <v>145</v>
      </c>
      <c r="B1659" s="48" t="s">
        <v>3886</v>
      </c>
      <c r="C1659" s="48" t="s">
        <v>3745</v>
      </c>
      <c r="D1659" s="48" t="s">
        <v>3805</v>
      </c>
      <c r="E1659" s="45" t="s">
        <v>1230</v>
      </c>
      <c r="F1659" s="47">
        <v>21591000</v>
      </c>
      <c r="G1659" s="41"/>
      <c r="H1659" s="41"/>
      <c r="I1659" s="41"/>
    </row>
    <row r="1660" spans="1:9" ht="13.2" hidden="1">
      <c r="A1660" s="48" t="s">
        <v>145</v>
      </c>
      <c r="B1660" s="48" t="s">
        <v>3886</v>
      </c>
      <c r="C1660" s="48" t="s">
        <v>3733</v>
      </c>
      <c r="D1660" s="45"/>
      <c r="E1660" s="49" t="s">
        <v>1165</v>
      </c>
      <c r="F1660" s="47">
        <v>15732500</v>
      </c>
      <c r="G1660" s="41"/>
      <c r="H1660" s="41"/>
      <c r="I1660" s="41"/>
    </row>
    <row r="1661" spans="1:9" ht="13.2" hidden="1">
      <c r="A1661" s="48" t="s">
        <v>145</v>
      </c>
      <c r="B1661" s="48" t="s">
        <v>3886</v>
      </c>
      <c r="C1661" s="48" t="s">
        <v>3733</v>
      </c>
      <c r="D1661" s="48" t="s">
        <v>3733</v>
      </c>
      <c r="E1661" s="45" t="s">
        <v>1231</v>
      </c>
      <c r="F1661" s="47">
        <v>15732500</v>
      </c>
      <c r="G1661" s="41"/>
      <c r="H1661" s="41"/>
      <c r="I1661" s="41"/>
    </row>
    <row r="1662" spans="1:9" ht="13.2" hidden="1">
      <c r="A1662" s="48" t="s">
        <v>145</v>
      </c>
      <c r="B1662" s="48" t="s">
        <v>3887</v>
      </c>
      <c r="C1662" s="45"/>
      <c r="D1662" s="45"/>
      <c r="E1662" s="46" t="s">
        <v>140</v>
      </c>
      <c r="F1662" s="47">
        <v>27100000</v>
      </c>
      <c r="G1662" s="41"/>
      <c r="H1662" s="41"/>
      <c r="I1662" s="41"/>
    </row>
    <row r="1663" spans="1:9" ht="26.4" hidden="1">
      <c r="A1663" s="48" t="s">
        <v>145</v>
      </c>
      <c r="B1663" s="48" t="s">
        <v>3887</v>
      </c>
      <c r="C1663" s="48" t="s">
        <v>3745</v>
      </c>
      <c r="D1663" s="45"/>
      <c r="E1663" s="49" t="s">
        <v>1152</v>
      </c>
      <c r="F1663" s="47">
        <v>19600000</v>
      </c>
      <c r="G1663" s="41"/>
      <c r="H1663" s="41"/>
      <c r="I1663" s="41"/>
    </row>
    <row r="1664" spans="1:9" ht="13.2" hidden="1">
      <c r="A1664" s="48" t="s">
        <v>145</v>
      </c>
      <c r="B1664" s="48" t="s">
        <v>3887</v>
      </c>
      <c r="C1664" s="48" t="s">
        <v>3745</v>
      </c>
      <c r="D1664" s="48" t="s">
        <v>3805</v>
      </c>
      <c r="E1664" s="45" t="s">
        <v>1230</v>
      </c>
      <c r="F1664" s="47">
        <v>19600000</v>
      </c>
      <c r="G1664" s="41"/>
      <c r="H1664" s="41"/>
      <c r="I1664" s="41"/>
    </row>
    <row r="1665" spans="1:9" ht="13.2" hidden="1">
      <c r="A1665" s="48" t="s">
        <v>145</v>
      </c>
      <c r="B1665" s="48" t="s">
        <v>3887</v>
      </c>
      <c r="C1665" s="48" t="s">
        <v>3733</v>
      </c>
      <c r="D1665" s="45"/>
      <c r="E1665" s="49" t="s">
        <v>1165</v>
      </c>
      <c r="F1665" s="47">
        <v>7500000</v>
      </c>
      <c r="G1665" s="41"/>
      <c r="H1665" s="41"/>
      <c r="I1665" s="41"/>
    </row>
    <row r="1666" spans="1:9" ht="13.2" hidden="1">
      <c r="A1666" s="48" t="s">
        <v>145</v>
      </c>
      <c r="B1666" s="48" t="s">
        <v>3887</v>
      </c>
      <c r="C1666" s="48" t="s">
        <v>3733</v>
      </c>
      <c r="D1666" s="48" t="s">
        <v>3733</v>
      </c>
      <c r="E1666" s="45" t="s">
        <v>1231</v>
      </c>
      <c r="F1666" s="47">
        <v>7500000</v>
      </c>
      <c r="G1666" s="41"/>
      <c r="H1666" s="41"/>
      <c r="I1666" s="41"/>
    </row>
    <row r="1667" spans="1:9" ht="13.2" hidden="1">
      <c r="A1667" s="48" t="s">
        <v>145</v>
      </c>
      <c r="B1667" s="48" t="s">
        <v>3880</v>
      </c>
      <c r="C1667" s="45"/>
      <c r="D1667" s="45"/>
      <c r="E1667" s="46" t="s">
        <v>123</v>
      </c>
      <c r="F1667" s="47">
        <v>65851000</v>
      </c>
      <c r="G1667" s="41"/>
      <c r="H1667" s="41"/>
      <c r="I1667" s="41"/>
    </row>
    <row r="1668" spans="1:9" ht="26.4" hidden="1">
      <c r="A1668" s="48" t="s">
        <v>145</v>
      </c>
      <c r="B1668" s="48" t="s">
        <v>3880</v>
      </c>
      <c r="C1668" s="48" t="s">
        <v>3745</v>
      </c>
      <c r="D1668" s="45"/>
      <c r="E1668" s="49" t="s">
        <v>1152</v>
      </c>
      <c r="F1668" s="47">
        <v>22365000</v>
      </c>
      <c r="G1668" s="41"/>
      <c r="H1668" s="41"/>
      <c r="I1668" s="41"/>
    </row>
    <row r="1669" spans="1:9" ht="13.2" hidden="1">
      <c r="A1669" s="48" t="s">
        <v>145</v>
      </c>
      <c r="B1669" s="48" t="s">
        <v>3880</v>
      </c>
      <c r="C1669" s="48" t="s">
        <v>3745</v>
      </c>
      <c r="D1669" s="48" t="s">
        <v>3735</v>
      </c>
      <c r="E1669" s="45" t="s">
        <v>1229</v>
      </c>
      <c r="F1669" s="47">
        <v>0</v>
      </c>
      <c r="G1669" s="41"/>
      <c r="H1669" s="41"/>
      <c r="I1669" s="41"/>
    </row>
    <row r="1670" spans="1:9" ht="13.2" hidden="1">
      <c r="A1670" s="48" t="s">
        <v>145</v>
      </c>
      <c r="B1670" s="48" t="s">
        <v>3880</v>
      </c>
      <c r="C1670" s="48" t="s">
        <v>3745</v>
      </c>
      <c r="D1670" s="48" t="s">
        <v>3805</v>
      </c>
      <c r="E1670" s="45" t="s">
        <v>1230</v>
      </c>
      <c r="F1670" s="47">
        <v>22365000</v>
      </c>
      <c r="G1670" s="41"/>
      <c r="H1670" s="41"/>
      <c r="I1670" s="41"/>
    </row>
    <row r="1671" spans="1:9" ht="13.2" hidden="1">
      <c r="A1671" s="48" t="s">
        <v>145</v>
      </c>
      <c r="B1671" s="48" t="s">
        <v>3880</v>
      </c>
      <c r="C1671" s="48" t="s">
        <v>3733</v>
      </c>
      <c r="D1671" s="45"/>
      <c r="E1671" s="49" t="s">
        <v>1165</v>
      </c>
      <c r="F1671" s="47">
        <v>43486000</v>
      </c>
      <c r="G1671" s="41"/>
      <c r="H1671" s="41"/>
      <c r="I1671" s="41"/>
    </row>
    <row r="1672" spans="1:9" ht="13.2" hidden="1">
      <c r="A1672" s="48" t="s">
        <v>145</v>
      </c>
      <c r="B1672" s="48" t="s">
        <v>3880</v>
      </c>
      <c r="C1672" s="48" t="s">
        <v>3733</v>
      </c>
      <c r="D1672" s="48" t="s">
        <v>3728</v>
      </c>
      <c r="E1672" s="45" t="s">
        <v>1211</v>
      </c>
      <c r="F1672" s="47">
        <v>0</v>
      </c>
      <c r="G1672" s="41"/>
      <c r="H1672" s="41"/>
      <c r="I1672" s="41"/>
    </row>
    <row r="1673" spans="1:9" ht="13.2" hidden="1">
      <c r="A1673" s="48" t="s">
        <v>145</v>
      </c>
      <c r="B1673" s="48" t="s">
        <v>3880</v>
      </c>
      <c r="C1673" s="48" t="s">
        <v>3733</v>
      </c>
      <c r="D1673" s="48" t="s">
        <v>3732</v>
      </c>
      <c r="E1673" s="45" t="s">
        <v>1215</v>
      </c>
      <c r="F1673" s="47">
        <v>22486000</v>
      </c>
      <c r="G1673" s="41"/>
      <c r="H1673" s="41"/>
      <c r="I1673" s="41"/>
    </row>
    <row r="1674" spans="1:9" ht="13.2" hidden="1">
      <c r="A1674" s="48" t="s">
        <v>145</v>
      </c>
      <c r="B1674" s="48" t="s">
        <v>3880</v>
      </c>
      <c r="C1674" s="48" t="s">
        <v>3733</v>
      </c>
      <c r="D1674" s="48" t="s">
        <v>3733</v>
      </c>
      <c r="E1674" s="45" t="s">
        <v>1231</v>
      </c>
      <c r="F1674" s="47">
        <v>21000000</v>
      </c>
      <c r="G1674" s="41"/>
      <c r="H1674" s="41"/>
      <c r="I1674" s="41"/>
    </row>
    <row r="1675" spans="1:9" ht="26.4">
      <c r="A1675" s="48" t="s">
        <v>148</v>
      </c>
      <c r="B1675" s="45"/>
      <c r="C1675" s="45"/>
      <c r="D1675" s="45"/>
      <c r="E1675" s="52" t="s">
        <v>149</v>
      </c>
      <c r="F1675" s="47">
        <v>92828627300</v>
      </c>
      <c r="G1675" s="41"/>
      <c r="H1675" s="41"/>
      <c r="I1675" s="41"/>
    </row>
    <row r="1676" spans="1:9" ht="13.2" hidden="1">
      <c r="A1676" s="48" t="s">
        <v>148</v>
      </c>
      <c r="B1676" s="48" t="s">
        <v>3725</v>
      </c>
      <c r="C1676" s="45"/>
      <c r="D1676" s="45"/>
      <c r="E1676" s="46" t="s">
        <v>75</v>
      </c>
      <c r="F1676" s="47">
        <v>181304000</v>
      </c>
      <c r="G1676" s="41"/>
      <c r="H1676" s="41"/>
      <c r="I1676" s="41"/>
    </row>
    <row r="1677" spans="1:9" ht="26.4" hidden="1">
      <c r="A1677" s="48" t="s">
        <v>148</v>
      </c>
      <c r="B1677" s="48" t="s">
        <v>3725</v>
      </c>
      <c r="C1677" s="48" t="s">
        <v>3734</v>
      </c>
      <c r="D1677" s="45"/>
      <c r="E1677" s="49" t="s">
        <v>1244</v>
      </c>
      <c r="F1677" s="47">
        <v>181304000</v>
      </c>
      <c r="G1677" s="41"/>
      <c r="H1677" s="41"/>
      <c r="I1677" s="41"/>
    </row>
    <row r="1678" spans="1:9" ht="13.2" hidden="1">
      <c r="A1678" s="48" t="s">
        <v>148</v>
      </c>
      <c r="B1678" s="48" t="s">
        <v>3725</v>
      </c>
      <c r="C1678" s="48" t="s">
        <v>3734</v>
      </c>
      <c r="D1678" s="48" t="s">
        <v>3736</v>
      </c>
      <c r="E1678" s="45" t="s">
        <v>1245</v>
      </c>
      <c r="F1678" s="47">
        <v>181304000</v>
      </c>
      <c r="G1678" s="41"/>
      <c r="H1678" s="41"/>
      <c r="I1678" s="41"/>
    </row>
    <row r="1679" spans="1:9" ht="13.2" hidden="1">
      <c r="A1679" s="48" t="s">
        <v>148</v>
      </c>
      <c r="B1679" s="48" t="s">
        <v>3819</v>
      </c>
      <c r="C1679" s="45"/>
      <c r="D1679" s="45"/>
      <c r="E1679" s="46" t="s">
        <v>85</v>
      </c>
      <c r="F1679" s="47">
        <v>131400000</v>
      </c>
      <c r="G1679" s="41"/>
      <c r="H1679" s="41"/>
      <c r="I1679" s="41"/>
    </row>
    <row r="1680" spans="1:9" ht="26.4" hidden="1">
      <c r="A1680" s="48" t="s">
        <v>148</v>
      </c>
      <c r="B1680" s="48" t="s">
        <v>3819</v>
      </c>
      <c r="C1680" s="48" t="s">
        <v>3733</v>
      </c>
      <c r="D1680" s="45"/>
      <c r="E1680" s="49" t="s">
        <v>1246</v>
      </c>
      <c r="F1680" s="47">
        <v>25000000</v>
      </c>
      <c r="G1680" s="41"/>
      <c r="H1680" s="41"/>
      <c r="I1680" s="41"/>
    </row>
    <row r="1681" spans="1:9" ht="13.2" hidden="1">
      <c r="A1681" s="48" t="s">
        <v>148</v>
      </c>
      <c r="B1681" s="48" t="s">
        <v>3819</v>
      </c>
      <c r="C1681" s="48" t="s">
        <v>3733</v>
      </c>
      <c r="D1681" s="48" t="s">
        <v>3727</v>
      </c>
      <c r="E1681" s="45" t="s">
        <v>1247</v>
      </c>
      <c r="F1681" s="47">
        <v>25000000</v>
      </c>
      <c r="G1681" s="41"/>
      <c r="H1681" s="41"/>
      <c r="I1681" s="41"/>
    </row>
    <row r="1682" spans="1:9" ht="26.4" hidden="1">
      <c r="A1682" s="48" t="s">
        <v>148</v>
      </c>
      <c r="B1682" s="48" t="s">
        <v>3819</v>
      </c>
      <c r="C1682" s="48" t="s">
        <v>3739</v>
      </c>
      <c r="D1682" s="45"/>
      <c r="E1682" s="49" t="s">
        <v>1248</v>
      </c>
      <c r="F1682" s="47">
        <v>50000000</v>
      </c>
      <c r="G1682" s="41"/>
      <c r="H1682" s="41"/>
      <c r="I1682" s="41"/>
    </row>
    <row r="1683" spans="1:9" ht="13.2" hidden="1">
      <c r="A1683" s="48" t="s">
        <v>148</v>
      </c>
      <c r="B1683" s="48" t="s">
        <v>3819</v>
      </c>
      <c r="C1683" s="48" t="s">
        <v>3739</v>
      </c>
      <c r="D1683" s="48" t="s">
        <v>3738</v>
      </c>
      <c r="E1683" s="45" t="s">
        <v>1249</v>
      </c>
      <c r="F1683" s="47">
        <v>50000000</v>
      </c>
      <c r="G1683" s="41"/>
      <c r="H1683" s="41"/>
      <c r="I1683" s="41"/>
    </row>
    <row r="1684" spans="1:9" ht="13.2" hidden="1">
      <c r="A1684" s="48" t="s">
        <v>148</v>
      </c>
      <c r="B1684" s="48" t="s">
        <v>3819</v>
      </c>
      <c r="C1684" s="48" t="s">
        <v>3813</v>
      </c>
      <c r="D1684" s="45"/>
      <c r="E1684" s="49" t="s">
        <v>1250</v>
      </c>
      <c r="F1684" s="47">
        <v>56400000</v>
      </c>
      <c r="G1684" s="41"/>
      <c r="H1684" s="41"/>
      <c r="I1684" s="41"/>
    </row>
    <row r="1685" spans="1:9" ht="13.2" hidden="1">
      <c r="A1685" s="48" t="s">
        <v>148</v>
      </c>
      <c r="B1685" s="48" t="s">
        <v>3819</v>
      </c>
      <c r="C1685" s="48" t="s">
        <v>3813</v>
      </c>
      <c r="D1685" s="48" t="s">
        <v>3765</v>
      </c>
      <c r="E1685" s="45" t="s">
        <v>1251</v>
      </c>
      <c r="F1685" s="47">
        <v>28200000</v>
      </c>
      <c r="G1685" s="41"/>
      <c r="H1685" s="41"/>
      <c r="I1685" s="41"/>
    </row>
    <row r="1686" spans="1:9" ht="13.2" hidden="1">
      <c r="A1686" s="48" t="s">
        <v>148</v>
      </c>
      <c r="B1686" s="48" t="s">
        <v>3819</v>
      </c>
      <c r="C1686" s="48" t="s">
        <v>3813</v>
      </c>
      <c r="D1686" s="48" t="s">
        <v>3766</v>
      </c>
      <c r="E1686" s="45" t="s">
        <v>1252</v>
      </c>
      <c r="F1686" s="47">
        <v>28200000</v>
      </c>
      <c r="G1686" s="41"/>
      <c r="H1686" s="41"/>
      <c r="I1686" s="41"/>
    </row>
    <row r="1687" spans="1:9" ht="13.2" hidden="1">
      <c r="A1687" s="48" t="s">
        <v>148</v>
      </c>
      <c r="B1687" s="48" t="s">
        <v>3857</v>
      </c>
      <c r="C1687" s="45"/>
      <c r="D1687" s="45"/>
      <c r="E1687" s="46" t="s">
        <v>86</v>
      </c>
      <c r="F1687" s="47">
        <v>60000000</v>
      </c>
      <c r="G1687" s="41"/>
      <c r="H1687" s="41"/>
      <c r="I1687" s="41"/>
    </row>
    <row r="1688" spans="1:9" ht="26.4" hidden="1">
      <c r="A1688" s="48" t="s">
        <v>148</v>
      </c>
      <c r="B1688" s="48" t="s">
        <v>3857</v>
      </c>
      <c r="C1688" s="48" t="s">
        <v>3755</v>
      </c>
      <c r="D1688" s="45"/>
      <c r="E1688" s="49" t="s">
        <v>1253</v>
      </c>
      <c r="F1688" s="47">
        <v>10000000</v>
      </c>
      <c r="G1688" s="41"/>
      <c r="H1688" s="41"/>
      <c r="I1688" s="41"/>
    </row>
    <row r="1689" spans="1:9" ht="13.2" hidden="1">
      <c r="A1689" s="48" t="s">
        <v>148</v>
      </c>
      <c r="B1689" s="48" t="s">
        <v>3857</v>
      </c>
      <c r="C1689" s="48" t="s">
        <v>3755</v>
      </c>
      <c r="D1689" s="48" t="s">
        <v>3727</v>
      </c>
      <c r="E1689" s="45" t="s">
        <v>1254</v>
      </c>
      <c r="F1689" s="47">
        <v>10000000</v>
      </c>
      <c r="G1689" s="41"/>
      <c r="H1689" s="41"/>
      <c r="I1689" s="41"/>
    </row>
    <row r="1690" spans="1:9" ht="26.4" hidden="1">
      <c r="A1690" s="48" t="s">
        <v>148</v>
      </c>
      <c r="B1690" s="48" t="s">
        <v>3857</v>
      </c>
      <c r="C1690" s="48" t="s">
        <v>3739</v>
      </c>
      <c r="D1690" s="45"/>
      <c r="E1690" s="49" t="s">
        <v>1248</v>
      </c>
      <c r="F1690" s="47">
        <v>50000000</v>
      </c>
      <c r="G1690" s="41"/>
      <c r="H1690" s="41"/>
      <c r="I1690" s="41"/>
    </row>
    <row r="1691" spans="1:9" ht="26.4" hidden="1">
      <c r="A1691" s="48" t="s">
        <v>148</v>
      </c>
      <c r="B1691" s="48" t="s">
        <v>3857</v>
      </c>
      <c r="C1691" s="48" t="s">
        <v>3739</v>
      </c>
      <c r="D1691" s="48" t="s">
        <v>3756</v>
      </c>
      <c r="E1691" s="45" t="s">
        <v>1255</v>
      </c>
      <c r="F1691" s="47">
        <v>50000000</v>
      </c>
      <c r="G1691" s="41"/>
      <c r="H1691" s="41"/>
      <c r="I1691" s="41"/>
    </row>
    <row r="1692" spans="1:9" ht="13.2" hidden="1">
      <c r="A1692" s="48" t="s">
        <v>148</v>
      </c>
      <c r="B1692" s="48" t="s">
        <v>3816</v>
      </c>
      <c r="C1692" s="45"/>
      <c r="D1692" s="45"/>
      <c r="E1692" s="46" t="s">
        <v>80</v>
      </c>
      <c r="F1692" s="47">
        <v>23953174000</v>
      </c>
      <c r="G1692" s="41"/>
      <c r="H1692" s="41"/>
      <c r="I1692" s="41"/>
    </row>
    <row r="1693" spans="1:9" ht="13.2" hidden="1">
      <c r="A1693" s="48" t="s">
        <v>148</v>
      </c>
      <c r="B1693" s="48" t="s">
        <v>3816</v>
      </c>
      <c r="C1693" s="48" t="s">
        <v>3726</v>
      </c>
      <c r="D1693" s="45"/>
      <c r="E1693" s="49" t="s">
        <v>187</v>
      </c>
      <c r="F1693" s="47">
        <v>5313417500</v>
      </c>
      <c r="G1693" s="41"/>
      <c r="H1693" s="41"/>
      <c r="I1693" s="41"/>
    </row>
    <row r="1694" spans="1:9" ht="13.2" hidden="1">
      <c r="A1694" s="48" t="s">
        <v>148</v>
      </c>
      <c r="B1694" s="48" t="s">
        <v>3816</v>
      </c>
      <c r="C1694" s="48" t="s">
        <v>3726</v>
      </c>
      <c r="D1694" s="48" t="s">
        <v>3726</v>
      </c>
      <c r="E1694" s="45" t="s">
        <v>188</v>
      </c>
      <c r="F1694" s="47">
        <v>101000000</v>
      </c>
      <c r="G1694" s="41"/>
      <c r="H1694" s="41"/>
      <c r="I1694" s="41"/>
    </row>
    <row r="1695" spans="1:9" ht="26.4" hidden="1">
      <c r="A1695" s="48" t="s">
        <v>148</v>
      </c>
      <c r="B1695" s="48" t="s">
        <v>3816</v>
      </c>
      <c r="C1695" s="48" t="s">
        <v>3726</v>
      </c>
      <c r="D1695" s="48" t="s">
        <v>3727</v>
      </c>
      <c r="E1695" s="45" t="s">
        <v>189</v>
      </c>
      <c r="F1695" s="47">
        <v>1106600000</v>
      </c>
      <c r="G1695" s="41"/>
      <c r="H1695" s="41"/>
      <c r="I1695" s="41"/>
    </row>
    <row r="1696" spans="1:9" ht="13.2" hidden="1">
      <c r="A1696" s="48" t="s">
        <v>148</v>
      </c>
      <c r="B1696" s="48" t="s">
        <v>3816</v>
      </c>
      <c r="C1696" s="48" t="s">
        <v>3726</v>
      </c>
      <c r="D1696" s="48" t="s">
        <v>3744</v>
      </c>
      <c r="E1696" s="45" t="s">
        <v>800</v>
      </c>
      <c r="F1696" s="47">
        <v>185200000</v>
      </c>
      <c r="G1696" s="41"/>
      <c r="H1696" s="41"/>
      <c r="I1696" s="41"/>
    </row>
    <row r="1697" spans="1:9" ht="13.2" hidden="1">
      <c r="A1697" s="48" t="s">
        <v>148</v>
      </c>
      <c r="B1697" s="48" t="s">
        <v>3816</v>
      </c>
      <c r="C1697" s="48" t="s">
        <v>3726</v>
      </c>
      <c r="D1697" s="48" t="s">
        <v>3805</v>
      </c>
      <c r="E1697" s="45" t="s">
        <v>362</v>
      </c>
      <c r="F1697" s="47">
        <v>318253000</v>
      </c>
      <c r="G1697" s="41"/>
      <c r="H1697" s="41"/>
      <c r="I1697" s="41"/>
    </row>
    <row r="1698" spans="1:9" ht="13.2" hidden="1">
      <c r="A1698" s="48" t="s">
        <v>148</v>
      </c>
      <c r="B1698" s="48" t="s">
        <v>3816</v>
      </c>
      <c r="C1698" s="48" t="s">
        <v>3726</v>
      </c>
      <c r="D1698" s="48" t="s">
        <v>3729</v>
      </c>
      <c r="E1698" s="45" t="s">
        <v>191</v>
      </c>
      <c r="F1698" s="47">
        <v>104818000</v>
      </c>
      <c r="G1698" s="41"/>
      <c r="H1698" s="41"/>
      <c r="I1698" s="41"/>
    </row>
    <row r="1699" spans="1:9" ht="13.2" hidden="1">
      <c r="A1699" s="48" t="s">
        <v>148</v>
      </c>
      <c r="B1699" s="48" t="s">
        <v>3816</v>
      </c>
      <c r="C1699" s="48" t="s">
        <v>3726</v>
      </c>
      <c r="D1699" s="48" t="s">
        <v>3730</v>
      </c>
      <c r="E1699" s="45" t="s">
        <v>192</v>
      </c>
      <c r="F1699" s="47">
        <v>108350000</v>
      </c>
      <c r="G1699" s="41"/>
      <c r="H1699" s="41"/>
      <c r="I1699" s="41"/>
    </row>
    <row r="1700" spans="1:9" ht="26.4" hidden="1">
      <c r="A1700" s="48" t="s">
        <v>148</v>
      </c>
      <c r="B1700" s="48" t="s">
        <v>3816</v>
      </c>
      <c r="C1700" s="48" t="s">
        <v>3726</v>
      </c>
      <c r="D1700" s="48" t="s">
        <v>3731</v>
      </c>
      <c r="E1700" s="45" t="s">
        <v>193</v>
      </c>
      <c r="F1700" s="47">
        <v>93749000</v>
      </c>
      <c r="G1700" s="41"/>
      <c r="H1700" s="41"/>
      <c r="I1700" s="41"/>
    </row>
    <row r="1701" spans="1:9" ht="13.2" hidden="1">
      <c r="A1701" s="48" t="s">
        <v>148</v>
      </c>
      <c r="B1701" s="48" t="s">
        <v>3816</v>
      </c>
      <c r="C1701" s="48" t="s">
        <v>3726</v>
      </c>
      <c r="D1701" s="48" t="s">
        <v>3753</v>
      </c>
      <c r="E1701" s="45" t="s">
        <v>475</v>
      </c>
      <c r="F1701" s="47">
        <v>70292500</v>
      </c>
      <c r="G1701" s="41"/>
      <c r="H1701" s="41"/>
      <c r="I1701" s="41"/>
    </row>
    <row r="1702" spans="1:9" ht="13.2" hidden="1">
      <c r="A1702" s="48" t="s">
        <v>148</v>
      </c>
      <c r="B1702" s="48" t="s">
        <v>3816</v>
      </c>
      <c r="C1702" s="48" t="s">
        <v>3726</v>
      </c>
      <c r="D1702" s="48" t="s">
        <v>3733</v>
      </c>
      <c r="E1702" s="45" t="s">
        <v>195</v>
      </c>
      <c r="F1702" s="47">
        <v>1220000000</v>
      </c>
      <c r="G1702" s="41"/>
      <c r="H1702" s="41"/>
      <c r="I1702" s="41"/>
    </row>
    <row r="1703" spans="1:9" ht="26.4" hidden="1">
      <c r="A1703" s="48" t="s">
        <v>148</v>
      </c>
      <c r="B1703" s="48" t="s">
        <v>3816</v>
      </c>
      <c r="C1703" s="48" t="s">
        <v>3726</v>
      </c>
      <c r="D1703" s="48" t="s">
        <v>3734</v>
      </c>
      <c r="E1703" s="45" t="s">
        <v>196</v>
      </c>
      <c r="F1703" s="47">
        <v>1023660000</v>
      </c>
      <c r="G1703" s="41"/>
      <c r="H1703" s="41"/>
      <c r="I1703" s="41"/>
    </row>
    <row r="1704" spans="1:9" ht="26.4" hidden="1">
      <c r="A1704" s="48" t="s">
        <v>148</v>
      </c>
      <c r="B1704" s="48" t="s">
        <v>3816</v>
      </c>
      <c r="C1704" s="48" t="s">
        <v>3726</v>
      </c>
      <c r="D1704" s="48" t="s">
        <v>3806</v>
      </c>
      <c r="E1704" s="45" t="s">
        <v>1256</v>
      </c>
      <c r="F1704" s="47">
        <v>458080000</v>
      </c>
      <c r="G1704" s="41"/>
      <c r="H1704" s="41"/>
      <c r="I1704" s="41"/>
    </row>
    <row r="1705" spans="1:9" ht="26.4" hidden="1">
      <c r="A1705" s="48" t="s">
        <v>148</v>
      </c>
      <c r="B1705" s="48" t="s">
        <v>3816</v>
      </c>
      <c r="C1705" s="48" t="s">
        <v>3726</v>
      </c>
      <c r="D1705" s="48" t="s">
        <v>3754</v>
      </c>
      <c r="E1705" s="45" t="s">
        <v>1257</v>
      </c>
      <c r="F1705" s="47">
        <v>20300000</v>
      </c>
      <c r="G1705" s="41"/>
      <c r="H1705" s="41"/>
      <c r="I1705" s="41"/>
    </row>
    <row r="1706" spans="1:9" ht="26.4" hidden="1">
      <c r="A1706" s="48" t="s">
        <v>148</v>
      </c>
      <c r="B1706" s="48" t="s">
        <v>3816</v>
      </c>
      <c r="C1706" s="48" t="s">
        <v>3726</v>
      </c>
      <c r="D1706" s="48" t="s">
        <v>3807</v>
      </c>
      <c r="E1706" s="51" t="s">
        <v>1258</v>
      </c>
      <c r="F1706" s="47">
        <v>17500000</v>
      </c>
      <c r="G1706" s="41"/>
      <c r="H1706" s="41"/>
      <c r="I1706" s="41"/>
    </row>
    <row r="1707" spans="1:9" ht="13.2" hidden="1">
      <c r="A1707" s="48" t="s">
        <v>148</v>
      </c>
      <c r="B1707" s="48" t="s">
        <v>3816</v>
      </c>
      <c r="C1707" s="48" t="s">
        <v>3726</v>
      </c>
      <c r="D1707" s="48" t="s">
        <v>3737</v>
      </c>
      <c r="E1707" s="45" t="s">
        <v>1259</v>
      </c>
      <c r="F1707" s="47">
        <v>20000000</v>
      </c>
      <c r="G1707" s="41"/>
      <c r="H1707" s="41"/>
      <c r="I1707" s="41"/>
    </row>
    <row r="1708" spans="1:9" ht="13.2" hidden="1">
      <c r="A1708" s="48" t="s">
        <v>148</v>
      </c>
      <c r="B1708" s="48" t="s">
        <v>3816</v>
      </c>
      <c r="C1708" s="48" t="s">
        <v>3726</v>
      </c>
      <c r="D1708" s="48" t="s">
        <v>3755</v>
      </c>
      <c r="E1708" s="45" t="s">
        <v>1260</v>
      </c>
      <c r="F1708" s="47">
        <v>36000000</v>
      </c>
      <c r="G1708" s="41"/>
      <c r="H1708" s="41"/>
      <c r="I1708" s="41"/>
    </row>
    <row r="1709" spans="1:9" ht="13.2" hidden="1">
      <c r="A1709" s="48" t="s">
        <v>148</v>
      </c>
      <c r="B1709" s="48" t="s">
        <v>3816</v>
      </c>
      <c r="C1709" s="48" t="s">
        <v>3726</v>
      </c>
      <c r="D1709" s="48" t="s">
        <v>3738</v>
      </c>
      <c r="E1709" s="45" t="s">
        <v>1261</v>
      </c>
      <c r="F1709" s="47">
        <v>60000000</v>
      </c>
      <c r="G1709" s="41"/>
      <c r="H1709" s="41"/>
      <c r="I1709" s="41"/>
    </row>
    <row r="1710" spans="1:9" ht="13.2" hidden="1">
      <c r="A1710" s="48" t="s">
        <v>148</v>
      </c>
      <c r="B1710" s="48" t="s">
        <v>3816</v>
      </c>
      <c r="C1710" s="48" t="s">
        <v>3726</v>
      </c>
      <c r="D1710" s="48" t="s">
        <v>3756</v>
      </c>
      <c r="E1710" s="45" t="s">
        <v>1262</v>
      </c>
      <c r="F1710" s="47">
        <v>25000000</v>
      </c>
      <c r="G1710" s="41"/>
      <c r="H1710" s="41"/>
      <c r="I1710" s="41"/>
    </row>
    <row r="1711" spans="1:9" ht="26.4" hidden="1">
      <c r="A1711" s="48" t="s">
        <v>148</v>
      </c>
      <c r="B1711" s="48" t="s">
        <v>3816</v>
      </c>
      <c r="C1711" s="48" t="s">
        <v>3726</v>
      </c>
      <c r="D1711" s="48" t="s">
        <v>3739</v>
      </c>
      <c r="E1711" s="45" t="s">
        <v>1263</v>
      </c>
      <c r="F1711" s="47">
        <v>50000000</v>
      </c>
      <c r="G1711" s="41"/>
      <c r="H1711" s="41"/>
      <c r="I1711" s="41"/>
    </row>
    <row r="1712" spans="1:9" ht="26.4" hidden="1">
      <c r="A1712" s="48" t="s">
        <v>148</v>
      </c>
      <c r="B1712" s="48" t="s">
        <v>3816</v>
      </c>
      <c r="C1712" s="48" t="s">
        <v>3726</v>
      </c>
      <c r="D1712" s="48" t="s">
        <v>3808</v>
      </c>
      <c r="E1712" s="45" t="s">
        <v>1264</v>
      </c>
      <c r="F1712" s="47">
        <v>238615000</v>
      </c>
      <c r="G1712" s="41"/>
      <c r="H1712" s="41"/>
      <c r="I1712" s="41"/>
    </row>
    <row r="1713" spans="1:9" ht="13.2" hidden="1">
      <c r="A1713" s="48" t="s">
        <v>148</v>
      </c>
      <c r="B1713" s="48" t="s">
        <v>3816</v>
      </c>
      <c r="C1713" s="48" t="s">
        <v>3726</v>
      </c>
      <c r="D1713" s="48" t="s">
        <v>3740</v>
      </c>
      <c r="E1713" s="45" t="s">
        <v>1265</v>
      </c>
      <c r="F1713" s="47">
        <v>56000000</v>
      </c>
      <c r="G1713" s="41"/>
      <c r="H1713" s="41"/>
      <c r="I1713" s="41"/>
    </row>
    <row r="1714" spans="1:9" ht="26.4" hidden="1">
      <c r="A1714" s="48" t="s">
        <v>148</v>
      </c>
      <c r="B1714" s="48" t="s">
        <v>3816</v>
      </c>
      <c r="C1714" s="48" t="s">
        <v>3727</v>
      </c>
      <c r="D1714" s="45"/>
      <c r="E1714" s="49" t="s">
        <v>198</v>
      </c>
      <c r="F1714" s="47">
        <v>5858618000</v>
      </c>
      <c r="G1714" s="41"/>
      <c r="H1714" s="41"/>
      <c r="I1714" s="41"/>
    </row>
    <row r="1715" spans="1:9" ht="13.2" hidden="1">
      <c r="A1715" s="48" t="s">
        <v>148</v>
      </c>
      <c r="B1715" s="48" t="s">
        <v>3816</v>
      </c>
      <c r="C1715" s="48" t="s">
        <v>3727</v>
      </c>
      <c r="D1715" s="48" t="s">
        <v>3743</v>
      </c>
      <c r="E1715" s="45" t="s">
        <v>477</v>
      </c>
      <c r="F1715" s="47">
        <v>300000000</v>
      </c>
      <c r="G1715" s="41"/>
      <c r="H1715" s="41"/>
      <c r="I1715" s="41"/>
    </row>
    <row r="1716" spans="1:9" ht="13.2" hidden="1">
      <c r="A1716" s="48" t="s">
        <v>148</v>
      </c>
      <c r="B1716" s="48" t="s">
        <v>3816</v>
      </c>
      <c r="C1716" s="48" t="s">
        <v>3727</v>
      </c>
      <c r="D1716" s="48" t="s">
        <v>3728</v>
      </c>
      <c r="E1716" s="45" t="s">
        <v>1266</v>
      </c>
      <c r="F1716" s="47">
        <v>314080000</v>
      </c>
      <c r="G1716" s="41"/>
      <c r="H1716" s="41"/>
      <c r="I1716" s="41"/>
    </row>
    <row r="1717" spans="1:9" ht="13.2" hidden="1">
      <c r="A1717" s="48" t="s">
        <v>148</v>
      </c>
      <c r="B1717" s="48" t="s">
        <v>3816</v>
      </c>
      <c r="C1717" s="48" t="s">
        <v>3727</v>
      </c>
      <c r="D1717" s="48" t="s">
        <v>3735</v>
      </c>
      <c r="E1717" s="45" t="s">
        <v>199</v>
      </c>
      <c r="F1717" s="47">
        <v>214950000</v>
      </c>
      <c r="G1717" s="41"/>
      <c r="H1717" s="41"/>
      <c r="I1717" s="41"/>
    </row>
    <row r="1718" spans="1:9" ht="13.2" hidden="1">
      <c r="A1718" s="48" t="s">
        <v>148</v>
      </c>
      <c r="B1718" s="48" t="s">
        <v>3816</v>
      </c>
      <c r="C1718" s="48" t="s">
        <v>3727</v>
      </c>
      <c r="D1718" s="48" t="s">
        <v>3805</v>
      </c>
      <c r="E1718" s="45" t="s">
        <v>1267</v>
      </c>
      <c r="F1718" s="47">
        <v>40000000</v>
      </c>
      <c r="G1718" s="41"/>
      <c r="H1718" s="41"/>
      <c r="I1718" s="41"/>
    </row>
    <row r="1719" spans="1:9" ht="13.2" hidden="1">
      <c r="A1719" s="48" t="s">
        <v>148</v>
      </c>
      <c r="B1719" s="48" t="s">
        <v>3816</v>
      </c>
      <c r="C1719" s="48" t="s">
        <v>3727</v>
      </c>
      <c r="D1719" s="48" t="s">
        <v>3729</v>
      </c>
      <c r="E1719" s="45" t="s">
        <v>364</v>
      </c>
      <c r="F1719" s="47">
        <v>104075000</v>
      </c>
      <c r="G1719" s="41"/>
      <c r="H1719" s="41"/>
      <c r="I1719" s="41"/>
    </row>
    <row r="1720" spans="1:9" ht="13.2" hidden="1">
      <c r="A1720" s="48" t="s">
        <v>148</v>
      </c>
      <c r="B1720" s="48" t="s">
        <v>3816</v>
      </c>
      <c r="C1720" s="48" t="s">
        <v>3727</v>
      </c>
      <c r="D1720" s="48" t="s">
        <v>3730</v>
      </c>
      <c r="E1720" s="45" t="s">
        <v>478</v>
      </c>
      <c r="F1720" s="47">
        <v>207000000</v>
      </c>
      <c r="G1720" s="41"/>
      <c r="H1720" s="41"/>
      <c r="I1720" s="41"/>
    </row>
    <row r="1721" spans="1:9" ht="26.4" hidden="1">
      <c r="A1721" s="48" t="s">
        <v>148</v>
      </c>
      <c r="B1721" s="48" t="s">
        <v>3816</v>
      </c>
      <c r="C1721" s="48" t="s">
        <v>3727</v>
      </c>
      <c r="D1721" s="48" t="s">
        <v>3731</v>
      </c>
      <c r="E1721" s="45" t="s">
        <v>1268</v>
      </c>
      <c r="F1721" s="47">
        <v>55000000</v>
      </c>
      <c r="G1721" s="41"/>
      <c r="H1721" s="41"/>
      <c r="I1721" s="41"/>
    </row>
    <row r="1722" spans="1:9" ht="13.2" hidden="1">
      <c r="A1722" s="48" t="s">
        <v>148</v>
      </c>
      <c r="B1722" s="48" t="s">
        <v>3816</v>
      </c>
      <c r="C1722" s="48" t="s">
        <v>3727</v>
      </c>
      <c r="D1722" s="48" t="s">
        <v>3753</v>
      </c>
      <c r="E1722" s="45" t="s">
        <v>1269</v>
      </c>
      <c r="F1722" s="47">
        <v>58493000</v>
      </c>
      <c r="G1722" s="41"/>
      <c r="H1722" s="41"/>
      <c r="I1722" s="41"/>
    </row>
    <row r="1723" spans="1:9" ht="13.2" hidden="1">
      <c r="A1723" s="48" t="s">
        <v>148</v>
      </c>
      <c r="B1723" s="48" t="s">
        <v>3816</v>
      </c>
      <c r="C1723" s="48" t="s">
        <v>3727</v>
      </c>
      <c r="D1723" s="48" t="s">
        <v>3754</v>
      </c>
      <c r="E1723" s="45" t="s">
        <v>1270</v>
      </c>
      <c r="F1723" s="47">
        <v>250555000</v>
      </c>
      <c r="G1723" s="41"/>
      <c r="H1723" s="41"/>
      <c r="I1723" s="41"/>
    </row>
    <row r="1724" spans="1:9" ht="13.2" hidden="1">
      <c r="A1724" s="48" t="s">
        <v>148</v>
      </c>
      <c r="B1724" s="48" t="s">
        <v>3816</v>
      </c>
      <c r="C1724" s="48" t="s">
        <v>3727</v>
      </c>
      <c r="D1724" s="48" t="s">
        <v>3737</v>
      </c>
      <c r="E1724" s="45" t="s">
        <v>201</v>
      </c>
      <c r="F1724" s="47">
        <v>292710000</v>
      </c>
      <c r="G1724" s="41"/>
      <c r="H1724" s="41"/>
      <c r="I1724" s="41"/>
    </row>
    <row r="1725" spans="1:9" ht="13.2" hidden="1">
      <c r="A1725" s="48" t="s">
        <v>148</v>
      </c>
      <c r="B1725" s="48" t="s">
        <v>3816</v>
      </c>
      <c r="C1725" s="48" t="s">
        <v>3727</v>
      </c>
      <c r="D1725" s="48" t="s">
        <v>3755</v>
      </c>
      <c r="E1725" s="45" t="s">
        <v>901</v>
      </c>
      <c r="F1725" s="47">
        <v>238200000</v>
      </c>
      <c r="G1725" s="41"/>
      <c r="H1725" s="41"/>
      <c r="I1725" s="41"/>
    </row>
    <row r="1726" spans="1:9" ht="26.4" hidden="1">
      <c r="A1726" s="48" t="s">
        <v>148</v>
      </c>
      <c r="B1726" s="48" t="s">
        <v>3816</v>
      </c>
      <c r="C1726" s="48" t="s">
        <v>3727</v>
      </c>
      <c r="D1726" s="48" t="s">
        <v>3738</v>
      </c>
      <c r="E1726" s="45" t="s">
        <v>202</v>
      </c>
      <c r="F1726" s="47">
        <v>879890000</v>
      </c>
      <c r="G1726" s="41"/>
      <c r="H1726" s="41"/>
      <c r="I1726" s="41"/>
    </row>
    <row r="1727" spans="1:9" ht="26.4" hidden="1">
      <c r="A1727" s="48" t="s">
        <v>148</v>
      </c>
      <c r="B1727" s="48" t="s">
        <v>3816</v>
      </c>
      <c r="C1727" s="48" t="s">
        <v>3727</v>
      </c>
      <c r="D1727" s="48" t="s">
        <v>3739</v>
      </c>
      <c r="E1727" s="45" t="s">
        <v>203</v>
      </c>
      <c r="F1727" s="47">
        <v>9450000</v>
      </c>
      <c r="G1727" s="41"/>
      <c r="H1727" s="41"/>
      <c r="I1727" s="41"/>
    </row>
    <row r="1728" spans="1:9" ht="26.4" hidden="1">
      <c r="A1728" s="48" t="s">
        <v>148</v>
      </c>
      <c r="B1728" s="48" t="s">
        <v>3816</v>
      </c>
      <c r="C1728" s="48" t="s">
        <v>3727</v>
      </c>
      <c r="D1728" s="48" t="s">
        <v>3808</v>
      </c>
      <c r="E1728" s="45" t="s">
        <v>1271</v>
      </c>
      <c r="F1728" s="47">
        <v>68340000</v>
      </c>
      <c r="G1728" s="41"/>
      <c r="H1728" s="41"/>
      <c r="I1728" s="41"/>
    </row>
    <row r="1729" spans="1:9" ht="13.2" hidden="1">
      <c r="A1729" s="48" t="s">
        <v>148</v>
      </c>
      <c r="B1729" s="48" t="s">
        <v>3816</v>
      </c>
      <c r="C1729" s="48" t="s">
        <v>3727</v>
      </c>
      <c r="D1729" s="48" t="s">
        <v>3740</v>
      </c>
      <c r="E1729" s="45" t="s">
        <v>204</v>
      </c>
      <c r="F1729" s="47">
        <v>47325000</v>
      </c>
      <c r="G1729" s="41"/>
      <c r="H1729" s="41"/>
      <c r="I1729" s="41"/>
    </row>
    <row r="1730" spans="1:9" ht="13.2" hidden="1">
      <c r="A1730" s="48" t="s">
        <v>148</v>
      </c>
      <c r="B1730" s="48" t="s">
        <v>3816</v>
      </c>
      <c r="C1730" s="48" t="s">
        <v>3727</v>
      </c>
      <c r="D1730" s="48" t="s">
        <v>3757</v>
      </c>
      <c r="E1730" s="45" t="s">
        <v>366</v>
      </c>
      <c r="F1730" s="47">
        <v>43550000</v>
      </c>
      <c r="G1730" s="41"/>
      <c r="H1730" s="41"/>
      <c r="I1730" s="41"/>
    </row>
    <row r="1731" spans="1:9" ht="13.2" hidden="1">
      <c r="A1731" s="48" t="s">
        <v>148</v>
      </c>
      <c r="B1731" s="48" t="s">
        <v>3816</v>
      </c>
      <c r="C1731" s="48" t="s">
        <v>3727</v>
      </c>
      <c r="D1731" s="48" t="s">
        <v>3813</v>
      </c>
      <c r="E1731" s="45" t="s">
        <v>367</v>
      </c>
      <c r="F1731" s="47">
        <v>55000000</v>
      </c>
      <c r="G1731" s="41"/>
      <c r="H1731" s="41"/>
      <c r="I1731" s="41"/>
    </row>
    <row r="1732" spans="1:9" ht="13.2" hidden="1">
      <c r="A1732" s="48" t="s">
        <v>148</v>
      </c>
      <c r="B1732" s="48" t="s">
        <v>3816</v>
      </c>
      <c r="C1732" s="48" t="s">
        <v>3727</v>
      </c>
      <c r="D1732" s="48" t="s">
        <v>3758</v>
      </c>
      <c r="E1732" s="45" t="s">
        <v>1272</v>
      </c>
      <c r="F1732" s="47">
        <v>145000000</v>
      </c>
      <c r="G1732" s="41"/>
      <c r="H1732" s="41"/>
      <c r="I1732" s="41"/>
    </row>
    <row r="1733" spans="1:9" ht="13.2" hidden="1">
      <c r="A1733" s="48" t="s">
        <v>148</v>
      </c>
      <c r="B1733" s="48" t="s">
        <v>3816</v>
      </c>
      <c r="C1733" s="48" t="s">
        <v>3727</v>
      </c>
      <c r="D1733" s="48" t="s">
        <v>3760</v>
      </c>
      <c r="E1733" s="45" t="s">
        <v>1273</v>
      </c>
      <c r="F1733" s="47">
        <v>14000000</v>
      </c>
      <c r="G1733" s="41"/>
      <c r="H1733" s="41"/>
      <c r="I1733" s="41"/>
    </row>
    <row r="1734" spans="1:9" ht="13.2" hidden="1">
      <c r="A1734" s="48" t="s">
        <v>148</v>
      </c>
      <c r="B1734" s="48" t="s">
        <v>3816</v>
      </c>
      <c r="C1734" s="48" t="s">
        <v>3727</v>
      </c>
      <c r="D1734" s="48" t="s">
        <v>3761</v>
      </c>
      <c r="E1734" s="45" t="s">
        <v>1274</v>
      </c>
      <c r="F1734" s="47">
        <v>4000000</v>
      </c>
      <c r="G1734" s="41"/>
      <c r="H1734" s="41"/>
      <c r="I1734" s="41"/>
    </row>
    <row r="1735" spans="1:9" ht="13.2" hidden="1">
      <c r="A1735" s="48" t="s">
        <v>148</v>
      </c>
      <c r="B1735" s="48" t="s">
        <v>3816</v>
      </c>
      <c r="C1735" s="48" t="s">
        <v>3727</v>
      </c>
      <c r="D1735" s="48" t="s">
        <v>3762</v>
      </c>
      <c r="E1735" s="45" t="s">
        <v>1275</v>
      </c>
      <c r="F1735" s="47">
        <v>17000000</v>
      </c>
      <c r="G1735" s="41"/>
      <c r="H1735" s="41"/>
      <c r="I1735" s="41"/>
    </row>
    <row r="1736" spans="1:9" ht="26.4" hidden="1">
      <c r="A1736" s="48" t="s">
        <v>148</v>
      </c>
      <c r="B1736" s="48" t="s">
        <v>3816</v>
      </c>
      <c r="C1736" s="48" t="s">
        <v>3727</v>
      </c>
      <c r="D1736" s="48" t="s">
        <v>3811</v>
      </c>
      <c r="E1736" s="51" t="s">
        <v>1276</v>
      </c>
      <c r="F1736" s="47">
        <v>100000000</v>
      </c>
      <c r="G1736" s="41"/>
      <c r="H1736" s="41"/>
      <c r="I1736" s="41"/>
    </row>
    <row r="1737" spans="1:9" ht="13.2" hidden="1">
      <c r="A1737" s="48" t="s">
        <v>148</v>
      </c>
      <c r="B1737" s="48" t="s">
        <v>3816</v>
      </c>
      <c r="C1737" s="48" t="s">
        <v>3727</v>
      </c>
      <c r="D1737" s="48" t="s">
        <v>3823</v>
      </c>
      <c r="E1737" s="45" t="s">
        <v>1277</v>
      </c>
      <c r="F1737" s="47">
        <v>0</v>
      </c>
      <c r="G1737" s="41"/>
      <c r="H1737" s="41"/>
      <c r="I1737" s="41"/>
    </row>
    <row r="1738" spans="1:9" ht="13.2" hidden="1">
      <c r="A1738" s="48" t="s">
        <v>148</v>
      </c>
      <c r="B1738" s="48" t="s">
        <v>3816</v>
      </c>
      <c r="C1738" s="48" t="s">
        <v>3727</v>
      </c>
      <c r="D1738" s="48" t="s">
        <v>3825</v>
      </c>
      <c r="E1738" s="45" t="s">
        <v>1278</v>
      </c>
      <c r="F1738" s="47">
        <v>200000000</v>
      </c>
      <c r="G1738" s="41"/>
      <c r="H1738" s="41"/>
      <c r="I1738" s="41"/>
    </row>
    <row r="1739" spans="1:9" ht="26.4" hidden="1">
      <c r="A1739" s="48" t="s">
        <v>148</v>
      </c>
      <c r="B1739" s="48" t="s">
        <v>3816</v>
      </c>
      <c r="C1739" s="48" t="s">
        <v>3727</v>
      </c>
      <c r="D1739" s="48" t="s">
        <v>3889</v>
      </c>
      <c r="E1739" s="45" t="s">
        <v>1279</v>
      </c>
      <c r="F1739" s="47">
        <v>200000000</v>
      </c>
      <c r="G1739" s="41"/>
      <c r="H1739" s="41"/>
      <c r="I1739" s="41"/>
    </row>
    <row r="1740" spans="1:9" ht="13.2" hidden="1">
      <c r="A1740" s="48" t="s">
        <v>148</v>
      </c>
      <c r="B1740" s="48" t="s">
        <v>3816</v>
      </c>
      <c r="C1740" s="48" t="s">
        <v>3727</v>
      </c>
      <c r="D1740" s="48" t="s">
        <v>3794</v>
      </c>
      <c r="E1740" s="45" t="s">
        <v>1280</v>
      </c>
      <c r="F1740" s="47">
        <v>400000000</v>
      </c>
      <c r="G1740" s="41"/>
      <c r="H1740" s="41"/>
      <c r="I1740" s="41"/>
    </row>
    <row r="1741" spans="1:9" ht="26.4" hidden="1">
      <c r="A1741" s="48" t="s">
        <v>148</v>
      </c>
      <c r="B1741" s="48" t="s">
        <v>3816</v>
      </c>
      <c r="C1741" s="48" t="s">
        <v>3727</v>
      </c>
      <c r="D1741" s="48" t="s">
        <v>3890</v>
      </c>
      <c r="E1741" s="45" t="s">
        <v>1281</v>
      </c>
      <c r="F1741" s="47">
        <v>150000000</v>
      </c>
      <c r="G1741" s="41"/>
      <c r="H1741" s="41"/>
      <c r="I1741" s="41"/>
    </row>
    <row r="1742" spans="1:9" ht="26.4" hidden="1">
      <c r="A1742" s="48" t="s">
        <v>148</v>
      </c>
      <c r="B1742" s="48" t="s">
        <v>3816</v>
      </c>
      <c r="C1742" s="48" t="s">
        <v>3727</v>
      </c>
      <c r="D1742" s="48" t="s">
        <v>3769</v>
      </c>
      <c r="E1742" s="45" t="s">
        <v>1282</v>
      </c>
      <c r="F1742" s="47">
        <v>1250000000</v>
      </c>
      <c r="G1742" s="41"/>
      <c r="H1742" s="41"/>
      <c r="I1742" s="41"/>
    </row>
    <row r="1743" spans="1:9" ht="13.2" hidden="1">
      <c r="A1743" s="48" t="s">
        <v>148</v>
      </c>
      <c r="B1743" s="48" t="s">
        <v>3816</v>
      </c>
      <c r="C1743" s="48" t="s">
        <v>3727</v>
      </c>
      <c r="D1743" s="48" t="s">
        <v>3770</v>
      </c>
      <c r="E1743" s="45" t="s">
        <v>1283</v>
      </c>
      <c r="F1743" s="47">
        <v>200000000</v>
      </c>
      <c r="G1743" s="41"/>
      <c r="H1743" s="41"/>
      <c r="I1743" s="41"/>
    </row>
    <row r="1744" spans="1:9" ht="13.2" hidden="1">
      <c r="A1744" s="48" t="s">
        <v>148</v>
      </c>
      <c r="B1744" s="48" t="s">
        <v>3816</v>
      </c>
      <c r="C1744" s="48" t="s">
        <v>3744</v>
      </c>
      <c r="D1744" s="45"/>
      <c r="E1744" s="49" t="s">
        <v>1061</v>
      </c>
      <c r="F1744" s="47">
        <v>219700000</v>
      </c>
      <c r="G1744" s="41"/>
      <c r="H1744" s="41"/>
      <c r="I1744" s="41"/>
    </row>
    <row r="1745" spans="1:9" ht="13.2" hidden="1">
      <c r="A1745" s="48" t="s">
        <v>148</v>
      </c>
      <c r="B1745" s="48" t="s">
        <v>3816</v>
      </c>
      <c r="C1745" s="48" t="s">
        <v>3744</v>
      </c>
      <c r="D1745" s="48" t="s">
        <v>3743</v>
      </c>
      <c r="E1745" s="45" t="s">
        <v>1284</v>
      </c>
      <c r="F1745" s="47">
        <v>179700000</v>
      </c>
      <c r="G1745" s="41"/>
      <c r="H1745" s="41"/>
      <c r="I1745" s="41"/>
    </row>
    <row r="1746" spans="1:9" ht="13.2" hidden="1">
      <c r="A1746" s="48" t="s">
        <v>148</v>
      </c>
      <c r="B1746" s="48" t="s">
        <v>3816</v>
      </c>
      <c r="C1746" s="48" t="s">
        <v>3744</v>
      </c>
      <c r="D1746" s="48" t="s">
        <v>3735</v>
      </c>
      <c r="E1746" s="45" t="s">
        <v>1285</v>
      </c>
      <c r="F1746" s="47">
        <v>40000000</v>
      </c>
      <c r="G1746" s="41"/>
      <c r="H1746" s="41"/>
      <c r="I1746" s="41"/>
    </row>
    <row r="1747" spans="1:9" ht="26.4" hidden="1">
      <c r="A1747" s="48" t="s">
        <v>148</v>
      </c>
      <c r="B1747" s="48" t="s">
        <v>3816</v>
      </c>
      <c r="C1747" s="48" t="s">
        <v>3743</v>
      </c>
      <c r="D1747" s="45"/>
      <c r="E1747" s="49" t="s">
        <v>207</v>
      </c>
      <c r="F1747" s="47">
        <v>450000000</v>
      </c>
      <c r="G1747" s="41"/>
      <c r="H1747" s="41"/>
      <c r="I1747" s="41"/>
    </row>
    <row r="1748" spans="1:9" ht="13.2" hidden="1">
      <c r="A1748" s="48" t="s">
        <v>148</v>
      </c>
      <c r="B1748" s="48" t="s">
        <v>3816</v>
      </c>
      <c r="C1748" s="48" t="s">
        <v>3743</v>
      </c>
      <c r="D1748" s="48" t="s">
        <v>3804</v>
      </c>
      <c r="E1748" s="45" t="s">
        <v>855</v>
      </c>
      <c r="F1748" s="47">
        <v>400000000</v>
      </c>
      <c r="G1748" s="41"/>
      <c r="H1748" s="41"/>
      <c r="I1748" s="41"/>
    </row>
    <row r="1749" spans="1:9" ht="26.4" hidden="1">
      <c r="A1749" s="48" t="s">
        <v>148</v>
      </c>
      <c r="B1749" s="48" t="s">
        <v>3816</v>
      </c>
      <c r="C1749" s="48" t="s">
        <v>3743</v>
      </c>
      <c r="D1749" s="48" t="s">
        <v>3729</v>
      </c>
      <c r="E1749" s="45" t="s">
        <v>1286</v>
      </c>
      <c r="F1749" s="47">
        <v>50000000</v>
      </c>
      <c r="G1749" s="41"/>
      <c r="H1749" s="41"/>
      <c r="I1749" s="41"/>
    </row>
    <row r="1750" spans="1:9" ht="26.4" hidden="1">
      <c r="A1750" s="48" t="s">
        <v>148</v>
      </c>
      <c r="B1750" s="48" t="s">
        <v>3816</v>
      </c>
      <c r="C1750" s="48" t="s">
        <v>3728</v>
      </c>
      <c r="D1750" s="45"/>
      <c r="E1750" s="50" t="s">
        <v>209</v>
      </c>
      <c r="F1750" s="47">
        <v>447463800</v>
      </c>
      <c r="G1750" s="41"/>
      <c r="H1750" s="41"/>
      <c r="I1750" s="41"/>
    </row>
    <row r="1751" spans="1:9" ht="26.4" hidden="1">
      <c r="A1751" s="48" t="s">
        <v>148</v>
      </c>
      <c r="B1751" s="48" t="s">
        <v>3816</v>
      </c>
      <c r="C1751" s="48" t="s">
        <v>3728</v>
      </c>
      <c r="D1751" s="48" t="s">
        <v>3726</v>
      </c>
      <c r="E1751" s="45" t="s">
        <v>210</v>
      </c>
      <c r="F1751" s="47">
        <v>299681300</v>
      </c>
      <c r="G1751" s="41"/>
      <c r="H1751" s="41"/>
      <c r="I1751" s="41"/>
    </row>
    <row r="1752" spans="1:9" ht="26.4" hidden="1">
      <c r="A1752" s="48" t="s">
        <v>148</v>
      </c>
      <c r="B1752" s="48" t="s">
        <v>3816</v>
      </c>
      <c r="C1752" s="48" t="s">
        <v>3728</v>
      </c>
      <c r="D1752" s="48" t="s">
        <v>3735</v>
      </c>
      <c r="E1752" s="45" t="s">
        <v>1287</v>
      </c>
      <c r="F1752" s="47">
        <v>85000000</v>
      </c>
      <c r="G1752" s="41"/>
      <c r="H1752" s="41"/>
      <c r="I1752" s="41"/>
    </row>
    <row r="1753" spans="1:9" ht="13.2" hidden="1">
      <c r="A1753" s="48" t="s">
        <v>148</v>
      </c>
      <c r="B1753" s="48" t="s">
        <v>3816</v>
      </c>
      <c r="C1753" s="48" t="s">
        <v>3728</v>
      </c>
      <c r="D1753" s="48" t="s">
        <v>3736</v>
      </c>
      <c r="E1753" s="45" t="s">
        <v>1288</v>
      </c>
      <c r="F1753" s="47">
        <v>62782500</v>
      </c>
      <c r="G1753" s="41"/>
      <c r="H1753" s="41"/>
      <c r="I1753" s="41"/>
    </row>
    <row r="1754" spans="1:9" ht="26.4" hidden="1">
      <c r="A1754" s="48" t="s">
        <v>148</v>
      </c>
      <c r="B1754" s="48" t="s">
        <v>3816</v>
      </c>
      <c r="C1754" s="48" t="s">
        <v>3752</v>
      </c>
      <c r="D1754" s="45"/>
      <c r="E1754" s="50" t="s">
        <v>1289</v>
      </c>
      <c r="F1754" s="47">
        <v>2701644500</v>
      </c>
      <c r="G1754" s="41"/>
      <c r="H1754" s="41"/>
      <c r="I1754" s="41"/>
    </row>
    <row r="1755" spans="1:9" ht="39.6" hidden="1">
      <c r="A1755" s="48" t="s">
        <v>148</v>
      </c>
      <c r="B1755" s="48" t="s">
        <v>3816</v>
      </c>
      <c r="C1755" s="48" t="s">
        <v>3752</v>
      </c>
      <c r="D1755" s="48" t="s">
        <v>3726</v>
      </c>
      <c r="E1755" s="51" t="s">
        <v>1290</v>
      </c>
      <c r="F1755" s="47">
        <v>55400000</v>
      </c>
      <c r="G1755" s="41"/>
      <c r="H1755" s="41"/>
      <c r="I1755" s="41"/>
    </row>
    <row r="1756" spans="1:9" ht="13.2" hidden="1">
      <c r="A1756" s="48" t="s">
        <v>148</v>
      </c>
      <c r="B1756" s="48" t="s">
        <v>3816</v>
      </c>
      <c r="C1756" s="48" t="s">
        <v>3752</v>
      </c>
      <c r="D1756" s="48" t="s">
        <v>3744</v>
      </c>
      <c r="E1756" s="45" t="s">
        <v>1291</v>
      </c>
      <c r="F1756" s="47">
        <v>500000000</v>
      </c>
      <c r="G1756" s="41"/>
      <c r="H1756" s="41"/>
      <c r="I1756" s="41"/>
    </row>
    <row r="1757" spans="1:9" ht="26.4" hidden="1">
      <c r="A1757" s="48" t="s">
        <v>148</v>
      </c>
      <c r="B1757" s="48" t="s">
        <v>3816</v>
      </c>
      <c r="C1757" s="48" t="s">
        <v>3752</v>
      </c>
      <c r="D1757" s="48" t="s">
        <v>3743</v>
      </c>
      <c r="E1757" s="45" t="s">
        <v>1292</v>
      </c>
      <c r="F1757" s="47">
        <v>182294500</v>
      </c>
      <c r="G1757" s="41"/>
      <c r="H1757" s="41"/>
      <c r="I1757" s="41"/>
    </row>
    <row r="1758" spans="1:9" ht="26.4" hidden="1">
      <c r="A1758" s="48" t="s">
        <v>148</v>
      </c>
      <c r="B1758" s="48" t="s">
        <v>3816</v>
      </c>
      <c r="C1758" s="48" t="s">
        <v>3752</v>
      </c>
      <c r="D1758" s="48" t="s">
        <v>3728</v>
      </c>
      <c r="E1758" s="45" t="s">
        <v>1293</v>
      </c>
      <c r="F1758" s="47">
        <v>555950000</v>
      </c>
      <c r="G1758" s="41"/>
      <c r="H1758" s="41"/>
      <c r="I1758" s="41"/>
    </row>
    <row r="1759" spans="1:9" ht="26.4" hidden="1">
      <c r="A1759" s="48" t="s">
        <v>148</v>
      </c>
      <c r="B1759" s="48" t="s">
        <v>3816</v>
      </c>
      <c r="C1759" s="48" t="s">
        <v>3752</v>
      </c>
      <c r="D1759" s="48" t="s">
        <v>3805</v>
      </c>
      <c r="E1759" s="45" t="s">
        <v>1294</v>
      </c>
      <c r="F1759" s="47">
        <v>175000000</v>
      </c>
      <c r="G1759" s="41"/>
      <c r="H1759" s="41"/>
      <c r="I1759" s="41"/>
    </row>
    <row r="1760" spans="1:9" ht="26.4" hidden="1">
      <c r="A1760" s="48" t="s">
        <v>148</v>
      </c>
      <c r="B1760" s="48" t="s">
        <v>3816</v>
      </c>
      <c r="C1760" s="48" t="s">
        <v>3752</v>
      </c>
      <c r="D1760" s="48" t="s">
        <v>3736</v>
      </c>
      <c r="E1760" s="45" t="s">
        <v>1295</v>
      </c>
      <c r="F1760" s="47">
        <v>298000000</v>
      </c>
      <c r="G1760" s="41"/>
      <c r="H1760" s="41"/>
      <c r="I1760" s="41"/>
    </row>
    <row r="1761" spans="1:9" ht="26.4" hidden="1">
      <c r="A1761" s="48" t="s">
        <v>148</v>
      </c>
      <c r="B1761" s="48" t="s">
        <v>3816</v>
      </c>
      <c r="C1761" s="48" t="s">
        <v>3752</v>
      </c>
      <c r="D1761" s="48" t="s">
        <v>3729</v>
      </c>
      <c r="E1761" s="45" t="s">
        <v>1296</v>
      </c>
      <c r="F1761" s="47">
        <v>310000000</v>
      </c>
      <c r="G1761" s="41"/>
      <c r="H1761" s="41"/>
      <c r="I1761" s="41"/>
    </row>
    <row r="1762" spans="1:9" ht="13.2" hidden="1">
      <c r="A1762" s="48" t="s">
        <v>148</v>
      </c>
      <c r="B1762" s="48" t="s">
        <v>3816</v>
      </c>
      <c r="C1762" s="48" t="s">
        <v>3752</v>
      </c>
      <c r="D1762" s="48" t="s">
        <v>3730</v>
      </c>
      <c r="E1762" s="45" t="s">
        <v>1297</v>
      </c>
      <c r="F1762" s="47">
        <v>100000000</v>
      </c>
      <c r="G1762" s="41"/>
      <c r="H1762" s="41"/>
      <c r="I1762" s="41"/>
    </row>
    <row r="1763" spans="1:9" ht="26.4" hidden="1">
      <c r="A1763" s="48" t="s">
        <v>148</v>
      </c>
      <c r="B1763" s="48" t="s">
        <v>3816</v>
      </c>
      <c r="C1763" s="48" t="s">
        <v>3752</v>
      </c>
      <c r="D1763" s="48" t="s">
        <v>3753</v>
      </c>
      <c r="E1763" s="45" t="s">
        <v>1298</v>
      </c>
      <c r="F1763" s="47">
        <v>25000000</v>
      </c>
      <c r="G1763" s="41"/>
      <c r="H1763" s="41"/>
      <c r="I1763" s="41"/>
    </row>
    <row r="1764" spans="1:9" ht="13.2" hidden="1">
      <c r="A1764" s="48" t="s">
        <v>148</v>
      </c>
      <c r="B1764" s="48" t="s">
        <v>3816</v>
      </c>
      <c r="C1764" s="48" t="s">
        <v>3752</v>
      </c>
      <c r="D1764" s="48" t="s">
        <v>3732</v>
      </c>
      <c r="E1764" s="45" t="s">
        <v>1299</v>
      </c>
      <c r="F1764" s="47">
        <v>75000000</v>
      </c>
      <c r="G1764" s="41"/>
      <c r="H1764" s="41"/>
      <c r="I1764" s="41"/>
    </row>
    <row r="1765" spans="1:9" ht="13.2" hidden="1">
      <c r="A1765" s="48" t="s">
        <v>148</v>
      </c>
      <c r="B1765" s="48" t="s">
        <v>3816</v>
      </c>
      <c r="C1765" s="48" t="s">
        <v>3752</v>
      </c>
      <c r="D1765" s="48" t="s">
        <v>3745</v>
      </c>
      <c r="E1765" s="45" t="s">
        <v>1300</v>
      </c>
      <c r="F1765" s="47">
        <v>350000000</v>
      </c>
      <c r="G1765" s="41"/>
      <c r="H1765" s="41"/>
      <c r="I1765" s="41"/>
    </row>
    <row r="1766" spans="1:9" ht="13.2" hidden="1">
      <c r="A1766" s="48" t="s">
        <v>148</v>
      </c>
      <c r="B1766" s="48" t="s">
        <v>3816</v>
      </c>
      <c r="C1766" s="48" t="s">
        <v>3752</v>
      </c>
      <c r="D1766" s="48" t="s">
        <v>3734</v>
      </c>
      <c r="E1766" s="45" t="s">
        <v>1301</v>
      </c>
      <c r="F1766" s="47">
        <v>75000000</v>
      </c>
      <c r="G1766" s="41"/>
      <c r="H1766" s="41"/>
      <c r="I1766" s="41"/>
    </row>
    <row r="1767" spans="1:9" ht="26.4" hidden="1">
      <c r="A1767" s="48" t="s">
        <v>148</v>
      </c>
      <c r="B1767" s="48" t="s">
        <v>3816</v>
      </c>
      <c r="C1767" s="48" t="s">
        <v>3733</v>
      </c>
      <c r="D1767" s="45"/>
      <c r="E1767" s="49" t="s">
        <v>1246</v>
      </c>
      <c r="F1767" s="47">
        <v>105000000</v>
      </c>
      <c r="G1767" s="41"/>
      <c r="H1767" s="41"/>
      <c r="I1767" s="41"/>
    </row>
    <row r="1768" spans="1:9" ht="13.2" hidden="1">
      <c r="A1768" s="48" t="s">
        <v>148</v>
      </c>
      <c r="B1768" s="48" t="s">
        <v>3816</v>
      </c>
      <c r="C1768" s="48" t="s">
        <v>3733</v>
      </c>
      <c r="D1768" s="48" t="s">
        <v>3742</v>
      </c>
      <c r="E1768" s="45" t="s">
        <v>1302</v>
      </c>
      <c r="F1768" s="47">
        <v>55000000</v>
      </c>
      <c r="G1768" s="41"/>
      <c r="H1768" s="41"/>
      <c r="I1768" s="41"/>
    </row>
    <row r="1769" spans="1:9" ht="26.4" hidden="1">
      <c r="A1769" s="48" t="s">
        <v>148</v>
      </c>
      <c r="B1769" s="48" t="s">
        <v>3816</v>
      </c>
      <c r="C1769" s="48" t="s">
        <v>3733</v>
      </c>
      <c r="D1769" s="48" t="s">
        <v>3774</v>
      </c>
      <c r="E1769" s="45" t="s">
        <v>1303</v>
      </c>
      <c r="F1769" s="47">
        <v>50000000</v>
      </c>
      <c r="G1769" s="41"/>
      <c r="H1769" s="41"/>
      <c r="I1769" s="41"/>
    </row>
    <row r="1770" spans="1:9" ht="26.4" hidden="1">
      <c r="A1770" s="48" t="s">
        <v>148</v>
      </c>
      <c r="B1770" s="48" t="s">
        <v>3816</v>
      </c>
      <c r="C1770" s="48" t="s">
        <v>3734</v>
      </c>
      <c r="D1770" s="45"/>
      <c r="E1770" s="49" t="s">
        <v>1244</v>
      </c>
      <c r="F1770" s="47">
        <v>2020228000</v>
      </c>
      <c r="G1770" s="41"/>
      <c r="H1770" s="41"/>
      <c r="I1770" s="41"/>
    </row>
    <row r="1771" spans="1:9" ht="13.2" hidden="1">
      <c r="A1771" s="48" t="s">
        <v>148</v>
      </c>
      <c r="B1771" s="48" t="s">
        <v>3816</v>
      </c>
      <c r="C1771" s="48" t="s">
        <v>3734</v>
      </c>
      <c r="D1771" s="48" t="s">
        <v>3753</v>
      </c>
      <c r="E1771" s="45" t="s">
        <v>1304</v>
      </c>
      <c r="F1771" s="47">
        <v>0</v>
      </c>
      <c r="G1771" s="41"/>
      <c r="H1771" s="41"/>
      <c r="I1771" s="41"/>
    </row>
    <row r="1772" spans="1:9" ht="13.2" hidden="1">
      <c r="A1772" s="48" t="s">
        <v>148</v>
      </c>
      <c r="B1772" s="48" t="s">
        <v>3816</v>
      </c>
      <c r="C1772" s="48" t="s">
        <v>3734</v>
      </c>
      <c r="D1772" s="48" t="s">
        <v>3733</v>
      </c>
      <c r="E1772" s="45" t="s">
        <v>1305</v>
      </c>
      <c r="F1772" s="47">
        <v>1711117500</v>
      </c>
      <c r="G1772" s="41"/>
      <c r="H1772" s="41"/>
      <c r="I1772" s="41"/>
    </row>
    <row r="1773" spans="1:9" ht="13.2" hidden="1">
      <c r="A1773" s="48" t="s">
        <v>148</v>
      </c>
      <c r="B1773" s="48" t="s">
        <v>3816</v>
      </c>
      <c r="C1773" s="48" t="s">
        <v>3734</v>
      </c>
      <c r="D1773" s="48" t="s">
        <v>3807</v>
      </c>
      <c r="E1773" s="45" t="s">
        <v>1306</v>
      </c>
      <c r="F1773" s="47">
        <v>75000000</v>
      </c>
      <c r="G1773" s="41"/>
      <c r="H1773" s="41"/>
      <c r="I1773" s="41"/>
    </row>
    <row r="1774" spans="1:9" ht="13.2" hidden="1">
      <c r="A1774" s="48" t="s">
        <v>148</v>
      </c>
      <c r="B1774" s="48" t="s">
        <v>3816</v>
      </c>
      <c r="C1774" s="48" t="s">
        <v>3734</v>
      </c>
      <c r="D1774" s="48" t="s">
        <v>3755</v>
      </c>
      <c r="E1774" s="45" t="s">
        <v>1307</v>
      </c>
      <c r="F1774" s="47">
        <v>234110500</v>
      </c>
      <c r="G1774" s="41"/>
      <c r="H1774" s="41"/>
      <c r="I1774" s="41"/>
    </row>
    <row r="1775" spans="1:9" ht="26.4" hidden="1">
      <c r="A1775" s="48" t="s">
        <v>148</v>
      </c>
      <c r="B1775" s="48" t="s">
        <v>3816</v>
      </c>
      <c r="C1775" s="48" t="s">
        <v>3754</v>
      </c>
      <c r="D1775" s="45"/>
      <c r="E1775" s="50" t="s">
        <v>1308</v>
      </c>
      <c r="F1775" s="47">
        <v>533000200</v>
      </c>
      <c r="G1775" s="41"/>
      <c r="H1775" s="41"/>
      <c r="I1775" s="41"/>
    </row>
    <row r="1776" spans="1:9" ht="13.2" hidden="1">
      <c r="A1776" s="48" t="s">
        <v>148</v>
      </c>
      <c r="B1776" s="48" t="s">
        <v>3816</v>
      </c>
      <c r="C1776" s="48" t="s">
        <v>3754</v>
      </c>
      <c r="D1776" s="48" t="s">
        <v>3730</v>
      </c>
      <c r="E1776" s="45" t="s">
        <v>1309</v>
      </c>
      <c r="F1776" s="47">
        <v>38500000</v>
      </c>
      <c r="G1776" s="41"/>
      <c r="H1776" s="41"/>
      <c r="I1776" s="41"/>
    </row>
    <row r="1777" spans="1:9" ht="39.6" hidden="1">
      <c r="A1777" s="48" t="s">
        <v>148</v>
      </c>
      <c r="B1777" s="48" t="s">
        <v>3816</v>
      </c>
      <c r="C1777" s="48" t="s">
        <v>3754</v>
      </c>
      <c r="D1777" s="48" t="s">
        <v>3731</v>
      </c>
      <c r="E1777" s="51" t="s">
        <v>1310</v>
      </c>
      <c r="F1777" s="47">
        <v>55000000</v>
      </c>
      <c r="G1777" s="41"/>
      <c r="H1777" s="41"/>
      <c r="I1777" s="41"/>
    </row>
    <row r="1778" spans="1:9" ht="13.2" hidden="1">
      <c r="A1778" s="48" t="s">
        <v>148</v>
      </c>
      <c r="B1778" s="48" t="s">
        <v>3816</v>
      </c>
      <c r="C1778" s="48" t="s">
        <v>3754</v>
      </c>
      <c r="D1778" s="48" t="s">
        <v>3753</v>
      </c>
      <c r="E1778" s="45" t="s">
        <v>1311</v>
      </c>
      <c r="F1778" s="47">
        <v>253000000</v>
      </c>
      <c r="G1778" s="41"/>
      <c r="H1778" s="41"/>
      <c r="I1778" s="41"/>
    </row>
    <row r="1779" spans="1:9" ht="13.2" hidden="1">
      <c r="A1779" s="48" t="s">
        <v>148</v>
      </c>
      <c r="B1779" s="48" t="s">
        <v>3816</v>
      </c>
      <c r="C1779" s="48" t="s">
        <v>3754</v>
      </c>
      <c r="D1779" s="48" t="s">
        <v>3732</v>
      </c>
      <c r="E1779" s="45" t="s">
        <v>1312</v>
      </c>
      <c r="F1779" s="47">
        <v>82000000</v>
      </c>
      <c r="G1779" s="41"/>
      <c r="H1779" s="41"/>
      <c r="I1779" s="41"/>
    </row>
    <row r="1780" spans="1:9" ht="26.4" hidden="1">
      <c r="A1780" s="48" t="s">
        <v>148</v>
      </c>
      <c r="B1780" s="48" t="s">
        <v>3816</v>
      </c>
      <c r="C1780" s="48" t="s">
        <v>3754</v>
      </c>
      <c r="D1780" s="48" t="s">
        <v>3737</v>
      </c>
      <c r="E1780" s="45" t="s">
        <v>1313</v>
      </c>
      <c r="F1780" s="47">
        <v>36218000</v>
      </c>
      <c r="G1780" s="41"/>
      <c r="H1780" s="41"/>
      <c r="I1780" s="41"/>
    </row>
    <row r="1781" spans="1:9" ht="13.2" hidden="1">
      <c r="A1781" s="48" t="s">
        <v>148</v>
      </c>
      <c r="B1781" s="48" t="s">
        <v>3816</v>
      </c>
      <c r="C1781" s="48" t="s">
        <v>3754</v>
      </c>
      <c r="D1781" s="48" t="s">
        <v>3739</v>
      </c>
      <c r="E1781" s="45" t="s">
        <v>1314</v>
      </c>
      <c r="F1781" s="47">
        <v>68282200</v>
      </c>
      <c r="G1781" s="41"/>
      <c r="H1781" s="41"/>
      <c r="I1781" s="41"/>
    </row>
    <row r="1782" spans="1:9" ht="26.4" hidden="1">
      <c r="A1782" s="48" t="s">
        <v>148</v>
      </c>
      <c r="B1782" s="48" t="s">
        <v>3816</v>
      </c>
      <c r="C1782" s="48" t="s">
        <v>3755</v>
      </c>
      <c r="D1782" s="45"/>
      <c r="E1782" s="49" t="s">
        <v>1253</v>
      </c>
      <c r="F1782" s="47">
        <v>3068522000</v>
      </c>
      <c r="G1782" s="41"/>
      <c r="H1782" s="41"/>
      <c r="I1782" s="41"/>
    </row>
    <row r="1783" spans="1:9" ht="13.2" hidden="1">
      <c r="A1783" s="48" t="s">
        <v>148</v>
      </c>
      <c r="B1783" s="48" t="s">
        <v>3816</v>
      </c>
      <c r="C1783" s="48" t="s">
        <v>3755</v>
      </c>
      <c r="D1783" s="48" t="s">
        <v>3727</v>
      </c>
      <c r="E1783" s="45" t="s">
        <v>1254</v>
      </c>
      <c r="F1783" s="47">
        <v>117425000</v>
      </c>
      <c r="G1783" s="41"/>
      <c r="H1783" s="41"/>
      <c r="I1783" s="41"/>
    </row>
    <row r="1784" spans="1:9" ht="13.2" hidden="1">
      <c r="A1784" s="48" t="s">
        <v>148</v>
      </c>
      <c r="B1784" s="48" t="s">
        <v>3816</v>
      </c>
      <c r="C1784" s="48" t="s">
        <v>3755</v>
      </c>
      <c r="D1784" s="48" t="s">
        <v>3805</v>
      </c>
      <c r="E1784" s="45" t="s">
        <v>1315</v>
      </c>
      <c r="F1784" s="47">
        <v>228555000</v>
      </c>
      <c r="G1784" s="41"/>
      <c r="H1784" s="41"/>
      <c r="I1784" s="41"/>
    </row>
    <row r="1785" spans="1:9" ht="26.4" hidden="1">
      <c r="A1785" s="48" t="s">
        <v>148</v>
      </c>
      <c r="B1785" s="48" t="s">
        <v>3816</v>
      </c>
      <c r="C1785" s="48" t="s">
        <v>3755</v>
      </c>
      <c r="D1785" s="48" t="s">
        <v>3736</v>
      </c>
      <c r="E1785" s="45" t="s">
        <v>1316</v>
      </c>
      <c r="F1785" s="47">
        <v>700000000</v>
      </c>
      <c r="G1785" s="41"/>
      <c r="H1785" s="41"/>
      <c r="I1785" s="41"/>
    </row>
    <row r="1786" spans="1:9" ht="13.2" hidden="1">
      <c r="A1786" s="48" t="s">
        <v>148</v>
      </c>
      <c r="B1786" s="48" t="s">
        <v>3816</v>
      </c>
      <c r="C1786" s="48" t="s">
        <v>3755</v>
      </c>
      <c r="D1786" s="48" t="s">
        <v>3730</v>
      </c>
      <c r="E1786" s="45" t="s">
        <v>1317</v>
      </c>
      <c r="F1786" s="47">
        <v>95000000</v>
      </c>
      <c r="G1786" s="41"/>
      <c r="H1786" s="41"/>
      <c r="I1786" s="41"/>
    </row>
    <row r="1787" spans="1:9" ht="13.2" hidden="1">
      <c r="A1787" s="48" t="s">
        <v>148</v>
      </c>
      <c r="B1787" s="48" t="s">
        <v>3816</v>
      </c>
      <c r="C1787" s="48" t="s">
        <v>3755</v>
      </c>
      <c r="D1787" s="48" t="s">
        <v>3733</v>
      </c>
      <c r="E1787" s="45" t="s">
        <v>1318</v>
      </c>
      <c r="F1787" s="47">
        <v>400000000</v>
      </c>
      <c r="G1787" s="41"/>
      <c r="H1787" s="41"/>
      <c r="I1787" s="41"/>
    </row>
    <row r="1788" spans="1:9" ht="13.2" hidden="1">
      <c r="A1788" s="48" t="s">
        <v>148</v>
      </c>
      <c r="B1788" s="48" t="s">
        <v>3816</v>
      </c>
      <c r="C1788" s="48" t="s">
        <v>3755</v>
      </c>
      <c r="D1788" s="48" t="s">
        <v>3807</v>
      </c>
      <c r="E1788" s="45" t="s">
        <v>1319</v>
      </c>
      <c r="F1788" s="47">
        <v>33000000</v>
      </c>
      <c r="G1788" s="41"/>
      <c r="H1788" s="41"/>
      <c r="I1788" s="41"/>
    </row>
    <row r="1789" spans="1:9" ht="13.2" hidden="1">
      <c r="A1789" s="48" t="s">
        <v>148</v>
      </c>
      <c r="B1789" s="48" t="s">
        <v>3816</v>
      </c>
      <c r="C1789" s="48" t="s">
        <v>3755</v>
      </c>
      <c r="D1789" s="48" t="s">
        <v>3737</v>
      </c>
      <c r="E1789" s="45" t="s">
        <v>1320</v>
      </c>
      <c r="F1789" s="47">
        <v>66240000</v>
      </c>
      <c r="G1789" s="41"/>
      <c r="H1789" s="41"/>
      <c r="I1789" s="41"/>
    </row>
    <row r="1790" spans="1:9" ht="26.4" hidden="1">
      <c r="A1790" s="48" t="s">
        <v>148</v>
      </c>
      <c r="B1790" s="48" t="s">
        <v>3816</v>
      </c>
      <c r="C1790" s="48" t="s">
        <v>3755</v>
      </c>
      <c r="D1790" s="48" t="s">
        <v>3738</v>
      </c>
      <c r="E1790" s="45" t="s">
        <v>1321</v>
      </c>
      <c r="F1790" s="47">
        <v>67000000</v>
      </c>
      <c r="G1790" s="41"/>
      <c r="H1790" s="41"/>
      <c r="I1790" s="41"/>
    </row>
    <row r="1791" spans="1:9" ht="13.2" hidden="1">
      <c r="A1791" s="48" t="s">
        <v>148</v>
      </c>
      <c r="B1791" s="48" t="s">
        <v>3816</v>
      </c>
      <c r="C1791" s="48" t="s">
        <v>3755</v>
      </c>
      <c r="D1791" s="48" t="s">
        <v>3739</v>
      </c>
      <c r="E1791" s="45" t="s">
        <v>1322</v>
      </c>
      <c r="F1791" s="47">
        <v>300000000</v>
      </c>
      <c r="G1791" s="41"/>
      <c r="H1791" s="41"/>
      <c r="I1791" s="41"/>
    </row>
    <row r="1792" spans="1:9" ht="26.4" hidden="1">
      <c r="A1792" s="48" t="s">
        <v>148</v>
      </c>
      <c r="B1792" s="48" t="s">
        <v>3816</v>
      </c>
      <c r="C1792" s="48" t="s">
        <v>3755</v>
      </c>
      <c r="D1792" s="48" t="s">
        <v>3757</v>
      </c>
      <c r="E1792" s="45" t="s">
        <v>1323</v>
      </c>
      <c r="F1792" s="47">
        <v>49000000</v>
      </c>
      <c r="G1792" s="41"/>
      <c r="H1792" s="41"/>
      <c r="I1792" s="41"/>
    </row>
    <row r="1793" spans="1:9" ht="39.6" hidden="1">
      <c r="A1793" s="48" t="s">
        <v>148</v>
      </c>
      <c r="B1793" s="48" t="s">
        <v>3816</v>
      </c>
      <c r="C1793" s="48" t="s">
        <v>3755</v>
      </c>
      <c r="D1793" s="48" t="s">
        <v>3813</v>
      </c>
      <c r="E1793" s="51" t="s">
        <v>1324</v>
      </c>
      <c r="F1793" s="47">
        <v>123500000</v>
      </c>
      <c r="G1793" s="41"/>
      <c r="H1793" s="41"/>
      <c r="I1793" s="41"/>
    </row>
    <row r="1794" spans="1:9" ht="13.2" hidden="1">
      <c r="A1794" s="48" t="s">
        <v>148</v>
      </c>
      <c r="B1794" s="48" t="s">
        <v>3816</v>
      </c>
      <c r="C1794" s="48" t="s">
        <v>3755</v>
      </c>
      <c r="D1794" s="48" t="s">
        <v>3758</v>
      </c>
      <c r="E1794" s="45" t="s">
        <v>1325</v>
      </c>
      <c r="F1794" s="47">
        <v>100000000</v>
      </c>
      <c r="G1794" s="41"/>
      <c r="H1794" s="41"/>
      <c r="I1794" s="41"/>
    </row>
    <row r="1795" spans="1:9" ht="13.2" hidden="1">
      <c r="A1795" s="48" t="s">
        <v>148</v>
      </c>
      <c r="B1795" s="48" t="s">
        <v>3816</v>
      </c>
      <c r="C1795" s="48" t="s">
        <v>3755</v>
      </c>
      <c r="D1795" s="48" t="s">
        <v>3759</v>
      </c>
      <c r="E1795" s="45" t="s">
        <v>1326</v>
      </c>
      <c r="F1795" s="47">
        <v>189200000</v>
      </c>
      <c r="G1795" s="41"/>
      <c r="H1795" s="41"/>
      <c r="I1795" s="41"/>
    </row>
    <row r="1796" spans="1:9" ht="13.2" hidden="1">
      <c r="A1796" s="48" t="s">
        <v>148</v>
      </c>
      <c r="B1796" s="48" t="s">
        <v>3816</v>
      </c>
      <c r="C1796" s="48" t="s">
        <v>3755</v>
      </c>
      <c r="D1796" s="48" t="s">
        <v>3760</v>
      </c>
      <c r="E1796" s="45" t="s">
        <v>1327</v>
      </c>
      <c r="F1796" s="47">
        <v>65000000</v>
      </c>
      <c r="G1796" s="41"/>
      <c r="H1796" s="41"/>
      <c r="I1796" s="41"/>
    </row>
    <row r="1797" spans="1:9" ht="13.2" hidden="1">
      <c r="A1797" s="48" t="s">
        <v>148</v>
      </c>
      <c r="B1797" s="48" t="s">
        <v>3816</v>
      </c>
      <c r="C1797" s="48" t="s">
        <v>3755</v>
      </c>
      <c r="D1797" s="48" t="s">
        <v>3761</v>
      </c>
      <c r="E1797" s="45" t="s">
        <v>1328</v>
      </c>
      <c r="F1797" s="47">
        <v>340175000</v>
      </c>
      <c r="G1797" s="41"/>
      <c r="H1797" s="41"/>
      <c r="I1797" s="41"/>
    </row>
    <row r="1798" spans="1:9" ht="13.2" hidden="1">
      <c r="A1798" s="48" t="s">
        <v>148</v>
      </c>
      <c r="B1798" s="48" t="s">
        <v>3816</v>
      </c>
      <c r="C1798" s="48" t="s">
        <v>3755</v>
      </c>
      <c r="D1798" s="48" t="s">
        <v>3762</v>
      </c>
      <c r="E1798" s="45" t="s">
        <v>1329</v>
      </c>
      <c r="F1798" s="47">
        <v>94427000</v>
      </c>
      <c r="G1798" s="41"/>
      <c r="H1798" s="41"/>
      <c r="I1798" s="41"/>
    </row>
    <row r="1799" spans="1:9" ht="13.2" hidden="1">
      <c r="A1799" s="48" t="s">
        <v>148</v>
      </c>
      <c r="B1799" s="48" t="s">
        <v>3816</v>
      </c>
      <c r="C1799" s="48" t="s">
        <v>3755</v>
      </c>
      <c r="D1799" s="48" t="s">
        <v>3763</v>
      </c>
      <c r="E1799" s="45" t="s">
        <v>1330</v>
      </c>
      <c r="F1799" s="47">
        <v>100000000</v>
      </c>
      <c r="G1799" s="41"/>
      <c r="H1799" s="41"/>
      <c r="I1799" s="41"/>
    </row>
    <row r="1800" spans="1:9" ht="26.4" hidden="1">
      <c r="A1800" s="48" t="s">
        <v>148</v>
      </c>
      <c r="B1800" s="48" t="s">
        <v>3816</v>
      </c>
      <c r="C1800" s="48" t="s">
        <v>3738</v>
      </c>
      <c r="D1800" s="45"/>
      <c r="E1800" s="49" t="s">
        <v>1331</v>
      </c>
      <c r="F1800" s="47">
        <v>535000000</v>
      </c>
      <c r="G1800" s="41"/>
      <c r="H1800" s="41"/>
      <c r="I1800" s="41"/>
    </row>
    <row r="1801" spans="1:9" ht="13.2" hidden="1">
      <c r="A1801" s="48" t="s">
        <v>148</v>
      </c>
      <c r="B1801" s="48" t="s">
        <v>3816</v>
      </c>
      <c r="C1801" s="48" t="s">
        <v>3738</v>
      </c>
      <c r="D1801" s="48" t="s">
        <v>3727</v>
      </c>
      <c r="E1801" s="45" t="s">
        <v>1332</v>
      </c>
      <c r="F1801" s="47">
        <v>356457000</v>
      </c>
      <c r="G1801" s="41"/>
      <c r="H1801" s="41"/>
      <c r="I1801" s="41"/>
    </row>
    <row r="1802" spans="1:9" ht="13.2" hidden="1">
      <c r="A1802" s="48" t="s">
        <v>148</v>
      </c>
      <c r="B1802" s="48" t="s">
        <v>3816</v>
      </c>
      <c r="C1802" s="48" t="s">
        <v>3738</v>
      </c>
      <c r="D1802" s="48" t="s">
        <v>3744</v>
      </c>
      <c r="E1802" s="45" t="s">
        <v>1333</v>
      </c>
      <c r="F1802" s="47">
        <v>178543000</v>
      </c>
      <c r="G1802" s="41"/>
      <c r="H1802" s="41"/>
      <c r="I1802" s="41"/>
    </row>
    <row r="1803" spans="1:9" ht="13.2" hidden="1">
      <c r="A1803" s="48" t="s">
        <v>148</v>
      </c>
      <c r="B1803" s="48" t="s">
        <v>3816</v>
      </c>
      <c r="C1803" s="48" t="s">
        <v>3738</v>
      </c>
      <c r="D1803" s="48" t="s">
        <v>3743</v>
      </c>
      <c r="E1803" s="45" t="s">
        <v>1334</v>
      </c>
      <c r="F1803" s="47">
        <v>0</v>
      </c>
      <c r="G1803" s="41"/>
      <c r="H1803" s="41"/>
      <c r="I1803" s="41"/>
    </row>
    <row r="1804" spans="1:9" ht="26.4" hidden="1">
      <c r="A1804" s="48" t="s">
        <v>148</v>
      </c>
      <c r="B1804" s="48" t="s">
        <v>3816</v>
      </c>
      <c r="C1804" s="48" t="s">
        <v>3756</v>
      </c>
      <c r="D1804" s="45"/>
      <c r="E1804" s="49" t="s">
        <v>1335</v>
      </c>
      <c r="F1804" s="47">
        <v>150080000</v>
      </c>
      <c r="G1804" s="41"/>
      <c r="H1804" s="41"/>
      <c r="I1804" s="41"/>
    </row>
    <row r="1805" spans="1:9" ht="13.2" hidden="1">
      <c r="A1805" s="48" t="s">
        <v>148</v>
      </c>
      <c r="B1805" s="48" t="s">
        <v>3816</v>
      </c>
      <c r="C1805" s="48" t="s">
        <v>3756</v>
      </c>
      <c r="D1805" s="48" t="s">
        <v>3728</v>
      </c>
      <c r="E1805" s="45" t="s">
        <v>1336</v>
      </c>
      <c r="F1805" s="47">
        <v>150080000</v>
      </c>
      <c r="G1805" s="41"/>
      <c r="H1805" s="41"/>
      <c r="I1805" s="41"/>
    </row>
    <row r="1806" spans="1:9" ht="26.4" hidden="1">
      <c r="A1806" s="48" t="s">
        <v>148</v>
      </c>
      <c r="B1806" s="48" t="s">
        <v>3816</v>
      </c>
      <c r="C1806" s="48" t="s">
        <v>3739</v>
      </c>
      <c r="D1806" s="45"/>
      <c r="E1806" s="49" t="s">
        <v>1248</v>
      </c>
      <c r="F1806" s="47">
        <v>1750500000</v>
      </c>
      <c r="G1806" s="41"/>
      <c r="H1806" s="41"/>
      <c r="I1806" s="41"/>
    </row>
    <row r="1807" spans="1:9" ht="13.2" hidden="1">
      <c r="A1807" s="48" t="s">
        <v>148</v>
      </c>
      <c r="B1807" s="48" t="s">
        <v>3816</v>
      </c>
      <c r="C1807" s="48" t="s">
        <v>3739</v>
      </c>
      <c r="D1807" s="48" t="s">
        <v>3735</v>
      </c>
      <c r="E1807" s="45" t="s">
        <v>1337</v>
      </c>
      <c r="F1807" s="47">
        <v>237000000</v>
      </c>
      <c r="G1807" s="41"/>
      <c r="H1807" s="41"/>
      <c r="I1807" s="41"/>
    </row>
    <row r="1808" spans="1:9" ht="13.2" hidden="1">
      <c r="A1808" s="48" t="s">
        <v>148</v>
      </c>
      <c r="B1808" s="48" t="s">
        <v>3816</v>
      </c>
      <c r="C1808" s="48" t="s">
        <v>3739</v>
      </c>
      <c r="D1808" s="48" t="s">
        <v>3805</v>
      </c>
      <c r="E1808" s="45" t="s">
        <v>1338</v>
      </c>
      <c r="F1808" s="47">
        <v>82500000</v>
      </c>
      <c r="G1808" s="41"/>
      <c r="H1808" s="41"/>
      <c r="I1808" s="41"/>
    </row>
    <row r="1809" spans="1:9" ht="13.2" hidden="1">
      <c r="A1809" s="48" t="s">
        <v>148</v>
      </c>
      <c r="B1809" s="48" t="s">
        <v>3816</v>
      </c>
      <c r="C1809" s="48" t="s">
        <v>3739</v>
      </c>
      <c r="D1809" s="48" t="s">
        <v>3736</v>
      </c>
      <c r="E1809" s="45" t="s">
        <v>1339</v>
      </c>
      <c r="F1809" s="47">
        <v>440000000</v>
      </c>
      <c r="G1809" s="41"/>
      <c r="H1809" s="41"/>
      <c r="I1809" s="41"/>
    </row>
    <row r="1810" spans="1:9" ht="26.4" hidden="1">
      <c r="A1810" s="48" t="s">
        <v>148</v>
      </c>
      <c r="B1810" s="48" t="s">
        <v>3816</v>
      </c>
      <c r="C1810" s="48" t="s">
        <v>3739</v>
      </c>
      <c r="D1810" s="48" t="s">
        <v>3729</v>
      </c>
      <c r="E1810" s="45" t="s">
        <v>1340</v>
      </c>
      <c r="F1810" s="47">
        <v>200000000</v>
      </c>
      <c r="G1810" s="41"/>
      <c r="H1810" s="41"/>
      <c r="I1810" s="41"/>
    </row>
    <row r="1811" spans="1:9" ht="13.2" hidden="1">
      <c r="A1811" s="48" t="s">
        <v>148</v>
      </c>
      <c r="B1811" s="48" t="s">
        <v>3816</v>
      </c>
      <c r="C1811" s="48" t="s">
        <v>3739</v>
      </c>
      <c r="D1811" s="48" t="s">
        <v>3730</v>
      </c>
      <c r="E1811" s="45" t="s">
        <v>1341</v>
      </c>
      <c r="F1811" s="47">
        <v>116000000</v>
      </c>
      <c r="G1811" s="41"/>
      <c r="H1811" s="41"/>
      <c r="I1811" s="41"/>
    </row>
    <row r="1812" spans="1:9" ht="13.2" hidden="1">
      <c r="A1812" s="48" t="s">
        <v>148</v>
      </c>
      <c r="B1812" s="48" t="s">
        <v>3816</v>
      </c>
      <c r="C1812" s="48" t="s">
        <v>3739</v>
      </c>
      <c r="D1812" s="48" t="s">
        <v>3731</v>
      </c>
      <c r="E1812" s="45" t="s">
        <v>1342</v>
      </c>
      <c r="F1812" s="47">
        <v>55000000</v>
      </c>
      <c r="G1812" s="41"/>
      <c r="H1812" s="41"/>
      <c r="I1812" s="41"/>
    </row>
    <row r="1813" spans="1:9" ht="13.2" hidden="1">
      <c r="A1813" s="48" t="s">
        <v>148</v>
      </c>
      <c r="B1813" s="48" t="s">
        <v>3816</v>
      </c>
      <c r="C1813" s="48" t="s">
        <v>3739</v>
      </c>
      <c r="D1813" s="48" t="s">
        <v>3753</v>
      </c>
      <c r="E1813" s="45" t="s">
        <v>1343</v>
      </c>
      <c r="F1813" s="47">
        <v>55000000</v>
      </c>
      <c r="G1813" s="41"/>
      <c r="H1813" s="41"/>
      <c r="I1813" s="41"/>
    </row>
    <row r="1814" spans="1:9" ht="13.2" hidden="1">
      <c r="A1814" s="48" t="s">
        <v>148</v>
      </c>
      <c r="B1814" s="48" t="s">
        <v>3816</v>
      </c>
      <c r="C1814" s="48" t="s">
        <v>3739</v>
      </c>
      <c r="D1814" s="48" t="s">
        <v>3733</v>
      </c>
      <c r="E1814" s="45" t="s">
        <v>1344</v>
      </c>
      <c r="F1814" s="47">
        <v>200000000</v>
      </c>
      <c r="G1814" s="41"/>
      <c r="H1814" s="41"/>
      <c r="I1814" s="41"/>
    </row>
    <row r="1815" spans="1:9" ht="13.2" hidden="1">
      <c r="A1815" s="48" t="s">
        <v>148</v>
      </c>
      <c r="B1815" s="48" t="s">
        <v>3816</v>
      </c>
      <c r="C1815" s="48" t="s">
        <v>3739</v>
      </c>
      <c r="D1815" s="48" t="s">
        <v>3734</v>
      </c>
      <c r="E1815" s="45" t="s">
        <v>1345</v>
      </c>
      <c r="F1815" s="47">
        <v>165000000</v>
      </c>
      <c r="G1815" s="41"/>
      <c r="H1815" s="41"/>
      <c r="I1815" s="41"/>
    </row>
    <row r="1816" spans="1:9" ht="26.4" hidden="1">
      <c r="A1816" s="48" t="s">
        <v>148</v>
      </c>
      <c r="B1816" s="48" t="s">
        <v>3816</v>
      </c>
      <c r="C1816" s="48" t="s">
        <v>3739</v>
      </c>
      <c r="D1816" s="48" t="s">
        <v>3739</v>
      </c>
      <c r="E1816" s="45" t="s">
        <v>1346</v>
      </c>
      <c r="F1816" s="47">
        <v>150000000</v>
      </c>
      <c r="G1816" s="41"/>
      <c r="H1816" s="41"/>
      <c r="I1816" s="41"/>
    </row>
    <row r="1817" spans="1:9" ht="13.2" hidden="1">
      <c r="A1817" s="48" t="s">
        <v>148</v>
      </c>
      <c r="B1817" s="48" t="s">
        <v>3816</v>
      </c>
      <c r="C1817" s="48" t="s">
        <v>3739</v>
      </c>
      <c r="D1817" s="48" t="s">
        <v>3808</v>
      </c>
      <c r="E1817" s="45" t="s">
        <v>1347</v>
      </c>
      <c r="F1817" s="47">
        <v>50000000</v>
      </c>
      <c r="G1817" s="41"/>
      <c r="H1817" s="41"/>
      <c r="I1817" s="41"/>
    </row>
    <row r="1818" spans="1:9" ht="13.2" hidden="1">
      <c r="A1818" s="48" t="s">
        <v>148</v>
      </c>
      <c r="B1818" s="48" t="s">
        <v>3816</v>
      </c>
      <c r="C1818" s="48" t="s">
        <v>3808</v>
      </c>
      <c r="D1818" s="45"/>
      <c r="E1818" s="49" t="s">
        <v>1348</v>
      </c>
      <c r="F1818" s="47">
        <v>220000000</v>
      </c>
      <c r="G1818" s="41"/>
      <c r="H1818" s="41"/>
      <c r="I1818" s="41"/>
    </row>
    <row r="1819" spans="1:9" ht="13.2" hidden="1">
      <c r="A1819" s="48" t="s">
        <v>148</v>
      </c>
      <c r="B1819" s="48" t="s">
        <v>3816</v>
      </c>
      <c r="C1819" s="48" t="s">
        <v>3808</v>
      </c>
      <c r="D1819" s="48" t="s">
        <v>3743</v>
      </c>
      <c r="E1819" s="45" t="s">
        <v>1349</v>
      </c>
      <c r="F1819" s="47">
        <v>220000000</v>
      </c>
      <c r="G1819" s="41"/>
      <c r="H1819" s="41"/>
      <c r="I1819" s="41"/>
    </row>
    <row r="1820" spans="1:9" ht="26.4" hidden="1">
      <c r="A1820" s="48" t="s">
        <v>148</v>
      </c>
      <c r="B1820" s="48" t="s">
        <v>3816</v>
      </c>
      <c r="C1820" s="48" t="s">
        <v>3757</v>
      </c>
      <c r="D1820" s="45"/>
      <c r="E1820" s="49" t="s">
        <v>1350</v>
      </c>
      <c r="F1820" s="47">
        <v>530000000</v>
      </c>
      <c r="G1820" s="41"/>
      <c r="H1820" s="41"/>
      <c r="I1820" s="41"/>
    </row>
    <row r="1821" spans="1:9" ht="13.2" hidden="1">
      <c r="A1821" s="48" t="s">
        <v>148</v>
      </c>
      <c r="B1821" s="48" t="s">
        <v>3816</v>
      </c>
      <c r="C1821" s="48" t="s">
        <v>3757</v>
      </c>
      <c r="D1821" s="48" t="s">
        <v>3728</v>
      </c>
      <c r="E1821" s="45" t="s">
        <v>1351</v>
      </c>
      <c r="F1821" s="47">
        <v>55000000</v>
      </c>
      <c r="G1821" s="41"/>
      <c r="H1821" s="41"/>
      <c r="I1821" s="41"/>
    </row>
    <row r="1822" spans="1:9" ht="13.2" hidden="1">
      <c r="A1822" s="48" t="s">
        <v>148</v>
      </c>
      <c r="B1822" s="48" t="s">
        <v>3816</v>
      </c>
      <c r="C1822" s="48" t="s">
        <v>3757</v>
      </c>
      <c r="D1822" s="48" t="s">
        <v>3805</v>
      </c>
      <c r="E1822" s="45" t="s">
        <v>1352</v>
      </c>
      <c r="F1822" s="47">
        <v>250000000</v>
      </c>
      <c r="G1822" s="41"/>
      <c r="H1822" s="41"/>
      <c r="I1822" s="41"/>
    </row>
    <row r="1823" spans="1:9" ht="13.2" hidden="1">
      <c r="A1823" s="48" t="s">
        <v>148</v>
      </c>
      <c r="B1823" s="48" t="s">
        <v>3816</v>
      </c>
      <c r="C1823" s="48" t="s">
        <v>3757</v>
      </c>
      <c r="D1823" s="48" t="s">
        <v>3729</v>
      </c>
      <c r="E1823" s="45" t="s">
        <v>1353</v>
      </c>
      <c r="F1823" s="47">
        <v>75000000</v>
      </c>
      <c r="G1823" s="41"/>
      <c r="H1823" s="41"/>
      <c r="I1823" s="41"/>
    </row>
    <row r="1824" spans="1:9" ht="26.4" hidden="1">
      <c r="A1824" s="48" t="s">
        <v>148</v>
      </c>
      <c r="B1824" s="48" t="s">
        <v>3816</v>
      </c>
      <c r="C1824" s="48" t="s">
        <v>3757</v>
      </c>
      <c r="D1824" s="48" t="s">
        <v>3731</v>
      </c>
      <c r="E1824" s="45" t="s">
        <v>1354</v>
      </c>
      <c r="F1824" s="47">
        <v>150000000</v>
      </c>
      <c r="G1824" s="41"/>
      <c r="H1824" s="41"/>
      <c r="I1824" s="41"/>
    </row>
    <row r="1825" spans="1:9" ht="13.2" hidden="1">
      <c r="A1825" s="48" t="s">
        <v>148</v>
      </c>
      <c r="B1825" s="48" t="s">
        <v>3816</v>
      </c>
      <c r="C1825" s="48" t="s">
        <v>3813</v>
      </c>
      <c r="D1825" s="45"/>
      <c r="E1825" s="49" t="s">
        <v>1250</v>
      </c>
      <c r="F1825" s="47">
        <v>50000000</v>
      </c>
      <c r="G1825" s="41"/>
      <c r="H1825" s="41"/>
      <c r="I1825" s="41"/>
    </row>
    <row r="1826" spans="1:9" ht="26.4" hidden="1">
      <c r="A1826" s="48" t="s">
        <v>148</v>
      </c>
      <c r="B1826" s="48" t="s">
        <v>3816</v>
      </c>
      <c r="C1826" s="48" t="s">
        <v>3813</v>
      </c>
      <c r="D1826" s="48" t="s">
        <v>3738</v>
      </c>
      <c r="E1826" s="45" t="s">
        <v>1355</v>
      </c>
      <c r="F1826" s="47">
        <v>50000000</v>
      </c>
      <c r="G1826" s="41"/>
      <c r="H1826" s="41"/>
      <c r="I1826" s="41"/>
    </row>
    <row r="1827" spans="1:9" ht="13.2" hidden="1">
      <c r="A1827" s="48" t="s">
        <v>148</v>
      </c>
      <c r="B1827" s="48" t="s">
        <v>3861</v>
      </c>
      <c r="C1827" s="45"/>
      <c r="D1827" s="45"/>
      <c r="E1827" s="46" t="s">
        <v>94</v>
      </c>
      <c r="F1827" s="47">
        <v>16996664000</v>
      </c>
      <c r="G1827" s="41"/>
      <c r="H1827" s="41"/>
      <c r="I1827" s="41"/>
    </row>
    <row r="1828" spans="1:9" ht="13.2" hidden="1">
      <c r="A1828" s="48" t="s">
        <v>148</v>
      </c>
      <c r="B1828" s="48" t="s">
        <v>3861</v>
      </c>
      <c r="C1828" s="48" t="s">
        <v>3726</v>
      </c>
      <c r="D1828" s="45"/>
      <c r="E1828" s="49" t="s">
        <v>187</v>
      </c>
      <c r="F1828" s="47">
        <v>2107760000</v>
      </c>
      <c r="G1828" s="41"/>
      <c r="H1828" s="41"/>
      <c r="I1828" s="41"/>
    </row>
    <row r="1829" spans="1:9" ht="13.2" hidden="1">
      <c r="A1829" s="48" t="s">
        <v>148</v>
      </c>
      <c r="B1829" s="48" t="s">
        <v>3861</v>
      </c>
      <c r="C1829" s="48" t="s">
        <v>3726</v>
      </c>
      <c r="D1829" s="48" t="s">
        <v>3726</v>
      </c>
      <c r="E1829" s="45" t="s">
        <v>188</v>
      </c>
      <c r="F1829" s="47">
        <v>76384000</v>
      </c>
      <c r="G1829" s="41"/>
      <c r="H1829" s="41"/>
      <c r="I1829" s="41"/>
    </row>
    <row r="1830" spans="1:9" ht="26.4" hidden="1">
      <c r="A1830" s="48" t="s">
        <v>148</v>
      </c>
      <c r="B1830" s="48" t="s">
        <v>3861</v>
      </c>
      <c r="C1830" s="48" t="s">
        <v>3726</v>
      </c>
      <c r="D1830" s="48" t="s">
        <v>3727</v>
      </c>
      <c r="E1830" s="45" t="s">
        <v>189</v>
      </c>
      <c r="F1830" s="47">
        <v>366660000</v>
      </c>
      <c r="G1830" s="41"/>
      <c r="H1830" s="41"/>
      <c r="I1830" s="41"/>
    </row>
    <row r="1831" spans="1:9" ht="13.2" hidden="1">
      <c r="A1831" s="48" t="s">
        <v>148</v>
      </c>
      <c r="B1831" s="48" t="s">
        <v>3861</v>
      </c>
      <c r="C1831" s="48" t="s">
        <v>3726</v>
      </c>
      <c r="D1831" s="48" t="s">
        <v>3743</v>
      </c>
      <c r="E1831" s="45" t="s">
        <v>1356</v>
      </c>
      <c r="F1831" s="47">
        <v>50000000</v>
      </c>
      <c r="G1831" s="41"/>
      <c r="H1831" s="41"/>
      <c r="I1831" s="41"/>
    </row>
    <row r="1832" spans="1:9" ht="13.2" hidden="1">
      <c r="A1832" s="48" t="s">
        <v>148</v>
      </c>
      <c r="B1832" s="48" t="s">
        <v>3861</v>
      </c>
      <c r="C1832" s="48" t="s">
        <v>3726</v>
      </c>
      <c r="D1832" s="48" t="s">
        <v>3805</v>
      </c>
      <c r="E1832" s="45" t="s">
        <v>362</v>
      </c>
      <c r="F1832" s="47">
        <v>240926000</v>
      </c>
      <c r="G1832" s="41"/>
      <c r="H1832" s="41"/>
      <c r="I1832" s="41"/>
    </row>
    <row r="1833" spans="1:9" ht="13.2" hidden="1">
      <c r="A1833" s="48" t="s">
        <v>148</v>
      </c>
      <c r="B1833" s="48" t="s">
        <v>3861</v>
      </c>
      <c r="C1833" s="48" t="s">
        <v>3726</v>
      </c>
      <c r="D1833" s="48" t="s">
        <v>3729</v>
      </c>
      <c r="E1833" s="45" t="s">
        <v>191</v>
      </c>
      <c r="F1833" s="47">
        <v>108747000</v>
      </c>
      <c r="G1833" s="41"/>
      <c r="H1833" s="41"/>
      <c r="I1833" s="41"/>
    </row>
    <row r="1834" spans="1:9" ht="13.2" hidden="1">
      <c r="A1834" s="48" t="s">
        <v>148</v>
      </c>
      <c r="B1834" s="48" t="s">
        <v>3861</v>
      </c>
      <c r="C1834" s="48" t="s">
        <v>3726</v>
      </c>
      <c r="D1834" s="48" t="s">
        <v>3730</v>
      </c>
      <c r="E1834" s="45" t="s">
        <v>192</v>
      </c>
      <c r="F1834" s="47">
        <v>92326000</v>
      </c>
      <c r="G1834" s="41"/>
      <c r="H1834" s="41"/>
      <c r="I1834" s="41"/>
    </row>
    <row r="1835" spans="1:9" ht="26.4" hidden="1">
      <c r="A1835" s="48" t="s">
        <v>148</v>
      </c>
      <c r="B1835" s="48" t="s">
        <v>3861</v>
      </c>
      <c r="C1835" s="48" t="s">
        <v>3726</v>
      </c>
      <c r="D1835" s="48" t="s">
        <v>3731</v>
      </c>
      <c r="E1835" s="45" t="s">
        <v>193</v>
      </c>
      <c r="F1835" s="47">
        <v>43485000</v>
      </c>
      <c r="G1835" s="41"/>
      <c r="H1835" s="41"/>
      <c r="I1835" s="41"/>
    </row>
    <row r="1836" spans="1:9" ht="26.4" hidden="1">
      <c r="A1836" s="48" t="s">
        <v>148</v>
      </c>
      <c r="B1836" s="48" t="s">
        <v>3861</v>
      </c>
      <c r="C1836" s="48" t="s">
        <v>3726</v>
      </c>
      <c r="D1836" s="48" t="s">
        <v>3745</v>
      </c>
      <c r="E1836" s="45" t="s">
        <v>363</v>
      </c>
      <c r="F1836" s="47">
        <v>19488000</v>
      </c>
      <c r="G1836" s="41"/>
      <c r="H1836" s="41"/>
      <c r="I1836" s="41"/>
    </row>
    <row r="1837" spans="1:9" ht="13.2" hidden="1">
      <c r="A1837" s="48" t="s">
        <v>148</v>
      </c>
      <c r="B1837" s="48" t="s">
        <v>3861</v>
      </c>
      <c r="C1837" s="48" t="s">
        <v>3726</v>
      </c>
      <c r="D1837" s="48" t="s">
        <v>3733</v>
      </c>
      <c r="E1837" s="45" t="s">
        <v>195</v>
      </c>
      <c r="F1837" s="47">
        <v>150500000</v>
      </c>
      <c r="G1837" s="41"/>
      <c r="H1837" s="41"/>
      <c r="I1837" s="41"/>
    </row>
    <row r="1838" spans="1:9" ht="26.4" hidden="1">
      <c r="A1838" s="48" t="s">
        <v>148</v>
      </c>
      <c r="B1838" s="48" t="s">
        <v>3861</v>
      </c>
      <c r="C1838" s="48" t="s">
        <v>3726</v>
      </c>
      <c r="D1838" s="48" t="s">
        <v>3734</v>
      </c>
      <c r="E1838" s="45" t="s">
        <v>196</v>
      </c>
      <c r="F1838" s="47">
        <v>774890000</v>
      </c>
      <c r="G1838" s="41"/>
      <c r="H1838" s="41"/>
      <c r="I1838" s="41"/>
    </row>
    <row r="1839" spans="1:9" ht="13.2" hidden="1">
      <c r="A1839" s="48" t="s">
        <v>148</v>
      </c>
      <c r="B1839" s="48" t="s">
        <v>3861</v>
      </c>
      <c r="C1839" s="48" t="s">
        <v>3726</v>
      </c>
      <c r="D1839" s="48" t="s">
        <v>3738</v>
      </c>
      <c r="E1839" s="45" t="s">
        <v>1261</v>
      </c>
      <c r="F1839" s="47">
        <v>16800000</v>
      </c>
      <c r="G1839" s="41"/>
      <c r="H1839" s="41"/>
      <c r="I1839" s="41"/>
    </row>
    <row r="1840" spans="1:9" ht="26.4" hidden="1">
      <c r="A1840" s="48" t="s">
        <v>148</v>
      </c>
      <c r="B1840" s="48" t="s">
        <v>3861</v>
      </c>
      <c r="C1840" s="48" t="s">
        <v>3726</v>
      </c>
      <c r="D1840" s="48" t="s">
        <v>3761</v>
      </c>
      <c r="E1840" s="45" t="s">
        <v>1357</v>
      </c>
      <c r="F1840" s="47">
        <v>167554000</v>
      </c>
      <c r="G1840" s="41"/>
      <c r="H1840" s="41"/>
      <c r="I1840" s="41"/>
    </row>
    <row r="1841" spans="1:9" ht="26.4" hidden="1">
      <c r="A1841" s="48" t="s">
        <v>148</v>
      </c>
      <c r="B1841" s="48" t="s">
        <v>3861</v>
      </c>
      <c r="C1841" s="48" t="s">
        <v>3727</v>
      </c>
      <c r="D1841" s="45"/>
      <c r="E1841" s="49" t="s">
        <v>198</v>
      </c>
      <c r="F1841" s="47">
        <v>3080354000</v>
      </c>
      <c r="G1841" s="41"/>
      <c r="H1841" s="41"/>
      <c r="I1841" s="41"/>
    </row>
    <row r="1842" spans="1:9" ht="13.2" hidden="1">
      <c r="A1842" s="48" t="s">
        <v>148</v>
      </c>
      <c r="B1842" s="48" t="s">
        <v>3861</v>
      </c>
      <c r="C1842" s="48" t="s">
        <v>3727</v>
      </c>
      <c r="D1842" s="48" t="s">
        <v>3804</v>
      </c>
      <c r="E1842" s="45" t="s">
        <v>1358</v>
      </c>
      <c r="F1842" s="47">
        <v>1145405000</v>
      </c>
      <c r="G1842" s="41"/>
      <c r="H1842" s="41"/>
      <c r="I1842" s="41"/>
    </row>
    <row r="1843" spans="1:9" ht="13.2" hidden="1">
      <c r="A1843" s="48" t="s">
        <v>148</v>
      </c>
      <c r="B1843" s="48" t="s">
        <v>3861</v>
      </c>
      <c r="C1843" s="48" t="s">
        <v>3727</v>
      </c>
      <c r="D1843" s="48" t="s">
        <v>3743</v>
      </c>
      <c r="E1843" s="45" t="s">
        <v>477</v>
      </c>
      <c r="F1843" s="47">
        <v>37663000</v>
      </c>
      <c r="G1843" s="41"/>
      <c r="H1843" s="41"/>
      <c r="I1843" s="41"/>
    </row>
    <row r="1844" spans="1:9" ht="13.2" hidden="1">
      <c r="A1844" s="48" t="s">
        <v>148</v>
      </c>
      <c r="B1844" s="48" t="s">
        <v>3861</v>
      </c>
      <c r="C1844" s="48" t="s">
        <v>3727</v>
      </c>
      <c r="D1844" s="48" t="s">
        <v>3735</v>
      </c>
      <c r="E1844" s="45" t="s">
        <v>199</v>
      </c>
      <c r="F1844" s="47">
        <v>319400000</v>
      </c>
      <c r="G1844" s="41"/>
      <c r="H1844" s="41"/>
      <c r="I1844" s="41"/>
    </row>
    <row r="1845" spans="1:9" ht="13.2" hidden="1">
      <c r="A1845" s="48" t="s">
        <v>148</v>
      </c>
      <c r="B1845" s="48" t="s">
        <v>3861</v>
      </c>
      <c r="C1845" s="48" t="s">
        <v>3727</v>
      </c>
      <c r="D1845" s="48" t="s">
        <v>3730</v>
      </c>
      <c r="E1845" s="45" t="s">
        <v>478</v>
      </c>
      <c r="F1845" s="47">
        <v>412374000</v>
      </c>
      <c r="G1845" s="41"/>
      <c r="H1845" s="41"/>
      <c r="I1845" s="41"/>
    </row>
    <row r="1846" spans="1:9" ht="13.2" hidden="1">
      <c r="A1846" s="48" t="s">
        <v>148</v>
      </c>
      <c r="B1846" s="48" t="s">
        <v>3861</v>
      </c>
      <c r="C1846" s="48" t="s">
        <v>3727</v>
      </c>
      <c r="D1846" s="48" t="s">
        <v>3737</v>
      </c>
      <c r="E1846" s="45" t="s">
        <v>201</v>
      </c>
      <c r="F1846" s="47">
        <v>157431000</v>
      </c>
      <c r="G1846" s="41"/>
      <c r="H1846" s="41"/>
      <c r="I1846" s="41"/>
    </row>
    <row r="1847" spans="1:9" ht="13.2" hidden="1">
      <c r="A1847" s="48" t="s">
        <v>148</v>
      </c>
      <c r="B1847" s="48" t="s">
        <v>3861</v>
      </c>
      <c r="C1847" s="48" t="s">
        <v>3727</v>
      </c>
      <c r="D1847" s="48" t="s">
        <v>3755</v>
      </c>
      <c r="E1847" s="45" t="s">
        <v>901</v>
      </c>
      <c r="F1847" s="47">
        <v>447188000</v>
      </c>
      <c r="G1847" s="41"/>
      <c r="H1847" s="41"/>
      <c r="I1847" s="41"/>
    </row>
    <row r="1848" spans="1:9" ht="26.4" hidden="1">
      <c r="A1848" s="48" t="s">
        <v>148</v>
      </c>
      <c r="B1848" s="48" t="s">
        <v>3861</v>
      </c>
      <c r="C1848" s="48" t="s">
        <v>3727</v>
      </c>
      <c r="D1848" s="48" t="s">
        <v>3738</v>
      </c>
      <c r="E1848" s="45" t="s">
        <v>202</v>
      </c>
      <c r="F1848" s="47">
        <v>403515000</v>
      </c>
      <c r="G1848" s="41"/>
      <c r="H1848" s="41"/>
      <c r="I1848" s="41"/>
    </row>
    <row r="1849" spans="1:9" ht="26.4" hidden="1">
      <c r="A1849" s="48" t="s">
        <v>148</v>
      </c>
      <c r="B1849" s="48" t="s">
        <v>3861</v>
      </c>
      <c r="C1849" s="48" t="s">
        <v>3727</v>
      </c>
      <c r="D1849" s="48" t="s">
        <v>3739</v>
      </c>
      <c r="E1849" s="45" t="s">
        <v>203</v>
      </c>
      <c r="F1849" s="47">
        <v>71266000</v>
      </c>
      <c r="G1849" s="41"/>
      <c r="H1849" s="41"/>
      <c r="I1849" s="41"/>
    </row>
    <row r="1850" spans="1:9" ht="13.2" hidden="1">
      <c r="A1850" s="48" t="s">
        <v>148</v>
      </c>
      <c r="B1850" s="48" t="s">
        <v>3861</v>
      </c>
      <c r="C1850" s="48" t="s">
        <v>3727</v>
      </c>
      <c r="D1850" s="48" t="s">
        <v>3740</v>
      </c>
      <c r="E1850" s="45" t="s">
        <v>204</v>
      </c>
      <c r="F1850" s="47">
        <v>21112000</v>
      </c>
      <c r="G1850" s="41"/>
      <c r="H1850" s="41"/>
      <c r="I1850" s="41"/>
    </row>
    <row r="1851" spans="1:9" ht="13.2" hidden="1">
      <c r="A1851" s="48" t="s">
        <v>148</v>
      </c>
      <c r="B1851" s="48" t="s">
        <v>3861</v>
      </c>
      <c r="C1851" s="48" t="s">
        <v>3727</v>
      </c>
      <c r="D1851" s="48" t="s">
        <v>3813</v>
      </c>
      <c r="E1851" s="45" t="s">
        <v>367</v>
      </c>
      <c r="F1851" s="47">
        <v>65000000</v>
      </c>
      <c r="G1851" s="41"/>
      <c r="H1851" s="41"/>
      <c r="I1851" s="41"/>
    </row>
    <row r="1852" spans="1:9" ht="13.2" hidden="1">
      <c r="A1852" s="48" t="s">
        <v>148</v>
      </c>
      <c r="B1852" s="48" t="s">
        <v>3861</v>
      </c>
      <c r="C1852" s="48" t="s">
        <v>3744</v>
      </c>
      <c r="D1852" s="45"/>
      <c r="E1852" s="49" t="s">
        <v>1061</v>
      </c>
      <c r="F1852" s="47">
        <v>320181000</v>
      </c>
      <c r="G1852" s="41"/>
      <c r="H1852" s="41"/>
      <c r="I1852" s="41"/>
    </row>
    <row r="1853" spans="1:9" ht="13.2" hidden="1">
      <c r="A1853" s="48" t="s">
        <v>148</v>
      </c>
      <c r="B1853" s="48" t="s">
        <v>3861</v>
      </c>
      <c r="C1853" s="48" t="s">
        <v>3744</v>
      </c>
      <c r="D1853" s="48" t="s">
        <v>3727</v>
      </c>
      <c r="E1853" s="45" t="s">
        <v>1062</v>
      </c>
      <c r="F1853" s="47">
        <v>320181000</v>
      </c>
      <c r="G1853" s="41"/>
      <c r="H1853" s="41"/>
      <c r="I1853" s="41"/>
    </row>
    <row r="1854" spans="1:9" ht="26.4" hidden="1">
      <c r="A1854" s="48" t="s">
        <v>148</v>
      </c>
      <c r="B1854" s="48" t="s">
        <v>3861</v>
      </c>
      <c r="C1854" s="48" t="s">
        <v>3728</v>
      </c>
      <c r="D1854" s="45"/>
      <c r="E1854" s="50" t="s">
        <v>209</v>
      </c>
      <c r="F1854" s="47">
        <v>156685000</v>
      </c>
      <c r="G1854" s="41"/>
      <c r="H1854" s="41"/>
      <c r="I1854" s="41"/>
    </row>
    <row r="1855" spans="1:9" ht="26.4" hidden="1">
      <c r="A1855" s="48" t="s">
        <v>148</v>
      </c>
      <c r="B1855" s="48" t="s">
        <v>3861</v>
      </c>
      <c r="C1855" s="48" t="s">
        <v>3728</v>
      </c>
      <c r="D1855" s="48" t="s">
        <v>3726</v>
      </c>
      <c r="E1855" s="45" t="s">
        <v>210</v>
      </c>
      <c r="F1855" s="47">
        <v>122735000</v>
      </c>
      <c r="G1855" s="41"/>
      <c r="H1855" s="41"/>
      <c r="I1855" s="41"/>
    </row>
    <row r="1856" spans="1:9" ht="13.2" hidden="1">
      <c r="A1856" s="48" t="s">
        <v>148</v>
      </c>
      <c r="B1856" s="48" t="s">
        <v>3861</v>
      </c>
      <c r="C1856" s="48" t="s">
        <v>3728</v>
      </c>
      <c r="D1856" s="48" t="s">
        <v>3743</v>
      </c>
      <c r="E1856" s="45" t="s">
        <v>1063</v>
      </c>
      <c r="F1856" s="47">
        <v>33950000</v>
      </c>
      <c r="G1856" s="41"/>
      <c r="H1856" s="41"/>
      <c r="I1856" s="41"/>
    </row>
    <row r="1857" spans="1:9" ht="26.4" hidden="1">
      <c r="A1857" s="48" t="s">
        <v>148</v>
      </c>
      <c r="B1857" s="48" t="s">
        <v>3861</v>
      </c>
      <c r="C1857" s="48" t="s">
        <v>3745</v>
      </c>
      <c r="D1857" s="45"/>
      <c r="E1857" s="49" t="s">
        <v>1359</v>
      </c>
      <c r="F1857" s="47">
        <v>11306684000</v>
      </c>
      <c r="G1857" s="41"/>
      <c r="H1857" s="41"/>
      <c r="I1857" s="41"/>
    </row>
    <row r="1858" spans="1:9" ht="13.2" hidden="1">
      <c r="A1858" s="48" t="s">
        <v>148</v>
      </c>
      <c r="B1858" s="48" t="s">
        <v>3861</v>
      </c>
      <c r="C1858" s="48" t="s">
        <v>3745</v>
      </c>
      <c r="D1858" s="48" t="s">
        <v>3726</v>
      </c>
      <c r="E1858" s="45" t="s">
        <v>1360</v>
      </c>
      <c r="F1858" s="47">
        <v>561643000</v>
      </c>
      <c r="G1858" s="41"/>
      <c r="H1858" s="41"/>
      <c r="I1858" s="41"/>
    </row>
    <row r="1859" spans="1:9" ht="13.2" hidden="1">
      <c r="A1859" s="48" t="s">
        <v>148</v>
      </c>
      <c r="B1859" s="48" t="s">
        <v>3861</v>
      </c>
      <c r="C1859" s="48" t="s">
        <v>3745</v>
      </c>
      <c r="D1859" s="48" t="s">
        <v>3744</v>
      </c>
      <c r="E1859" s="45" t="s">
        <v>1361</v>
      </c>
      <c r="F1859" s="47">
        <v>565950000</v>
      </c>
      <c r="G1859" s="41"/>
      <c r="H1859" s="41"/>
      <c r="I1859" s="41"/>
    </row>
    <row r="1860" spans="1:9" ht="13.2" hidden="1">
      <c r="A1860" s="48" t="s">
        <v>148</v>
      </c>
      <c r="B1860" s="48" t="s">
        <v>3861</v>
      </c>
      <c r="C1860" s="48" t="s">
        <v>3745</v>
      </c>
      <c r="D1860" s="48" t="s">
        <v>3804</v>
      </c>
      <c r="E1860" s="45" t="s">
        <v>1362</v>
      </c>
      <c r="F1860" s="47">
        <v>73965000</v>
      </c>
      <c r="G1860" s="41"/>
      <c r="H1860" s="41"/>
      <c r="I1860" s="41"/>
    </row>
    <row r="1861" spans="1:9" ht="13.2" hidden="1">
      <c r="A1861" s="48" t="s">
        <v>148</v>
      </c>
      <c r="B1861" s="48" t="s">
        <v>3861</v>
      </c>
      <c r="C1861" s="48" t="s">
        <v>3745</v>
      </c>
      <c r="D1861" s="48" t="s">
        <v>3743</v>
      </c>
      <c r="E1861" s="45" t="s">
        <v>1363</v>
      </c>
      <c r="F1861" s="47">
        <v>1936276000</v>
      </c>
      <c r="G1861" s="41"/>
      <c r="H1861" s="41"/>
      <c r="I1861" s="41"/>
    </row>
    <row r="1862" spans="1:9" ht="26.4" hidden="1">
      <c r="A1862" s="48" t="s">
        <v>148</v>
      </c>
      <c r="B1862" s="48" t="s">
        <v>3861</v>
      </c>
      <c r="C1862" s="48" t="s">
        <v>3745</v>
      </c>
      <c r="D1862" s="48" t="s">
        <v>3728</v>
      </c>
      <c r="E1862" s="45" t="s">
        <v>1364</v>
      </c>
      <c r="F1862" s="47">
        <v>705960000</v>
      </c>
      <c r="G1862" s="41"/>
      <c r="H1862" s="41"/>
      <c r="I1862" s="41"/>
    </row>
    <row r="1863" spans="1:9" ht="13.2" hidden="1">
      <c r="A1863" s="48" t="s">
        <v>148</v>
      </c>
      <c r="B1863" s="48" t="s">
        <v>3861</v>
      </c>
      <c r="C1863" s="48" t="s">
        <v>3745</v>
      </c>
      <c r="D1863" s="48" t="s">
        <v>3736</v>
      </c>
      <c r="E1863" s="45" t="s">
        <v>1365</v>
      </c>
      <c r="F1863" s="47">
        <v>41622000</v>
      </c>
      <c r="G1863" s="41"/>
      <c r="H1863" s="41"/>
      <c r="I1863" s="41"/>
    </row>
    <row r="1864" spans="1:9" ht="13.2" hidden="1">
      <c r="A1864" s="48" t="s">
        <v>148</v>
      </c>
      <c r="B1864" s="48" t="s">
        <v>3861</v>
      </c>
      <c r="C1864" s="48" t="s">
        <v>3745</v>
      </c>
      <c r="D1864" s="48" t="s">
        <v>3729</v>
      </c>
      <c r="E1864" s="45" t="s">
        <v>1366</v>
      </c>
      <c r="F1864" s="47">
        <v>19460000</v>
      </c>
      <c r="G1864" s="41"/>
      <c r="H1864" s="41"/>
      <c r="I1864" s="41"/>
    </row>
    <row r="1865" spans="1:9" ht="13.2" hidden="1">
      <c r="A1865" s="48" t="s">
        <v>148</v>
      </c>
      <c r="B1865" s="48" t="s">
        <v>3861</v>
      </c>
      <c r="C1865" s="48" t="s">
        <v>3745</v>
      </c>
      <c r="D1865" s="48" t="s">
        <v>3730</v>
      </c>
      <c r="E1865" s="45" t="s">
        <v>1367</v>
      </c>
      <c r="F1865" s="47">
        <v>150326000</v>
      </c>
      <c r="G1865" s="41"/>
      <c r="H1865" s="41"/>
      <c r="I1865" s="41"/>
    </row>
    <row r="1866" spans="1:9" ht="13.2" hidden="1">
      <c r="A1866" s="48" t="s">
        <v>148</v>
      </c>
      <c r="B1866" s="48" t="s">
        <v>3861</v>
      </c>
      <c r="C1866" s="48" t="s">
        <v>3745</v>
      </c>
      <c r="D1866" s="48" t="s">
        <v>3731</v>
      </c>
      <c r="E1866" s="45" t="s">
        <v>1368</v>
      </c>
      <c r="F1866" s="47">
        <v>7196000</v>
      </c>
      <c r="G1866" s="41"/>
      <c r="H1866" s="41"/>
      <c r="I1866" s="41"/>
    </row>
    <row r="1867" spans="1:9" ht="26.4" hidden="1">
      <c r="A1867" s="48" t="s">
        <v>148</v>
      </c>
      <c r="B1867" s="48" t="s">
        <v>3861</v>
      </c>
      <c r="C1867" s="48" t="s">
        <v>3745</v>
      </c>
      <c r="D1867" s="48" t="s">
        <v>3753</v>
      </c>
      <c r="E1867" s="45" t="s">
        <v>1369</v>
      </c>
      <c r="F1867" s="47">
        <v>3017614000</v>
      </c>
      <c r="G1867" s="41"/>
      <c r="H1867" s="41"/>
      <c r="I1867" s="41"/>
    </row>
    <row r="1868" spans="1:9" ht="26.4" hidden="1">
      <c r="A1868" s="48" t="s">
        <v>148</v>
      </c>
      <c r="B1868" s="48" t="s">
        <v>3861</v>
      </c>
      <c r="C1868" s="48" t="s">
        <v>3745</v>
      </c>
      <c r="D1868" s="48" t="s">
        <v>3732</v>
      </c>
      <c r="E1868" s="45" t="s">
        <v>1370</v>
      </c>
      <c r="F1868" s="47">
        <v>113160000</v>
      </c>
      <c r="G1868" s="41"/>
      <c r="H1868" s="41"/>
      <c r="I1868" s="41"/>
    </row>
    <row r="1869" spans="1:9" ht="26.4" hidden="1">
      <c r="A1869" s="48" t="s">
        <v>148</v>
      </c>
      <c r="B1869" s="48" t="s">
        <v>3861</v>
      </c>
      <c r="C1869" s="48" t="s">
        <v>3745</v>
      </c>
      <c r="D1869" s="48" t="s">
        <v>3745</v>
      </c>
      <c r="E1869" s="45" t="s">
        <v>1371</v>
      </c>
      <c r="F1869" s="47">
        <v>221689000</v>
      </c>
      <c r="G1869" s="41"/>
      <c r="H1869" s="41"/>
      <c r="I1869" s="41"/>
    </row>
    <row r="1870" spans="1:9" ht="26.4" hidden="1">
      <c r="A1870" s="48" t="s">
        <v>148</v>
      </c>
      <c r="B1870" s="48" t="s">
        <v>3861</v>
      </c>
      <c r="C1870" s="48" t="s">
        <v>3745</v>
      </c>
      <c r="D1870" s="48" t="s">
        <v>3733</v>
      </c>
      <c r="E1870" s="45" t="s">
        <v>1372</v>
      </c>
      <c r="F1870" s="47">
        <v>3023160000</v>
      </c>
      <c r="G1870" s="41"/>
      <c r="H1870" s="41"/>
      <c r="I1870" s="41"/>
    </row>
    <row r="1871" spans="1:9" ht="13.2" hidden="1">
      <c r="A1871" s="48" t="s">
        <v>148</v>
      </c>
      <c r="B1871" s="48" t="s">
        <v>3861</v>
      </c>
      <c r="C1871" s="48" t="s">
        <v>3745</v>
      </c>
      <c r="D1871" s="48" t="s">
        <v>3734</v>
      </c>
      <c r="E1871" s="45" t="s">
        <v>1373</v>
      </c>
      <c r="F1871" s="47">
        <v>14850000</v>
      </c>
      <c r="G1871" s="41"/>
      <c r="H1871" s="41"/>
      <c r="I1871" s="41"/>
    </row>
    <row r="1872" spans="1:9" ht="13.2" hidden="1">
      <c r="A1872" s="48" t="s">
        <v>148</v>
      </c>
      <c r="B1872" s="48" t="s">
        <v>3861</v>
      </c>
      <c r="C1872" s="48" t="s">
        <v>3745</v>
      </c>
      <c r="D1872" s="48" t="s">
        <v>3806</v>
      </c>
      <c r="E1872" s="45" t="s">
        <v>1374</v>
      </c>
      <c r="F1872" s="47">
        <v>261554000</v>
      </c>
      <c r="G1872" s="41"/>
      <c r="H1872" s="41"/>
      <c r="I1872" s="41"/>
    </row>
    <row r="1873" spans="1:9" ht="13.2" hidden="1">
      <c r="A1873" s="48" t="s">
        <v>148</v>
      </c>
      <c r="B1873" s="48" t="s">
        <v>3861</v>
      </c>
      <c r="C1873" s="48" t="s">
        <v>3745</v>
      </c>
      <c r="D1873" s="48" t="s">
        <v>3738</v>
      </c>
      <c r="E1873" s="45" t="s">
        <v>1375</v>
      </c>
      <c r="F1873" s="47">
        <v>15392000</v>
      </c>
      <c r="G1873" s="41"/>
      <c r="H1873" s="41"/>
      <c r="I1873" s="41"/>
    </row>
    <row r="1874" spans="1:9" ht="13.2" hidden="1">
      <c r="A1874" s="48" t="s">
        <v>148</v>
      </c>
      <c r="B1874" s="48" t="s">
        <v>3861</v>
      </c>
      <c r="C1874" s="48" t="s">
        <v>3745</v>
      </c>
      <c r="D1874" s="48" t="s">
        <v>3756</v>
      </c>
      <c r="E1874" s="45" t="s">
        <v>1376</v>
      </c>
      <c r="F1874" s="47">
        <v>161963000</v>
      </c>
      <c r="G1874" s="41"/>
      <c r="H1874" s="41"/>
      <c r="I1874" s="41"/>
    </row>
    <row r="1875" spans="1:9" ht="13.2" hidden="1">
      <c r="A1875" s="48" t="s">
        <v>148</v>
      </c>
      <c r="B1875" s="48" t="s">
        <v>3861</v>
      </c>
      <c r="C1875" s="48" t="s">
        <v>3745</v>
      </c>
      <c r="D1875" s="48" t="s">
        <v>3739</v>
      </c>
      <c r="E1875" s="45" t="s">
        <v>1377</v>
      </c>
      <c r="F1875" s="47">
        <v>355848000</v>
      </c>
      <c r="G1875" s="41"/>
      <c r="H1875" s="41"/>
      <c r="I1875" s="41"/>
    </row>
    <row r="1876" spans="1:9" ht="13.2" hidden="1">
      <c r="A1876" s="48" t="s">
        <v>148</v>
      </c>
      <c r="B1876" s="48" t="s">
        <v>3861</v>
      </c>
      <c r="C1876" s="48" t="s">
        <v>3745</v>
      </c>
      <c r="D1876" s="48" t="s">
        <v>3808</v>
      </c>
      <c r="E1876" s="45" t="s">
        <v>1378</v>
      </c>
      <c r="F1876" s="47">
        <v>59056000</v>
      </c>
      <c r="G1876" s="41"/>
      <c r="H1876" s="41"/>
      <c r="I1876" s="41"/>
    </row>
    <row r="1877" spans="1:9" ht="26.4" hidden="1">
      <c r="A1877" s="48" t="s">
        <v>148</v>
      </c>
      <c r="B1877" s="48" t="s">
        <v>3861</v>
      </c>
      <c r="C1877" s="48" t="s">
        <v>3733</v>
      </c>
      <c r="D1877" s="45"/>
      <c r="E1877" s="49" t="s">
        <v>1246</v>
      </c>
      <c r="F1877" s="47">
        <v>25000000</v>
      </c>
      <c r="G1877" s="41"/>
      <c r="H1877" s="41"/>
      <c r="I1877" s="41"/>
    </row>
    <row r="1878" spans="1:9" ht="26.4" hidden="1">
      <c r="A1878" s="48" t="s">
        <v>148</v>
      </c>
      <c r="B1878" s="48" t="s">
        <v>3861</v>
      </c>
      <c r="C1878" s="48" t="s">
        <v>3733</v>
      </c>
      <c r="D1878" s="48" t="s">
        <v>3776</v>
      </c>
      <c r="E1878" s="45" t="s">
        <v>1379</v>
      </c>
      <c r="F1878" s="47">
        <v>25000000</v>
      </c>
      <c r="G1878" s="41"/>
      <c r="H1878" s="41"/>
      <c r="I1878" s="41"/>
    </row>
    <row r="1879" spans="1:9" ht="26.4" hidden="1">
      <c r="A1879" s="48" t="s">
        <v>148</v>
      </c>
      <c r="B1879" s="48" t="s">
        <v>3862</v>
      </c>
      <c r="C1879" s="45"/>
      <c r="D1879" s="45"/>
      <c r="E1879" s="46" t="s">
        <v>97</v>
      </c>
      <c r="F1879" s="47">
        <v>37226646000</v>
      </c>
      <c r="G1879" s="41"/>
      <c r="H1879" s="41"/>
      <c r="I1879" s="41"/>
    </row>
    <row r="1880" spans="1:9" ht="13.2" hidden="1">
      <c r="A1880" s="48" t="s">
        <v>148</v>
      </c>
      <c r="B1880" s="48" t="s">
        <v>3862</v>
      </c>
      <c r="C1880" s="48" t="s">
        <v>3726</v>
      </c>
      <c r="D1880" s="45"/>
      <c r="E1880" s="49" t="s">
        <v>187</v>
      </c>
      <c r="F1880" s="47">
        <v>25760000000</v>
      </c>
      <c r="G1880" s="41"/>
      <c r="H1880" s="41"/>
      <c r="I1880" s="41"/>
    </row>
    <row r="1881" spans="1:9" ht="13.2" hidden="1">
      <c r="A1881" s="48" t="s">
        <v>148</v>
      </c>
      <c r="B1881" s="48" t="s">
        <v>3862</v>
      </c>
      <c r="C1881" s="48" t="s">
        <v>3726</v>
      </c>
      <c r="D1881" s="48" t="s">
        <v>3726</v>
      </c>
      <c r="E1881" s="45" t="s">
        <v>188</v>
      </c>
      <c r="F1881" s="47">
        <v>75000000</v>
      </c>
      <c r="G1881" s="41"/>
      <c r="H1881" s="41"/>
      <c r="I1881" s="41"/>
    </row>
    <row r="1882" spans="1:9" ht="26.4" hidden="1">
      <c r="A1882" s="48" t="s">
        <v>148</v>
      </c>
      <c r="B1882" s="48" t="s">
        <v>3862</v>
      </c>
      <c r="C1882" s="48" t="s">
        <v>3726</v>
      </c>
      <c r="D1882" s="48" t="s">
        <v>3727</v>
      </c>
      <c r="E1882" s="45" t="s">
        <v>189</v>
      </c>
      <c r="F1882" s="47">
        <v>25000000000</v>
      </c>
      <c r="G1882" s="41"/>
      <c r="H1882" s="41"/>
      <c r="I1882" s="41"/>
    </row>
    <row r="1883" spans="1:9" ht="13.2" hidden="1">
      <c r="A1883" s="48" t="s">
        <v>148</v>
      </c>
      <c r="B1883" s="48" t="s">
        <v>3862</v>
      </c>
      <c r="C1883" s="48" t="s">
        <v>3726</v>
      </c>
      <c r="D1883" s="48" t="s">
        <v>3805</v>
      </c>
      <c r="E1883" s="45" t="s">
        <v>362</v>
      </c>
      <c r="F1883" s="47">
        <v>270000000</v>
      </c>
      <c r="G1883" s="41"/>
      <c r="H1883" s="41"/>
      <c r="I1883" s="41"/>
    </row>
    <row r="1884" spans="1:9" ht="13.2" hidden="1">
      <c r="A1884" s="48" t="s">
        <v>148</v>
      </c>
      <c r="B1884" s="48" t="s">
        <v>3862</v>
      </c>
      <c r="C1884" s="48" t="s">
        <v>3726</v>
      </c>
      <c r="D1884" s="48" t="s">
        <v>3729</v>
      </c>
      <c r="E1884" s="45" t="s">
        <v>191</v>
      </c>
      <c r="F1884" s="47">
        <v>75000000</v>
      </c>
      <c r="G1884" s="41"/>
      <c r="H1884" s="41"/>
      <c r="I1884" s="41"/>
    </row>
    <row r="1885" spans="1:9" ht="26.4" hidden="1">
      <c r="A1885" s="48" t="s">
        <v>148</v>
      </c>
      <c r="B1885" s="48" t="s">
        <v>3862</v>
      </c>
      <c r="C1885" s="48" t="s">
        <v>3726</v>
      </c>
      <c r="D1885" s="48" t="s">
        <v>3745</v>
      </c>
      <c r="E1885" s="45" t="s">
        <v>363</v>
      </c>
      <c r="F1885" s="47">
        <v>5000000</v>
      </c>
      <c r="G1885" s="41"/>
      <c r="H1885" s="41"/>
      <c r="I1885" s="41"/>
    </row>
    <row r="1886" spans="1:9" ht="13.2" hidden="1">
      <c r="A1886" s="48" t="s">
        <v>148</v>
      </c>
      <c r="B1886" s="48" t="s">
        <v>3862</v>
      </c>
      <c r="C1886" s="48" t="s">
        <v>3726</v>
      </c>
      <c r="D1886" s="48" t="s">
        <v>3733</v>
      </c>
      <c r="E1886" s="45" t="s">
        <v>195</v>
      </c>
      <c r="F1886" s="47">
        <v>185000000</v>
      </c>
      <c r="G1886" s="41"/>
      <c r="H1886" s="41"/>
      <c r="I1886" s="41"/>
    </row>
    <row r="1887" spans="1:9" ht="26.4" hidden="1">
      <c r="A1887" s="48" t="s">
        <v>148</v>
      </c>
      <c r="B1887" s="48" t="s">
        <v>3862</v>
      </c>
      <c r="C1887" s="48" t="s">
        <v>3726</v>
      </c>
      <c r="D1887" s="48" t="s">
        <v>3734</v>
      </c>
      <c r="E1887" s="45" t="s">
        <v>196</v>
      </c>
      <c r="F1887" s="47">
        <v>150000000</v>
      </c>
      <c r="G1887" s="41"/>
      <c r="H1887" s="41"/>
      <c r="I1887" s="41"/>
    </row>
    <row r="1888" spans="1:9" ht="26.4" hidden="1">
      <c r="A1888" s="48" t="s">
        <v>148</v>
      </c>
      <c r="B1888" s="48" t="s">
        <v>3862</v>
      </c>
      <c r="C1888" s="48" t="s">
        <v>3727</v>
      </c>
      <c r="D1888" s="45"/>
      <c r="E1888" s="49" t="s">
        <v>198</v>
      </c>
      <c r="F1888" s="47">
        <v>2044350000</v>
      </c>
      <c r="G1888" s="41"/>
      <c r="H1888" s="41"/>
      <c r="I1888" s="41"/>
    </row>
    <row r="1889" spans="1:9" ht="13.2" hidden="1">
      <c r="A1889" s="48" t="s">
        <v>148</v>
      </c>
      <c r="B1889" s="48" t="s">
        <v>3862</v>
      </c>
      <c r="C1889" s="48" t="s">
        <v>3727</v>
      </c>
      <c r="D1889" s="48" t="s">
        <v>3743</v>
      </c>
      <c r="E1889" s="45" t="s">
        <v>477</v>
      </c>
      <c r="F1889" s="47">
        <v>860000000</v>
      </c>
      <c r="G1889" s="41"/>
      <c r="H1889" s="41"/>
      <c r="I1889" s="41"/>
    </row>
    <row r="1890" spans="1:9" ht="13.2" hidden="1">
      <c r="A1890" s="48" t="s">
        <v>148</v>
      </c>
      <c r="B1890" s="48" t="s">
        <v>3862</v>
      </c>
      <c r="C1890" s="48" t="s">
        <v>3727</v>
      </c>
      <c r="D1890" s="48" t="s">
        <v>3735</v>
      </c>
      <c r="E1890" s="45" t="s">
        <v>199</v>
      </c>
      <c r="F1890" s="47">
        <v>122550000</v>
      </c>
      <c r="G1890" s="41"/>
      <c r="H1890" s="41"/>
      <c r="I1890" s="41"/>
    </row>
    <row r="1891" spans="1:9" ht="13.2" hidden="1">
      <c r="A1891" s="48" t="s">
        <v>148</v>
      </c>
      <c r="B1891" s="48" t="s">
        <v>3862</v>
      </c>
      <c r="C1891" s="48" t="s">
        <v>3727</v>
      </c>
      <c r="D1891" s="48" t="s">
        <v>3736</v>
      </c>
      <c r="E1891" s="45" t="s">
        <v>200</v>
      </c>
      <c r="F1891" s="47">
        <v>84900000</v>
      </c>
      <c r="G1891" s="41"/>
      <c r="H1891" s="41"/>
      <c r="I1891" s="41"/>
    </row>
    <row r="1892" spans="1:9" ht="13.2" hidden="1">
      <c r="A1892" s="48" t="s">
        <v>148</v>
      </c>
      <c r="B1892" s="48" t="s">
        <v>3862</v>
      </c>
      <c r="C1892" s="48" t="s">
        <v>3727</v>
      </c>
      <c r="D1892" s="48" t="s">
        <v>3730</v>
      </c>
      <c r="E1892" s="45" t="s">
        <v>478</v>
      </c>
      <c r="F1892" s="47">
        <v>337750000</v>
      </c>
      <c r="G1892" s="41"/>
      <c r="H1892" s="41"/>
      <c r="I1892" s="41"/>
    </row>
    <row r="1893" spans="1:9" ht="13.2" hidden="1">
      <c r="A1893" s="48" t="s">
        <v>148</v>
      </c>
      <c r="B1893" s="48" t="s">
        <v>3862</v>
      </c>
      <c r="C1893" s="48" t="s">
        <v>3727</v>
      </c>
      <c r="D1893" s="48" t="s">
        <v>3737</v>
      </c>
      <c r="E1893" s="45" t="s">
        <v>201</v>
      </c>
      <c r="F1893" s="47">
        <v>284150000</v>
      </c>
      <c r="G1893" s="41"/>
      <c r="H1893" s="41"/>
      <c r="I1893" s="41"/>
    </row>
    <row r="1894" spans="1:9" ht="26.4" hidden="1">
      <c r="A1894" s="48" t="s">
        <v>148</v>
      </c>
      <c r="B1894" s="48" t="s">
        <v>3862</v>
      </c>
      <c r="C1894" s="48" t="s">
        <v>3727</v>
      </c>
      <c r="D1894" s="48" t="s">
        <v>3738</v>
      </c>
      <c r="E1894" s="45" t="s">
        <v>202</v>
      </c>
      <c r="F1894" s="47">
        <v>160000000</v>
      </c>
      <c r="G1894" s="41"/>
      <c r="H1894" s="41"/>
      <c r="I1894" s="41"/>
    </row>
    <row r="1895" spans="1:9" ht="26.4" hidden="1">
      <c r="A1895" s="48" t="s">
        <v>148</v>
      </c>
      <c r="B1895" s="48" t="s">
        <v>3862</v>
      </c>
      <c r="C1895" s="48" t="s">
        <v>3727</v>
      </c>
      <c r="D1895" s="48" t="s">
        <v>3739</v>
      </c>
      <c r="E1895" s="45" t="s">
        <v>203</v>
      </c>
      <c r="F1895" s="47">
        <v>145000000</v>
      </c>
      <c r="G1895" s="41"/>
      <c r="H1895" s="41"/>
      <c r="I1895" s="41"/>
    </row>
    <row r="1896" spans="1:9" ht="26.4" hidden="1">
      <c r="A1896" s="48" t="s">
        <v>148</v>
      </c>
      <c r="B1896" s="48" t="s">
        <v>3862</v>
      </c>
      <c r="C1896" s="48" t="s">
        <v>3727</v>
      </c>
      <c r="D1896" s="48" t="s">
        <v>3820</v>
      </c>
      <c r="E1896" s="45" t="s">
        <v>1380</v>
      </c>
      <c r="F1896" s="47">
        <v>50000000</v>
      </c>
      <c r="G1896" s="41"/>
      <c r="H1896" s="41"/>
      <c r="I1896" s="41"/>
    </row>
    <row r="1897" spans="1:9" ht="26.4" hidden="1">
      <c r="A1897" s="48" t="s">
        <v>148</v>
      </c>
      <c r="B1897" s="48" t="s">
        <v>3862</v>
      </c>
      <c r="C1897" s="48" t="s">
        <v>3743</v>
      </c>
      <c r="D1897" s="45"/>
      <c r="E1897" s="49" t="s">
        <v>207</v>
      </c>
      <c r="F1897" s="47">
        <v>310000000</v>
      </c>
      <c r="G1897" s="41"/>
      <c r="H1897" s="41"/>
      <c r="I1897" s="41"/>
    </row>
    <row r="1898" spans="1:9" ht="13.2" hidden="1">
      <c r="A1898" s="48" t="s">
        <v>148</v>
      </c>
      <c r="B1898" s="48" t="s">
        <v>3862</v>
      </c>
      <c r="C1898" s="48" t="s">
        <v>3743</v>
      </c>
      <c r="D1898" s="48" t="s">
        <v>3726</v>
      </c>
      <c r="E1898" s="45" t="s">
        <v>369</v>
      </c>
      <c r="F1898" s="47">
        <v>110000000</v>
      </c>
      <c r="G1898" s="41"/>
      <c r="H1898" s="41"/>
      <c r="I1898" s="41"/>
    </row>
    <row r="1899" spans="1:9" ht="13.2" hidden="1">
      <c r="A1899" s="48" t="s">
        <v>148</v>
      </c>
      <c r="B1899" s="48" t="s">
        <v>3862</v>
      </c>
      <c r="C1899" s="48" t="s">
        <v>3743</v>
      </c>
      <c r="D1899" s="48" t="s">
        <v>3804</v>
      </c>
      <c r="E1899" s="45" t="s">
        <v>855</v>
      </c>
      <c r="F1899" s="47">
        <v>200000000</v>
      </c>
      <c r="G1899" s="41"/>
      <c r="H1899" s="41"/>
      <c r="I1899" s="41"/>
    </row>
    <row r="1900" spans="1:9" ht="26.4" hidden="1">
      <c r="A1900" s="48" t="s">
        <v>148</v>
      </c>
      <c r="B1900" s="48" t="s">
        <v>3862</v>
      </c>
      <c r="C1900" s="48" t="s">
        <v>3728</v>
      </c>
      <c r="D1900" s="45"/>
      <c r="E1900" s="50" t="s">
        <v>209</v>
      </c>
      <c r="F1900" s="47">
        <v>545251500</v>
      </c>
      <c r="G1900" s="41"/>
      <c r="H1900" s="41"/>
      <c r="I1900" s="41"/>
    </row>
    <row r="1901" spans="1:9" ht="26.4" hidden="1">
      <c r="A1901" s="48" t="s">
        <v>148</v>
      </c>
      <c r="B1901" s="48" t="s">
        <v>3862</v>
      </c>
      <c r="C1901" s="48" t="s">
        <v>3728</v>
      </c>
      <c r="D1901" s="48" t="s">
        <v>3726</v>
      </c>
      <c r="E1901" s="45" t="s">
        <v>210</v>
      </c>
      <c r="F1901" s="47">
        <v>200000000</v>
      </c>
      <c r="G1901" s="41"/>
      <c r="H1901" s="41"/>
      <c r="I1901" s="41"/>
    </row>
    <row r="1902" spans="1:9" ht="13.2" hidden="1">
      <c r="A1902" s="48" t="s">
        <v>148</v>
      </c>
      <c r="B1902" s="48" t="s">
        <v>3862</v>
      </c>
      <c r="C1902" s="48" t="s">
        <v>3728</v>
      </c>
      <c r="D1902" s="48" t="s">
        <v>3727</v>
      </c>
      <c r="E1902" s="45" t="s">
        <v>370</v>
      </c>
      <c r="F1902" s="47">
        <v>15558800</v>
      </c>
      <c r="G1902" s="41"/>
      <c r="H1902" s="41"/>
      <c r="I1902" s="41"/>
    </row>
    <row r="1903" spans="1:9" ht="13.2" hidden="1">
      <c r="A1903" s="48" t="s">
        <v>148</v>
      </c>
      <c r="B1903" s="48" t="s">
        <v>3862</v>
      </c>
      <c r="C1903" s="48" t="s">
        <v>3728</v>
      </c>
      <c r="D1903" s="48" t="s">
        <v>3804</v>
      </c>
      <c r="E1903" s="45" t="s">
        <v>371</v>
      </c>
      <c r="F1903" s="47">
        <v>15000000</v>
      </c>
      <c r="G1903" s="41"/>
      <c r="H1903" s="41"/>
      <c r="I1903" s="41"/>
    </row>
    <row r="1904" spans="1:9" ht="13.2" hidden="1">
      <c r="A1904" s="48" t="s">
        <v>148</v>
      </c>
      <c r="B1904" s="48" t="s">
        <v>3862</v>
      </c>
      <c r="C1904" s="48" t="s">
        <v>3728</v>
      </c>
      <c r="D1904" s="48" t="s">
        <v>3743</v>
      </c>
      <c r="E1904" s="45" t="s">
        <v>1063</v>
      </c>
      <c r="F1904" s="47">
        <v>30000000</v>
      </c>
      <c r="G1904" s="41"/>
      <c r="H1904" s="41"/>
      <c r="I1904" s="41"/>
    </row>
    <row r="1905" spans="1:9" ht="13.2" hidden="1">
      <c r="A1905" s="48" t="s">
        <v>148</v>
      </c>
      <c r="B1905" s="48" t="s">
        <v>3862</v>
      </c>
      <c r="C1905" s="48" t="s">
        <v>3728</v>
      </c>
      <c r="D1905" s="48" t="s">
        <v>3745</v>
      </c>
      <c r="E1905" s="45" t="s">
        <v>1381</v>
      </c>
      <c r="F1905" s="47">
        <v>222801700</v>
      </c>
      <c r="G1905" s="41"/>
      <c r="H1905" s="41"/>
      <c r="I1905" s="41"/>
    </row>
    <row r="1906" spans="1:9" ht="13.2" hidden="1">
      <c r="A1906" s="48" t="s">
        <v>148</v>
      </c>
      <c r="B1906" s="48" t="s">
        <v>3862</v>
      </c>
      <c r="C1906" s="48" t="s">
        <v>3728</v>
      </c>
      <c r="D1906" s="48" t="s">
        <v>3752</v>
      </c>
      <c r="E1906" s="45" t="s">
        <v>1382</v>
      </c>
      <c r="F1906" s="47">
        <v>61891000</v>
      </c>
      <c r="G1906" s="41"/>
      <c r="H1906" s="41"/>
      <c r="I1906" s="41"/>
    </row>
    <row r="1907" spans="1:9" ht="26.4" hidden="1">
      <c r="A1907" s="48" t="s">
        <v>148</v>
      </c>
      <c r="B1907" s="48" t="s">
        <v>3862</v>
      </c>
      <c r="C1907" s="48" t="s">
        <v>3733</v>
      </c>
      <c r="D1907" s="45"/>
      <c r="E1907" s="49" t="s">
        <v>1246</v>
      </c>
      <c r="F1907" s="47">
        <v>7734019000</v>
      </c>
      <c r="G1907" s="41"/>
      <c r="H1907" s="41"/>
      <c r="I1907" s="41"/>
    </row>
    <row r="1908" spans="1:9" ht="13.2" hidden="1">
      <c r="A1908" s="48" t="s">
        <v>148</v>
      </c>
      <c r="B1908" s="48" t="s">
        <v>3862</v>
      </c>
      <c r="C1908" s="48" t="s">
        <v>3733</v>
      </c>
      <c r="D1908" s="48" t="s">
        <v>3727</v>
      </c>
      <c r="E1908" s="45" t="s">
        <v>1247</v>
      </c>
      <c r="F1908" s="47">
        <v>121690500</v>
      </c>
      <c r="G1908" s="41"/>
      <c r="H1908" s="41"/>
      <c r="I1908" s="41"/>
    </row>
    <row r="1909" spans="1:9" ht="26.4" hidden="1">
      <c r="A1909" s="48" t="s">
        <v>148</v>
      </c>
      <c r="B1909" s="48" t="s">
        <v>3862</v>
      </c>
      <c r="C1909" s="48" t="s">
        <v>3733</v>
      </c>
      <c r="D1909" s="48" t="s">
        <v>3744</v>
      </c>
      <c r="E1909" s="45" t="s">
        <v>1383</v>
      </c>
      <c r="F1909" s="47">
        <v>88268000</v>
      </c>
      <c r="G1909" s="41"/>
      <c r="H1909" s="41"/>
      <c r="I1909" s="41"/>
    </row>
    <row r="1910" spans="1:9" ht="13.2" hidden="1">
      <c r="A1910" s="48" t="s">
        <v>148</v>
      </c>
      <c r="B1910" s="48" t="s">
        <v>3862</v>
      </c>
      <c r="C1910" s="48" t="s">
        <v>3733</v>
      </c>
      <c r="D1910" s="48" t="s">
        <v>3728</v>
      </c>
      <c r="E1910" s="45" t="s">
        <v>1384</v>
      </c>
      <c r="F1910" s="47">
        <v>143200000</v>
      </c>
      <c r="G1910" s="41"/>
      <c r="H1910" s="41"/>
      <c r="I1910" s="41"/>
    </row>
    <row r="1911" spans="1:9" ht="26.4" hidden="1">
      <c r="A1911" s="48" t="s">
        <v>148</v>
      </c>
      <c r="B1911" s="48" t="s">
        <v>3862</v>
      </c>
      <c r="C1911" s="48" t="s">
        <v>3733</v>
      </c>
      <c r="D1911" s="48" t="s">
        <v>3735</v>
      </c>
      <c r="E1911" s="51" t="s">
        <v>1385</v>
      </c>
      <c r="F1911" s="47">
        <v>33000000</v>
      </c>
      <c r="G1911" s="41"/>
      <c r="H1911" s="41"/>
      <c r="I1911" s="41"/>
    </row>
    <row r="1912" spans="1:9" ht="13.2" hidden="1">
      <c r="A1912" s="48" t="s">
        <v>148</v>
      </c>
      <c r="B1912" s="48" t="s">
        <v>3862</v>
      </c>
      <c r="C1912" s="48" t="s">
        <v>3733</v>
      </c>
      <c r="D1912" s="48" t="s">
        <v>3805</v>
      </c>
      <c r="E1912" s="45" t="s">
        <v>1386</v>
      </c>
      <c r="F1912" s="47">
        <v>398528000</v>
      </c>
      <c r="G1912" s="41"/>
      <c r="H1912" s="41"/>
      <c r="I1912" s="41"/>
    </row>
    <row r="1913" spans="1:9" ht="13.2" hidden="1">
      <c r="A1913" s="48" t="s">
        <v>148</v>
      </c>
      <c r="B1913" s="48" t="s">
        <v>3862</v>
      </c>
      <c r="C1913" s="48" t="s">
        <v>3733</v>
      </c>
      <c r="D1913" s="48" t="s">
        <v>3736</v>
      </c>
      <c r="E1913" s="45" t="s">
        <v>1387</v>
      </c>
      <c r="F1913" s="47">
        <v>33000000</v>
      </c>
      <c r="G1913" s="41"/>
      <c r="H1913" s="41"/>
      <c r="I1913" s="41"/>
    </row>
    <row r="1914" spans="1:9" ht="13.2" hidden="1">
      <c r="A1914" s="48" t="s">
        <v>148</v>
      </c>
      <c r="B1914" s="48" t="s">
        <v>3862</v>
      </c>
      <c r="C1914" s="48" t="s">
        <v>3733</v>
      </c>
      <c r="D1914" s="48" t="s">
        <v>3729</v>
      </c>
      <c r="E1914" s="45" t="s">
        <v>1388</v>
      </c>
      <c r="F1914" s="47">
        <v>364493000</v>
      </c>
      <c r="G1914" s="41"/>
      <c r="H1914" s="41"/>
      <c r="I1914" s="41"/>
    </row>
    <row r="1915" spans="1:9" ht="26.4" hidden="1">
      <c r="A1915" s="48" t="s">
        <v>148</v>
      </c>
      <c r="B1915" s="48" t="s">
        <v>3862</v>
      </c>
      <c r="C1915" s="48" t="s">
        <v>3733</v>
      </c>
      <c r="D1915" s="48" t="s">
        <v>3731</v>
      </c>
      <c r="E1915" s="45" t="s">
        <v>1389</v>
      </c>
      <c r="F1915" s="47">
        <v>150000000</v>
      </c>
      <c r="G1915" s="41"/>
      <c r="H1915" s="41"/>
      <c r="I1915" s="41"/>
    </row>
    <row r="1916" spans="1:9" ht="13.2" hidden="1">
      <c r="A1916" s="48" t="s">
        <v>148</v>
      </c>
      <c r="B1916" s="48" t="s">
        <v>3862</v>
      </c>
      <c r="C1916" s="48" t="s">
        <v>3733</v>
      </c>
      <c r="D1916" s="48" t="s">
        <v>3753</v>
      </c>
      <c r="E1916" s="45" t="s">
        <v>1390</v>
      </c>
      <c r="F1916" s="47">
        <v>180000000</v>
      </c>
      <c r="G1916" s="41"/>
      <c r="H1916" s="41"/>
      <c r="I1916" s="41"/>
    </row>
    <row r="1917" spans="1:9" ht="13.2" hidden="1">
      <c r="A1917" s="48" t="s">
        <v>148</v>
      </c>
      <c r="B1917" s="48" t="s">
        <v>3862</v>
      </c>
      <c r="C1917" s="48" t="s">
        <v>3733</v>
      </c>
      <c r="D1917" s="48" t="s">
        <v>3732</v>
      </c>
      <c r="E1917" s="45" t="s">
        <v>1391</v>
      </c>
      <c r="F1917" s="47">
        <v>70000000</v>
      </c>
      <c r="G1917" s="41"/>
      <c r="H1917" s="41"/>
      <c r="I1917" s="41"/>
    </row>
    <row r="1918" spans="1:9" ht="13.2" hidden="1">
      <c r="A1918" s="48" t="s">
        <v>148</v>
      </c>
      <c r="B1918" s="48" t="s">
        <v>3862</v>
      </c>
      <c r="C1918" s="48" t="s">
        <v>3733</v>
      </c>
      <c r="D1918" s="48" t="s">
        <v>3745</v>
      </c>
      <c r="E1918" s="45" t="s">
        <v>1392</v>
      </c>
      <c r="F1918" s="47">
        <v>142059500</v>
      </c>
      <c r="G1918" s="41"/>
      <c r="H1918" s="41"/>
      <c r="I1918" s="41"/>
    </row>
    <row r="1919" spans="1:9" ht="13.2" hidden="1">
      <c r="A1919" s="48" t="s">
        <v>148</v>
      </c>
      <c r="B1919" s="48" t="s">
        <v>3862</v>
      </c>
      <c r="C1919" s="48" t="s">
        <v>3733</v>
      </c>
      <c r="D1919" s="48" t="s">
        <v>3752</v>
      </c>
      <c r="E1919" s="45" t="s">
        <v>1393</v>
      </c>
      <c r="F1919" s="47">
        <v>239303900</v>
      </c>
      <c r="G1919" s="41"/>
      <c r="H1919" s="41"/>
      <c r="I1919" s="41"/>
    </row>
    <row r="1920" spans="1:9" ht="13.2" hidden="1">
      <c r="A1920" s="48" t="s">
        <v>148</v>
      </c>
      <c r="B1920" s="48" t="s">
        <v>3862</v>
      </c>
      <c r="C1920" s="48" t="s">
        <v>3733</v>
      </c>
      <c r="D1920" s="48" t="s">
        <v>3806</v>
      </c>
      <c r="E1920" s="45" t="s">
        <v>1394</v>
      </c>
      <c r="F1920" s="47">
        <v>70000000</v>
      </c>
      <c r="G1920" s="41"/>
      <c r="H1920" s="41"/>
      <c r="I1920" s="41"/>
    </row>
    <row r="1921" spans="1:9" ht="13.2" hidden="1">
      <c r="A1921" s="48" t="s">
        <v>148</v>
      </c>
      <c r="B1921" s="48" t="s">
        <v>3862</v>
      </c>
      <c r="C1921" s="48" t="s">
        <v>3733</v>
      </c>
      <c r="D1921" s="48" t="s">
        <v>3755</v>
      </c>
      <c r="E1921" s="45" t="s">
        <v>1395</v>
      </c>
      <c r="F1921" s="47">
        <v>68200000</v>
      </c>
      <c r="G1921" s="41"/>
      <c r="H1921" s="41"/>
      <c r="I1921" s="41"/>
    </row>
    <row r="1922" spans="1:9" ht="13.2" hidden="1">
      <c r="A1922" s="48" t="s">
        <v>148</v>
      </c>
      <c r="B1922" s="48" t="s">
        <v>3862</v>
      </c>
      <c r="C1922" s="48" t="s">
        <v>3733</v>
      </c>
      <c r="D1922" s="48" t="s">
        <v>3738</v>
      </c>
      <c r="E1922" s="45" t="s">
        <v>1396</v>
      </c>
      <c r="F1922" s="47">
        <v>35000000</v>
      </c>
      <c r="G1922" s="41"/>
      <c r="H1922" s="41"/>
      <c r="I1922" s="41"/>
    </row>
    <row r="1923" spans="1:9" ht="13.2" hidden="1">
      <c r="A1923" s="48" t="s">
        <v>148</v>
      </c>
      <c r="B1923" s="48" t="s">
        <v>3862</v>
      </c>
      <c r="C1923" s="48" t="s">
        <v>3733</v>
      </c>
      <c r="D1923" s="48" t="s">
        <v>3756</v>
      </c>
      <c r="E1923" s="45" t="s">
        <v>1397</v>
      </c>
      <c r="F1923" s="47">
        <v>437710500</v>
      </c>
      <c r="G1923" s="41"/>
      <c r="H1923" s="41"/>
      <c r="I1923" s="41"/>
    </row>
    <row r="1924" spans="1:9" ht="26.4" hidden="1">
      <c r="A1924" s="48" t="s">
        <v>148</v>
      </c>
      <c r="B1924" s="48" t="s">
        <v>3862</v>
      </c>
      <c r="C1924" s="48" t="s">
        <v>3733</v>
      </c>
      <c r="D1924" s="48" t="s">
        <v>3739</v>
      </c>
      <c r="E1924" s="45" t="s">
        <v>1398</v>
      </c>
      <c r="F1924" s="47">
        <v>33000000</v>
      </c>
      <c r="G1924" s="41"/>
      <c r="H1924" s="41"/>
      <c r="I1924" s="41"/>
    </row>
    <row r="1925" spans="1:9" ht="13.2" hidden="1">
      <c r="A1925" s="48" t="s">
        <v>148</v>
      </c>
      <c r="B1925" s="48" t="s">
        <v>3862</v>
      </c>
      <c r="C1925" s="48" t="s">
        <v>3733</v>
      </c>
      <c r="D1925" s="48" t="s">
        <v>3808</v>
      </c>
      <c r="E1925" s="45" t="s">
        <v>1399</v>
      </c>
      <c r="F1925" s="47">
        <v>160000000</v>
      </c>
      <c r="G1925" s="41"/>
      <c r="H1925" s="41"/>
      <c r="I1925" s="41"/>
    </row>
    <row r="1926" spans="1:9" ht="13.2" hidden="1">
      <c r="A1926" s="48" t="s">
        <v>148</v>
      </c>
      <c r="B1926" s="48" t="s">
        <v>3862</v>
      </c>
      <c r="C1926" s="48" t="s">
        <v>3733</v>
      </c>
      <c r="D1926" s="48" t="s">
        <v>3757</v>
      </c>
      <c r="E1926" s="45" t="s">
        <v>1400</v>
      </c>
      <c r="F1926" s="47">
        <v>72750000</v>
      </c>
      <c r="G1926" s="41"/>
      <c r="H1926" s="41"/>
      <c r="I1926" s="41"/>
    </row>
    <row r="1927" spans="1:9" ht="13.2" hidden="1">
      <c r="A1927" s="48" t="s">
        <v>148</v>
      </c>
      <c r="B1927" s="48" t="s">
        <v>3862</v>
      </c>
      <c r="C1927" s="48" t="s">
        <v>3733</v>
      </c>
      <c r="D1927" s="48" t="s">
        <v>3813</v>
      </c>
      <c r="E1927" s="45" t="s">
        <v>1401</v>
      </c>
      <c r="F1927" s="47">
        <v>60000000</v>
      </c>
      <c r="G1927" s="41"/>
      <c r="H1927" s="41"/>
      <c r="I1927" s="41"/>
    </row>
    <row r="1928" spans="1:9" ht="26.4" hidden="1">
      <c r="A1928" s="48" t="s">
        <v>148</v>
      </c>
      <c r="B1928" s="48" t="s">
        <v>3862</v>
      </c>
      <c r="C1928" s="48" t="s">
        <v>3733</v>
      </c>
      <c r="D1928" s="48" t="s">
        <v>3758</v>
      </c>
      <c r="E1928" s="45" t="s">
        <v>1402</v>
      </c>
      <c r="F1928" s="47">
        <v>250000000</v>
      </c>
      <c r="G1928" s="41"/>
      <c r="H1928" s="41"/>
      <c r="I1928" s="41"/>
    </row>
    <row r="1929" spans="1:9" ht="13.2" hidden="1">
      <c r="A1929" s="48" t="s">
        <v>148</v>
      </c>
      <c r="B1929" s="48" t="s">
        <v>3862</v>
      </c>
      <c r="C1929" s="48" t="s">
        <v>3733</v>
      </c>
      <c r="D1929" s="48" t="s">
        <v>3759</v>
      </c>
      <c r="E1929" s="45" t="s">
        <v>1403</v>
      </c>
      <c r="F1929" s="47">
        <v>138400000</v>
      </c>
      <c r="G1929" s="41"/>
      <c r="H1929" s="41"/>
      <c r="I1929" s="41"/>
    </row>
    <row r="1930" spans="1:9" ht="13.2" hidden="1">
      <c r="A1930" s="48" t="s">
        <v>148</v>
      </c>
      <c r="B1930" s="48" t="s">
        <v>3862</v>
      </c>
      <c r="C1930" s="48" t="s">
        <v>3733</v>
      </c>
      <c r="D1930" s="48" t="s">
        <v>3760</v>
      </c>
      <c r="E1930" s="45" t="s">
        <v>1404</v>
      </c>
      <c r="F1930" s="47">
        <v>180000000</v>
      </c>
      <c r="G1930" s="41"/>
      <c r="H1930" s="41"/>
      <c r="I1930" s="41"/>
    </row>
    <row r="1931" spans="1:9" ht="26.4" hidden="1">
      <c r="A1931" s="48" t="s">
        <v>148</v>
      </c>
      <c r="B1931" s="48" t="s">
        <v>3862</v>
      </c>
      <c r="C1931" s="48" t="s">
        <v>3733</v>
      </c>
      <c r="D1931" s="48" t="s">
        <v>3761</v>
      </c>
      <c r="E1931" s="45" t="s">
        <v>1405</v>
      </c>
      <c r="F1931" s="47">
        <v>35526500</v>
      </c>
      <c r="G1931" s="41"/>
      <c r="H1931" s="41"/>
      <c r="I1931" s="41"/>
    </row>
    <row r="1932" spans="1:9" ht="26.4" hidden="1">
      <c r="A1932" s="48" t="s">
        <v>148</v>
      </c>
      <c r="B1932" s="48" t="s">
        <v>3862</v>
      </c>
      <c r="C1932" s="48" t="s">
        <v>3733</v>
      </c>
      <c r="D1932" s="48" t="s">
        <v>3762</v>
      </c>
      <c r="E1932" s="51" t="s">
        <v>1406</v>
      </c>
      <c r="F1932" s="47">
        <v>150700000</v>
      </c>
      <c r="G1932" s="41"/>
      <c r="H1932" s="41"/>
      <c r="I1932" s="41"/>
    </row>
    <row r="1933" spans="1:9" ht="13.2" hidden="1">
      <c r="A1933" s="48" t="s">
        <v>148</v>
      </c>
      <c r="B1933" s="48" t="s">
        <v>3862</v>
      </c>
      <c r="C1933" s="48" t="s">
        <v>3733</v>
      </c>
      <c r="D1933" s="48" t="s">
        <v>3763</v>
      </c>
      <c r="E1933" s="45" t="s">
        <v>1407</v>
      </c>
      <c r="F1933" s="47">
        <v>1931500000</v>
      </c>
      <c r="G1933" s="41"/>
      <c r="H1933" s="41"/>
      <c r="I1933" s="41"/>
    </row>
    <row r="1934" spans="1:9" ht="13.2" hidden="1">
      <c r="A1934" s="48" t="s">
        <v>148</v>
      </c>
      <c r="B1934" s="48" t="s">
        <v>3862</v>
      </c>
      <c r="C1934" s="48" t="s">
        <v>3733</v>
      </c>
      <c r="D1934" s="48" t="s">
        <v>3765</v>
      </c>
      <c r="E1934" s="45" t="s">
        <v>1408</v>
      </c>
      <c r="F1934" s="47">
        <v>145000000</v>
      </c>
      <c r="G1934" s="41"/>
      <c r="H1934" s="41"/>
      <c r="I1934" s="41"/>
    </row>
    <row r="1935" spans="1:9" ht="52.8" hidden="1">
      <c r="A1935" s="48" t="s">
        <v>148</v>
      </c>
      <c r="B1935" s="48" t="s">
        <v>3862</v>
      </c>
      <c r="C1935" s="48" t="s">
        <v>3733</v>
      </c>
      <c r="D1935" s="48" t="s">
        <v>3767</v>
      </c>
      <c r="E1935" s="51" t="s">
        <v>1409</v>
      </c>
      <c r="F1935" s="47">
        <v>50000000</v>
      </c>
      <c r="G1935" s="41"/>
      <c r="H1935" s="41"/>
      <c r="I1935" s="41"/>
    </row>
    <row r="1936" spans="1:9" ht="13.2" hidden="1">
      <c r="A1936" s="48" t="s">
        <v>148</v>
      </c>
      <c r="B1936" s="48" t="s">
        <v>3862</v>
      </c>
      <c r="C1936" s="48" t="s">
        <v>3733</v>
      </c>
      <c r="D1936" s="48" t="s">
        <v>3768</v>
      </c>
      <c r="E1936" s="45" t="s">
        <v>1410</v>
      </c>
      <c r="F1936" s="47">
        <v>93950000</v>
      </c>
      <c r="G1936" s="41"/>
      <c r="H1936" s="41"/>
      <c r="I1936" s="41"/>
    </row>
    <row r="1937" spans="1:9" ht="13.2" hidden="1">
      <c r="A1937" s="48" t="s">
        <v>148</v>
      </c>
      <c r="B1937" s="48" t="s">
        <v>3862</v>
      </c>
      <c r="C1937" s="48" t="s">
        <v>3733</v>
      </c>
      <c r="D1937" s="48" t="s">
        <v>3809</v>
      </c>
      <c r="E1937" s="45" t="s">
        <v>1411</v>
      </c>
      <c r="F1937" s="47">
        <v>200000000</v>
      </c>
      <c r="G1937" s="41"/>
      <c r="H1937" s="41"/>
      <c r="I1937" s="41"/>
    </row>
    <row r="1938" spans="1:9" ht="13.2" hidden="1">
      <c r="A1938" s="48" t="s">
        <v>148</v>
      </c>
      <c r="B1938" s="48" t="s">
        <v>3862</v>
      </c>
      <c r="C1938" s="48" t="s">
        <v>3733</v>
      </c>
      <c r="D1938" s="48" t="s">
        <v>3811</v>
      </c>
      <c r="E1938" s="45" t="s">
        <v>1412</v>
      </c>
      <c r="F1938" s="47">
        <v>40375000</v>
      </c>
      <c r="G1938" s="41"/>
      <c r="H1938" s="41"/>
      <c r="I1938" s="41"/>
    </row>
    <row r="1939" spans="1:9" ht="13.2" hidden="1">
      <c r="A1939" s="48" t="s">
        <v>148</v>
      </c>
      <c r="B1939" s="48" t="s">
        <v>3862</v>
      </c>
      <c r="C1939" s="48" t="s">
        <v>3733</v>
      </c>
      <c r="D1939" s="48" t="s">
        <v>3820</v>
      </c>
      <c r="E1939" s="45" t="s">
        <v>1413</v>
      </c>
      <c r="F1939" s="47">
        <v>73673000</v>
      </c>
      <c r="G1939" s="41"/>
      <c r="H1939" s="41"/>
      <c r="I1939" s="41"/>
    </row>
    <row r="1940" spans="1:9" ht="13.2" hidden="1">
      <c r="A1940" s="48" t="s">
        <v>148</v>
      </c>
      <c r="B1940" s="48" t="s">
        <v>3862</v>
      </c>
      <c r="C1940" s="48" t="s">
        <v>3733</v>
      </c>
      <c r="D1940" s="48" t="s">
        <v>3891</v>
      </c>
      <c r="E1940" s="45" t="s">
        <v>1414</v>
      </c>
      <c r="F1940" s="47">
        <v>35000000</v>
      </c>
      <c r="G1940" s="41"/>
      <c r="H1940" s="41"/>
      <c r="I1940" s="41"/>
    </row>
    <row r="1941" spans="1:9" ht="13.2" hidden="1">
      <c r="A1941" s="48" t="s">
        <v>148</v>
      </c>
      <c r="B1941" s="48" t="s">
        <v>3862</v>
      </c>
      <c r="C1941" s="48" t="s">
        <v>3733</v>
      </c>
      <c r="D1941" s="48" t="s">
        <v>3892</v>
      </c>
      <c r="E1941" s="45" t="s">
        <v>1415</v>
      </c>
      <c r="F1941" s="47">
        <v>50000000</v>
      </c>
      <c r="G1941" s="41"/>
      <c r="H1941" s="41"/>
      <c r="I1941" s="41"/>
    </row>
    <row r="1942" spans="1:9" ht="13.2" hidden="1">
      <c r="A1942" s="48" t="s">
        <v>148</v>
      </c>
      <c r="B1942" s="48" t="s">
        <v>3862</v>
      </c>
      <c r="C1942" s="48" t="s">
        <v>3733</v>
      </c>
      <c r="D1942" s="48" t="s">
        <v>3828</v>
      </c>
      <c r="E1942" s="45" t="s">
        <v>1416</v>
      </c>
      <c r="F1942" s="47">
        <v>250750000</v>
      </c>
      <c r="G1942" s="41"/>
      <c r="H1942" s="41"/>
      <c r="I1942" s="41"/>
    </row>
    <row r="1943" spans="1:9" ht="26.4" hidden="1">
      <c r="A1943" s="48" t="s">
        <v>148</v>
      </c>
      <c r="B1943" s="48" t="s">
        <v>3862</v>
      </c>
      <c r="C1943" s="48" t="s">
        <v>3733</v>
      </c>
      <c r="D1943" s="48" t="s">
        <v>3829</v>
      </c>
      <c r="E1943" s="51" t="s">
        <v>1417</v>
      </c>
      <c r="F1943" s="47">
        <v>40000000</v>
      </c>
      <c r="G1943" s="41"/>
      <c r="H1943" s="41"/>
      <c r="I1943" s="41"/>
    </row>
    <row r="1944" spans="1:9" ht="13.2" hidden="1">
      <c r="A1944" s="48" t="s">
        <v>148</v>
      </c>
      <c r="B1944" s="48" t="s">
        <v>3862</v>
      </c>
      <c r="C1944" s="48" t="s">
        <v>3733</v>
      </c>
      <c r="D1944" s="48" t="s">
        <v>3741</v>
      </c>
      <c r="E1944" s="45" t="s">
        <v>1418</v>
      </c>
      <c r="F1944" s="47">
        <v>203606600</v>
      </c>
      <c r="G1944" s="41"/>
      <c r="H1944" s="41"/>
      <c r="I1944" s="41"/>
    </row>
    <row r="1945" spans="1:9" ht="26.4" hidden="1">
      <c r="A1945" s="48" t="s">
        <v>148</v>
      </c>
      <c r="B1945" s="48" t="s">
        <v>3862</v>
      </c>
      <c r="C1945" s="48" t="s">
        <v>3733</v>
      </c>
      <c r="D1945" s="48" t="s">
        <v>3747</v>
      </c>
      <c r="E1945" s="45" t="s">
        <v>1419</v>
      </c>
      <c r="F1945" s="47">
        <v>48275000</v>
      </c>
      <c r="G1945" s="41"/>
      <c r="H1945" s="41"/>
      <c r="I1945" s="41"/>
    </row>
    <row r="1946" spans="1:9" ht="13.2" hidden="1">
      <c r="A1946" s="48" t="s">
        <v>148</v>
      </c>
      <c r="B1946" s="48" t="s">
        <v>3862</v>
      </c>
      <c r="C1946" s="48" t="s">
        <v>3733</v>
      </c>
      <c r="D1946" s="48" t="s">
        <v>3748</v>
      </c>
      <c r="E1946" s="45" t="s">
        <v>1420</v>
      </c>
      <c r="F1946" s="47">
        <v>221650000</v>
      </c>
      <c r="G1946" s="41"/>
      <c r="H1946" s="41"/>
      <c r="I1946" s="41"/>
    </row>
    <row r="1947" spans="1:9" ht="13.2" hidden="1">
      <c r="A1947" s="48" t="s">
        <v>148</v>
      </c>
      <c r="B1947" s="48" t="s">
        <v>3862</v>
      </c>
      <c r="C1947" s="48" t="s">
        <v>3733</v>
      </c>
      <c r="D1947" s="48" t="s">
        <v>3749</v>
      </c>
      <c r="E1947" s="45" t="s">
        <v>1421</v>
      </c>
      <c r="F1947" s="47">
        <v>33482000</v>
      </c>
      <c r="G1947" s="41"/>
      <c r="H1947" s="41"/>
      <c r="I1947" s="41"/>
    </row>
    <row r="1948" spans="1:9" ht="13.2" hidden="1">
      <c r="A1948" s="48" t="s">
        <v>148</v>
      </c>
      <c r="B1948" s="48" t="s">
        <v>3862</v>
      </c>
      <c r="C1948" s="48" t="s">
        <v>3733</v>
      </c>
      <c r="D1948" s="48" t="s">
        <v>3792</v>
      </c>
      <c r="E1948" s="45" t="s">
        <v>1422</v>
      </c>
      <c r="F1948" s="47">
        <v>90000000</v>
      </c>
      <c r="G1948" s="41"/>
      <c r="H1948" s="41"/>
      <c r="I1948" s="41"/>
    </row>
    <row r="1949" spans="1:9" ht="26.4" hidden="1">
      <c r="A1949" s="48" t="s">
        <v>148</v>
      </c>
      <c r="B1949" s="48" t="s">
        <v>3862</v>
      </c>
      <c r="C1949" s="48" t="s">
        <v>3733</v>
      </c>
      <c r="D1949" s="48" t="s">
        <v>3794</v>
      </c>
      <c r="E1949" s="45" t="s">
        <v>1423</v>
      </c>
      <c r="F1949" s="47">
        <v>100000000</v>
      </c>
      <c r="G1949" s="41"/>
      <c r="H1949" s="41"/>
      <c r="I1949" s="41"/>
    </row>
    <row r="1950" spans="1:9" ht="13.2" hidden="1">
      <c r="A1950" s="48" t="s">
        <v>148</v>
      </c>
      <c r="B1950" s="48" t="s">
        <v>3862</v>
      </c>
      <c r="C1950" s="48" t="s">
        <v>3733</v>
      </c>
      <c r="D1950" s="48" t="s">
        <v>3796</v>
      </c>
      <c r="E1950" s="45" t="s">
        <v>1424</v>
      </c>
      <c r="F1950" s="47">
        <v>96375000</v>
      </c>
      <c r="G1950" s="41"/>
      <c r="H1950" s="41"/>
      <c r="I1950" s="41"/>
    </row>
    <row r="1951" spans="1:9" ht="26.4" hidden="1">
      <c r="A1951" s="48" t="s">
        <v>148</v>
      </c>
      <c r="B1951" s="48" t="s">
        <v>3862</v>
      </c>
      <c r="C1951" s="48" t="s">
        <v>3733</v>
      </c>
      <c r="D1951" s="48" t="s">
        <v>3797</v>
      </c>
      <c r="E1951" s="45" t="s">
        <v>1425</v>
      </c>
      <c r="F1951" s="47">
        <v>100552500</v>
      </c>
      <c r="G1951" s="41"/>
      <c r="H1951" s="41"/>
      <c r="I1951" s="41"/>
    </row>
    <row r="1952" spans="1:9" ht="13.2" hidden="1">
      <c r="A1952" s="48" t="s">
        <v>148</v>
      </c>
      <c r="B1952" s="48" t="s">
        <v>3862</v>
      </c>
      <c r="C1952" s="48" t="s">
        <v>3733</v>
      </c>
      <c r="D1952" s="48" t="s">
        <v>3771</v>
      </c>
      <c r="E1952" s="45" t="s">
        <v>1426</v>
      </c>
      <c r="F1952" s="47">
        <v>50000000</v>
      </c>
      <c r="G1952" s="41"/>
      <c r="H1952" s="41"/>
      <c r="I1952" s="41"/>
    </row>
    <row r="1953" spans="1:9" ht="26.4" hidden="1">
      <c r="A1953" s="48" t="s">
        <v>148</v>
      </c>
      <c r="B1953" s="48" t="s">
        <v>3862</v>
      </c>
      <c r="C1953" s="48" t="s">
        <v>3733</v>
      </c>
      <c r="D1953" s="48" t="s">
        <v>3773</v>
      </c>
      <c r="E1953" s="45" t="s">
        <v>1427</v>
      </c>
      <c r="F1953" s="47">
        <v>225000000</v>
      </c>
      <c r="G1953" s="41"/>
      <c r="H1953" s="41"/>
      <c r="I1953" s="41"/>
    </row>
    <row r="1954" spans="1:9" ht="26.4" hidden="1">
      <c r="A1954" s="48" t="s">
        <v>148</v>
      </c>
      <c r="B1954" s="48" t="s">
        <v>3862</v>
      </c>
      <c r="C1954" s="48" t="s">
        <v>3734</v>
      </c>
      <c r="D1954" s="45"/>
      <c r="E1954" s="49" t="s">
        <v>1244</v>
      </c>
      <c r="F1954" s="47">
        <v>766715500</v>
      </c>
      <c r="G1954" s="41"/>
      <c r="H1954" s="41"/>
      <c r="I1954" s="41"/>
    </row>
    <row r="1955" spans="1:9" ht="13.2" hidden="1">
      <c r="A1955" s="48" t="s">
        <v>148</v>
      </c>
      <c r="B1955" s="48" t="s">
        <v>3862</v>
      </c>
      <c r="C1955" s="48" t="s">
        <v>3734</v>
      </c>
      <c r="D1955" s="48" t="s">
        <v>3735</v>
      </c>
      <c r="E1955" s="45" t="s">
        <v>1428</v>
      </c>
      <c r="F1955" s="47">
        <v>16500000</v>
      </c>
      <c r="G1955" s="41"/>
      <c r="H1955" s="41"/>
      <c r="I1955" s="41"/>
    </row>
    <row r="1956" spans="1:9" ht="13.2" hidden="1">
      <c r="A1956" s="48" t="s">
        <v>148</v>
      </c>
      <c r="B1956" s="48" t="s">
        <v>3862</v>
      </c>
      <c r="C1956" s="48" t="s">
        <v>3734</v>
      </c>
      <c r="D1956" s="48" t="s">
        <v>3805</v>
      </c>
      <c r="E1956" s="45" t="s">
        <v>1429</v>
      </c>
      <c r="F1956" s="47">
        <v>78899000</v>
      </c>
      <c r="G1956" s="41"/>
      <c r="H1956" s="41"/>
      <c r="I1956" s="41"/>
    </row>
    <row r="1957" spans="1:9" ht="26.4" hidden="1">
      <c r="A1957" s="48" t="s">
        <v>148</v>
      </c>
      <c r="B1957" s="48" t="s">
        <v>3862</v>
      </c>
      <c r="C1957" s="48" t="s">
        <v>3734</v>
      </c>
      <c r="D1957" s="48" t="s">
        <v>3736</v>
      </c>
      <c r="E1957" s="45" t="s">
        <v>1430</v>
      </c>
      <c r="F1957" s="47">
        <v>81059500</v>
      </c>
      <c r="G1957" s="41"/>
      <c r="H1957" s="41"/>
      <c r="I1957" s="41"/>
    </row>
    <row r="1958" spans="1:9" ht="13.2" hidden="1">
      <c r="A1958" s="48" t="s">
        <v>148</v>
      </c>
      <c r="B1958" s="48" t="s">
        <v>3862</v>
      </c>
      <c r="C1958" s="48" t="s">
        <v>3734</v>
      </c>
      <c r="D1958" s="48" t="s">
        <v>3729</v>
      </c>
      <c r="E1958" s="45" t="s">
        <v>1431</v>
      </c>
      <c r="F1958" s="47">
        <v>60000000</v>
      </c>
      <c r="G1958" s="41"/>
      <c r="H1958" s="41"/>
      <c r="I1958" s="41"/>
    </row>
    <row r="1959" spans="1:9" ht="13.2" hidden="1">
      <c r="A1959" s="48" t="s">
        <v>148</v>
      </c>
      <c r="B1959" s="48" t="s">
        <v>3862</v>
      </c>
      <c r="C1959" s="48" t="s">
        <v>3734</v>
      </c>
      <c r="D1959" s="48" t="s">
        <v>3730</v>
      </c>
      <c r="E1959" s="45" t="s">
        <v>1432</v>
      </c>
      <c r="F1959" s="47">
        <v>50000000</v>
      </c>
      <c r="G1959" s="41"/>
      <c r="H1959" s="41"/>
      <c r="I1959" s="41"/>
    </row>
    <row r="1960" spans="1:9" ht="13.2" hidden="1">
      <c r="A1960" s="48" t="s">
        <v>148</v>
      </c>
      <c r="B1960" s="48" t="s">
        <v>3862</v>
      </c>
      <c r="C1960" s="48" t="s">
        <v>3734</v>
      </c>
      <c r="D1960" s="48" t="s">
        <v>3745</v>
      </c>
      <c r="E1960" s="45" t="s">
        <v>1433</v>
      </c>
      <c r="F1960" s="47">
        <v>22500000</v>
      </c>
      <c r="G1960" s="41"/>
      <c r="H1960" s="41"/>
      <c r="I1960" s="41"/>
    </row>
    <row r="1961" spans="1:9" ht="13.2" hidden="1">
      <c r="A1961" s="48" t="s">
        <v>148</v>
      </c>
      <c r="B1961" s="48" t="s">
        <v>3862</v>
      </c>
      <c r="C1961" s="48" t="s">
        <v>3734</v>
      </c>
      <c r="D1961" s="48" t="s">
        <v>3752</v>
      </c>
      <c r="E1961" s="45" t="s">
        <v>1434</v>
      </c>
      <c r="F1961" s="47">
        <v>27000000</v>
      </c>
      <c r="G1961" s="41"/>
      <c r="H1961" s="41"/>
      <c r="I1961" s="41"/>
    </row>
    <row r="1962" spans="1:9" ht="39.6" hidden="1">
      <c r="A1962" s="48" t="s">
        <v>148</v>
      </c>
      <c r="B1962" s="48" t="s">
        <v>3862</v>
      </c>
      <c r="C1962" s="48" t="s">
        <v>3734</v>
      </c>
      <c r="D1962" s="48" t="s">
        <v>3734</v>
      </c>
      <c r="E1962" s="51" t="s">
        <v>1435</v>
      </c>
      <c r="F1962" s="47">
        <v>50000000</v>
      </c>
      <c r="G1962" s="41"/>
      <c r="H1962" s="41"/>
      <c r="I1962" s="41"/>
    </row>
    <row r="1963" spans="1:9" ht="13.2" hidden="1">
      <c r="A1963" s="48" t="s">
        <v>148</v>
      </c>
      <c r="B1963" s="48" t="s">
        <v>3862</v>
      </c>
      <c r="C1963" s="48" t="s">
        <v>3734</v>
      </c>
      <c r="D1963" s="48" t="s">
        <v>3737</v>
      </c>
      <c r="E1963" s="45" t="s">
        <v>1436</v>
      </c>
      <c r="F1963" s="47">
        <v>305757000</v>
      </c>
      <c r="G1963" s="41"/>
      <c r="H1963" s="41"/>
      <c r="I1963" s="41"/>
    </row>
    <row r="1964" spans="1:9" ht="13.2" hidden="1">
      <c r="A1964" s="48" t="s">
        <v>148</v>
      </c>
      <c r="B1964" s="48" t="s">
        <v>3862</v>
      </c>
      <c r="C1964" s="48" t="s">
        <v>3734</v>
      </c>
      <c r="D1964" s="48" t="s">
        <v>3738</v>
      </c>
      <c r="E1964" s="45" t="s">
        <v>1437</v>
      </c>
      <c r="F1964" s="47">
        <v>75000000</v>
      </c>
      <c r="G1964" s="41"/>
      <c r="H1964" s="41"/>
      <c r="I1964" s="41"/>
    </row>
    <row r="1965" spans="1:9" ht="26.4" hidden="1">
      <c r="A1965" s="48" t="s">
        <v>148</v>
      </c>
      <c r="B1965" s="48" t="s">
        <v>3862</v>
      </c>
      <c r="C1965" s="48" t="s">
        <v>3755</v>
      </c>
      <c r="D1965" s="45"/>
      <c r="E1965" s="49" t="s">
        <v>1253</v>
      </c>
      <c r="F1965" s="47">
        <v>10310000</v>
      </c>
      <c r="G1965" s="41"/>
      <c r="H1965" s="41"/>
      <c r="I1965" s="41"/>
    </row>
    <row r="1966" spans="1:9" ht="13.2" hidden="1">
      <c r="A1966" s="48" t="s">
        <v>148</v>
      </c>
      <c r="B1966" s="48" t="s">
        <v>3862</v>
      </c>
      <c r="C1966" s="48" t="s">
        <v>3755</v>
      </c>
      <c r="D1966" s="48" t="s">
        <v>3745</v>
      </c>
      <c r="E1966" s="45" t="s">
        <v>1438</v>
      </c>
      <c r="F1966" s="47">
        <v>10310000</v>
      </c>
      <c r="G1966" s="41"/>
      <c r="H1966" s="41"/>
      <c r="I1966" s="41"/>
    </row>
    <row r="1967" spans="1:9" ht="13.2" hidden="1">
      <c r="A1967" s="48" t="s">
        <v>148</v>
      </c>
      <c r="B1967" s="48" t="s">
        <v>3862</v>
      </c>
      <c r="C1967" s="48" t="s">
        <v>3813</v>
      </c>
      <c r="D1967" s="45"/>
      <c r="E1967" s="49" t="s">
        <v>1250</v>
      </c>
      <c r="F1967" s="47">
        <v>56000000</v>
      </c>
      <c r="G1967" s="41"/>
      <c r="H1967" s="41"/>
      <c r="I1967" s="41"/>
    </row>
    <row r="1968" spans="1:9" ht="26.4" hidden="1">
      <c r="A1968" s="48" t="s">
        <v>148</v>
      </c>
      <c r="B1968" s="48" t="s">
        <v>3862</v>
      </c>
      <c r="C1968" s="48" t="s">
        <v>3813</v>
      </c>
      <c r="D1968" s="48" t="s">
        <v>3767</v>
      </c>
      <c r="E1968" s="45" t="s">
        <v>1439</v>
      </c>
      <c r="F1968" s="47">
        <v>56000000</v>
      </c>
      <c r="G1968" s="41"/>
      <c r="H1968" s="41"/>
      <c r="I1968" s="41"/>
    </row>
    <row r="1969" spans="1:9" ht="13.2" hidden="1">
      <c r="A1969" s="48" t="s">
        <v>148</v>
      </c>
      <c r="B1969" s="48" t="s">
        <v>3893</v>
      </c>
      <c r="C1969" s="45"/>
      <c r="D1969" s="45"/>
      <c r="E1969" s="46" t="s">
        <v>152</v>
      </c>
      <c r="F1969" s="47">
        <v>2696934000</v>
      </c>
      <c r="G1969" s="41"/>
      <c r="H1969" s="41"/>
      <c r="I1969" s="41"/>
    </row>
    <row r="1970" spans="1:9" ht="13.2" hidden="1">
      <c r="A1970" s="48" t="s">
        <v>148</v>
      </c>
      <c r="B1970" s="48" t="s">
        <v>3893</v>
      </c>
      <c r="C1970" s="48" t="s">
        <v>3726</v>
      </c>
      <c r="D1970" s="45"/>
      <c r="E1970" s="49" t="s">
        <v>187</v>
      </c>
      <c r="F1970" s="47">
        <v>659062200</v>
      </c>
      <c r="G1970" s="41"/>
      <c r="H1970" s="41"/>
      <c r="I1970" s="41"/>
    </row>
    <row r="1971" spans="1:9" ht="13.2" hidden="1">
      <c r="A1971" s="48" t="s">
        <v>148</v>
      </c>
      <c r="B1971" s="48" t="s">
        <v>3893</v>
      </c>
      <c r="C1971" s="48" t="s">
        <v>3726</v>
      </c>
      <c r="D1971" s="48" t="s">
        <v>3726</v>
      </c>
      <c r="E1971" s="45" t="s">
        <v>188</v>
      </c>
      <c r="F1971" s="47">
        <v>8700000</v>
      </c>
      <c r="G1971" s="41"/>
      <c r="H1971" s="41"/>
      <c r="I1971" s="41"/>
    </row>
    <row r="1972" spans="1:9" ht="26.4" hidden="1">
      <c r="A1972" s="48" t="s">
        <v>148</v>
      </c>
      <c r="B1972" s="48" t="s">
        <v>3893</v>
      </c>
      <c r="C1972" s="48" t="s">
        <v>3726</v>
      </c>
      <c r="D1972" s="48" t="s">
        <v>3727</v>
      </c>
      <c r="E1972" s="45" t="s">
        <v>189</v>
      </c>
      <c r="F1972" s="47">
        <v>84000000</v>
      </c>
      <c r="G1972" s="41"/>
      <c r="H1972" s="41"/>
      <c r="I1972" s="41"/>
    </row>
    <row r="1973" spans="1:9" ht="26.4" hidden="1">
      <c r="A1973" s="48" t="s">
        <v>148</v>
      </c>
      <c r="B1973" s="48" t="s">
        <v>3893</v>
      </c>
      <c r="C1973" s="48" t="s">
        <v>3726</v>
      </c>
      <c r="D1973" s="48" t="s">
        <v>3728</v>
      </c>
      <c r="E1973" s="45" t="s">
        <v>190</v>
      </c>
      <c r="F1973" s="47">
        <v>192383200</v>
      </c>
      <c r="G1973" s="41"/>
      <c r="H1973" s="41"/>
      <c r="I1973" s="41"/>
    </row>
    <row r="1974" spans="1:9" ht="13.2" hidden="1">
      <c r="A1974" s="48" t="s">
        <v>148</v>
      </c>
      <c r="B1974" s="48" t="s">
        <v>3893</v>
      </c>
      <c r="C1974" s="48" t="s">
        <v>3726</v>
      </c>
      <c r="D1974" s="48" t="s">
        <v>3729</v>
      </c>
      <c r="E1974" s="45" t="s">
        <v>191</v>
      </c>
      <c r="F1974" s="47">
        <v>99809000</v>
      </c>
      <c r="G1974" s="41"/>
      <c r="H1974" s="41"/>
      <c r="I1974" s="41"/>
    </row>
    <row r="1975" spans="1:9" ht="13.2" hidden="1">
      <c r="A1975" s="48" t="s">
        <v>148</v>
      </c>
      <c r="B1975" s="48" t="s">
        <v>3893</v>
      </c>
      <c r="C1975" s="48" t="s">
        <v>3726</v>
      </c>
      <c r="D1975" s="48" t="s">
        <v>3730</v>
      </c>
      <c r="E1975" s="45" t="s">
        <v>192</v>
      </c>
      <c r="F1975" s="47">
        <v>77215000</v>
      </c>
      <c r="G1975" s="41"/>
      <c r="H1975" s="41"/>
      <c r="I1975" s="41"/>
    </row>
    <row r="1976" spans="1:9" ht="13.2" hidden="1">
      <c r="A1976" s="48" t="s">
        <v>148</v>
      </c>
      <c r="B1976" s="48" t="s">
        <v>3893</v>
      </c>
      <c r="C1976" s="48" t="s">
        <v>3726</v>
      </c>
      <c r="D1976" s="48" t="s">
        <v>3732</v>
      </c>
      <c r="E1976" s="45" t="s">
        <v>194</v>
      </c>
      <c r="F1976" s="47">
        <v>12400000</v>
      </c>
      <c r="G1976" s="41"/>
      <c r="H1976" s="41"/>
      <c r="I1976" s="41"/>
    </row>
    <row r="1977" spans="1:9" ht="26.4" hidden="1">
      <c r="A1977" s="48" t="s">
        <v>148</v>
      </c>
      <c r="B1977" s="48" t="s">
        <v>3893</v>
      </c>
      <c r="C1977" s="48" t="s">
        <v>3726</v>
      </c>
      <c r="D1977" s="48" t="s">
        <v>3745</v>
      </c>
      <c r="E1977" s="45" t="s">
        <v>363</v>
      </c>
      <c r="F1977" s="47">
        <v>5040000</v>
      </c>
      <c r="G1977" s="41"/>
      <c r="H1977" s="41"/>
      <c r="I1977" s="41"/>
    </row>
    <row r="1978" spans="1:9" ht="13.2" hidden="1">
      <c r="A1978" s="48" t="s">
        <v>148</v>
      </c>
      <c r="B1978" s="48" t="s">
        <v>3893</v>
      </c>
      <c r="C1978" s="48" t="s">
        <v>3726</v>
      </c>
      <c r="D1978" s="48" t="s">
        <v>3752</v>
      </c>
      <c r="E1978" s="45" t="s">
        <v>900</v>
      </c>
      <c r="F1978" s="47">
        <v>17940000</v>
      </c>
      <c r="G1978" s="41"/>
      <c r="H1978" s="41"/>
      <c r="I1978" s="41"/>
    </row>
    <row r="1979" spans="1:9" ht="13.2" hidden="1">
      <c r="A1979" s="48" t="s">
        <v>148</v>
      </c>
      <c r="B1979" s="48" t="s">
        <v>3893</v>
      </c>
      <c r="C1979" s="48" t="s">
        <v>3726</v>
      </c>
      <c r="D1979" s="48" t="s">
        <v>3733</v>
      </c>
      <c r="E1979" s="45" t="s">
        <v>195</v>
      </c>
      <c r="F1979" s="47">
        <v>74000000</v>
      </c>
      <c r="G1979" s="41"/>
      <c r="H1979" s="41"/>
      <c r="I1979" s="41"/>
    </row>
    <row r="1980" spans="1:9" ht="13.2" hidden="1">
      <c r="A1980" s="48" t="s">
        <v>148</v>
      </c>
      <c r="B1980" s="48" t="s">
        <v>3893</v>
      </c>
      <c r="C1980" s="48" t="s">
        <v>3726</v>
      </c>
      <c r="D1980" s="48" t="s">
        <v>3734</v>
      </c>
      <c r="E1980" s="45" t="s">
        <v>197</v>
      </c>
      <c r="F1980" s="47">
        <v>75000000</v>
      </c>
      <c r="G1980" s="41"/>
      <c r="H1980" s="41"/>
      <c r="I1980" s="41"/>
    </row>
    <row r="1981" spans="1:9" ht="13.2" hidden="1">
      <c r="A1981" s="48" t="s">
        <v>148</v>
      </c>
      <c r="B1981" s="48" t="s">
        <v>3893</v>
      </c>
      <c r="C1981" s="48" t="s">
        <v>3726</v>
      </c>
      <c r="D1981" s="48" t="s">
        <v>3756</v>
      </c>
      <c r="E1981" s="45" t="s">
        <v>1262</v>
      </c>
      <c r="F1981" s="47">
        <v>12575000</v>
      </c>
      <c r="G1981" s="41"/>
      <c r="H1981" s="41"/>
      <c r="I1981" s="41"/>
    </row>
    <row r="1982" spans="1:9" ht="26.4" hidden="1">
      <c r="A1982" s="48" t="s">
        <v>148</v>
      </c>
      <c r="B1982" s="48" t="s">
        <v>3893</v>
      </c>
      <c r="C1982" s="48" t="s">
        <v>3727</v>
      </c>
      <c r="D1982" s="45"/>
      <c r="E1982" s="49" t="s">
        <v>198</v>
      </c>
      <c r="F1982" s="47">
        <v>203497000</v>
      </c>
      <c r="G1982" s="41"/>
      <c r="H1982" s="41"/>
      <c r="I1982" s="41"/>
    </row>
    <row r="1983" spans="1:9" ht="13.2" hidden="1">
      <c r="A1983" s="48" t="s">
        <v>148</v>
      </c>
      <c r="B1983" s="48" t="s">
        <v>3893</v>
      </c>
      <c r="C1983" s="48" t="s">
        <v>3727</v>
      </c>
      <c r="D1983" s="48" t="s">
        <v>3743</v>
      </c>
      <c r="E1983" s="45" t="s">
        <v>477</v>
      </c>
      <c r="F1983" s="47">
        <v>35146000</v>
      </c>
      <c r="G1983" s="41"/>
      <c r="H1983" s="41"/>
      <c r="I1983" s="41"/>
    </row>
    <row r="1984" spans="1:9" ht="13.2" hidden="1">
      <c r="A1984" s="48" t="s">
        <v>148</v>
      </c>
      <c r="B1984" s="48" t="s">
        <v>3893</v>
      </c>
      <c r="C1984" s="48" t="s">
        <v>3727</v>
      </c>
      <c r="D1984" s="48" t="s">
        <v>3735</v>
      </c>
      <c r="E1984" s="45" t="s">
        <v>199</v>
      </c>
      <c r="F1984" s="47">
        <v>14000000</v>
      </c>
      <c r="G1984" s="41"/>
      <c r="H1984" s="41"/>
      <c r="I1984" s="41"/>
    </row>
    <row r="1985" spans="1:9" ht="13.2" hidden="1">
      <c r="A1985" s="48" t="s">
        <v>148</v>
      </c>
      <c r="B1985" s="48" t="s">
        <v>3893</v>
      </c>
      <c r="C1985" s="48" t="s">
        <v>3727</v>
      </c>
      <c r="D1985" s="48" t="s">
        <v>3736</v>
      </c>
      <c r="E1985" s="45" t="s">
        <v>200</v>
      </c>
      <c r="F1985" s="47">
        <v>63550000</v>
      </c>
      <c r="G1985" s="41"/>
      <c r="H1985" s="41"/>
      <c r="I1985" s="41"/>
    </row>
    <row r="1986" spans="1:9" ht="13.2" hidden="1">
      <c r="A1986" s="48" t="s">
        <v>148</v>
      </c>
      <c r="B1986" s="48" t="s">
        <v>3893</v>
      </c>
      <c r="C1986" s="48" t="s">
        <v>3727</v>
      </c>
      <c r="D1986" s="48" t="s">
        <v>3729</v>
      </c>
      <c r="E1986" s="45" t="s">
        <v>364</v>
      </c>
      <c r="F1986" s="47">
        <v>9000000</v>
      </c>
      <c r="G1986" s="41"/>
      <c r="H1986" s="41"/>
      <c r="I1986" s="41"/>
    </row>
    <row r="1987" spans="1:9" ht="13.2" hidden="1">
      <c r="A1987" s="48" t="s">
        <v>148</v>
      </c>
      <c r="B1987" s="48" t="s">
        <v>3893</v>
      </c>
      <c r="C1987" s="48" t="s">
        <v>3727</v>
      </c>
      <c r="D1987" s="48" t="s">
        <v>3737</v>
      </c>
      <c r="E1987" s="45" t="s">
        <v>201</v>
      </c>
      <c r="F1987" s="47">
        <v>29006500</v>
      </c>
      <c r="G1987" s="41"/>
      <c r="H1987" s="41"/>
      <c r="I1987" s="41"/>
    </row>
    <row r="1988" spans="1:9" ht="26.4" hidden="1">
      <c r="A1988" s="48" t="s">
        <v>148</v>
      </c>
      <c r="B1988" s="48" t="s">
        <v>3893</v>
      </c>
      <c r="C1988" s="48" t="s">
        <v>3727</v>
      </c>
      <c r="D1988" s="48" t="s">
        <v>3739</v>
      </c>
      <c r="E1988" s="45" t="s">
        <v>203</v>
      </c>
      <c r="F1988" s="47">
        <v>12484500</v>
      </c>
      <c r="G1988" s="41"/>
      <c r="H1988" s="41"/>
      <c r="I1988" s="41"/>
    </row>
    <row r="1989" spans="1:9" ht="13.2" hidden="1">
      <c r="A1989" s="48" t="s">
        <v>148</v>
      </c>
      <c r="B1989" s="48" t="s">
        <v>3893</v>
      </c>
      <c r="C1989" s="48" t="s">
        <v>3727</v>
      </c>
      <c r="D1989" s="48" t="s">
        <v>3740</v>
      </c>
      <c r="E1989" s="45" t="s">
        <v>204</v>
      </c>
      <c r="F1989" s="47">
        <v>40310000</v>
      </c>
      <c r="G1989" s="41"/>
      <c r="H1989" s="41"/>
      <c r="I1989" s="41"/>
    </row>
    <row r="1990" spans="1:9" ht="26.4" hidden="1">
      <c r="A1990" s="48" t="s">
        <v>148</v>
      </c>
      <c r="B1990" s="48" t="s">
        <v>3893</v>
      </c>
      <c r="C1990" s="48" t="s">
        <v>3728</v>
      </c>
      <c r="D1990" s="45"/>
      <c r="E1990" s="50" t="s">
        <v>209</v>
      </c>
      <c r="F1990" s="47">
        <v>176140000</v>
      </c>
      <c r="G1990" s="41"/>
      <c r="H1990" s="41"/>
      <c r="I1990" s="41"/>
    </row>
    <row r="1991" spans="1:9" ht="26.4" hidden="1">
      <c r="A1991" s="48" t="s">
        <v>148</v>
      </c>
      <c r="B1991" s="48" t="s">
        <v>3893</v>
      </c>
      <c r="C1991" s="48" t="s">
        <v>3728</v>
      </c>
      <c r="D1991" s="48" t="s">
        <v>3726</v>
      </c>
      <c r="E1991" s="45" t="s">
        <v>210</v>
      </c>
      <c r="F1991" s="47">
        <v>8417000</v>
      </c>
      <c r="G1991" s="41"/>
      <c r="H1991" s="41"/>
      <c r="I1991" s="41"/>
    </row>
    <row r="1992" spans="1:9" ht="13.2" hidden="1">
      <c r="A1992" s="48" t="s">
        <v>148</v>
      </c>
      <c r="B1992" s="48" t="s">
        <v>3893</v>
      </c>
      <c r="C1992" s="48" t="s">
        <v>3728</v>
      </c>
      <c r="D1992" s="48" t="s">
        <v>3729</v>
      </c>
      <c r="E1992" s="45" t="s">
        <v>1440</v>
      </c>
      <c r="F1992" s="47">
        <v>56660000</v>
      </c>
      <c r="G1992" s="41"/>
      <c r="H1992" s="41"/>
      <c r="I1992" s="41"/>
    </row>
    <row r="1993" spans="1:9" ht="13.2" hidden="1">
      <c r="A1993" s="48" t="s">
        <v>148</v>
      </c>
      <c r="B1993" s="48" t="s">
        <v>3893</v>
      </c>
      <c r="C1993" s="48" t="s">
        <v>3728</v>
      </c>
      <c r="D1993" s="48" t="s">
        <v>3730</v>
      </c>
      <c r="E1993" s="45" t="s">
        <v>1441</v>
      </c>
      <c r="F1993" s="47">
        <v>24266000</v>
      </c>
      <c r="G1993" s="41"/>
      <c r="H1993" s="41"/>
      <c r="I1993" s="41"/>
    </row>
    <row r="1994" spans="1:9" ht="13.2" hidden="1">
      <c r="A1994" s="48" t="s">
        <v>148</v>
      </c>
      <c r="B1994" s="48" t="s">
        <v>3893</v>
      </c>
      <c r="C1994" s="48" t="s">
        <v>3728</v>
      </c>
      <c r="D1994" s="48" t="s">
        <v>3731</v>
      </c>
      <c r="E1994" s="45" t="s">
        <v>211</v>
      </c>
      <c r="F1994" s="47">
        <v>86797000</v>
      </c>
      <c r="G1994" s="41"/>
      <c r="H1994" s="41"/>
      <c r="I1994" s="41"/>
    </row>
    <row r="1995" spans="1:9" ht="26.4" hidden="1">
      <c r="A1995" s="48" t="s">
        <v>148</v>
      </c>
      <c r="B1995" s="48" t="s">
        <v>3893</v>
      </c>
      <c r="C1995" s="48" t="s">
        <v>3733</v>
      </c>
      <c r="D1995" s="45"/>
      <c r="E1995" s="49" t="s">
        <v>1246</v>
      </c>
      <c r="F1995" s="47">
        <v>150628500</v>
      </c>
      <c r="G1995" s="41"/>
      <c r="H1995" s="41"/>
      <c r="I1995" s="41"/>
    </row>
    <row r="1996" spans="1:9" ht="13.2" hidden="1">
      <c r="A1996" s="48" t="s">
        <v>148</v>
      </c>
      <c r="B1996" s="48" t="s">
        <v>3893</v>
      </c>
      <c r="C1996" s="48" t="s">
        <v>3733</v>
      </c>
      <c r="D1996" s="48" t="s">
        <v>3867</v>
      </c>
      <c r="E1996" s="45" t="s">
        <v>1442</v>
      </c>
      <c r="F1996" s="47">
        <v>88701000</v>
      </c>
      <c r="G1996" s="41"/>
      <c r="H1996" s="41"/>
      <c r="I1996" s="41"/>
    </row>
    <row r="1997" spans="1:9" ht="13.2" hidden="1">
      <c r="A1997" s="48" t="s">
        <v>148</v>
      </c>
      <c r="B1997" s="48" t="s">
        <v>3893</v>
      </c>
      <c r="C1997" s="48" t="s">
        <v>3733</v>
      </c>
      <c r="D1997" s="48" t="s">
        <v>3770</v>
      </c>
      <c r="E1997" s="45" t="s">
        <v>1443</v>
      </c>
      <c r="F1997" s="47">
        <v>61927500</v>
      </c>
      <c r="G1997" s="41"/>
      <c r="H1997" s="41"/>
      <c r="I1997" s="41"/>
    </row>
    <row r="1998" spans="1:9" ht="26.4" hidden="1">
      <c r="A1998" s="48" t="s">
        <v>148</v>
      </c>
      <c r="B1998" s="48" t="s">
        <v>3893</v>
      </c>
      <c r="C1998" s="48" t="s">
        <v>3754</v>
      </c>
      <c r="D1998" s="45"/>
      <c r="E1998" s="50" t="s">
        <v>1308</v>
      </c>
      <c r="F1998" s="47">
        <v>1271780000</v>
      </c>
      <c r="G1998" s="41"/>
      <c r="H1998" s="41"/>
      <c r="I1998" s="41"/>
    </row>
    <row r="1999" spans="1:9" ht="13.2" hidden="1">
      <c r="A1999" s="48" t="s">
        <v>148</v>
      </c>
      <c r="B1999" s="48" t="s">
        <v>3893</v>
      </c>
      <c r="C1999" s="48" t="s">
        <v>3754</v>
      </c>
      <c r="D1999" s="48" t="s">
        <v>3726</v>
      </c>
      <c r="E1999" s="45" t="s">
        <v>1444</v>
      </c>
      <c r="F1999" s="47">
        <v>630286000</v>
      </c>
      <c r="G1999" s="41"/>
      <c r="H1999" s="41"/>
      <c r="I1999" s="41"/>
    </row>
    <row r="2000" spans="1:9" ht="26.4" hidden="1">
      <c r="A2000" s="48" t="s">
        <v>148</v>
      </c>
      <c r="B2000" s="48" t="s">
        <v>3893</v>
      </c>
      <c r="C2000" s="48" t="s">
        <v>3754</v>
      </c>
      <c r="D2000" s="48" t="s">
        <v>3727</v>
      </c>
      <c r="E2000" s="45" t="s">
        <v>1445</v>
      </c>
      <c r="F2000" s="47">
        <v>25295500</v>
      </c>
      <c r="G2000" s="41"/>
      <c r="H2000" s="41"/>
      <c r="I2000" s="41"/>
    </row>
    <row r="2001" spans="1:9" ht="26.4" hidden="1">
      <c r="A2001" s="48" t="s">
        <v>148</v>
      </c>
      <c r="B2001" s="48" t="s">
        <v>3893</v>
      </c>
      <c r="C2001" s="48" t="s">
        <v>3754</v>
      </c>
      <c r="D2001" s="48" t="s">
        <v>3744</v>
      </c>
      <c r="E2001" s="45" t="s">
        <v>1446</v>
      </c>
      <c r="F2001" s="47">
        <v>14040000</v>
      </c>
      <c r="G2001" s="41"/>
      <c r="H2001" s="41"/>
      <c r="I2001" s="41"/>
    </row>
    <row r="2002" spans="1:9" ht="13.2" hidden="1">
      <c r="A2002" s="48" t="s">
        <v>148</v>
      </c>
      <c r="B2002" s="48" t="s">
        <v>3893</v>
      </c>
      <c r="C2002" s="48" t="s">
        <v>3754</v>
      </c>
      <c r="D2002" s="48" t="s">
        <v>3743</v>
      </c>
      <c r="E2002" s="45" t="s">
        <v>1447</v>
      </c>
      <c r="F2002" s="47">
        <v>9205000</v>
      </c>
      <c r="G2002" s="41"/>
      <c r="H2002" s="41"/>
      <c r="I2002" s="41"/>
    </row>
    <row r="2003" spans="1:9" ht="13.2" hidden="1">
      <c r="A2003" s="48" t="s">
        <v>148</v>
      </c>
      <c r="B2003" s="48" t="s">
        <v>3893</v>
      </c>
      <c r="C2003" s="48" t="s">
        <v>3754</v>
      </c>
      <c r="D2003" s="48" t="s">
        <v>3728</v>
      </c>
      <c r="E2003" s="45" t="s">
        <v>1448</v>
      </c>
      <c r="F2003" s="47">
        <v>169085000</v>
      </c>
      <c r="G2003" s="41"/>
      <c r="H2003" s="41"/>
      <c r="I2003" s="41"/>
    </row>
    <row r="2004" spans="1:9" ht="13.2" hidden="1">
      <c r="A2004" s="48" t="s">
        <v>148</v>
      </c>
      <c r="B2004" s="48" t="s">
        <v>3893</v>
      </c>
      <c r="C2004" s="48" t="s">
        <v>3754</v>
      </c>
      <c r="D2004" s="48" t="s">
        <v>3735</v>
      </c>
      <c r="E2004" s="45" t="s">
        <v>1449</v>
      </c>
      <c r="F2004" s="47">
        <v>145000000</v>
      </c>
      <c r="G2004" s="41"/>
      <c r="H2004" s="41"/>
      <c r="I2004" s="41"/>
    </row>
    <row r="2005" spans="1:9" ht="13.2" hidden="1">
      <c r="A2005" s="48" t="s">
        <v>148</v>
      </c>
      <c r="B2005" s="48" t="s">
        <v>3893</v>
      </c>
      <c r="C2005" s="48" t="s">
        <v>3754</v>
      </c>
      <c r="D2005" s="48" t="s">
        <v>3736</v>
      </c>
      <c r="E2005" s="45" t="s">
        <v>1450</v>
      </c>
      <c r="F2005" s="47">
        <v>50602000</v>
      </c>
      <c r="G2005" s="41"/>
      <c r="H2005" s="41"/>
      <c r="I2005" s="41"/>
    </row>
    <row r="2006" spans="1:9" ht="13.2" hidden="1">
      <c r="A2006" s="48" t="s">
        <v>148</v>
      </c>
      <c r="B2006" s="48" t="s">
        <v>3893</v>
      </c>
      <c r="C2006" s="48" t="s">
        <v>3754</v>
      </c>
      <c r="D2006" s="48" t="s">
        <v>3729</v>
      </c>
      <c r="E2006" s="45" t="s">
        <v>1451</v>
      </c>
      <c r="F2006" s="47">
        <v>48133000</v>
      </c>
      <c r="G2006" s="41"/>
      <c r="H2006" s="41"/>
      <c r="I2006" s="41"/>
    </row>
    <row r="2007" spans="1:9" ht="26.4" hidden="1">
      <c r="A2007" s="48" t="s">
        <v>148</v>
      </c>
      <c r="B2007" s="48" t="s">
        <v>3893</v>
      </c>
      <c r="C2007" s="48" t="s">
        <v>3754</v>
      </c>
      <c r="D2007" s="48" t="s">
        <v>3754</v>
      </c>
      <c r="E2007" s="51" t="s">
        <v>1452</v>
      </c>
      <c r="F2007" s="47">
        <v>82109000</v>
      </c>
      <c r="G2007" s="41"/>
      <c r="H2007" s="41"/>
      <c r="I2007" s="41"/>
    </row>
    <row r="2008" spans="1:9" ht="26.4" hidden="1">
      <c r="A2008" s="48" t="s">
        <v>148</v>
      </c>
      <c r="B2008" s="48" t="s">
        <v>3893</v>
      </c>
      <c r="C2008" s="48" t="s">
        <v>3754</v>
      </c>
      <c r="D2008" s="48" t="s">
        <v>3807</v>
      </c>
      <c r="E2008" s="45" t="s">
        <v>1453</v>
      </c>
      <c r="F2008" s="47">
        <v>24032000</v>
      </c>
      <c r="G2008" s="41"/>
      <c r="H2008" s="41"/>
      <c r="I2008" s="41"/>
    </row>
    <row r="2009" spans="1:9" ht="13.2" hidden="1">
      <c r="A2009" s="48" t="s">
        <v>148</v>
      </c>
      <c r="B2009" s="48" t="s">
        <v>3893</v>
      </c>
      <c r="C2009" s="48" t="s">
        <v>3754</v>
      </c>
      <c r="D2009" s="48" t="s">
        <v>3755</v>
      </c>
      <c r="E2009" s="45" t="s">
        <v>1454</v>
      </c>
      <c r="F2009" s="47">
        <v>26746500</v>
      </c>
      <c r="G2009" s="41"/>
      <c r="H2009" s="41"/>
      <c r="I2009" s="41"/>
    </row>
    <row r="2010" spans="1:9" ht="26.4" hidden="1">
      <c r="A2010" s="48" t="s">
        <v>148</v>
      </c>
      <c r="B2010" s="48" t="s">
        <v>3893</v>
      </c>
      <c r="C2010" s="48" t="s">
        <v>3754</v>
      </c>
      <c r="D2010" s="48" t="s">
        <v>3808</v>
      </c>
      <c r="E2010" s="45" t="s">
        <v>1455</v>
      </c>
      <c r="F2010" s="47">
        <v>2400000</v>
      </c>
      <c r="G2010" s="41"/>
      <c r="H2010" s="41"/>
      <c r="I2010" s="41"/>
    </row>
    <row r="2011" spans="1:9" ht="26.4" hidden="1">
      <c r="A2011" s="48" t="s">
        <v>148</v>
      </c>
      <c r="B2011" s="48" t="s">
        <v>3893</v>
      </c>
      <c r="C2011" s="48" t="s">
        <v>3754</v>
      </c>
      <c r="D2011" s="48" t="s">
        <v>3813</v>
      </c>
      <c r="E2011" s="45" t="s">
        <v>1456</v>
      </c>
      <c r="F2011" s="47">
        <v>18131000</v>
      </c>
      <c r="G2011" s="41"/>
      <c r="H2011" s="41"/>
      <c r="I2011" s="41"/>
    </row>
    <row r="2012" spans="1:9" ht="13.2" hidden="1">
      <c r="A2012" s="48" t="s">
        <v>148</v>
      </c>
      <c r="B2012" s="48" t="s">
        <v>3893</v>
      </c>
      <c r="C2012" s="48" t="s">
        <v>3754</v>
      </c>
      <c r="D2012" s="48" t="s">
        <v>3758</v>
      </c>
      <c r="E2012" s="45" t="s">
        <v>1457</v>
      </c>
      <c r="F2012" s="47">
        <v>26715000</v>
      </c>
      <c r="G2012" s="41"/>
      <c r="H2012" s="41"/>
      <c r="I2012" s="41"/>
    </row>
    <row r="2013" spans="1:9" ht="26.4" hidden="1">
      <c r="A2013" s="48" t="s">
        <v>148</v>
      </c>
      <c r="B2013" s="48" t="s">
        <v>3893</v>
      </c>
      <c r="C2013" s="48" t="s">
        <v>3807</v>
      </c>
      <c r="D2013" s="45"/>
      <c r="E2013" s="50" t="s">
        <v>1458</v>
      </c>
      <c r="F2013" s="47">
        <v>214867800</v>
      </c>
      <c r="G2013" s="41"/>
      <c r="H2013" s="41"/>
      <c r="I2013" s="41"/>
    </row>
    <row r="2014" spans="1:9" ht="26.4" hidden="1">
      <c r="A2014" s="48" t="s">
        <v>148</v>
      </c>
      <c r="B2014" s="48" t="s">
        <v>3893</v>
      </c>
      <c r="C2014" s="48" t="s">
        <v>3807</v>
      </c>
      <c r="D2014" s="48" t="s">
        <v>3726</v>
      </c>
      <c r="E2014" s="45" t="s">
        <v>1459</v>
      </c>
      <c r="F2014" s="47">
        <v>103380000</v>
      </c>
      <c r="G2014" s="41"/>
      <c r="H2014" s="41"/>
      <c r="I2014" s="41"/>
    </row>
    <row r="2015" spans="1:9" ht="13.2" hidden="1">
      <c r="A2015" s="48" t="s">
        <v>148</v>
      </c>
      <c r="B2015" s="48" t="s">
        <v>3893</v>
      </c>
      <c r="C2015" s="48" t="s">
        <v>3807</v>
      </c>
      <c r="D2015" s="48" t="s">
        <v>3744</v>
      </c>
      <c r="E2015" s="45" t="s">
        <v>1460</v>
      </c>
      <c r="F2015" s="47">
        <v>111487800</v>
      </c>
      <c r="G2015" s="41"/>
      <c r="H2015" s="41"/>
      <c r="I2015" s="41"/>
    </row>
    <row r="2016" spans="1:9" ht="26.4" hidden="1">
      <c r="A2016" s="48" t="s">
        <v>148</v>
      </c>
      <c r="B2016" s="48" t="s">
        <v>3893</v>
      </c>
      <c r="C2016" s="48" t="s">
        <v>3737</v>
      </c>
      <c r="D2016" s="45"/>
      <c r="E2016" s="50" t="s">
        <v>1461</v>
      </c>
      <c r="F2016" s="47">
        <v>13258500</v>
      </c>
      <c r="G2016" s="41"/>
      <c r="H2016" s="41"/>
      <c r="I2016" s="41"/>
    </row>
    <row r="2017" spans="1:9" ht="26.4" hidden="1">
      <c r="A2017" s="48" t="s">
        <v>148</v>
      </c>
      <c r="B2017" s="48" t="s">
        <v>3893</v>
      </c>
      <c r="C2017" s="48" t="s">
        <v>3737</v>
      </c>
      <c r="D2017" s="48" t="s">
        <v>3744</v>
      </c>
      <c r="E2017" s="45" t="s">
        <v>1462</v>
      </c>
      <c r="F2017" s="47">
        <v>13258500</v>
      </c>
      <c r="G2017" s="41"/>
      <c r="H2017" s="41"/>
      <c r="I2017" s="41"/>
    </row>
    <row r="2018" spans="1:9" ht="26.4" hidden="1">
      <c r="A2018" s="48" t="s">
        <v>148</v>
      </c>
      <c r="B2018" s="48" t="s">
        <v>3893</v>
      </c>
      <c r="C2018" s="48" t="s">
        <v>3755</v>
      </c>
      <c r="D2018" s="45"/>
      <c r="E2018" s="49" t="s">
        <v>1253</v>
      </c>
      <c r="F2018" s="47">
        <v>7700000</v>
      </c>
      <c r="G2018" s="41"/>
      <c r="H2018" s="41"/>
      <c r="I2018" s="41"/>
    </row>
    <row r="2019" spans="1:9" ht="13.2" hidden="1">
      <c r="A2019" s="48" t="s">
        <v>148</v>
      </c>
      <c r="B2019" s="48" t="s">
        <v>3893</v>
      </c>
      <c r="C2019" s="48" t="s">
        <v>3755</v>
      </c>
      <c r="D2019" s="48" t="s">
        <v>3727</v>
      </c>
      <c r="E2019" s="45" t="s">
        <v>1254</v>
      </c>
      <c r="F2019" s="47">
        <v>7700000</v>
      </c>
      <c r="G2019" s="41"/>
      <c r="H2019" s="41"/>
      <c r="I2019" s="41"/>
    </row>
    <row r="2020" spans="1:9" ht="13.2" hidden="1">
      <c r="A2020" s="48" t="s">
        <v>148</v>
      </c>
      <c r="B2020" s="48" t="s">
        <v>3894</v>
      </c>
      <c r="C2020" s="45"/>
      <c r="D2020" s="45"/>
      <c r="E2020" s="46" t="s">
        <v>153</v>
      </c>
      <c r="F2020" s="47">
        <v>4036120000</v>
      </c>
      <c r="G2020" s="41"/>
      <c r="H2020" s="41"/>
      <c r="I2020" s="41"/>
    </row>
    <row r="2021" spans="1:9" ht="13.2" hidden="1">
      <c r="A2021" s="48" t="s">
        <v>148</v>
      </c>
      <c r="B2021" s="48" t="s">
        <v>3894</v>
      </c>
      <c r="C2021" s="48" t="s">
        <v>3726</v>
      </c>
      <c r="D2021" s="45"/>
      <c r="E2021" s="49" t="s">
        <v>187</v>
      </c>
      <c r="F2021" s="47">
        <v>262454000</v>
      </c>
      <c r="G2021" s="41"/>
      <c r="H2021" s="41"/>
      <c r="I2021" s="41"/>
    </row>
    <row r="2022" spans="1:9" ht="13.2" hidden="1">
      <c r="A2022" s="48" t="s">
        <v>148</v>
      </c>
      <c r="B2022" s="48" t="s">
        <v>3894</v>
      </c>
      <c r="C2022" s="48" t="s">
        <v>3726</v>
      </c>
      <c r="D2022" s="48" t="s">
        <v>3726</v>
      </c>
      <c r="E2022" s="45" t="s">
        <v>188</v>
      </c>
      <c r="F2022" s="47">
        <v>2600000</v>
      </c>
      <c r="G2022" s="41"/>
      <c r="H2022" s="41"/>
      <c r="I2022" s="41"/>
    </row>
    <row r="2023" spans="1:9" ht="26.4" hidden="1">
      <c r="A2023" s="48" t="s">
        <v>148</v>
      </c>
      <c r="B2023" s="48" t="s">
        <v>3894</v>
      </c>
      <c r="C2023" s="48" t="s">
        <v>3726</v>
      </c>
      <c r="D2023" s="48" t="s">
        <v>3727</v>
      </c>
      <c r="E2023" s="45" t="s">
        <v>189</v>
      </c>
      <c r="F2023" s="47">
        <v>82500000</v>
      </c>
      <c r="G2023" s="41"/>
      <c r="H2023" s="41"/>
      <c r="I2023" s="41"/>
    </row>
    <row r="2024" spans="1:9" ht="13.2" hidden="1">
      <c r="A2024" s="48" t="s">
        <v>148</v>
      </c>
      <c r="B2024" s="48" t="s">
        <v>3894</v>
      </c>
      <c r="C2024" s="48" t="s">
        <v>3726</v>
      </c>
      <c r="D2024" s="48" t="s">
        <v>3805</v>
      </c>
      <c r="E2024" s="45" t="s">
        <v>362</v>
      </c>
      <c r="F2024" s="47">
        <v>39370000</v>
      </c>
      <c r="G2024" s="41"/>
      <c r="H2024" s="41"/>
      <c r="I2024" s="41"/>
    </row>
    <row r="2025" spans="1:9" ht="13.2" hidden="1">
      <c r="A2025" s="48" t="s">
        <v>148</v>
      </c>
      <c r="B2025" s="48" t="s">
        <v>3894</v>
      </c>
      <c r="C2025" s="48" t="s">
        <v>3726</v>
      </c>
      <c r="D2025" s="48" t="s">
        <v>3729</v>
      </c>
      <c r="E2025" s="45" t="s">
        <v>191</v>
      </c>
      <c r="F2025" s="47">
        <v>22000000</v>
      </c>
      <c r="G2025" s="41"/>
      <c r="H2025" s="41"/>
      <c r="I2025" s="41"/>
    </row>
    <row r="2026" spans="1:9" ht="13.2" hidden="1">
      <c r="A2026" s="48" t="s">
        <v>148</v>
      </c>
      <c r="B2026" s="48" t="s">
        <v>3894</v>
      </c>
      <c r="C2026" s="48" t="s">
        <v>3726</v>
      </c>
      <c r="D2026" s="48" t="s">
        <v>3730</v>
      </c>
      <c r="E2026" s="45" t="s">
        <v>192</v>
      </c>
      <c r="F2026" s="47">
        <v>15000000</v>
      </c>
      <c r="G2026" s="41"/>
      <c r="H2026" s="41"/>
      <c r="I2026" s="41"/>
    </row>
    <row r="2027" spans="1:9" ht="26.4" hidden="1">
      <c r="A2027" s="48" t="s">
        <v>148</v>
      </c>
      <c r="B2027" s="48" t="s">
        <v>3894</v>
      </c>
      <c r="C2027" s="48" t="s">
        <v>3726</v>
      </c>
      <c r="D2027" s="48" t="s">
        <v>3731</v>
      </c>
      <c r="E2027" s="45" t="s">
        <v>193</v>
      </c>
      <c r="F2027" s="47">
        <v>7500000</v>
      </c>
      <c r="G2027" s="41"/>
      <c r="H2027" s="41"/>
      <c r="I2027" s="41"/>
    </row>
    <row r="2028" spans="1:9" ht="26.4" hidden="1">
      <c r="A2028" s="48" t="s">
        <v>148</v>
      </c>
      <c r="B2028" s="48" t="s">
        <v>3894</v>
      </c>
      <c r="C2028" s="48" t="s">
        <v>3726</v>
      </c>
      <c r="D2028" s="48" t="s">
        <v>3745</v>
      </c>
      <c r="E2028" s="45" t="s">
        <v>363</v>
      </c>
      <c r="F2028" s="47">
        <v>2484000</v>
      </c>
      <c r="G2028" s="41"/>
      <c r="H2028" s="41"/>
      <c r="I2028" s="41"/>
    </row>
    <row r="2029" spans="1:9" ht="13.2" hidden="1">
      <c r="A2029" s="48" t="s">
        <v>148</v>
      </c>
      <c r="B2029" s="48" t="s">
        <v>3894</v>
      </c>
      <c r="C2029" s="48" t="s">
        <v>3726</v>
      </c>
      <c r="D2029" s="48" t="s">
        <v>3733</v>
      </c>
      <c r="E2029" s="45" t="s">
        <v>195</v>
      </c>
      <c r="F2029" s="47">
        <v>23500000</v>
      </c>
      <c r="G2029" s="41"/>
      <c r="H2029" s="41"/>
      <c r="I2029" s="41"/>
    </row>
    <row r="2030" spans="1:9" ht="26.4" hidden="1">
      <c r="A2030" s="48" t="s">
        <v>148</v>
      </c>
      <c r="B2030" s="48" t="s">
        <v>3894</v>
      </c>
      <c r="C2030" s="48" t="s">
        <v>3726</v>
      </c>
      <c r="D2030" s="48" t="s">
        <v>3734</v>
      </c>
      <c r="E2030" s="45" t="s">
        <v>196</v>
      </c>
      <c r="F2030" s="47">
        <v>67500000</v>
      </c>
      <c r="G2030" s="41"/>
      <c r="H2030" s="41"/>
      <c r="I2030" s="41"/>
    </row>
    <row r="2031" spans="1:9" ht="26.4" hidden="1">
      <c r="A2031" s="48" t="s">
        <v>148</v>
      </c>
      <c r="B2031" s="48" t="s">
        <v>3894</v>
      </c>
      <c r="C2031" s="48" t="s">
        <v>3727</v>
      </c>
      <c r="D2031" s="45"/>
      <c r="E2031" s="49" t="s">
        <v>198</v>
      </c>
      <c r="F2031" s="47">
        <v>1385127000</v>
      </c>
      <c r="G2031" s="41"/>
      <c r="H2031" s="41"/>
      <c r="I2031" s="41"/>
    </row>
    <row r="2032" spans="1:9" ht="13.2" hidden="1">
      <c r="A2032" s="48" t="s">
        <v>148</v>
      </c>
      <c r="B2032" s="48" t="s">
        <v>3894</v>
      </c>
      <c r="C2032" s="48" t="s">
        <v>3727</v>
      </c>
      <c r="D2032" s="48" t="s">
        <v>3735</v>
      </c>
      <c r="E2032" s="45" t="s">
        <v>199</v>
      </c>
      <c r="F2032" s="47">
        <v>118994000</v>
      </c>
      <c r="G2032" s="41"/>
      <c r="H2032" s="41"/>
      <c r="I2032" s="41"/>
    </row>
    <row r="2033" spans="1:9" ht="26.4" hidden="1">
      <c r="A2033" s="48" t="s">
        <v>148</v>
      </c>
      <c r="B2033" s="48" t="s">
        <v>3894</v>
      </c>
      <c r="C2033" s="48" t="s">
        <v>3727</v>
      </c>
      <c r="D2033" s="48" t="s">
        <v>3738</v>
      </c>
      <c r="E2033" s="45" t="s">
        <v>1463</v>
      </c>
      <c r="F2033" s="47">
        <v>82652000</v>
      </c>
      <c r="G2033" s="41"/>
      <c r="H2033" s="41"/>
      <c r="I2033" s="41"/>
    </row>
    <row r="2034" spans="1:9" ht="13.2" hidden="1">
      <c r="A2034" s="48" t="s">
        <v>148</v>
      </c>
      <c r="B2034" s="48" t="s">
        <v>3894</v>
      </c>
      <c r="C2034" s="48" t="s">
        <v>3727</v>
      </c>
      <c r="D2034" s="48" t="s">
        <v>3740</v>
      </c>
      <c r="E2034" s="45" t="s">
        <v>1464</v>
      </c>
      <c r="F2034" s="47">
        <v>17100000</v>
      </c>
      <c r="G2034" s="41"/>
      <c r="H2034" s="41"/>
      <c r="I2034" s="41"/>
    </row>
    <row r="2035" spans="1:9" ht="13.2" hidden="1">
      <c r="A2035" s="48" t="s">
        <v>148</v>
      </c>
      <c r="B2035" s="48" t="s">
        <v>3894</v>
      </c>
      <c r="C2035" s="48" t="s">
        <v>3727</v>
      </c>
      <c r="D2035" s="48" t="s">
        <v>3826</v>
      </c>
      <c r="E2035" s="45" t="s">
        <v>1465</v>
      </c>
      <c r="F2035" s="47">
        <v>41381000</v>
      </c>
      <c r="G2035" s="41"/>
      <c r="H2035" s="41"/>
      <c r="I2035" s="41"/>
    </row>
    <row r="2036" spans="1:9" ht="26.4" hidden="1">
      <c r="A2036" s="48" t="s">
        <v>148</v>
      </c>
      <c r="B2036" s="48" t="s">
        <v>3894</v>
      </c>
      <c r="C2036" s="48" t="s">
        <v>3727</v>
      </c>
      <c r="D2036" s="48" t="s">
        <v>3771</v>
      </c>
      <c r="E2036" s="45" t="s">
        <v>1466</v>
      </c>
      <c r="F2036" s="47">
        <v>1125000000</v>
      </c>
      <c r="G2036" s="41"/>
      <c r="H2036" s="41"/>
      <c r="I2036" s="41"/>
    </row>
    <row r="2037" spans="1:9" ht="26.4" hidden="1">
      <c r="A2037" s="48" t="s">
        <v>148</v>
      </c>
      <c r="B2037" s="48" t="s">
        <v>3894</v>
      </c>
      <c r="C2037" s="48" t="s">
        <v>3728</v>
      </c>
      <c r="D2037" s="45"/>
      <c r="E2037" s="50" t="s">
        <v>1467</v>
      </c>
      <c r="F2037" s="47">
        <v>123500000</v>
      </c>
      <c r="G2037" s="41"/>
      <c r="H2037" s="41"/>
      <c r="I2037" s="41"/>
    </row>
    <row r="2038" spans="1:9" ht="26.4" hidden="1">
      <c r="A2038" s="48" t="s">
        <v>148</v>
      </c>
      <c r="B2038" s="48" t="s">
        <v>3894</v>
      </c>
      <c r="C2038" s="48" t="s">
        <v>3728</v>
      </c>
      <c r="D2038" s="48" t="s">
        <v>3726</v>
      </c>
      <c r="E2038" s="45" t="s">
        <v>1468</v>
      </c>
      <c r="F2038" s="47">
        <v>30000000</v>
      </c>
      <c r="G2038" s="41"/>
      <c r="H2038" s="41"/>
      <c r="I2038" s="41"/>
    </row>
    <row r="2039" spans="1:9" ht="13.2" hidden="1">
      <c r="A2039" s="48" t="s">
        <v>148</v>
      </c>
      <c r="B2039" s="48" t="s">
        <v>3894</v>
      </c>
      <c r="C2039" s="48" t="s">
        <v>3728</v>
      </c>
      <c r="D2039" s="48" t="s">
        <v>3731</v>
      </c>
      <c r="E2039" s="45" t="s">
        <v>211</v>
      </c>
      <c r="F2039" s="47">
        <v>93500000</v>
      </c>
      <c r="G2039" s="41"/>
      <c r="H2039" s="41"/>
      <c r="I2039" s="41"/>
    </row>
    <row r="2040" spans="1:9" ht="13.2" hidden="1">
      <c r="A2040" s="48" t="s">
        <v>148</v>
      </c>
      <c r="B2040" s="48" t="s">
        <v>3894</v>
      </c>
      <c r="C2040" s="48" t="s">
        <v>3740</v>
      </c>
      <c r="D2040" s="45"/>
      <c r="E2040" s="49" t="s">
        <v>1469</v>
      </c>
      <c r="F2040" s="47">
        <v>301542000</v>
      </c>
      <c r="G2040" s="41"/>
      <c r="H2040" s="41"/>
      <c r="I2040" s="41"/>
    </row>
    <row r="2041" spans="1:9" ht="13.2" hidden="1">
      <c r="A2041" s="48" t="s">
        <v>148</v>
      </c>
      <c r="B2041" s="48" t="s">
        <v>3894</v>
      </c>
      <c r="C2041" s="48" t="s">
        <v>3740</v>
      </c>
      <c r="D2041" s="48" t="s">
        <v>3735</v>
      </c>
      <c r="E2041" s="45" t="s">
        <v>1470</v>
      </c>
      <c r="F2041" s="47">
        <v>63630000</v>
      </c>
      <c r="G2041" s="41"/>
      <c r="H2041" s="41"/>
      <c r="I2041" s="41"/>
    </row>
    <row r="2042" spans="1:9" ht="13.2" hidden="1">
      <c r="A2042" s="48" t="s">
        <v>148</v>
      </c>
      <c r="B2042" s="48" t="s">
        <v>3894</v>
      </c>
      <c r="C2042" s="48" t="s">
        <v>3740</v>
      </c>
      <c r="D2042" s="48" t="s">
        <v>3805</v>
      </c>
      <c r="E2042" s="45" t="s">
        <v>1471</v>
      </c>
      <c r="F2042" s="47">
        <v>107702000</v>
      </c>
      <c r="G2042" s="41"/>
      <c r="H2042" s="41"/>
      <c r="I2042" s="41"/>
    </row>
    <row r="2043" spans="1:9" ht="13.2" hidden="1">
      <c r="A2043" s="48" t="s">
        <v>148</v>
      </c>
      <c r="B2043" s="48" t="s">
        <v>3894</v>
      </c>
      <c r="C2043" s="48" t="s">
        <v>3740</v>
      </c>
      <c r="D2043" s="48" t="s">
        <v>3736</v>
      </c>
      <c r="E2043" s="45" t="s">
        <v>1472</v>
      </c>
      <c r="F2043" s="47">
        <v>128210000</v>
      </c>
      <c r="G2043" s="41"/>
      <c r="H2043" s="41"/>
      <c r="I2043" s="41"/>
    </row>
    <row r="2044" spans="1:9" ht="13.2" hidden="1">
      <c r="A2044" s="48" t="s">
        <v>148</v>
      </c>
      <c r="B2044" s="48" t="s">
        <v>3894</v>
      </c>
      <c r="C2044" s="48" t="s">
        <v>3740</v>
      </c>
      <c r="D2044" s="48" t="s">
        <v>3729</v>
      </c>
      <c r="E2044" s="45" t="s">
        <v>1473</v>
      </c>
      <c r="F2044" s="47">
        <v>2000000</v>
      </c>
      <c r="G2044" s="41"/>
      <c r="H2044" s="41"/>
      <c r="I2044" s="41"/>
    </row>
    <row r="2045" spans="1:9" ht="26.4" hidden="1">
      <c r="A2045" s="48" t="s">
        <v>148</v>
      </c>
      <c r="B2045" s="48" t="s">
        <v>3894</v>
      </c>
      <c r="C2045" s="48" t="s">
        <v>3757</v>
      </c>
      <c r="D2045" s="45"/>
      <c r="E2045" s="49" t="s">
        <v>1350</v>
      </c>
      <c r="F2045" s="47">
        <v>565197000</v>
      </c>
      <c r="G2045" s="41"/>
      <c r="H2045" s="41"/>
      <c r="I2045" s="41"/>
    </row>
    <row r="2046" spans="1:9" ht="26.4" hidden="1">
      <c r="A2046" s="48" t="s">
        <v>148</v>
      </c>
      <c r="B2046" s="48" t="s">
        <v>3894</v>
      </c>
      <c r="C2046" s="48" t="s">
        <v>3757</v>
      </c>
      <c r="D2046" s="48" t="s">
        <v>3744</v>
      </c>
      <c r="E2046" s="45" t="s">
        <v>1474</v>
      </c>
      <c r="F2046" s="47">
        <v>347739000</v>
      </c>
      <c r="G2046" s="41"/>
      <c r="H2046" s="41"/>
      <c r="I2046" s="41"/>
    </row>
    <row r="2047" spans="1:9" ht="26.4" hidden="1">
      <c r="A2047" s="48" t="s">
        <v>148</v>
      </c>
      <c r="B2047" s="48" t="s">
        <v>3894</v>
      </c>
      <c r="C2047" s="48" t="s">
        <v>3757</v>
      </c>
      <c r="D2047" s="48" t="s">
        <v>3753</v>
      </c>
      <c r="E2047" s="45" t="s">
        <v>1475</v>
      </c>
      <c r="F2047" s="47">
        <v>104367000</v>
      </c>
      <c r="G2047" s="41"/>
      <c r="H2047" s="41"/>
      <c r="I2047" s="41"/>
    </row>
    <row r="2048" spans="1:9" ht="26.4" hidden="1">
      <c r="A2048" s="48" t="s">
        <v>148</v>
      </c>
      <c r="B2048" s="48" t="s">
        <v>3894</v>
      </c>
      <c r="C2048" s="48" t="s">
        <v>3757</v>
      </c>
      <c r="D2048" s="48" t="s">
        <v>3732</v>
      </c>
      <c r="E2048" s="45" t="s">
        <v>1476</v>
      </c>
      <c r="F2048" s="47">
        <v>113091000</v>
      </c>
      <c r="G2048" s="41"/>
      <c r="H2048" s="41"/>
      <c r="I2048" s="41"/>
    </row>
    <row r="2049" spans="1:9" ht="13.2" hidden="1">
      <c r="A2049" s="48" t="s">
        <v>148</v>
      </c>
      <c r="B2049" s="48" t="s">
        <v>3894</v>
      </c>
      <c r="C2049" s="48" t="s">
        <v>3813</v>
      </c>
      <c r="D2049" s="45"/>
      <c r="E2049" s="49" t="s">
        <v>1250</v>
      </c>
      <c r="F2049" s="47">
        <v>1398300000</v>
      </c>
      <c r="G2049" s="41"/>
      <c r="H2049" s="41"/>
      <c r="I2049" s="41"/>
    </row>
    <row r="2050" spans="1:9" ht="13.2" hidden="1">
      <c r="A2050" s="48" t="s">
        <v>148</v>
      </c>
      <c r="B2050" s="48" t="s">
        <v>3894</v>
      </c>
      <c r="C2050" s="48" t="s">
        <v>3813</v>
      </c>
      <c r="D2050" s="48" t="s">
        <v>3726</v>
      </c>
      <c r="E2050" s="45" t="s">
        <v>1477</v>
      </c>
      <c r="F2050" s="47">
        <v>70000000</v>
      </c>
      <c r="G2050" s="41"/>
      <c r="H2050" s="41"/>
      <c r="I2050" s="41"/>
    </row>
    <row r="2051" spans="1:9" ht="13.2" hidden="1">
      <c r="A2051" s="48" t="s">
        <v>148</v>
      </c>
      <c r="B2051" s="48" t="s">
        <v>3894</v>
      </c>
      <c r="C2051" s="48" t="s">
        <v>3813</v>
      </c>
      <c r="D2051" s="48" t="s">
        <v>3727</v>
      </c>
      <c r="E2051" s="45" t="s">
        <v>1478</v>
      </c>
      <c r="F2051" s="47">
        <v>83000000</v>
      </c>
      <c r="G2051" s="41"/>
      <c r="H2051" s="41"/>
      <c r="I2051" s="41"/>
    </row>
    <row r="2052" spans="1:9" ht="13.2" hidden="1">
      <c r="A2052" s="48" t="s">
        <v>148</v>
      </c>
      <c r="B2052" s="48" t="s">
        <v>3894</v>
      </c>
      <c r="C2052" s="48" t="s">
        <v>3813</v>
      </c>
      <c r="D2052" s="48" t="s">
        <v>3744</v>
      </c>
      <c r="E2052" s="45" t="s">
        <v>1479</v>
      </c>
      <c r="F2052" s="47">
        <v>49181000</v>
      </c>
      <c r="G2052" s="41"/>
      <c r="H2052" s="41"/>
      <c r="I2052" s="41"/>
    </row>
    <row r="2053" spans="1:9" ht="26.4" hidden="1">
      <c r="A2053" s="48" t="s">
        <v>148</v>
      </c>
      <c r="B2053" s="48" t="s">
        <v>3894</v>
      </c>
      <c r="C2053" s="48" t="s">
        <v>3813</v>
      </c>
      <c r="D2053" s="48" t="s">
        <v>3804</v>
      </c>
      <c r="E2053" s="45" t="s">
        <v>1480</v>
      </c>
      <c r="F2053" s="47">
        <v>65819000</v>
      </c>
      <c r="G2053" s="41"/>
      <c r="H2053" s="41"/>
      <c r="I2053" s="41"/>
    </row>
    <row r="2054" spans="1:9" ht="13.2" hidden="1">
      <c r="A2054" s="48" t="s">
        <v>148</v>
      </c>
      <c r="B2054" s="48" t="s">
        <v>3894</v>
      </c>
      <c r="C2054" s="48" t="s">
        <v>3813</v>
      </c>
      <c r="D2054" s="48" t="s">
        <v>3743</v>
      </c>
      <c r="E2054" s="45" t="s">
        <v>1481</v>
      </c>
      <c r="F2054" s="47">
        <v>10000000</v>
      </c>
      <c r="G2054" s="41"/>
      <c r="H2054" s="41"/>
      <c r="I2054" s="41"/>
    </row>
    <row r="2055" spans="1:9" ht="26.4" hidden="1">
      <c r="A2055" s="48" t="s">
        <v>148</v>
      </c>
      <c r="B2055" s="48" t="s">
        <v>3894</v>
      </c>
      <c r="C2055" s="48" t="s">
        <v>3813</v>
      </c>
      <c r="D2055" s="48" t="s">
        <v>3736</v>
      </c>
      <c r="E2055" s="45" t="s">
        <v>1482</v>
      </c>
      <c r="F2055" s="47">
        <v>65000000</v>
      </c>
      <c r="G2055" s="41"/>
      <c r="H2055" s="41"/>
      <c r="I2055" s="41"/>
    </row>
    <row r="2056" spans="1:9" ht="26.4" hidden="1">
      <c r="A2056" s="48" t="s">
        <v>148</v>
      </c>
      <c r="B2056" s="48" t="s">
        <v>3894</v>
      </c>
      <c r="C2056" s="48" t="s">
        <v>3813</v>
      </c>
      <c r="D2056" s="48" t="s">
        <v>3745</v>
      </c>
      <c r="E2056" s="51" t="s">
        <v>1483</v>
      </c>
      <c r="F2056" s="47">
        <v>2000000</v>
      </c>
      <c r="G2056" s="41"/>
      <c r="H2056" s="41"/>
      <c r="I2056" s="41"/>
    </row>
    <row r="2057" spans="1:9" ht="26.4" hidden="1">
      <c r="A2057" s="48" t="s">
        <v>148</v>
      </c>
      <c r="B2057" s="48" t="s">
        <v>3894</v>
      </c>
      <c r="C2057" s="48" t="s">
        <v>3813</v>
      </c>
      <c r="D2057" s="48" t="s">
        <v>3733</v>
      </c>
      <c r="E2057" s="45" t="s">
        <v>1484</v>
      </c>
      <c r="F2057" s="47">
        <v>5000000</v>
      </c>
      <c r="G2057" s="41"/>
      <c r="H2057" s="41"/>
      <c r="I2057" s="41"/>
    </row>
    <row r="2058" spans="1:9" ht="13.2" hidden="1">
      <c r="A2058" s="48" t="s">
        <v>148</v>
      </c>
      <c r="B2058" s="48" t="s">
        <v>3894</v>
      </c>
      <c r="C2058" s="48" t="s">
        <v>3813</v>
      </c>
      <c r="D2058" s="48" t="s">
        <v>3734</v>
      </c>
      <c r="E2058" s="45" t="s">
        <v>1485</v>
      </c>
      <c r="F2058" s="47">
        <v>75000000</v>
      </c>
      <c r="G2058" s="41"/>
      <c r="H2058" s="41"/>
      <c r="I2058" s="41"/>
    </row>
    <row r="2059" spans="1:9" ht="13.2" hidden="1">
      <c r="A2059" s="48" t="s">
        <v>148</v>
      </c>
      <c r="B2059" s="48" t="s">
        <v>3894</v>
      </c>
      <c r="C2059" s="48" t="s">
        <v>3813</v>
      </c>
      <c r="D2059" s="48" t="s">
        <v>3806</v>
      </c>
      <c r="E2059" s="45" t="s">
        <v>1486</v>
      </c>
      <c r="F2059" s="47">
        <v>25000000</v>
      </c>
      <c r="G2059" s="41"/>
      <c r="H2059" s="41"/>
      <c r="I2059" s="41"/>
    </row>
    <row r="2060" spans="1:9" ht="13.2" hidden="1">
      <c r="A2060" s="48" t="s">
        <v>148</v>
      </c>
      <c r="B2060" s="48" t="s">
        <v>3894</v>
      </c>
      <c r="C2060" s="48" t="s">
        <v>3813</v>
      </c>
      <c r="D2060" s="48" t="s">
        <v>3754</v>
      </c>
      <c r="E2060" s="45" t="s">
        <v>1487</v>
      </c>
      <c r="F2060" s="47">
        <v>28000000</v>
      </c>
      <c r="G2060" s="41"/>
      <c r="H2060" s="41"/>
      <c r="I2060" s="41"/>
    </row>
    <row r="2061" spans="1:9" ht="26.4" hidden="1">
      <c r="A2061" s="48" t="s">
        <v>148</v>
      </c>
      <c r="B2061" s="48" t="s">
        <v>3894</v>
      </c>
      <c r="C2061" s="48" t="s">
        <v>3813</v>
      </c>
      <c r="D2061" s="48" t="s">
        <v>3807</v>
      </c>
      <c r="E2061" s="45" t="s">
        <v>1488</v>
      </c>
      <c r="F2061" s="47">
        <v>40000000</v>
      </c>
      <c r="G2061" s="41"/>
      <c r="H2061" s="41"/>
      <c r="I2061" s="41"/>
    </row>
    <row r="2062" spans="1:9" ht="13.2" hidden="1">
      <c r="A2062" s="48" t="s">
        <v>148</v>
      </c>
      <c r="B2062" s="48" t="s">
        <v>3894</v>
      </c>
      <c r="C2062" s="48" t="s">
        <v>3813</v>
      </c>
      <c r="D2062" s="48" t="s">
        <v>3737</v>
      </c>
      <c r="E2062" s="45" t="s">
        <v>1489</v>
      </c>
      <c r="F2062" s="47">
        <v>25000000</v>
      </c>
      <c r="G2062" s="41"/>
      <c r="H2062" s="41"/>
      <c r="I2062" s="41"/>
    </row>
    <row r="2063" spans="1:9" ht="26.4" hidden="1">
      <c r="A2063" s="48" t="s">
        <v>148</v>
      </c>
      <c r="B2063" s="48" t="s">
        <v>3894</v>
      </c>
      <c r="C2063" s="48" t="s">
        <v>3813</v>
      </c>
      <c r="D2063" s="48" t="s">
        <v>3755</v>
      </c>
      <c r="E2063" s="51" t="s">
        <v>1490</v>
      </c>
      <c r="F2063" s="47">
        <v>7000000</v>
      </c>
      <c r="G2063" s="41"/>
      <c r="H2063" s="41"/>
      <c r="I2063" s="41"/>
    </row>
    <row r="2064" spans="1:9" ht="13.2" hidden="1">
      <c r="A2064" s="48" t="s">
        <v>148</v>
      </c>
      <c r="B2064" s="48" t="s">
        <v>3894</v>
      </c>
      <c r="C2064" s="48" t="s">
        <v>3813</v>
      </c>
      <c r="D2064" s="48" t="s">
        <v>3740</v>
      </c>
      <c r="E2064" s="45" t="s">
        <v>1491</v>
      </c>
      <c r="F2064" s="47">
        <v>17000000</v>
      </c>
      <c r="G2064" s="41"/>
      <c r="H2064" s="41"/>
      <c r="I2064" s="41"/>
    </row>
    <row r="2065" spans="1:9" ht="13.2" hidden="1">
      <c r="A2065" s="48" t="s">
        <v>148</v>
      </c>
      <c r="B2065" s="48" t="s">
        <v>3894</v>
      </c>
      <c r="C2065" s="48" t="s">
        <v>3813</v>
      </c>
      <c r="D2065" s="48" t="s">
        <v>3757</v>
      </c>
      <c r="E2065" s="45" t="s">
        <v>1492</v>
      </c>
      <c r="F2065" s="47">
        <v>6300000</v>
      </c>
      <c r="G2065" s="41"/>
      <c r="H2065" s="41"/>
      <c r="I2065" s="41"/>
    </row>
    <row r="2066" spans="1:9" ht="13.2" hidden="1">
      <c r="A2066" s="48" t="s">
        <v>148</v>
      </c>
      <c r="B2066" s="48" t="s">
        <v>3894</v>
      </c>
      <c r="C2066" s="48" t="s">
        <v>3813</v>
      </c>
      <c r="D2066" s="48" t="s">
        <v>3813</v>
      </c>
      <c r="E2066" s="45" t="s">
        <v>1493</v>
      </c>
      <c r="F2066" s="47">
        <v>10000000</v>
      </c>
      <c r="G2066" s="41"/>
      <c r="H2066" s="41"/>
      <c r="I2066" s="41"/>
    </row>
    <row r="2067" spans="1:9" ht="13.2" hidden="1">
      <c r="A2067" s="48" t="s">
        <v>148</v>
      </c>
      <c r="B2067" s="48" t="s">
        <v>3894</v>
      </c>
      <c r="C2067" s="48" t="s">
        <v>3813</v>
      </c>
      <c r="D2067" s="48" t="s">
        <v>3759</v>
      </c>
      <c r="E2067" s="45" t="s">
        <v>1494</v>
      </c>
      <c r="F2067" s="47">
        <v>800000000</v>
      </c>
      <c r="G2067" s="41"/>
      <c r="H2067" s="41"/>
      <c r="I2067" s="41"/>
    </row>
    <row r="2068" spans="1:9" ht="13.2" hidden="1">
      <c r="A2068" s="48" t="s">
        <v>148</v>
      </c>
      <c r="B2068" s="48" t="s">
        <v>3894</v>
      </c>
      <c r="C2068" s="48" t="s">
        <v>3813</v>
      </c>
      <c r="D2068" s="48" t="s">
        <v>3761</v>
      </c>
      <c r="E2068" s="45" t="s">
        <v>1495</v>
      </c>
      <c r="F2068" s="47">
        <v>15000000</v>
      </c>
      <c r="G2068" s="41"/>
      <c r="H2068" s="41"/>
      <c r="I2068" s="41"/>
    </row>
    <row r="2069" spans="1:9" ht="13.2" hidden="1">
      <c r="A2069" s="48" t="s">
        <v>148</v>
      </c>
      <c r="B2069" s="48" t="s">
        <v>3883</v>
      </c>
      <c r="C2069" s="45"/>
      <c r="D2069" s="45"/>
      <c r="E2069" s="46" t="s">
        <v>136</v>
      </c>
      <c r="F2069" s="47">
        <v>237053000</v>
      </c>
      <c r="G2069" s="41"/>
      <c r="H2069" s="41"/>
      <c r="I2069" s="41"/>
    </row>
    <row r="2070" spans="1:9" ht="13.2" hidden="1">
      <c r="A2070" s="48" t="s">
        <v>148</v>
      </c>
      <c r="B2070" s="48" t="s">
        <v>3883</v>
      </c>
      <c r="C2070" s="48" t="s">
        <v>3726</v>
      </c>
      <c r="D2070" s="45"/>
      <c r="E2070" s="49" t="s">
        <v>187</v>
      </c>
      <c r="F2070" s="47">
        <v>120281000</v>
      </c>
      <c r="G2070" s="41"/>
      <c r="H2070" s="41"/>
      <c r="I2070" s="41"/>
    </row>
    <row r="2071" spans="1:9" ht="13.2" hidden="1">
      <c r="A2071" s="48" t="s">
        <v>148</v>
      </c>
      <c r="B2071" s="48" t="s">
        <v>3883</v>
      </c>
      <c r="C2071" s="48" t="s">
        <v>3726</v>
      </c>
      <c r="D2071" s="48" t="s">
        <v>3726</v>
      </c>
      <c r="E2071" s="45" t="s">
        <v>188</v>
      </c>
      <c r="F2071" s="47">
        <v>2000000</v>
      </c>
      <c r="G2071" s="41"/>
      <c r="H2071" s="41"/>
      <c r="I2071" s="41"/>
    </row>
    <row r="2072" spans="1:9" ht="26.4" hidden="1">
      <c r="A2072" s="48" t="s">
        <v>148</v>
      </c>
      <c r="B2072" s="48" t="s">
        <v>3883</v>
      </c>
      <c r="C2072" s="48" t="s">
        <v>3726</v>
      </c>
      <c r="D2072" s="48" t="s">
        <v>3727</v>
      </c>
      <c r="E2072" s="45" t="s">
        <v>189</v>
      </c>
      <c r="F2072" s="47">
        <v>12900000</v>
      </c>
      <c r="G2072" s="41"/>
      <c r="H2072" s="41"/>
      <c r="I2072" s="41"/>
    </row>
    <row r="2073" spans="1:9" ht="13.2" hidden="1">
      <c r="A2073" s="48" t="s">
        <v>148</v>
      </c>
      <c r="B2073" s="48" t="s">
        <v>3883</v>
      </c>
      <c r="C2073" s="48" t="s">
        <v>3726</v>
      </c>
      <c r="D2073" s="48" t="s">
        <v>3805</v>
      </c>
      <c r="E2073" s="45" t="s">
        <v>362</v>
      </c>
      <c r="F2073" s="47">
        <v>34428000</v>
      </c>
      <c r="G2073" s="41"/>
      <c r="H2073" s="41"/>
      <c r="I2073" s="41"/>
    </row>
    <row r="2074" spans="1:9" ht="13.2" hidden="1">
      <c r="A2074" s="48" t="s">
        <v>148</v>
      </c>
      <c r="B2074" s="48" t="s">
        <v>3883</v>
      </c>
      <c r="C2074" s="48" t="s">
        <v>3726</v>
      </c>
      <c r="D2074" s="48" t="s">
        <v>3729</v>
      </c>
      <c r="E2074" s="45" t="s">
        <v>191</v>
      </c>
      <c r="F2074" s="47">
        <v>15555000</v>
      </c>
      <c r="G2074" s="41"/>
      <c r="H2074" s="41"/>
      <c r="I2074" s="41"/>
    </row>
    <row r="2075" spans="1:9" ht="13.2" hidden="1">
      <c r="A2075" s="48" t="s">
        <v>148</v>
      </c>
      <c r="B2075" s="48" t="s">
        <v>3883</v>
      </c>
      <c r="C2075" s="48" t="s">
        <v>3726</v>
      </c>
      <c r="D2075" s="48" t="s">
        <v>3730</v>
      </c>
      <c r="E2075" s="45" t="s">
        <v>192</v>
      </c>
      <c r="F2075" s="47">
        <v>6666000</v>
      </c>
      <c r="G2075" s="41"/>
      <c r="H2075" s="41"/>
      <c r="I2075" s="41"/>
    </row>
    <row r="2076" spans="1:9" ht="26.4" hidden="1">
      <c r="A2076" s="48" t="s">
        <v>148</v>
      </c>
      <c r="B2076" s="48" t="s">
        <v>3883</v>
      </c>
      <c r="C2076" s="48" t="s">
        <v>3726</v>
      </c>
      <c r="D2076" s="48" t="s">
        <v>3731</v>
      </c>
      <c r="E2076" s="45" t="s">
        <v>193</v>
      </c>
      <c r="F2076" s="47">
        <v>5000000</v>
      </c>
      <c r="G2076" s="41"/>
      <c r="H2076" s="41"/>
      <c r="I2076" s="41"/>
    </row>
    <row r="2077" spans="1:9" ht="26.4" hidden="1">
      <c r="A2077" s="48" t="s">
        <v>148</v>
      </c>
      <c r="B2077" s="48" t="s">
        <v>3883</v>
      </c>
      <c r="C2077" s="48" t="s">
        <v>3726</v>
      </c>
      <c r="D2077" s="48" t="s">
        <v>3745</v>
      </c>
      <c r="E2077" s="45" t="s">
        <v>363</v>
      </c>
      <c r="F2077" s="47">
        <v>1920000</v>
      </c>
      <c r="G2077" s="41"/>
      <c r="H2077" s="41"/>
      <c r="I2077" s="41"/>
    </row>
    <row r="2078" spans="1:9" ht="13.2" hidden="1">
      <c r="A2078" s="48" t="s">
        <v>148</v>
      </c>
      <c r="B2078" s="48" t="s">
        <v>3883</v>
      </c>
      <c r="C2078" s="48" t="s">
        <v>3726</v>
      </c>
      <c r="D2078" s="48" t="s">
        <v>3733</v>
      </c>
      <c r="E2078" s="45" t="s">
        <v>195</v>
      </c>
      <c r="F2078" s="47">
        <v>20812000</v>
      </c>
      <c r="G2078" s="41"/>
      <c r="H2078" s="41"/>
      <c r="I2078" s="41"/>
    </row>
    <row r="2079" spans="1:9" ht="13.2" hidden="1">
      <c r="A2079" s="48" t="s">
        <v>148</v>
      </c>
      <c r="B2079" s="48" t="s">
        <v>3883</v>
      </c>
      <c r="C2079" s="48" t="s">
        <v>3726</v>
      </c>
      <c r="D2079" s="48" t="s">
        <v>3734</v>
      </c>
      <c r="E2079" s="45" t="s">
        <v>197</v>
      </c>
      <c r="F2079" s="47">
        <v>21000000</v>
      </c>
      <c r="G2079" s="41"/>
      <c r="H2079" s="41"/>
      <c r="I2079" s="41"/>
    </row>
    <row r="2080" spans="1:9" ht="26.4" hidden="1">
      <c r="A2080" s="48" t="s">
        <v>148</v>
      </c>
      <c r="B2080" s="48" t="s">
        <v>3883</v>
      </c>
      <c r="C2080" s="48" t="s">
        <v>3727</v>
      </c>
      <c r="D2080" s="45"/>
      <c r="E2080" s="49" t="s">
        <v>198</v>
      </c>
      <c r="F2080" s="47">
        <v>95272000</v>
      </c>
      <c r="G2080" s="41"/>
      <c r="H2080" s="41"/>
      <c r="I2080" s="41"/>
    </row>
    <row r="2081" spans="1:9" ht="13.2" hidden="1">
      <c r="A2081" s="48" t="s">
        <v>148</v>
      </c>
      <c r="B2081" s="48" t="s">
        <v>3883</v>
      </c>
      <c r="C2081" s="48" t="s">
        <v>3727</v>
      </c>
      <c r="D2081" s="48" t="s">
        <v>3735</v>
      </c>
      <c r="E2081" s="45" t="s">
        <v>199</v>
      </c>
      <c r="F2081" s="47">
        <v>12900000</v>
      </c>
      <c r="G2081" s="41"/>
      <c r="H2081" s="41"/>
      <c r="I2081" s="41"/>
    </row>
    <row r="2082" spans="1:9" ht="13.2" hidden="1">
      <c r="A2082" s="48" t="s">
        <v>148</v>
      </c>
      <c r="B2082" s="48" t="s">
        <v>3883</v>
      </c>
      <c r="C2082" s="48" t="s">
        <v>3727</v>
      </c>
      <c r="D2082" s="48" t="s">
        <v>3736</v>
      </c>
      <c r="E2082" s="45" t="s">
        <v>200</v>
      </c>
      <c r="F2082" s="47">
        <v>3000000</v>
      </c>
      <c r="G2082" s="41"/>
      <c r="H2082" s="41"/>
      <c r="I2082" s="41"/>
    </row>
    <row r="2083" spans="1:9" ht="13.2" hidden="1">
      <c r="A2083" s="48" t="s">
        <v>148</v>
      </c>
      <c r="B2083" s="48" t="s">
        <v>3883</v>
      </c>
      <c r="C2083" s="48" t="s">
        <v>3727</v>
      </c>
      <c r="D2083" s="48" t="s">
        <v>3730</v>
      </c>
      <c r="E2083" s="45" t="s">
        <v>478</v>
      </c>
      <c r="F2083" s="47">
        <v>10000000</v>
      </c>
      <c r="G2083" s="41"/>
      <c r="H2083" s="41"/>
      <c r="I2083" s="41"/>
    </row>
    <row r="2084" spans="1:9" ht="13.2" hidden="1">
      <c r="A2084" s="48" t="s">
        <v>148</v>
      </c>
      <c r="B2084" s="48" t="s">
        <v>3883</v>
      </c>
      <c r="C2084" s="48" t="s">
        <v>3727</v>
      </c>
      <c r="D2084" s="48" t="s">
        <v>3754</v>
      </c>
      <c r="E2084" s="45" t="s">
        <v>1270</v>
      </c>
      <c r="F2084" s="47">
        <v>10000000</v>
      </c>
      <c r="G2084" s="41"/>
      <c r="H2084" s="41"/>
      <c r="I2084" s="41"/>
    </row>
    <row r="2085" spans="1:9" ht="13.2" hidden="1">
      <c r="A2085" s="48" t="s">
        <v>148</v>
      </c>
      <c r="B2085" s="48" t="s">
        <v>3883</v>
      </c>
      <c r="C2085" s="48" t="s">
        <v>3727</v>
      </c>
      <c r="D2085" s="48" t="s">
        <v>3737</v>
      </c>
      <c r="E2085" s="45" t="s">
        <v>201</v>
      </c>
      <c r="F2085" s="47">
        <v>10001000</v>
      </c>
      <c r="G2085" s="41"/>
      <c r="H2085" s="41"/>
      <c r="I2085" s="41"/>
    </row>
    <row r="2086" spans="1:9" ht="26.4" hidden="1">
      <c r="A2086" s="48" t="s">
        <v>148</v>
      </c>
      <c r="B2086" s="48" t="s">
        <v>3883</v>
      </c>
      <c r="C2086" s="48" t="s">
        <v>3727</v>
      </c>
      <c r="D2086" s="48" t="s">
        <v>3738</v>
      </c>
      <c r="E2086" s="45" t="s">
        <v>202</v>
      </c>
      <c r="F2086" s="47">
        <v>39271000</v>
      </c>
      <c r="G2086" s="41"/>
      <c r="H2086" s="41"/>
      <c r="I2086" s="41"/>
    </row>
    <row r="2087" spans="1:9" ht="13.2" hidden="1">
      <c r="A2087" s="48" t="s">
        <v>148</v>
      </c>
      <c r="B2087" s="48" t="s">
        <v>3883</v>
      </c>
      <c r="C2087" s="48" t="s">
        <v>3727</v>
      </c>
      <c r="D2087" s="48" t="s">
        <v>3740</v>
      </c>
      <c r="E2087" s="45" t="s">
        <v>204</v>
      </c>
      <c r="F2087" s="47">
        <v>6100000</v>
      </c>
      <c r="G2087" s="41"/>
      <c r="H2087" s="41"/>
      <c r="I2087" s="41"/>
    </row>
    <row r="2088" spans="1:9" ht="13.2" hidden="1">
      <c r="A2088" s="48" t="s">
        <v>148</v>
      </c>
      <c r="B2088" s="48" t="s">
        <v>3883</v>
      </c>
      <c r="C2088" s="48" t="s">
        <v>3727</v>
      </c>
      <c r="D2088" s="48" t="s">
        <v>3757</v>
      </c>
      <c r="E2088" s="45" t="s">
        <v>366</v>
      </c>
      <c r="F2088" s="47">
        <v>4000000</v>
      </c>
      <c r="G2088" s="41"/>
      <c r="H2088" s="41"/>
      <c r="I2088" s="41"/>
    </row>
    <row r="2089" spans="1:9" ht="26.4" hidden="1">
      <c r="A2089" s="48" t="s">
        <v>148</v>
      </c>
      <c r="B2089" s="48" t="s">
        <v>3883</v>
      </c>
      <c r="C2089" s="48" t="s">
        <v>3728</v>
      </c>
      <c r="D2089" s="45"/>
      <c r="E2089" s="50" t="s">
        <v>209</v>
      </c>
      <c r="F2089" s="47">
        <v>21500000</v>
      </c>
      <c r="G2089" s="41"/>
      <c r="H2089" s="41"/>
      <c r="I2089" s="41"/>
    </row>
    <row r="2090" spans="1:9" ht="26.4" hidden="1">
      <c r="A2090" s="48" t="s">
        <v>148</v>
      </c>
      <c r="B2090" s="48" t="s">
        <v>3883</v>
      </c>
      <c r="C2090" s="48" t="s">
        <v>3728</v>
      </c>
      <c r="D2090" s="48" t="s">
        <v>3726</v>
      </c>
      <c r="E2090" s="45" t="s">
        <v>210</v>
      </c>
      <c r="F2090" s="47">
        <v>21500000</v>
      </c>
      <c r="G2090" s="41"/>
      <c r="H2090" s="41"/>
      <c r="I2090" s="41"/>
    </row>
    <row r="2091" spans="1:9" ht="13.2" hidden="1">
      <c r="A2091" s="48" t="s">
        <v>148</v>
      </c>
      <c r="B2091" s="48" t="s">
        <v>3872</v>
      </c>
      <c r="C2091" s="45"/>
      <c r="D2091" s="45"/>
      <c r="E2091" s="46" t="s">
        <v>115</v>
      </c>
      <c r="F2091" s="47">
        <v>333117000</v>
      </c>
      <c r="G2091" s="41"/>
      <c r="H2091" s="41"/>
      <c r="I2091" s="41"/>
    </row>
    <row r="2092" spans="1:9" ht="13.2" hidden="1">
      <c r="A2092" s="48" t="s">
        <v>148</v>
      </c>
      <c r="B2092" s="48" t="s">
        <v>3872</v>
      </c>
      <c r="C2092" s="48" t="s">
        <v>3726</v>
      </c>
      <c r="D2092" s="45"/>
      <c r="E2092" s="49" t="s">
        <v>187</v>
      </c>
      <c r="F2092" s="47">
        <v>135442000</v>
      </c>
      <c r="G2092" s="41"/>
      <c r="H2092" s="41"/>
      <c r="I2092" s="41"/>
    </row>
    <row r="2093" spans="1:9" ht="13.2" hidden="1">
      <c r="A2093" s="48" t="s">
        <v>148</v>
      </c>
      <c r="B2093" s="48" t="s">
        <v>3872</v>
      </c>
      <c r="C2093" s="48" t="s">
        <v>3726</v>
      </c>
      <c r="D2093" s="48" t="s">
        <v>3726</v>
      </c>
      <c r="E2093" s="45" t="s">
        <v>188</v>
      </c>
      <c r="F2093" s="47">
        <v>4000000</v>
      </c>
      <c r="G2093" s="41"/>
      <c r="H2093" s="41"/>
      <c r="I2093" s="41"/>
    </row>
    <row r="2094" spans="1:9" ht="26.4" hidden="1">
      <c r="A2094" s="48" t="s">
        <v>148</v>
      </c>
      <c r="B2094" s="48" t="s">
        <v>3872</v>
      </c>
      <c r="C2094" s="48" t="s">
        <v>3726</v>
      </c>
      <c r="D2094" s="48" t="s">
        <v>3727</v>
      </c>
      <c r="E2094" s="45" t="s">
        <v>189</v>
      </c>
      <c r="F2094" s="47">
        <v>12480000</v>
      </c>
      <c r="G2094" s="41"/>
      <c r="H2094" s="41"/>
      <c r="I2094" s="41"/>
    </row>
    <row r="2095" spans="1:9" ht="13.2" hidden="1">
      <c r="A2095" s="48" t="s">
        <v>148</v>
      </c>
      <c r="B2095" s="48" t="s">
        <v>3872</v>
      </c>
      <c r="C2095" s="48" t="s">
        <v>3726</v>
      </c>
      <c r="D2095" s="48" t="s">
        <v>3805</v>
      </c>
      <c r="E2095" s="45" t="s">
        <v>362</v>
      </c>
      <c r="F2095" s="47">
        <v>42130000</v>
      </c>
      <c r="G2095" s="41"/>
      <c r="H2095" s="41"/>
      <c r="I2095" s="41"/>
    </row>
    <row r="2096" spans="1:9" ht="13.2" hidden="1">
      <c r="A2096" s="48" t="s">
        <v>148</v>
      </c>
      <c r="B2096" s="48" t="s">
        <v>3872</v>
      </c>
      <c r="C2096" s="48" t="s">
        <v>3726</v>
      </c>
      <c r="D2096" s="48" t="s">
        <v>3729</v>
      </c>
      <c r="E2096" s="45" t="s">
        <v>191</v>
      </c>
      <c r="F2096" s="47">
        <v>21437000</v>
      </c>
      <c r="G2096" s="41"/>
      <c r="H2096" s="41"/>
      <c r="I2096" s="41"/>
    </row>
    <row r="2097" spans="1:9" ht="13.2" hidden="1">
      <c r="A2097" s="48" t="s">
        <v>148</v>
      </c>
      <c r="B2097" s="48" t="s">
        <v>3872</v>
      </c>
      <c r="C2097" s="48" t="s">
        <v>3726</v>
      </c>
      <c r="D2097" s="48" t="s">
        <v>3730</v>
      </c>
      <c r="E2097" s="45" t="s">
        <v>192</v>
      </c>
      <c r="F2097" s="47">
        <v>8000000</v>
      </c>
      <c r="G2097" s="41"/>
      <c r="H2097" s="41"/>
      <c r="I2097" s="41"/>
    </row>
    <row r="2098" spans="1:9" ht="26.4" hidden="1">
      <c r="A2098" s="48" t="s">
        <v>148</v>
      </c>
      <c r="B2098" s="48" t="s">
        <v>3872</v>
      </c>
      <c r="C2098" s="48" t="s">
        <v>3726</v>
      </c>
      <c r="D2098" s="48" t="s">
        <v>3731</v>
      </c>
      <c r="E2098" s="45" t="s">
        <v>193</v>
      </c>
      <c r="F2098" s="47">
        <v>9895000</v>
      </c>
      <c r="G2098" s="41"/>
      <c r="H2098" s="41"/>
      <c r="I2098" s="41"/>
    </row>
    <row r="2099" spans="1:9" ht="26.4" hidden="1">
      <c r="A2099" s="48" t="s">
        <v>148</v>
      </c>
      <c r="B2099" s="48" t="s">
        <v>3872</v>
      </c>
      <c r="C2099" s="48" t="s">
        <v>3726</v>
      </c>
      <c r="D2099" s="48" t="s">
        <v>3745</v>
      </c>
      <c r="E2099" s="45" t="s">
        <v>363</v>
      </c>
      <c r="F2099" s="47">
        <v>2500000</v>
      </c>
      <c r="G2099" s="41"/>
      <c r="H2099" s="41"/>
      <c r="I2099" s="41"/>
    </row>
    <row r="2100" spans="1:9" ht="13.2" hidden="1">
      <c r="A2100" s="48" t="s">
        <v>148</v>
      </c>
      <c r="B2100" s="48" t="s">
        <v>3872</v>
      </c>
      <c r="C2100" s="48" t="s">
        <v>3726</v>
      </c>
      <c r="D2100" s="48" t="s">
        <v>3733</v>
      </c>
      <c r="E2100" s="45" t="s">
        <v>195</v>
      </c>
      <c r="F2100" s="47">
        <v>15000000</v>
      </c>
      <c r="G2100" s="41"/>
      <c r="H2100" s="41"/>
      <c r="I2100" s="41"/>
    </row>
    <row r="2101" spans="1:9" ht="26.4" hidden="1">
      <c r="A2101" s="48" t="s">
        <v>148</v>
      </c>
      <c r="B2101" s="48" t="s">
        <v>3872</v>
      </c>
      <c r="C2101" s="48" t="s">
        <v>3726</v>
      </c>
      <c r="D2101" s="48" t="s">
        <v>3734</v>
      </c>
      <c r="E2101" s="45" t="s">
        <v>196</v>
      </c>
      <c r="F2101" s="47">
        <v>20000000</v>
      </c>
      <c r="G2101" s="41"/>
      <c r="H2101" s="41"/>
      <c r="I2101" s="41"/>
    </row>
    <row r="2102" spans="1:9" ht="26.4" hidden="1">
      <c r="A2102" s="48" t="s">
        <v>148</v>
      </c>
      <c r="B2102" s="48" t="s">
        <v>3872</v>
      </c>
      <c r="C2102" s="48" t="s">
        <v>3727</v>
      </c>
      <c r="D2102" s="45"/>
      <c r="E2102" s="49" t="s">
        <v>198</v>
      </c>
      <c r="F2102" s="47">
        <v>173670000</v>
      </c>
      <c r="G2102" s="41"/>
      <c r="H2102" s="41"/>
      <c r="I2102" s="41"/>
    </row>
    <row r="2103" spans="1:9" ht="13.2" hidden="1">
      <c r="A2103" s="48" t="s">
        <v>148</v>
      </c>
      <c r="B2103" s="48" t="s">
        <v>3872</v>
      </c>
      <c r="C2103" s="48" t="s">
        <v>3727</v>
      </c>
      <c r="D2103" s="48" t="s">
        <v>3735</v>
      </c>
      <c r="E2103" s="45" t="s">
        <v>199</v>
      </c>
      <c r="F2103" s="47">
        <v>28500000</v>
      </c>
      <c r="G2103" s="41"/>
      <c r="H2103" s="41"/>
      <c r="I2103" s="41"/>
    </row>
    <row r="2104" spans="1:9" ht="13.2" hidden="1">
      <c r="A2104" s="48" t="s">
        <v>148</v>
      </c>
      <c r="B2104" s="48" t="s">
        <v>3872</v>
      </c>
      <c r="C2104" s="48" t="s">
        <v>3727</v>
      </c>
      <c r="D2104" s="48" t="s">
        <v>3736</v>
      </c>
      <c r="E2104" s="45" t="s">
        <v>200</v>
      </c>
      <c r="F2104" s="47">
        <v>10000000</v>
      </c>
      <c r="G2104" s="41"/>
      <c r="H2104" s="41"/>
      <c r="I2104" s="41"/>
    </row>
    <row r="2105" spans="1:9" ht="13.2" hidden="1">
      <c r="A2105" s="48" t="s">
        <v>148</v>
      </c>
      <c r="B2105" s="48" t="s">
        <v>3872</v>
      </c>
      <c r="C2105" s="48" t="s">
        <v>3727</v>
      </c>
      <c r="D2105" s="48" t="s">
        <v>3729</v>
      </c>
      <c r="E2105" s="45" t="s">
        <v>364</v>
      </c>
      <c r="F2105" s="47">
        <v>32000000</v>
      </c>
      <c r="G2105" s="41"/>
      <c r="H2105" s="41"/>
      <c r="I2105" s="41"/>
    </row>
    <row r="2106" spans="1:9" ht="13.2" hidden="1">
      <c r="A2106" s="48" t="s">
        <v>148</v>
      </c>
      <c r="B2106" s="48" t="s">
        <v>3872</v>
      </c>
      <c r="C2106" s="48" t="s">
        <v>3727</v>
      </c>
      <c r="D2106" s="48" t="s">
        <v>3730</v>
      </c>
      <c r="E2106" s="45" t="s">
        <v>478</v>
      </c>
      <c r="F2106" s="47">
        <v>12500000</v>
      </c>
      <c r="G2106" s="41"/>
      <c r="H2106" s="41"/>
      <c r="I2106" s="41"/>
    </row>
    <row r="2107" spans="1:9" ht="13.2" hidden="1">
      <c r="A2107" s="48" t="s">
        <v>148</v>
      </c>
      <c r="B2107" s="48" t="s">
        <v>3872</v>
      </c>
      <c r="C2107" s="48" t="s">
        <v>3727</v>
      </c>
      <c r="D2107" s="48" t="s">
        <v>3807</v>
      </c>
      <c r="E2107" s="45" t="s">
        <v>1496</v>
      </c>
      <c r="F2107" s="47">
        <v>10000000</v>
      </c>
      <c r="G2107" s="41"/>
      <c r="H2107" s="41"/>
      <c r="I2107" s="41"/>
    </row>
    <row r="2108" spans="1:9" ht="13.2" hidden="1">
      <c r="A2108" s="48" t="s">
        <v>148</v>
      </c>
      <c r="B2108" s="48" t="s">
        <v>3872</v>
      </c>
      <c r="C2108" s="48" t="s">
        <v>3727</v>
      </c>
      <c r="D2108" s="48" t="s">
        <v>3737</v>
      </c>
      <c r="E2108" s="45" t="s">
        <v>201</v>
      </c>
      <c r="F2108" s="47">
        <v>10000000</v>
      </c>
      <c r="G2108" s="41"/>
      <c r="H2108" s="41"/>
      <c r="I2108" s="41"/>
    </row>
    <row r="2109" spans="1:9" ht="26.4" hidden="1">
      <c r="A2109" s="48" t="s">
        <v>148</v>
      </c>
      <c r="B2109" s="48" t="s">
        <v>3872</v>
      </c>
      <c r="C2109" s="48" t="s">
        <v>3727</v>
      </c>
      <c r="D2109" s="48" t="s">
        <v>3738</v>
      </c>
      <c r="E2109" s="45" t="s">
        <v>202</v>
      </c>
      <c r="F2109" s="47">
        <v>45670000</v>
      </c>
      <c r="G2109" s="41"/>
      <c r="H2109" s="41"/>
      <c r="I2109" s="41"/>
    </row>
    <row r="2110" spans="1:9" ht="26.4" hidden="1">
      <c r="A2110" s="48" t="s">
        <v>148</v>
      </c>
      <c r="B2110" s="48" t="s">
        <v>3872</v>
      </c>
      <c r="C2110" s="48" t="s">
        <v>3727</v>
      </c>
      <c r="D2110" s="48" t="s">
        <v>3756</v>
      </c>
      <c r="E2110" s="45" t="s">
        <v>1497</v>
      </c>
      <c r="F2110" s="47">
        <v>10000000</v>
      </c>
      <c r="G2110" s="41"/>
      <c r="H2110" s="41"/>
      <c r="I2110" s="41"/>
    </row>
    <row r="2111" spans="1:9" ht="13.2" hidden="1">
      <c r="A2111" s="48" t="s">
        <v>148</v>
      </c>
      <c r="B2111" s="48" t="s">
        <v>3872</v>
      </c>
      <c r="C2111" s="48" t="s">
        <v>3727</v>
      </c>
      <c r="D2111" s="48" t="s">
        <v>3740</v>
      </c>
      <c r="E2111" s="45" t="s">
        <v>204</v>
      </c>
      <c r="F2111" s="47">
        <v>15000000</v>
      </c>
      <c r="G2111" s="41"/>
      <c r="H2111" s="41"/>
      <c r="I2111" s="41"/>
    </row>
    <row r="2112" spans="1:9" ht="26.4" hidden="1">
      <c r="A2112" s="48" t="s">
        <v>148</v>
      </c>
      <c r="B2112" s="48" t="s">
        <v>3872</v>
      </c>
      <c r="C2112" s="48" t="s">
        <v>3728</v>
      </c>
      <c r="D2112" s="45"/>
      <c r="E2112" s="50" t="s">
        <v>209</v>
      </c>
      <c r="F2112" s="47">
        <v>24005000</v>
      </c>
      <c r="G2112" s="41"/>
      <c r="H2112" s="41"/>
      <c r="I2112" s="41"/>
    </row>
    <row r="2113" spans="1:9" ht="26.4" hidden="1">
      <c r="A2113" s="48" t="s">
        <v>148</v>
      </c>
      <c r="B2113" s="48" t="s">
        <v>3872</v>
      </c>
      <c r="C2113" s="48" t="s">
        <v>3728</v>
      </c>
      <c r="D2113" s="48" t="s">
        <v>3726</v>
      </c>
      <c r="E2113" s="45" t="s">
        <v>210</v>
      </c>
      <c r="F2113" s="47">
        <v>24005000</v>
      </c>
      <c r="G2113" s="41"/>
      <c r="H2113" s="41"/>
      <c r="I2113" s="41"/>
    </row>
    <row r="2114" spans="1:9" ht="13.2" hidden="1">
      <c r="A2114" s="48" t="s">
        <v>148</v>
      </c>
      <c r="B2114" s="48" t="s">
        <v>3873</v>
      </c>
      <c r="C2114" s="45"/>
      <c r="D2114" s="45"/>
      <c r="E2114" s="46" t="s">
        <v>116</v>
      </c>
      <c r="F2114" s="47">
        <v>257676000</v>
      </c>
      <c r="G2114" s="41"/>
      <c r="H2114" s="41"/>
      <c r="I2114" s="41"/>
    </row>
    <row r="2115" spans="1:9" ht="13.2" hidden="1">
      <c r="A2115" s="48" t="s">
        <v>148</v>
      </c>
      <c r="B2115" s="48" t="s">
        <v>3873</v>
      </c>
      <c r="C2115" s="48" t="s">
        <v>3726</v>
      </c>
      <c r="D2115" s="45"/>
      <c r="E2115" s="49" t="s">
        <v>187</v>
      </c>
      <c r="F2115" s="47">
        <v>100201500</v>
      </c>
      <c r="G2115" s="41"/>
      <c r="H2115" s="41"/>
      <c r="I2115" s="41"/>
    </row>
    <row r="2116" spans="1:9" ht="13.2" hidden="1">
      <c r="A2116" s="48" t="s">
        <v>148</v>
      </c>
      <c r="B2116" s="48" t="s">
        <v>3873</v>
      </c>
      <c r="C2116" s="48" t="s">
        <v>3726</v>
      </c>
      <c r="D2116" s="48" t="s">
        <v>3726</v>
      </c>
      <c r="E2116" s="45" t="s">
        <v>188</v>
      </c>
      <c r="F2116" s="47">
        <v>900000</v>
      </c>
      <c r="G2116" s="41"/>
      <c r="H2116" s="41"/>
      <c r="I2116" s="41"/>
    </row>
    <row r="2117" spans="1:9" ht="26.4" hidden="1">
      <c r="A2117" s="48" t="s">
        <v>148</v>
      </c>
      <c r="B2117" s="48" t="s">
        <v>3873</v>
      </c>
      <c r="C2117" s="48" t="s">
        <v>3726</v>
      </c>
      <c r="D2117" s="48" t="s">
        <v>3727</v>
      </c>
      <c r="E2117" s="45" t="s">
        <v>189</v>
      </c>
      <c r="F2117" s="47">
        <v>14400000</v>
      </c>
      <c r="G2117" s="41"/>
      <c r="H2117" s="41"/>
      <c r="I2117" s="41"/>
    </row>
    <row r="2118" spans="1:9" ht="13.2" hidden="1">
      <c r="A2118" s="48" t="s">
        <v>148</v>
      </c>
      <c r="B2118" s="48" t="s">
        <v>3873</v>
      </c>
      <c r="C2118" s="48" t="s">
        <v>3726</v>
      </c>
      <c r="D2118" s="48" t="s">
        <v>3805</v>
      </c>
      <c r="E2118" s="45" t="s">
        <v>362</v>
      </c>
      <c r="F2118" s="47">
        <v>24202500</v>
      </c>
      <c r="G2118" s="41"/>
      <c r="H2118" s="41"/>
      <c r="I2118" s="41"/>
    </row>
    <row r="2119" spans="1:9" ht="13.2" hidden="1">
      <c r="A2119" s="48" t="s">
        <v>148</v>
      </c>
      <c r="B2119" s="48" t="s">
        <v>3873</v>
      </c>
      <c r="C2119" s="48" t="s">
        <v>3726</v>
      </c>
      <c r="D2119" s="48" t="s">
        <v>3729</v>
      </c>
      <c r="E2119" s="45" t="s">
        <v>191</v>
      </c>
      <c r="F2119" s="47">
        <v>12857000</v>
      </c>
      <c r="G2119" s="41"/>
      <c r="H2119" s="41"/>
      <c r="I2119" s="41"/>
    </row>
    <row r="2120" spans="1:9" ht="13.2" hidden="1">
      <c r="A2120" s="48" t="s">
        <v>148</v>
      </c>
      <c r="B2120" s="48" t="s">
        <v>3873</v>
      </c>
      <c r="C2120" s="48" t="s">
        <v>3726</v>
      </c>
      <c r="D2120" s="48" t="s">
        <v>3730</v>
      </c>
      <c r="E2120" s="45" t="s">
        <v>192</v>
      </c>
      <c r="F2120" s="47">
        <v>5115000</v>
      </c>
      <c r="G2120" s="41"/>
      <c r="H2120" s="41"/>
      <c r="I2120" s="41"/>
    </row>
    <row r="2121" spans="1:9" ht="26.4" hidden="1">
      <c r="A2121" s="48" t="s">
        <v>148</v>
      </c>
      <c r="B2121" s="48" t="s">
        <v>3873</v>
      </c>
      <c r="C2121" s="48" t="s">
        <v>3726</v>
      </c>
      <c r="D2121" s="48" t="s">
        <v>3731</v>
      </c>
      <c r="E2121" s="45" t="s">
        <v>193</v>
      </c>
      <c r="F2121" s="47">
        <v>2999500</v>
      </c>
      <c r="G2121" s="41"/>
      <c r="H2121" s="41"/>
      <c r="I2121" s="41"/>
    </row>
    <row r="2122" spans="1:9" ht="26.4" hidden="1">
      <c r="A2122" s="48" t="s">
        <v>148</v>
      </c>
      <c r="B2122" s="48" t="s">
        <v>3873</v>
      </c>
      <c r="C2122" s="48" t="s">
        <v>3726</v>
      </c>
      <c r="D2122" s="48" t="s">
        <v>3745</v>
      </c>
      <c r="E2122" s="45" t="s">
        <v>363</v>
      </c>
      <c r="F2122" s="47">
        <v>2160000</v>
      </c>
      <c r="G2122" s="41"/>
      <c r="H2122" s="41"/>
      <c r="I2122" s="41"/>
    </row>
    <row r="2123" spans="1:9" ht="13.2" hidden="1">
      <c r="A2123" s="48" t="s">
        <v>148</v>
      </c>
      <c r="B2123" s="48" t="s">
        <v>3873</v>
      </c>
      <c r="C2123" s="48" t="s">
        <v>3726</v>
      </c>
      <c r="D2123" s="48" t="s">
        <v>3733</v>
      </c>
      <c r="E2123" s="45" t="s">
        <v>195</v>
      </c>
      <c r="F2123" s="47">
        <v>11970000</v>
      </c>
      <c r="G2123" s="41"/>
      <c r="H2123" s="41"/>
      <c r="I2123" s="41"/>
    </row>
    <row r="2124" spans="1:9" ht="13.2" hidden="1">
      <c r="A2124" s="48" t="s">
        <v>148</v>
      </c>
      <c r="B2124" s="48" t="s">
        <v>3873</v>
      </c>
      <c r="C2124" s="48" t="s">
        <v>3726</v>
      </c>
      <c r="D2124" s="48" t="s">
        <v>3734</v>
      </c>
      <c r="E2124" s="45" t="s">
        <v>197</v>
      </c>
      <c r="F2124" s="47">
        <v>10477500</v>
      </c>
      <c r="G2124" s="41"/>
      <c r="H2124" s="41"/>
      <c r="I2124" s="41"/>
    </row>
    <row r="2125" spans="1:9" ht="13.2" hidden="1">
      <c r="A2125" s="48" t="s">
        <v>148</v>
      </c>
      <c r="B2125" s="48" t="s">
        <v>3873</v>
      </c>
      <c r="C2125" s="48" t="s">
        <v>3726</v>
      </c>
      <c r="D2125" s="48" t="s">
        <v>3740</v>
      </c>
      <c r="E2125" s="45" t="s">
        <v>1265</v>
      </c>
      <c r="F2125" s="47">
        <v>15120000</v>
      </c>
      <c r="G2125" s="41"/>
      <c r="H2125" s="41"/>
      <c r="I2125" s="41"/>
    </row>
    <row r="2126" spans="1:9" ht="26.4" hidden="1">
      <c r="A2126" s="48" t="s">
        <v>148</v>
      </c>
      <c r="B2126" s="48" t="s">
        <v>3873</v>
      </c>
      <c r="C2126" s="48" t="s">
        <v>3727</v>
      </c>
      <c r="D2126" s="45"/>
      <c r="E2126" s="49" t="s">
        <v>198</v>
      </c>
      <c r="F2126" s="47">
        <v>130282500</v>
      </c>
      <c r="G2126" s="41"/>
      <c r="H2126" s="41"/>
      <c r="I2126" s="41"/>
    </row>
    <row r="2127" spans="1:9" ht="13.2" hidden="1">
      <c r="A2127" s="48" t="s">
        <v>148</v>
      </c>
      <c r="B2127" s="48" t="s">
        <v>3873</v>
      </c>
      <c r="C2127" s="48" t="s">
        <v>3727</v>
      </c>
      <c r="D2127" s="48" t="s">
        <v>3735</v>
      </c>
      <c r="E2127" s="45" t="s">
        <v>199</v>
      </c>
      <c r="F2127" s="47">
        <v>18566000</v>
      </c>
      <c r="G2127" s="41"/>
      <c r="H2127" s="41"/>
      <c r="I2127" s="41"/>
    </row>
    <row r="2128" spans="1:9" ht="13.2" hidden="1">
      <c r="A2128" s="48" t="s">
        <v>148</v>
      </c>
      <c r="B2128" s="48" t="s">
        <v>3873</v>
      </c>
      <c r="C2128" s="48" t="s">
        <v>3727</v>
      </c>
      <c r="D2128" s="48" t="s">
        <v>3730</v>
      </c>
      <c r="E2128" s="45" t="s">
        <v>478</v>
      </c>
      <c r="F2128" s="47">
        <v>30000000</v>
      </c>
      <c r="G2128" s="41"/>
      <c r="H2128" s="41"/>
      <c r="I2128" s="41"/>
    </row>
    <row r="2129" spans="1:9" ht="13.2" hidden="1">
      <c r="A2129" s="48" t="s">
        <v>148</v>
      </c>
      <c r="B2129" s="48" t="s">
        <v>3873</v>
      </c>
      <c r="C2129" s="48" t="s">
        <v>3727</v>
      </c>
      <c r="D2129" s="48" t="s">
        <v>3732</v>
      </c>
      <c r="E2129" s="45" t="s">
        <v>1498</v>
      </c>
      <c r="F2129" s="47">
        <v>8000000</v>
      </c>
      <c r="G2129" s="41"/>
      <c r="H2129" s="41"/>
      <c r="I2129" s="41"/>
    </row>
    <row r="2130" spans="1:9" ht="13.2" hidden="1">
      <c r="A2130" s="48" t="s">
        <v>148</v>
      </c>
      <c r="B2130" s="48" t="s">
        <v>3873</v>
      </c>
      <c r="C2130" s="48" t="s">
        <v>3727</v>
      </c>
      <c r="D2130" s="48" t="s">
        <v>3807</v>
      </c>
      <c r="E2130" s="45" t="s">
        <v>1496</v>
      </c>
      <c r="F2130" s="47">
        <v>2831000</v>
      </c>
      <c r="G2130" s="41"/>
      <c r="H2130" s="41"/>
      <c r="I2130" s="41"/>
    </row>
    <row r="2131" spans="1:9" ht="13.2" hidden="1">
      <c r="A2131" s="48" t="s">
        <v>148</v>
      </c>
      <c r="B2131" s="48" t="s">
        <v>3873</v>
      </c>
      <c r="C2131" s="48" t="s">
        <v>3727</v>
      </c>
      <c r="D2131" s="48" t="s">
        <v>3737</v>
      </c>
      <c r="E2131" s="45" t="s">
        <v>201</v>
      </c>
      <c r="F2131" s="47">
        <v>2816000</v>
      </c>
      <c r="G2131" s="41"/>
      <c r="H2131" s="41"/>
      <c r="I2131" s="41"/>
    </row>
    <row r="2132" spans="1:9" ht="26.4" hidden="1">
      <c r="A2132" s="48" t="s">
        <v>148</v>
      </c>
      <c r="B2132" s="48" t="s">
        <v>3873</v>
      </c>
      <c r="C2132" s="48" t="s">
        <v>3727</v>
      </c>
      <c r="D2132" s="48" t="s">
        <v>3738</v>
      </c>
      <c r="E2132" s="45" t="s">
        <v>202</v>
      </c>
      <c r="F2132" s="47">
        <v>31054500</v>
      </c>
      <c r="G2132" s="41"/>
      <c r="H2132" s="41"/>
      <c r="I2132" s="41"/>
    </row>
    <row r="2133" spans="1:9" ht="13.2" hidden="1">
      <c r="A2133" s="48" t="s">
        <v>148</v>
      </c>
      <c r="B2133" s="48" t="s">
        <v>3873</v>
      </c>
      <c r="C2133" s="48" t="s">
        <v>3727</v>
      </c>
      <c r="D2133" s="48" t="s">
        <v>3740</v>
      </c>
      <c r="E2133" s="45" t="s">
        <v>204</v>
      </c>
      <c r="F2133" s="47">
        <v>2450000</v>
      </c>
      <c r="G2133" s="41"/>
      <c r="H2133" s="41"/>
      <c r="I2133" s="41"/>
    </row>
    <row r="2134" spans="1:9" ht="13.2" hidden="1">
      <c r="A2134" s="48" t="s">
        <v>148</v>
      </c>
      <c r="B2134" s="48" t="s">
        <v>3873</v>
      </c>
      <c r="C2134" s="48" t="s">
        <v>3727</v>
      </c>
      <c r="D2134" s="48" t="s">
        <v>3763</v>
      </c>
      <c r="E2134" s="45" t="s">
        <v>1499</v>
      </c>
      <c r="F2134" s="47">
        <v>2565000</v>
      </c>
      <c r="G2134" s="41"/>
      <c r="H2134" s="41"/>
      <c r="I2134" s="41"/>
    </row>
    <row r="2135" spans="1:9" ht="13.2" hidden="1">
      <c r="A2135" s="48" t="s">
        <v>148</v>
      </c>
      <c r="B2135" s="48" t="s">
        <v>3873</v>
      </c>
      <c r="C2135" s="48" t="s">
        <v>3727</v>
      </c>
      <c r="D2135" s="48" t="s">
        <v>3809</v>
      </c>
      <c r="E2135" s="45" t="s">
        <v>479</v>
      </c>
      <c r="F2135" s="47">
        <v>30000000</v>
      </c>
      <c r="G2135" s="41"/>
      <c r="H2135" s="41"/>
      <c r="I2135" s="41"/>
    </row>
    <row r="2136" spans="1:9" ht="13.2" hidden="1">
      <c r="A2136" s="48" t="s">
        <v>148</v>
      </c>
      <c r="B2136" s="48" t="s">
        <v>3873</v>
      </c>
      <c r="C2136" s="48" t="s">
        <v>3727</v>
      </c>
      <c r="D2136" s="48" t="s">
        <v>3825</v>
      </c>
      <c r="E2136" s="45" t="s">
        <v>1278</v>
      </c>
      <c r="F2136" s="47">
        <v>2000000</v>
      </c>
      <c r="G2136" s="41"/>
      <c r="H2136" s="41"/>
      <c r="I2136" s="41"/>
    </row>
    <row r="2137" spans="1:9" ht="26.4" hidden="1">
      <c r="A2137" s="48" t="s">
        <v>148</v>
      </c>
      <c r="B2137" s="48" t="s">
        <v>3873</v>
      </c>
      <c r="C2137" s="48" t="s">
        <v>3728</v>
      </c>
      <c r="D2137" s="45"/>
      <c r="E2137" s="50" t="s">
        <v>209</v>
      </c>
      <c r="F2137" s="47">
        <v>27192000</v>
      </c>
      <c r="G2137" s="41"/>
      <c r="H2137" s="41"/>
      <c r="I2137" s="41"/>
    </row>
    <row r="2138" spans="1:9" ht="26.4" hidden="1">
      <c r="A2138" s="48" t="s">
        <v>148</v>
      </c>
      <c r="B2138" s="48" t="s">
        <v>3873</v>
      </c>
      <c r="C2138" s="48" t="s">
        <v>3728</v>
      </c>
      <c r="D2138" s="48" t="s">
        <v>3726</v>
      </c>
      <c r="E2138" s="45" t="s">
        <v>210</v>
      </c>
      <c r="F2138" s="47">
        <v>27192000</v>
      </c>
      <c r="G2138" s="41"/>
      <c r="H2138" s="41"/>
      <c r="I2138" s="41"/>
    </row>
    <row r="2139" spans="1:9" ht="13.2" hidden="1">
      <c r="A2139" s="48" t="s">
        <v>148</v>
      </c>
      <c r="B2139" s="48" t="s">
        <v>3874</v>
      </c>
      <c r="C2139" s="45"/>
      <c r="D2139" s="45"/>
      <c r="E2139" s="46" t="s">
        <v>117</v>
      </c>
      <c r="F2139" s="47">
        <v>319848000</v>
      </c>
      <c r="G2139" s="41"/>
      <c r="H2139" s="41"/>
      <c r="I2139" s="41"/>
    </row>
    <row r="2140" spans="1:9" ht="13.2" hidden="1">
      <c r="A2140" s="48" t="s">
        <v>148</v>
      </c>
      <c r="B2140" s="48" t="s">
        <v>3874</v>
      </c>
      <c r="C2140" s="48" t="s">
        <v>3726</v>
      </c>
      <c r="D2140" s="45"/>
      <c r="E2140" s="49" t="s">
        <v>187</v>
      </c>
      <c r="F2140" s="47">
        <v>155867500</v>
      </c>
      <c r="G2140" s="41"/>
      <c r="H2140" s="41"/>
      <c r="I2140" s="41"/>
    </row>
    <row r="2141" spans="1:9" ht="13.2" hidden="1">
      <c r="A2141" s="48" t="s">
        <v>148</v>
      </c>
      <c r="B2141" s="48" t="s">
        <v>3874</v>
      </c>
      <c r="C2141" s="48" t="s">
        <v>3726</v>
      </c>
      <c r="D2141" s="48" t="s">
        <v>3726</v>
      </c>
      <c r="E2141" s="45" t="s">
        <v>188</v>
      </c>
      <c r="F2141" s="47">
        <v>3000000</v>
      </c>
      <c r="G2141" s="41"/>
      <c r="H2141" s="41"/>
      <c r="I2141" s="41"/>
    </row>
    <row r="2142" spans="1:9" ht="26.4" hidden="1">
      <c r="A2142" s="48" t="s">
        <v>148</v>
      </c>
      <c r="B2142" s="48" t="s">
        <v>3874</v>
      </c>
      <c r="C2142" s="48" t="s">
        <v>3726</v>
      </c>
      <c r="D2142" s="48" t="s">
        <v>3727</v>
      </c>
      <c r="E2142" s="45" t="s">
        <v>189</v>
      </c>
      <c r="F2142" s="47">
        <v>14700000</v>
      </c>
      <c r="G2142" s="41"/>
      <c r="H2142" s="41"/>
      <c r="I2142" s="41"/>
    </row>
    <row r="2143" spans="1:9" ht="13.2" hidden="1">
      <c r="A2143" s="48" t="s">
        <v>148</v>
      </c>
      <c r="B2143" s="48" t="s">
        <v>3874</v>
      </c>
      <c r="C2143" s="48" t="s">
        <v>3726</v>
      </c>
      <c r="D2143" s="48" t="s">
        <v>3805</v>
      </c>
      <c r="E2143" s="45" t="s">
        <v>362</v>
      </c>
      <c r="F2143" s="47">
        <v>56097500</v>
      </c>
      <c r="G2143" s="41"/>
      <c r="H2143" s="41"/>
      <c r="I2143" s="41"/>
    </row>
    <row r="2144" spans="1:9" ht="13.2" hidden="1">
      <c r="A2144" s="48" t="s">
        <v>148</v>
      </c>
      <c r="B2144" s="48" t="s">
        <v>3874</v>
      </c>
      <c r="C2144" s="48" t="s">
        <v>3726</v>
      </c>
      <c r="D2144" s="48" t="s">
        <v>3729</v>
      </c>
      <c r="E2144" s="45" t="s">
        <v>191</v>
      </c>
      <c r="F2144" s="47">
        <v>12500000</v>
      </c>
      <c r="G2144" s="41"/>
      <c r="H2144" s="41"/>
      <c r="I2144" s="41"/>
    </row>
    <row r="2145" spans="1:9" ht="13.2" hidden="1">
      <c r="A2145" s="48" t="s">
        <v>148</v>
      </c>
      <c r="B2145" s="48" t="s">
        <v>3874</v>
      </c>
      <c r="C2145" s="48" t="s">
        <v>3726</v>
      </c>
      <c r="D2145" s="48" t="s">
        <v>3730</v>
      </c>
      <c r="E2145" s="45" t="s">
        <v>192</v>
      </c>
      <c r="F2145" s="47">
        <v>4642500</v>
      </c>
      <c r="G2145" s="41"/>
      <c r="H2145" s="41"/>
      <c r="I2145" s="41"/>
    </row>
    <row r="2146" spans="1:9" ht="26.4" hidden="1">
      <c r="A2146" s="48" t="s">
        <v>148</v>
      </c>
      <c r="B2146" s="48" t="s">
        <v>3874</v>
      </c>
      <c r="C2146" s="48" t="s">
        <v>3726</v>
      </c>
      <c r="D2146" s="48" t="s">
        <v>3731</v>
      </c>
      <c r="E2146" s="45" t="s">
        <v>193</v>
      </c>
      <c r="F2146" s="47">
        <v>2500000</v>
      </c>
      <c r="G2146" s="41"/>
      <c r="H2146" s="41"/>
      <c r="I2146" s="41"/>
    </row>
    <row r="2147" spans="1:9" ht="26.4" hidden="1">
      <c r="A2147" s="48" t="s">
        <v>148</v>
      </c>
      <c r="B2147" s="48" t="s">
        <v>3874</v>
      </c>
      <c r="C2147" s="48" t="s">
        <v>3726</v>
      </c>
      <c r="D2147" s="48" t="s">
        <v>3745</v>
      </c>
      <c r="E2147" s="45" t="s">
        <v>363</v>
      </c>
      <c r="F2147" s="47">
        <v>3600000</v>
      </c>
      <c r="G2147" s="41"/>
      <c r="H2147" s="41"/>
      <c r="I2147" s="41"/>
    </row>
    <row r="2148" spans="1:9" ht="13.2" hidden="1">
      <c r="A2148" s="48" t="s">
        <v>148</v>
      </c>
      <c r="B2148" s="48" t="s">
        <v>3874</v>
      </c>
      <c r="C2148" s="48" t="s">
        <v>3726</v>
      </c>
      <c r="D2148" s="48" t="s">
        <v>3733</v>
      </c>
      <c r="E2148" s="45" t="s">
        <v>195</v>
      </c>
      <c r="F2148" s="47">
        <v>15727500</v>
      </c>
      <c r="G2148" s="41"/>
      <c r="H2148" s="41"/>
      <c r="I2148" s="41"/>
    </row>
    <row r="2149" spans="1:9" ht="13.2" hidden="1">
      <c r="A2149" s="48" t="s">
        <v>148</v>
      </c>
      <c r="B2149" s="48" t="s">
        <v>3874</v>
      </c>
      <c r="C2149" s="48" t="s">
        <v>3726</v>
      </c>
      <c r="D2149" s="48" t="s">
        <v>3734</v>
      </c>
      <c r="E2149" s="45" t="s">
        <v>197</v>
      </c>
      <c r="F2149" s="47">
        <v>26900000</v>
      </c>
      <c r="G2149" s="41"/>
      <c r="H2149" s="41"/>
      <c r="I2149" s="41"/>
    </row>
    <row r="2150" spans="1:9" ht="13.2" hidden="1">
      <c r="A2150" s="48" t="s">
        <v>148</v>
      </c>
      <c r="B2150" s="48" t="s">
        <v>3874</v>
      </c>
      <c r="C2150" s="48" t="s">
        <v>3726</v>
      </c>
      <c r="D2150" s="48" t="s">
        <v>3740</v>
      </c>
      <c r="E2150" s="45" t="s">
        <v>1265</v>
      </c>
      <c r="F2150" s="47">
        <v>16200000</v>
      </c>
      <c r="G2150" s="41"/>
      <c r="H2150" s="41"/>
      <c r="I2150" s="41"/>
    </row>
    <row r="2151" spans="1:9" ht="26.4" hidden="1">
      <c r="A2151" s="48" t="s">
        <v>148</v>
      </c>
      <c r="B2151" s="48" t="s">
        <v>3874</v>
      </c>
      <c r="C2151" s="48" t="s">
        <v>3727</v>
      </c>
      <c r="D2151" s="45"/>
      <c r="E2151" s="49" t="s">
        <v>198</v>
      </c>
      <c r="F2151" s="47">
        <v>129438500</v>
      </c>
      <c r="G2151" s="41"/>
      <c r="H2151" s="41"/>
      <c r="I2151" s="41"/>
    </row>
    <row r="2152" spans="1:9" ht="13.2" hidden="1">
      <c r="A2152" s="48" t="s">
        <v>148</v>
      </c>
      <c r="B2152" s="48" t="s">
        <v>3874</v>
      </c>
      <c r="C2152" s="48" t="s">
        <v>3727</v>
      </c>
      <c r="D2152" s="48" t="s">
        <v>3735</v>
      </c>
      <c r="E2152" s="45" t="s">
        <v>199</v>
      </c>
      <c r="F2152" s="47">
        <v>61800000</v>
      </c>
      <c r="G2152" s="41"/>
      <c r="H2152" s="41"/>
      <c r="I2152" s="41"/>
    </row>
    <row r="2153" spans="1:9" ht="13.2" hidden="1">
      <c r="A2153" s="48" t="s">
        <v>148</v>
      </c>
      <c r="B2153" s="48" t="s">
        <v>3874</v>
      </c>
      <c r="C2153" s="48" t="s">
        <v>3727</v>
      </c>
      <c r="D2153" s="48" t="s">
        <v>3754</v>
      </c>
      <c r="E2153" s="45" t="s">
        <v>1270</v>
      </c>
      <c r="F2153" s="47">
        <v>7414500</v>
      </c>
      <c r="G2153" s="41"/>
      <c r="H2153" s="41"/>
      <c r="I2153" s="41"/>
    </row>
    <row r="2154" spans="1:9" ht="13.2" hidden="1">
      <c r="A2154" s="48" t="s">
        <v>148</v>
      </c>
      <c r="B2154" s="48" t="s">
        <v>3874</v>
      </c>
      <c r="C2154" s="48" t="s">
        <v>3727</v>
      </c>
      <c r="D2154" s="48" t="s">
        <v>3737</v>
      </c>
      <c r="E2154" s="45" t="s">
        <v>201</v>
      </c>
      <c r="F2154" s="47">
        <v>8275000</v>
      </c>
      <c r="G2154" s="41"/>
      <c r="H2154" s="41"/>
      <c r="I2154" s="41"/>
    </row>
    <row r="2155" spans="1:9" ht="26.4" hidden="1">
      <c r="A2155" s="48" t="s">
        <v>148</v>
      </c>
      <c r="B2155" s="48" t="s">
        <v>3874</v>
      </c>
      <c r="C2155" s="48" t="s">
        <v>3727</v>
      </c>
      <c r="D2155" s="48" t="s">
        <v>3738</v>
      </c>
      <c r="E2155" s="45" t="s">
        <v>202</v>
      </c>
      <c r="F2155" s="47">
        <v>42204000</v>
      </c>
      <c r="G2155" s="41"/>
      <c r="H2155" s="41"/>
      <c r="I2155" s="41"/>
    </row>
    <row r="2156" spans="1:9" ht="13.2" hidden="1">
      <c r="A2156" s="48" t="s">
        <v>148</v>
      </c>
      <c r="B2156" s="48" t="s">
        <v>3874</v>
      </c>
      <c r="C2156" s="48" t="s">
        <v>3727</v>
      </c>
      <c r="D2156" s="48" t="s">
        <v>3740</v>
      </c>
      <c r="E2156" s="45" t="s">
        <v>204</v>
      </c>
      <c r="F2156" s="47">
        <v>9745000</v>
      </c>
      <c r="G2156" s="41"/>
      <c r="H2156" s="41"/>
      <c r="I2156" s="41"/>
    </row>
    <row r="2157" spans="1:9" ht="26.4" hidden="1">
      <c r="A2157" s="48" t="s">
        <v>148</v>
      </c>
      <c r="B2157" s="48" t="s">
        <v>3874</v>
      </c>
      <c r="C2157" s="48" t="s">
        <v>3728</v>
      </c>
      <c r="D2157" s="45"/>
      <c r="E2157" s="50" t="s">
        <v>209</v>
      </c>
      <c r="F2157" s="47">
        <v>29022000</v>
      </c>
      <c r="G2157" s="41"/>
      <c r="H2157" s="41"/>
      <c r="I2157" s="41"/>
    </row>
    <row r="2158" spans="1:9" ht="26.4" hidden="1">
      <c r="A2158" s="48" t="s">
        <v>148</v>
      </c>
      <c r="B2158" s="48" t="s">
        <v>3874</v>
      </c>
      <c r="C2158" s="48" t="s">
        <v>3728</v>
      </c>
      <c r="D2158" s="48" t="s">
        <v>3726</v>
      </c>
      <c r="E2158" s="45" t="s">
        <v>210</v>
      </c>
      <c r="F2158" s="47">
        <v>26100000</v>
      </c>
      <c r="G2158" s="41"/>
      <c r="H2158" s="41"/>
      <c r="I2158" s="41"/>
    </row>
    <row r="2159" spans="1:9" ht="13.2" hidden="1">
      <c r="A2159" s="48" t="s">
        <v>148</v>
      </c>
      <c r="B2159" s="48" t="s">
        <v>3874</v>
      </c>
      <c r="C2159" s="48" t="s">
        <v>3728</v>
      </c>
      <c r="D2159" s="48" t="s">
        <v>3804</v>
      </c>
      <c r="E2159" s="45" t="s">
        <v>371</v>
      </c>
      <c r="F2159" s="47">
        <v>750000</v>
      </c>
      <c r="G2159" s="41"/>
      <c r="H2159" s="41"/>
      <c r="I2159" s="41"/>
    </row>
    <row r="2160" spans="1:9" ht="13.2" hidden="1">
      <c r="A2160" s="48" t="s">
        <v>148</v>
      </c>
      <c r="B2160" s="48" t="s">
        <v>3874</v>
      </c>
      <c r="C2160" s="48" t="s">
        <v>3728</v>
      </c>
      <c r="D2160" s="48" t="s">
        <v>3743</v>
      </c>
      <c r="E2160" s="45" t="s">
        <v>1063</v>
      </c>
      <c r="F2160" s="47">
        <v>2172000</v>
      </c>
      <c r="G2160" s="41"/>
      <c r="H2160" s="41"/>
      <c r="I2160" s="41"/>
    </row>
    <row r="2161" spans="1:9" ht="26.4" hidden="1">
      <c r="A2161" s="48" t="s">
        <v>148</v>
      </c>
      <c r="B2161" s="48" t="s">
        <v>3874</v>
      </c>
      <c r="C2161" s="48" t="s">
        <v>3806</v>
      </c>
      <c r="D2161" s="45"/>
      <c r="E2161" s="49" t="s">
        <v>1500</v>
      </c>
      <c r="F2161" s="47">
        <v>5520000</v>
      </c>
      <c r="G2161" s="41"/>
      <c r="H2161" s="41"/>
      <c r="I2161" s="41"/>
    </row>
    <row r="2162" spans="1:9" ht="13.2" hidden="1">
      <c r="A2162" s="48" t="s">
        <v>148</v>
      </c>
      <c r="B2162" s="48" t="s">
        <v>3874</v>
      </c>
      <c r="C2162" s="48" t="s">
        <v>3806</v>
      </c>
      <c r="D2162" s="48" t="s">
        <v>3743</v>
      </c>
      <c r="E2162" s="45" t="s">
        <v>1501</v>
      </c>
      <c r="F2162" s="47">
        <v>5520000</v>
      </c>
      <c r="G2162" s="41"/>
      <c r="H2162" s="41"/>
      <c r="I2162" s="41"/>
    </row>
    <row r="2163" spans="1:9" ht="13.2" hidden="1">
      <c r="A2163" s="48" t="s">
        <v>148</v>
      </c>
      <c r="B2163" s="48" t="s">
        <v>3875</v>
      </c>
      <c r="C2163" s="45"/>
      <c r="D2163" s="45"/>
      <c r="E2163" s="46" t="s">
        <v>118</v>
      </c>
      <c r="F2163" s="47">
        <v>290730000</v>
      </c>
      <c r="G2163" s="41"/>
      <c r="H2163" s="41"/>
      <c r="I2163" s="41"/>
    </row>
    <row r="2164" spans="1:9" ht="13.2" hidden="1">
      <c r="A2164" s="48" t="s">
        <v>148</v>
      </c>
      <c r="B2164" s="48" t="s">
        <v>3875</v>
      </c>
      <c r="C2164" s="48" t="s">
        <v>3726</v>
      </c>
      <c r="D2164" s="45"/>
      <c r="E2164" s="49" t="s">
        <v>187</v>
      </c>
      <c r="F2164" s="47">
        <v>142140000</v>
      </c>
      <c r="G2164" s="41"/>
      <c r="H2164" s="41"/>
      <c r="I2164" s="41"/>
    </row>
    <row r="2165" spans="1:9" ht="26.4" hidden="1">
      <c r="A2165" s="48" t="s">
        <v>148</v>
      </c>
      <c r="B2165" s="48" t="s">
        <v>3875</v>
      </c>
      <c r="C2165" s="48" t="s">
        <v>3726</v>
      </c>
      <c r="D2165" s="48" t="s">
        <v>3727</v>
      </c>
      <c r="E2165" s="45" t="s">
        <v>189</v>
      </c>
      <c r="F2165" s="47">
        <v>16800000</v>
      </c>
      <c r="G2165" s="41"/>
      <c r="H2165" s="41"/>
      <c r="I2165" s="41"/>
    </row>
    <row r="2166" spans="1:9" ht="13.2" hidden="1">
      <c r="A2166" s="48" t="s">
        <v>148</v>
      </c>
      <c r="B2166" s="48" t="s">
        <v>3875</v>
      </c>
      <c r="C2166" s="48" t="s">
        <v>3726</v>
      </c>
      <c r="D2166" s="48" t="s">
        <v>3805</v>
      </c>
      <c r="E2166" s="45" t="s">
        <v>362</v>
      </c>
      <c r="F2166" s="47">
        <v>48300000</v>
      </c>
      <c r="G2166" s="41"/>
      <c r="H2166" s="41"/>
      <c r="I2166" s="41"/>
    </row>
    <row r="2167" spans="1:9" ht="13.2" hidden="1">
      <c r="A2167" s="48" t="s">
        <v>148</v>
      </c>
      <c r="B2167" s="48" t="s">
        <v>3875</v>
      </c>
      <c r="C2167" s="48" t="s">
        <v>3726</v>
      </c>
      <c r="D2167" s="48" t="s">
        <v>3729</v>
      </c>
      <c r="E2167" s="45" t="s">
        <v>191</v>
      </c>
      <c r="F2167" s="47">
        <v>12000000</v>
      </c>
      <c r="G2167" s="41"/>
      <c r="H2167" s="41"/>
      <c r="I2167" s="41"/>
    </row>
    <row r="2168" spans="1:9" ht="13.2" hidden="1">
      <c r="A2168" s="48" t="s">
        <v>148</v>
      </c>
      <c r="B2168" s="48" t="s">
        <v>3875</v>
      </c>
      <c r="C2168" s="48" t="s">
        <v>3726</v>
      </c>
      <c r="D2168" s="48" t="s">
        <v>3730</v>
      </c>
      <c r="E2168" s="45" t="s">
        <v>192</v>
      </c>
      <c r="F2168" s="47">
        <v>15000000</v>
      </c>
      <c r="G2168" s="41"/>
      <c r="H2168" s="41"/>
      <c r="I2168" s="41"/>
    </row>
    <row r="2169" spans="1:9" ht="26.4" hidden="1">
      <c r="A2169" s="48" t="s">
        <v>148</v>
      </c>
      <c r="B2169" s="48" t="s">
        <v>3875</v>
      </c>
      <c r="C2169" s="48" t="s">
        <v>3726</v>
      </c>
      <c r="D2169" s="48" t="s">
        <v>3731</v>
      </c>
      <c r="E2169" s="45" t="s">
        <v>193</v>
      </c>
      <c r="F2169" s="47">
        <v>4000000</v>
      </c>
      <c r="G2169" s="41"/>
      <c r="H2169" s="41"/>
      <c r="I2169" s="41"/>
    </row>
    <row r="2170" spans="1:9" ht="26.4" hidden="1">
      <c r="A2170" s="48" t="s">
        <v>148</v>
      </c>
      <c r="B2170" s="48" t="s">
        <v>3875</v>
      </c>
      <c r="C2170" s="48" t="s">
        <v>3726</v>
      </c>
      <c r="D2170" s="48" t="s">
        <v>3745</v>
      </c>
      <c r="E2170" s="45" t="s">
        <v>363</v>
      </c>
      <c r="F2170" s="47">
        <v>1440000</v>
      </c>
      <c r="G2170" s="41"/>
      <c r="H2170" s="41"/>
      <c r="I2170" s="41"/>
    </row>
    <row r="2171" spans="1:9" ht="13.2" hidden="1">
      <c r="A2171" s="48" t="s">
        <v>148</v>
      </c>
      <c r="B2171" s="48" t="s">
        <v>3875</v>
      </c>
      <c r="C2171" s="48" t="s">
        <v>3726</v>
      </c>
      <c r="D2171" s="48" t="s">
        <v>3733</v>
      </c>
      <c r="E2171" s="45" t="s">
        <v>195</v>
      </c>
      <c r="F2171" s="47">
        <v>16000000</v>
      </c>
      <c r="G2171" s="41"/>
      <c r="H2171" s="41"/>
      <c r="I2171" s="41"/>
    </row>
    <row r="2172" spans="1:9" ht="26.4" hidden="1">
      <c r="A2172" s="48" t="s">
        <v>148</v>
      </c>
      <c r="B2172" s="48" t="s">
        <v>3875</v>
      </c>
      <c r="C2172" s="48" t="s">
        <v>3726</v>
      </c>
      <c r="D2172" s="48" t="s">
        <v>3734</v>
      </c>
      <c r="E2172" s="45" t="s">
        <v>196</v>
      </c>
      <c r="F2172" s="47">
        <v>18600000</v>
      </c>
      <c r="G2172" s="41"/>
      <c r="H2172" s="41"/>
      <c r="I2172" s="41"/>
    </row>
    <row r="2173" spans="1:9" ht="13.2" hidden="1">
      <c r="A2173" s="48" t="s">
        <v>148</v>
      </c>
      <c r="B2173" s="48" t="s">
        <v>3875</v>
      </c>
      <c r="C2173" s="48" t="s">
        <v>3726</v>
      </c>
      <c r="D2173" s="48" t="s">
        <v>3740</v>
      </c>
      <c r="E2173" s="45" t="s">
        <v>1265</v>
      </c>
      <c r="F2173" s="47">
        <v>10000000</v>
      </c>
      <c r="G2173" s="41"/>
      <c r="H2173" s="41"/>
      <c r="I2173" s="41"/>
    </row>
    <row r="2174" spans="1:9" ht="26.4" hidden="1">
      <c r="A2174" s="48" t="s">
        <v>148</v>
      </c>
      <c r="B2174" s="48" t="s">
        <v>3875</v>
      </c>
      <c r="C2174" s="48" t="s">
        <v>3727</v>
      </c>
      <c r="D2174" s="45"/>
      <c r="E2174" s="49" t="s">
        <v>198</v>
      </c>
      <c r="F2174" s="47">
        <v>127590000</v>
      </c>
      <c r="G2174" s="41"/>
      <c r="H2174" s="41"/>
      <c r="I2174" s="41"/>
    </row>
    <row r="2175" spans="1:9" ht="13.2" hidden="1">
      <c r="A2175" s="48" t="s">
        <v>148</v>
      </c>
      <c r="B2175" s="48" t="s">
        <v>3875</v>
      </c>
      <c r="C2175" s="48" t="s">
        <v>3727</v>
      </c>
      <c r="D2175" s="48" t="s">
        <v>3735</v>
      </c>
      <c r="E2175" s="45" t="s">
        <v>199</v>
      </c>
      <c r="F2175" s="47">
        <v>5000000</v>
      </c>
      <c r="G2175" s="41"/>
      <c r="H2175" s="41"/>
      <c r="I2175" s="41"/>
    </row>
    <row r="2176" spans="1:9" ht="13.2" hidden="1">
      <c r="A2176" s="48" t="s">
        <v>148</v>
      </c>
      <c r="B2176" s="48" t="s">
        <v>3875</v>
      </c>
      <c r="C2176" s="48" t="s">
        <v>3727</v>
      </c>
      <c r="D2176" s="48" t="s">
        <v>3729</v>
      </c>
      <c r="E2176" s="45" t="s">
        <v>364</v>
      </c>
      <c r="F2176" s="47">
        <v>60000000</v>
      </c>
      <c r="G2176" s="41"/>
      <c r="H2176" s="41"/>
      <c r="I2176" s="41"/>
    </row>
    <row r="2177" spans="1:9" ht="13.2" hidden="1">
      <c r="A2177" s="48" t="s">
        <v>148</v>
      </c>
      <c r="B2177" s="48" t="s">
        <v>3875</v>
      </c>
      <c r="C2177" s="48" t="s">
        <v>3727</v>
      </c>
      <c r="D2177" s="48" t="s">
        <v>3730</v>
      </c>
      <c r="E2177" s="45" t="s">
        <v>478</v>
      </c>
      <c r="F2177" s="47">
        <v>10000000</v>
      </c>
      <c r="G2177" s="41"/>
      <c r="H2177" s="41"/>
      <c r="I2177" s="41"/>
    </row>
    <row r="2178" spans="1:9" ht="13.2" hidden="1">
      <c r="A2178" s="48" t="s">
        <v>148</v>
      </c>
      <c r="B2178" s="48" t="s">
        <v>3875</v>
      </c>
      <c r="C2178" s="48" t="s">
        <v>3727</v>
      </c>
      <c r="D2178" s="48" t="s">
        <v>3807</v>
      </c>
      <c r="E2178" s="45" t="s">
        <v>1496</v>
      </c>
      <c r="F2178" s="47">
        <v>4000000</v>
      </c>
      <c r="G2178" s="41"/>
      <c r="H2178" s="41"/>
      <c r="I2178" s="41"/>
    </row>
    <row r="2179" spans="1:9" ht="13.2" hidden="1">
      <c r="A2179" s="48" t="s">
        <v>148</v>
      </c>
      <c r="B2179" s="48" t="s">
        <v>3875</v>
      </c>
      <c r="C2179" s="48" t="s">
        <v>3727</v>
      </c>
      <c r="D2179" s="48" t="s">
        <v>3737</v>
      </c>
      <c r="E2179" s="45" t="s">
        <v>201</v>
      </c>
      <c r="F2179" s="47">
        <v>9500000</v>
      </c>
      <c r="G2179" s="41"/>
      <c r="H2179" s="41"/>
      <c r="I2179" s="41"/>
    </row>
    <row r="2180" spans="1:9" ht="26.4" hidden="1">
      <c r="A2180" s="48" t="s">
        <v>148</v>
      </c>
      <c r="B2180" s="48" t="s">
        <v>3875</v>
      </c>
      <c r="C2180" s="48" t="s">
        <v>3727</v>
      </c>
      <c r="D2180" s="48" t="s">
        <v>3738</v>
      </c>
      <c r="E2180" s="45" t="s">
        <v>202</v>
      </c>
      <c r="F2180" s="47">
        <v>31090000</v>
      </c>
      <c r="G2180" s="41"/>
      <c r="H2180" s="41"/>
      <c r="I2180" s="41"/>
    </row>
    <row r="2181" spans="1:9" ht="26.4" hidden="1">
      <c r="A2181" s="48" t="s">
        <v>148</v>
      </c>
      <c r="B2181" s="48" t="s">
        <v>3875</v>
      </c>
      <c r="C2181" s="48" t="s">
        <v>3727</v>
      </c>
      <c r="D2181" s="48" t="s">
        <v>3739</v>
      </c>
      <c r="E2181" s="45" t="s">
        <v>203</v>
      </c>
      <c r="F2181" s="47">
        <v>2000000</v>
      </c>
      <c r="G2181" s="41"/>
      <c r="H2181" s="41"/>
      <c r="I2181" s="41"/>
    </row>
    <row r="2182" spans="1:9" ht="13.2" hidden="1">
      <c r="A2182" s="48" t="s">
        <v>148</v>
      </c>
      <c r="B2182" s="48" t="s">
        <v>3875</v>
      </c>
      <c r="C2182" s="48" t="s">
        <v>3727</v>
      </c>
      <c r="D2182" s="48" t="s">
        <v>3813</v>
      </c>
      <c r="E2182" s="45" t="s">
        <v>367</v>
      </c>
      <c r="F2182" s="47">
        <v>6000000</v>
      </c>
      <c r="G2182" s="41"/>
      <c r="H2182" s="41"/>
      <c r="I2182" s="41"/>
    </row>
    <row r="2183" spans="1:9" ht="26.4" hidden="1">
      <c r="A2183" s="48" t="s">
        <v>148</v>
      </c>
      <c r="B2183" s="48" t="s">
        <v>3875</v>
      </c>
      <c r="C2183" s="48" t="s">
        <v>3728</v>
      </c>
      <c r="D2183" s="45"/>
      <c r="E2183" s="50" t="s">
        <v>209</v>
      </c>
      <c r="F2183" s="47">
        <v>21000000</v>
      </c>
      <c r="G2183" s="41"/>
      <c r="H2183" s="41"/>
      <c r="I2183" s="41"/>
    </row>
    <row r="2184" spans="1:9" ht="26.4" hidden="1">
      <c r="A2184" s="48" t="s">
        <v>148</v>
      </c>
      <c r="B2184" s="48" t="s">
        <v>3875</v>
      </c>
      <c r="C2184" s="48" t="s">
        <v>3728</v>
      </c>
      <c r="D2184" s="48" t="s">
        <v>3726</v>
      </c>
      <c r="E2184" s="45" t="s">
        <v>210</v>
      </c>
      <c r="F2184" s="47">
        <v>21000000</v>
      </c>
      <c r="G2184" s="41"/>
      <c r="H2184" s="41"/>
      <c r="I2184" s="41"/>
    </row>
    <row r="2185" spans="1:9" ht="13.2" hidden="1">
      <c r="A2185" s="48" t="s">
        <v>148</v>
      </c>
      <c r="B2185" s="48" t="s">
        <v>3817</v>
      </c>
      <c r="C2185" s="45"/>
      <c r="D2185" s="45"/>
      <c r="E2185" s="46" t="s">
        <v>81</v>
      </c>
      <c r="F2185" s="47">
        <v>724801000</v>
      </c>
      <c r="G2185" s="41"/>
      <c r="H2185" s="41"/>
      <c r="I2185" s="41"/>
    </row>
    <row r="2186" spans="1:9" ht="13.2" hidden="1">
      <c r="A2186" s="48" t="s">
        <v>148</v>
      </c>
      <c r="B2186" s="48" t="s">
        <v>3817</v>
      </c>
      <c r="C2186" s="48" t="s">
        <v>3726</v>
      </c>
      <c r="D2186" s="45"/>
      <c r="E2186" s="49" t="s">
        <v>187</v>
      </c>
      <c r="F2186" s="47">
        <v>409180000</v>
      </c>
      <c r="G2186" s="41"/>
      <c r="H2186" s="41"/>
      <c r="I2186" s="41"/>
    </row>
    <row r="2187" spans="1:9" ht="13.2" hidden="1">
      <c r="A2187" s="48" t="s">
        <v>148</v>
      </c>
      <c r="B2187" s="48" t="s">
        <v>3817</v>
      </c>
      <c r="C2187" s="48" t="s">
        <v>3726</v>
      </c>
      <c r="D2187" s="48" t="s">
        <v>3726</v>
      </c>
      <c r="E2187" s="45" t="s">
        <v>188</v>
      </c>
      <c r="F2187" s="47">
        <v>51050000</v>
      </c>
      <c r="G2187" s="41"/>
      <c r="H2187" s="41"/>
      <c r="I2187" s="41"/>
    </row>
    <row r="2188" spans="1:9" ht="26.4" hidden="1">
      <c r="A2188" s="48" t="s">
        <v>148</v>
      </c>
      <c r="B2188" s="48" t="s">
        <v>3817</v>
      </c>
      <c r="C2188" s="48" t="s">
        <v>3726</v>
      </c>
      <c r="D2188" s="48" t="s">
        <v>3727</v>
      </c>
      <c r="E2188" s="45" t="s">
        <v>189</v>
      </c>
      <c r="F2188" s="47">
        <v>26688000</v>
      </c>
      <c r="G2188" s="41"/>
      <c r="H2188" s="41"/>
      <c r="I2188" s="41"/>
    </row>
    <row r="2189" spans="1:9" ht="26.4" hidden="1">
      <c r="A2189" s="48" t="s">
        <v>148</v>
      </c>
      <c r="B2189" s="48" t="s">
        <v>3817</v>
      </c>
      <c r="C2189" s="48" t="s">
        <v>3726</v>
      </c>
      <c r="D2189" s="48" t="s">
        <v>3728</v>
      </c>
      <c r="E2189" s="45" t="s">
        <v>190</v>
      </c>
      <c r="F2189" s="47">
        <v>500000</v>
      </c>
      <c r="G2189" s="41"/>
      <c r="H2189" s="41"/>
      <c r="I2189" s="41"/>
    </row>
    <row r="2190" spans="1:9" ht="13.2" hidden="1">
      <c r="A2190" s="48" t="s">
        <v>148</v>
      </c>
      <c r="B2190" s="48" t="s">
        <v>3817</v>
      </c>
      <c r="C2190" s="48" t="s">
        <v>3726</v>
      </c>
      <c r="D2190" s="48" t="s">
        <v>3805</v>
      </c>
      <c r="E2190" s="45" t="s">
        <v>362</v>
      </c>
      <c r="F2190" s="47">
        <v>171451500</v>
      </c>
      <c r="G2190" s="41"/>
      <c r="H2190" s="41"/>
      <c r="I2190" s="41"/>
    </row>
    <row r="2191" spans="1:9" ht="13.2" hidden="1">
      <c r="A2191" s="48" t="s">
        <v>148</v>
      </c>
      <c r="B2191" s="48" t="s">
        <v>3817</v>
      </c>
      <c r="C2191" s="48" t="s">
        <v>3726</v>
      </c>
      <c r="D2191" s="48" t="s">
        <v>3729</v>
      </c>
      <c r="E2191" s="45" t="s">
        <v>191</v>
      </c>
      <c r="F2191" s="47">
        <v>35085300</v>
      </c>
      <c r="G2191" s="41"/>
      <c r="H2191" s="41"/>
      <c r="I2191" s="41"/>
    </row>
    <row r="2192" spans="1:9" ht="13.2" hidden="1">
      <c r="A2192" s="48" t="s">
        <v>148</v>
      </c>
      <c r="B2192" s="48" t="s">
        <v>3817</v>
      </c>
      <c r="C2192" s="48" t="s">
        <v>3726</v>
      </c>
      <c r="D2192" s="48" t="s">
        <v>3730</v>
      </c>
      <c r="E2192" s="45" t="s">
        <v>192</v>
      </c>
      <c r="F2192" s="47">
        <v>31173200</v>
      </c>
      <c r="G2192" s="41"/>
      <c r="H2192" s="41"/>
      <c r="I2192" s="41"/>
    </row>
    <row r="2193" spans="1:9" ht="26.4" hidden="1">
      <c r="A2193" s="48" t="s">
        <v>148</v>
      </c>
      <c r="B2193" s="48" t="s">
        <v>3817</v>
      </c>
      <c r="C2193" s="48" t="s">
        <v>3726</v>
      </c>
      <c r="D2193" s="48" t="s">
        <v>3731</v>
      </c>
      <c r="E2193" s="45" t="s">
        <v>193</v>
      </c>
      <c r="F2193" s="47">
        <v>9950000</v>
      </c>
      <c r="G2193" s="41"/>
      <c r="H2193" s="41"/>
      <c r="I2193" s="41"/>
    </row>
    <row r="2194" spans="1:9" ht="26.4" hidden="1">
      <c r="A2194" s="48" t="s">
        <v>148</v>
      </c>
      <c r="B2194" s="48" t="s">
        <v>3817</v>
      </c>
      <c r="C2194" s="48" t="s">
        <v>3726</v>
      </c>
      <c r="D2194" s="48" t="s">
        <v>3745</v>
      </c>
      <c r="E2194" s="45" t="s">
        <v>363</v>
      </c>
      <c r="F2194" s="47">
        <v>5520000</v>
      </c>
      <c r="G2194" s="41"/>
      <c r="H2194" s="41"/>
      <c r="I2194" s="41"/>
    </row>
    <row r="2195" spans="1:9" ht="13.2" hidden="1">
      <c r="A2195" s="48" t="s">
        <v>148</v>
      </c>
      <c r="B2195" s="48" t="s">
        <v>3817</v>
      </c>
      <c r="C2195" s="48" t="s">
        <v>3726</v>
      </c>
      <c r="D2195" s="48" t="s">
        <v>3752</v>
      </c>
      <c r="E2195" s="45" t="s">
        <v>900</v>
      </c>
      <c r="F2195" s="47">
        <v>13812000</v>
      </c>
      <c r="G2195" s="41"/>
      <c r="H2195" s="41"/>
      <c r="I2195" s="41"/>
    </row>
    <row r="2196" spans="1:9" ht="13.2" hidden="1">
      <c r="A2196" s="48" t="s">
        <v>148</v>
      </c>
      <c r="B2196" s="48" t="s">
        <v>3817</v>
      </c>
      <c r="C2196" s="48" t="s">
        <v>3726</v>
      </c>
      <c r="D2196" s="48" t="s">
        <v>3733</v>
      </c>
      <c r="E2196" s="45" t="s">
        <v>195</v>
      </c>
      <c r="F2196" s="47">
        <v>42850000</v>
      </c>
      <c r="G2196" s="41"/>
      <c r="H2196" s="41"/>
      <c r="I2196" s="41"/>
    </row>
    <row r="2197" spans="1:9" ht="26.4" hidden="1">
      <c r="A2197" s="48" t="s">
        <v>148</v>
      </c>
      <c r="B2197" s="48" t="s">
        <v>3817</v>
      </c>
      <c r="C2197" s="48" t="s">
        <v>3726</v>
      </c>
      <c r="D2197" s="48" t="s">
        <v>3734</v>
      </c>
      <c r="E2197" s="45" t="s">
        <v>196</v>
      </c>
      <c r="F2197" s="47">
        <v>21100000</v>
      </c>
      <c r="G2197" s="41"/>
      <c r="H2197" s="41"/>
      <c r="I2197" s="41"/>
    </row>
    <row r="2198" spans="1:9" ht="26.4" hidden="1">
      <c r="A2198" s="48" t="s">
        <v>148</v>
      </c>
      <c r="B2198" s="48" t="s">
        <v>3817</v>
      </c>
      <c r="C2198" s="48" t="s">
        <v>3727</v>
      </c>
      <c r="D2198" s="45"/>
      <c r="E2198" s="49" t="s">
        <v>198</v>
      </c>
      <c r="F2198" s="47">
        <v>262463000</v>
      </c>
      <c r="G2198" s="41"/>
      <c r="H2198" s="41"/>
      <c r="I2198" s="41"/>
    </row>
    <row r="2199" spans="1:9" ht="13.2" hidden="1">
      <c r="A2199" s="48" t="s">
        <v>148</v>
      </c>
      <c r="B2199" s="48" t="s">
        <v>3817</v>
      </c>
      <c r="C2199" s="48" t="s">
        <v>3727</v>
      </c>
      <c r="D2199" s="48" t="s">
        <v>3728</v>
      </c>
      <c r="E2199" s="45" t="s">
        <v>1266</v>
      </c>
      <c r="F2199" s="47">
        <v>10000000</v>
      </c>
      <c r="G2199" s="41"/>
      <c r="H2199" s="41"/>
      <c r="I2199" s="41"/>
    </row>
    <row r="2200" spans="1:9" ht="13.2" hidden="1">
      <c r="A2200" s="48" t="s">
        <v>148</v>
      </c>
      <c r="B2200" s="48" t="s">
        <v>3817</v>
      </c>
      <c r="C2200" s="48" t="s">
        <v>3727</v>
      </c>
      <c r="D2200" s="48" t="s">
        <v>3735</v>
      </c>
      <c r="E2200" s="45" t="s">
        <v>199</v>
      </c>
      <c r="F2200" s="47">
        <v>43500000</v>
      </c>
      <c r="G2200" s="41"/>
      <c r="H2200" s="41"/>
      <c r="I2200" s="41"/>
    </row>
    <row r="2201" spans="1:9" ht="13.2" hidden="1">
      <c r="A2201" s="48" t="s">
        <v>148</v>
      </c>
      <c r="B2201" s="48" t="s">
        <v>3817</v>
      </c>
      <c r="C2201" s="48" t="s">
        <v>3727</v>
      </c>
      <c r="D2201" s="48" t="s">
        <v>3736</v>
      </c>
      <c r="E2201" s="45" t="s">
        <v>200</v>
      </c>
      <c r="F2201" s="47">
        <v>39800000</v>
      </c>
      <c r="G2201" s="41"/>
      <c r="H2201" s="41"/>
      <c r="I2201" s="41"/>
    </row>
    <row r="2202" spans="1:9" ht="13.2" hidden="1">
      <c r="A2202" s="48" t="s">
        <v>148</v>
      </c>
      <c r="B2202" s="48" t="s">
        <v>3817</v>
      </c>
      <c r="C2202" s="48" t="s">
        <v>3727</v>
      </c>
      <c r="D2202" s="48" t="s">
        <v>3730</v>
      </c>
      <c r="E2202" s="45" t="s">
        <v>478</v>
      </c>
      <c r="F2202" s="47">
        <v>12800000</v>
      </c>
      <c r="G2202" s="41"/>
      <c r="H2202" s="41"/>
      <c r="I2202" s="41"/>
    </row>
    <row r="2203" spans="1:9" ht="13.2" hidden="1">
      <c r="A2203" s="48" t="s">
        <v>148</v>
      </c>
      <c r="B2203" s="48" t="s">
        <v>3817</v>
      </c>
      <c r="C2203" s="48" t="s">
        <v>3727</v>
      </c>
      <c r="D2203" s="48" t="s">
        <v>3754</v>
      </c>
      <c r="E2203" s="45" t="s">
        <v>1270</v>
      </c>
      <c r="F2203" s="47">
        <v>3300000</v>
      </c>
      <c r="G2203" s="41"/>
      <c r="H2203" s="41"/>
      <c r="I2203" s="41"/>
    </row>
    <row r="2204" spans="1:9" ht="13.2" hidden="1">
      <c r="A2204" s="48" t="s">
        <v>148</v>
      </c>
      <c r="B2204" s="48" t="s">
        <v>3817</v>
      </c>
      <c r="C2204" s="48" t="s">
        <v>3727</v>
      </c>
      <c r="D2204" s="48" t="s">
        <v>3737</v>
      </c>
      <c r="E2204" s="45" t="s">
        <v>201</v>
      </c>
      <c r="F2204" s="47">
        <v>94775000</v>
      </c>
      <c r="G2204" s="41"/>
      <c r="H2204" s="41"/>
      <c r="I2204" s="41"/>
    </row>
    <row r="2205" spans="1:9" ht="26.4" hidden="1">
      <c r="A2205" s="48" t="s">
        <v>148</v>
      </c>
      <c r="B2205" s="48" t="s">
        <v>3817</v>
      </c>
      <c r="C2205" s="48" t="s">
        <v>3727</v>
      </c>
      <c r="D2205" s="48" t="s">
        <v>3738</v>
      </c>
      <c r="E2205" s="45" t="s">
        <v>202</v>
      </c>
      <c r="F2205" s="47">
        <v>50838000</v>
      </c>
      <c r="G2205" s="41"/>
      <c r="H2205" s="41"/>
      <c r="I2205" s="41"/>
    </row>
    <row r="2206" spans="1:9" ht="13.2" hidden="1">
      <c r="A2206" s="48" t="s">
        <v>148</v>
      </c>
      <c r="B2206" s="48" t="s">
        <v>3817</v>
      </c>
      <c r="C2206" s="48" t="s">
        <v>3727</v>
      </c>
      <c r="D2206" s="48" t="s">
        <v>3740</v>
      </c>
      <c r="E2206" s="45" t="s">
        <v>204</v>
      </c>
      <c r="F2206" s="47">
        <v>6450000</v>
      </c>
      <c r="G2206" s="41"/>
      <c r="H2206" s="41"/>
      <c r="I2206" s="41"/>
    </row>
    <row r="2207" spans="1:9" ht="13.2" hidden="1">
      <c r="A2207" s="48" t="s">
        <v>148</v>
      </c>
      <c r="B2207" s="48" t="s">
        <v>3817</v>
      </c>
      <c r="C2207" s="48" t="s">
        <v>3727</v>
      </c>
      <c r="D2207" s="48" t="s">
        <v>3813</v>
      </c>
      <c r="E2207" s="45" t="s">
        <v>367</v>
      </c>
      <c r="F2207" s="47">
        <v>1000000</v>
      </c>
      <c r="G2207" s="41"/>
      <c r="H2207" s="41"/>
      <c r="I2207" s="41"/>
    </row>
    <row r="2208" spans="1:9" ht="26.4" hidden="1">
      <c r="A2208" s="48" t="s">
        <v>148</v>
      </c>
      <c r="B2208" s="48" t="s">
        <v>3817</v>
      </c>
      <c r="C2208" s="48" t="s">
        <v>3728</v>
      </c>
      <c r="D2208" s="45"/>
      <c r="E2208" s="50" t="s">
        <v>209</v>
      </c>
      <c r="F2208" s="47">
        <v>53158000</v>
      </c>
      <c r="G2208" s="41"/>
      <c r="H2208" s="41"/>
      <c r="I2208" s="41"/>
    </row>
    <row r="2209" spans="1:9" ht="26.4" hidden="1">
      <c r="A2209" s="48" t="s">
        <v>148</v>
      </c>
      <c r="B2209" s="48" t="s">
        <v>3817</v>
      </c>
      <c r="C2209" s="48" t="s">
        <v>3728</v>
      </c>
      <c r="D2209" s="48" t="s">
        <v>3726</v>
      </c>
      <c r="E2209" s="45" t="s">
        <v>210</v>
      </c>
      <c r="F2209" s="47">
        <v>49868000</v>
      </c>
      <c r="G2209" s="41"/>
      <c r="H2209" s="41"/>
      <c r="I2209" s="41"/>
    </row>
    <row r="2210" spans="1:9" ht="13.2" hidden="1">
      <c r="A2210" s="48" t="s">
        <v>148</v>
      </c>
      <c r="B2210" s="48" t="s">
        <v>3817</v>
      </c>
      <c r="C2210" s="48" t="s">
        <v>3728</v>
      </c>
      <c r="D2210" s="48" t="s">
        <v>3727</v>
      </c>
      <c r="E2210" s="45" t="s">
        <v>370</v>
      </c>
      <c r="F2210" s="47">
        <v>770000</v>
      </c>
      <c r="G2210" s="41"/>
      <c r="H2210" s="41"/>
      <c r="I2210" s="41"/>
    </row>
    <row r="2211" spans="1:9" ht="13.2" hidden="1">
      <c r="A2211" s="48" t="s">
        <v>148</v>
      </c>
      <c r="B2211" s="48" t="s">
        <v>3817</v>
      </c>
      <c r="C2211" s="48" t="s">
        <v>3728</v>
      </c>
      <c r="D2211" s="48" t="s">
        <v>3743</v>
      </c>
      <c r="E2211" s="45" t="s">
        <v>1063</v>
      </c>
      <c r="F2211" s="47">
        <v>520000</v>
      </c>
      <c r="G2211" s="41"/>
      <c r="H2211" s="41"/>
      <c r="I2211" s="41"/>
    </row>
    <row r="2212" spans="1:9" ht="13.2" hidden="1">
      <c r="A2212" s="48" t="s">
        <v>148</v>
      </c>
      <c r="B2212" s="48" t="s">
        <v>3817</v>
      </c>
      <c r="C2212" s="48" t="s">
        <v>3728</v>
      </c>
      <c r="D2212" s="48" t="s">
        <v>3728</v>
      </c>
      <c r="E2212" s="45" t="s">
        <v>481</v>
      </c>
      <c r="F2212" s="47">
        <v>1000000</v>
      </c>
      <c r="G2212" s="41"/>
      <c r="H2212" s="41"/>
      <c r="I2212" s="41"/>
    </row>
    <row r="2213" spans="1:9" ht="26.4" hidden="1">
      <c r="A2213" s="48" t="s">
        <v>148</v>
      </c>
      <c r="B2213" s="48" t="s">
        <v>3817</v>
      </c>
      <c r="C2213" s="48" t="s">
        <v>3728</v>
      </c>
      <c r="D2213" s="48" t="s">
        <v>3735</v>
      </c>
      <c r="E2213" s="45" t="s">
        <v>482</v>
      </c>
      <c r="F2213" s="47">
        <v>1000000</v>
      </c>
      <c r="G2213" s="41"/>
      <c r="H2213" s="41"/>
      <c r="I2213" s="41"/>
    </row>
    <row r="2214" spans="1:9" ht="13.2" hidden="1">
      <c r="A2214" s="48" t="s">
        <v>148</v>
      </c>
      <c r="B2214" s="48" t="s">
        <v>3869</v>
      </c>
      <c r="C2214" s="45"/>
      <c r="D2214" s="45"/>
      <c r="E2214" s="46" t="s">
        <v>108</v>
      </c>
      <c r="F2214" s="47">
        <v>261390000</v>
      </c>
      <c r="G2214" s="41"/>
      <c r="H2214" s="41"/>
      <c r="I2214" s="41"/>
    </row>
    <row r="2215" spans="1:9" ht="13.2" hidden="1">
      <c r="A2215" s="48" t="s">
        <v>148</v>
      </c>
      <c r="B2215" s="48" t="s">
        <v>3869</v>
      </c>
      <c r="C2215" s="48" t="s">
        <v>3726</v>
      </c>
      <c r="D2215" s="45"/>
      <c r="E2215" s="49" t="s">
        <v>187</v>
      </c>
      <c r="F2215" s="47">
        <v>171158000</v>
      </c>
      <c r="G2215" s="41"/>
      <c r="H2215" s="41"/>
      <c r="I2215" s="41"/>
    </row>
    <row r="2216" spans="1:9" ht="13.2" hidden="1">
      <c r="A2216" s="48" t="s">
        <v>148</v>
      </c>
      <c r="B2216" s="48" t="s">
        <v>3869</v>
      </c>
      <c r="C2216" s="48" t="s">
        <v>3726</v>
      </c>
      <c r="D2216" s="48" t="s">
        <v>3726</v>
      </c>
      <c r="E2216" s="45" t="s">
        <v>188</v>
      </c>
      <c r="F2216" s="47">
        <v>13800000</v>
      </c>
      <c r="G2216" s="41"/>
      <c r="H2216" s="41"/>
      <c r="I2216" s="41"/>
    </row>
    <row r="2217" spans="1:9" ht="26.4" hidden="1">
      <c r="A2217" s="48" t="s">
        <v>148</v>
      </c>
      <c r="B2217" s="48" t="s">
        <v>3869</v>
      </c>
      <c r="C2217" s="48" t="s">
        <v>3726</v>
      </c>
      <c r="D2217" s="48" t="s">
        <v>3727</v>
      </c>
      <c r="E2217" s="45" t="s">
        <v>189</v>
      </c>
      <c r="F2217" s="47">
        <v>14100000</v>
      </c>
      <c r="G2217" s="41"/>
      <c r="H2217" s="41"/>
      <c r="I2217" s="41"/>
    </row>
    <row r="2218" spans="1:9" ht="13.2" hidden="1">
      <c r="A2218" s="48" t="s">
        <v>148</v>
      </c>
      <c r="B2218" s="48" t="s">
        <v>3869</v>
      </c>
      <c r="C2218" s="48" t="s">
        <v>3726</v>
      </c>
      <c r="D2218" s="48" t="s">
        <v>3805</v>
      </c>
      <c r="E2218" s="45" t="s">
        <v>362</v>
      </c>
      <c r="F2218" s="47">
        <v>25200000</v>
      </c>
      <c r="G2218" s="41"/>
      <c r="H2218" s="41"/>
      <c r="I2218" s="41"/>
    </row>
    <row r="2219" spans="1:9" ht="13.2" hidden="1">
      <c r="A2219" s="48" t="s">
        <v>148</v>
      </c>
      <c r="B2219" s="48" t="s">
        <v>3869</v>
      </c>
      <c r="C2219" s="48" t="s">
        <v>3726</v>
      </c>
      <c r="D2219" s="48" t="s">
        <v>3729</v>
      </c>
      <c r="E2219" s="45" t="s">
        <v>191</v>
      </c>
      <c r="F2219" s="47">
        <v>10000000</v>
      </c>
      <c r="G2219" s="41"/>
      <c r="H2219" s="41"/>
      <c r="I2219" s="41"/>
    </row>
    <row r="2220" spans="1:9" ht="13.2" hidden="1">
      <c r="A2220" s="48" t="s">
        <v>148</v>
      </c>
      <c r="B2220" s="48" t="s">
        <v>3869</v>
      </c>
      <c r="C2220" s="48" t="s">
        <v>3726</v>
      </c>
      <c r="D2220" s="48" t="s">
        <v>3730</v>
      </c>
      <c r="E2220" s="45" t="s">
        <v>192</v>
      </c>
      <c r="F2220" s="47">
        <v>5000000</v>
      </c>
      <c r="G2220" s="41"/>
      <c r="H2220" s="41"/>
      <c r="I2220" s="41"/>
    </row>
    <row r="2221" spans="1:9" ht="26.4" hidden="1">
      <c r="A2221" s="48" t="s">
        <v>148</v>
      </c>
      <c r="B2221" s="48" t="s">
        <v>3869</v>
      </c>
      <c r="C2221" s="48" t="s">
        <v>3726</v>
      </c>
      <c r="D2221" s="48" t="s">
        <v>3731</v>
      </c>
      <c r="E2221" s="45" t="s">
        <v>193</v>
      </c>
      <c r="F2221" s="47">
        <v>3238000</v>
      </c>
      <c r="G2221" s="41"/>
      <c r="H2221" s="41"/>
      <c r="I2221" s="41"/>
    </row>
    <row r="2222" spans="1:9" ht="13.2" hidden="1">
      <c r="A2222" s="48" t="s">
        <v>148</v>
      </c>
      <c r="B2222" s="48" t="s">
        <v>3869</v>
      </c>
      <c r="C2222" s="48" t="s">
        <v>3726</v>
      </c>
      <c r="D2222" s="48" t="s">
        <v>3753</v>
      </c>
      <c r="E2222" s="45" t="s">
        <v>475</v>
      </c>
      <c r="F2222" s="47">
        <v>4200000</v>
      </c>
      <c r="G2222" s="41"/>
      <c r="H2222" s="41"/>
      <c r="I2222" s="41"/>
    </row>
    <row r="2223" spans="1:9" ht="26.4" hidden="1">
      <c r="A2223" s="48" t="s">
        <v>148</v>
      </c>
      <c r="B2223" s="48" t="s">
        <v>3869</v>
      </c>
      <c r="C2223" s="48" t="s">
        <v>3726</v>
      </c>
      <c r="D2223" s="48" t="s">
        <v>3745</v>
      </c>
      <c r="E2223" s="45" t="s">
        <v>363</v>
      </c>
      <c r="F2223" s="47">
        <v>1200000</v>
      </c>
      <c r="G2223" s="41"/>
      <c r="H2223" s="41"/>
      <c r="I2223" s="41"/>
    </row>
    <row r="2224" spans="1:9" ht="13.2" hidden="1">
      <c r="A2224" s="48" t="s">
        <v>148</v>
      </c>
      <c r="B2224" s="48" t="s">
        <v>3869</v>
      </c>
      <c r="C2224" s="48" t="s">
        <v>3726</v>
      </c>
      <c r="D2224" s="48" t="s">
        <v>3752</v>
      </c>
      <c r="E2224" s="45" t="s">
        <v>900</v>
      </c>
      <c r="F2224" s="47">
        <v>13000000</v>
      </c>
      <c r="G2224" s="41"/>
      <c r="H2224" s="41"/>
      <c r="I2224" s="41"/>
    </row>
    <row r="2225" spans="1:9" ht="13.2" hidden="1">
      <c r="A2225" s="48" t="s">
        <v>148</v>
      </c>
      <c r="B2225" s="48" t="s">
        <v>3869</v>
      </c>
      <c r="C2225" s="48" t="s">
        <v>3726</v>
      </c>
      <c r="D2225" s="48" t="s">
        <v>3733</v>
      </c>
      <c r="E2225" s="45" t="s">
        <v>195</v>
      </c>
      <c r="F2225" s="47">
        <v>32400000</v>
      </c>
      <c r="G2225" s="41"/>
      <c r="H2225" s="41"/>
      <c r="I2225" s="41"/>
    </row>
    <row r="2226" spans="1:9" ht="26.4" hidden="1">
      <c r="A2226" s="48" t="s">
        <v>148</v>
      </c>
      <c r="B2226" s="48" t="s">
        <v>3869</v>
      </c>
      <c r="C2226" s="48" t="s">
        <v>3726</v>
      </c>
      <c r="D2226" s="48" t="s">
        <v>3734</v>
      </c>
      <c r="E2226" s="45" t="s">
        <v>196</v>
      </c>
      <c r="F2226" s="47">
        <v>29020000</v>
      </c>
      <c r="G2226" s="41"/>
      <c r="H2226" s="41"/>
      <c r="I2226" s="41"/>
    </row>
    <row r="2227" spans="1:9" ht="13.2" hidden="1">
      <c r="A2227" s="48" t="s">
        <v>148</v>
      </c>
      <c r="B2227" s="48" t="s">
        <v>3869</v>
      </c>
      <c r="C2227" s="48" t="s">
        <v>3726</v>
      </c>
      <c r="D2227" s="48" t="s">
        <v>3758</v>
      </c>
      <c r="E2227" s="45" t="s">
        <v>1502</v>
      </c>
      <c r="F2227" s="47">
        <v>20000000</v>
      </c>
      <c r="G2227" s="41"/>
      <c r="H2227" s="41"/>
      <c r="I2227" s="41"/>
    </row>
    <row r="2228" spans="1:9" ht="26.4" hidden="1">
      <c r="A2228" s="48" t="s">
        <v>148</v>
      </c>
      <c r="B2228" s="48" t="s">
        <v>3869</v>
      </c>
      <c r="C2228" s="48" t="s">
        <v>3727</v>
      </c>
      <c r="D2228" s="45"/>
      <c r="E2228" s="49" t="s">
        <v>198</v>
      </c>
      <c r="F2228" s="47">
        <v>70532000</v>
      </c>
      <c r="G2228" s="41"/>
      <c r="H2228" s="41"/>
      <c r="I2228" s="41"/>
    </row>
    <row r="2229" spans="1:9" ht="13.2" hidden="1">
      <c r="A2229" s="48" t="s">
        <v>148</v>
      </c>
      <c r="B2229" s="48" t="s">
        <v>3869</v>
      </c>
      <c r="C2229" s="48" t="s">
        <v>3727</v>
      </c>
      <c r="D2229" s="48" t="s">
        <v>3735</v>
      </c>
      <c r="E2229" s="45" t="s">
        <v>199</v>
      </c>
      <c r="F2229" s="47">
        <v>15000000</v>
      </c>
      <c r="G2229" s="41"/>
      <c r="H2229" s="41"/>
      <c r="I2229" s="41"/>
    </row>
    <row r="2230" spans="1:9" ht="26.4" hidden="1">
      <c r="A2230" s="48" t="s">
        <v>148</v>
      </c>
      <c r="B2230" s="48" t="s">
        <v>3869</v>
      </c>
      <c r="C2230" s="48" t="s">
        <v>3727</v>
      </c>
      <c r="D2230" s="48" t="s">
        <v>3738</v>
      </c>
      <c r="E2230" s="45" t="s">
        <v>202</v>
      </c>
      <c r="F2230" s="47">
        <v>48532000</v>
      </c>
      <c r="G2230" s="41"/>
      <c r="H2230" s="41"/>
      <c r="I2230" s="41"/>
    </row>
    <row r="2231" spans="1:9" ht="13.2" hidden="1">
      <c r="A2231" s="48" t="s">
        <v>148</v>
      </c>
      <c r="B2231" s="48" t="s">
        <v>3869</v>
      </c>
      <c r="C2231" s="48" t="s">
        <v>3727</v>
      </c>
      <c r="D2231" s="48" t="s">
        <v>3740</v>
      </c>
      <c r="E2231" s="45" t="s">
        <v>204</v>
      </c>
      <c r="F2231" s="47">
        <v>7000000</v>
      </c>
      <c r="G2231" s="41"/>
      <c r="H2231" s="41"/>
      <c r="I2231" s="41"/>
    </row>
    <row r="2232" spans="1:9" ht="26.4" hidden="1">
      <c r="A2232" s="48" t="s">
        <v>148</v>
      </c>
      <c r="B2232" s="48" t="s">
        <v>3869</v>
      </c>
      <c r="C2232" s="48" t="s">
        <v>3728</v>
      </c>
      <c r="D2232" s="45"/>
      <c r="E2232" s="50" t="s">
        <v>209</v>
      </c>
      <c r="F2232" s="47">
        <v>19700000</v>
      </c>
      <c r="G2232" s="41"/>
      <c r="H2232" s="41"/>
      <c r="I2232" s="41"/>
    </row>
    <row r="2233" spans="1:9" ht="26.4" hidden="1">
      <c r="A2233" s="48" t="s">
        <v>148</v>
      </c>
      <c r="B2233" s="48" t="s">
        <v>3869</v>
      </c>
      <c r="C2233" s="48" t="s">
        <v>3728</v>
      </c>
      <c r="D2233" s="48" t="s">
        <v>3726</v>
      </c>
      <c r="E2233" s="45" t="s">
        <v>210</v>
      </c>
      <c r="F2233" s="47">
        <v>19700000</v>
      </c>
      <c r="G2233" s="41"/>
      <c r="H2233" s="41"/>
      <c r="I2233" s="41"/>
    </row>
    <row r="2234" spans="1:9" ht="13.2" hidden="1">
      <c r="A2234" s="48" t="s">
        <v>148</v>
      </c>
      <c r="B2234" s="48" t="s">
        <v>3884</v>
      </c>
      <c r="C2234" s="45"/>
      <c r="D2234" s="45"/>
      <c r="E2234" s="46" t="s">
        <v>137</v>
      </c>
      <c r="F2234" s="47">
        <v>201562500</v>
      </c>
      <c r="G2234" s="41"/>
      <c r="H2234" s="41"/>
      <c r="I2234" s="41"/>
    </row>
    <row r="2235" spans="1:9" ht="13.2" hidden="1">
      <c r="A2235" s="48" t="s">
        <v>148</v>
      </c>
      <c r="B2235" s="48" t="s">
        <v>3884</v>
      </c>
      <c r="C2235" s="48" t="s">
        <v>3726</v>
      </c>
      <c r="D2235" s="45"/>
      <c r="E2235" s="49" t="s">
        <v>187</v>
      </c>
      <c r="F2235" s="47">
        <v>110027700</v>
      </c>
      <c r="G2235" s="41"/>
      <c r="H2235" s="41"/>
      <c r="I2235" s="41"/>
    </row>
    <row r="2236" spans="1:9" ht="26.4" hidden="1">
      <c r="A2236" s="48" t="s">
        <v>148</v>
      </c>
      <c r="B2236" s="48" t="s">
        <v>3884</v>
      </c>
      <c r="C2236" s="48" t="s">
        <v>3726</v>
      </c>
      <c r="D2236" s="48" t="s">
        <v>3727</v>
      </c>
      <c r="E2236" s="45" t="s">
        <v>189</v>
      </c>
      <c r="F2236" s="47">
        <v>10902150</v>
      </c>
      <c r="G2236" s="41"/>
      <c r="H2236" s="41"/>
      <c r="I2236" s="41"/>
    </row>
    <row r="2237" spans="1:9" ht="13.2" hidden="1">
      <c r="A2237" s="48" t="s">
        <v>148</v>
      </c>
      <c r="B2237" s="48" t="s">
        <v>3884</v>
      </c>
      <c r="C2237" s="48" t="s">
        <v>3726</v>
      </c>
      <c r="D2237" s="48" t="s">
        <v>3805</v>
      </c>
      <c r="E2237" s="45" t="s">
        <v>362</v>
      </c>
      <c r="F2237" s="47">
        <v>19600000</v>
      </c>
      <c r="G2237" s="41"/>
      <c r="H2237" s="41"/>
      <c r="I2237" s="41"/>
    </row>
    <row r="2238" spans="1:9" ht="13.2" hidden="1">
      <c r="A2238" s="48" t="s">
        <v>148</v>
      </c>
      <c r="B2238" s="48" t="s">
        <v>3884</v>
      </c>
      <c r="C2238" s="48" t="s">
        <v>3726</v>
      </c>
      <c r="D2238" s="48" t="s">
        <v>3729</v>
      </c>
      <c r="E2238" s="45" t="s">
        <v>191</v>
      </c>
      <c r="F2238" s="47">
        <v>11016550</v>
      </c>
      <c r="G2238" s="41"/>
      <c r="H2238" s="41"/>
      <c r="I2238" s="41"/>
    </row>
    <row r="2239" spans="1:9" ht="13.2" hidden="1">
      <c r="A2239" s="48" t="s">
        <v>148</v>
      </c>
      <c r="B2239" s="48" t="s">
        <v>3884</v>
      </c>
      <c r="C2239" s="48" t="s">
        <v>3726</v>
      </c>
      <c r="D2239" s="48" t="s">
        <v>3730</v>
      </c>
      <c r="E2239" s="45" t="s">
        <v>192</v>
      </c>
      <c r="F2239" s="47">
        <v>8500000</v>
      </c>
      <c r="G2239" s="41"/>
      <c r="H2239" s="41"/>
      <c r="I2239" s="41"/>
    </row>
    <row r="2240" spans="1:9" ht="26.4" hidden="1">
      <c r="A2240" s="48" t="s">
        <v>148</v>
      </c>
      <c r="B2240" s="48" t="s">
        <v>3884</v>
      </c>
      <c r="C2240" s="48" t="s">
        <v>3726</v>
      </c>
      <c r="D2240" s="48" t="s">
        <v>3731</v>
      </c>
      <c r="E2240" s="45" t="s">
        <v>193</v>
      </c>
      <c r="F2240" s="47">
        <v>1209000</v>
      </c>
      <c r="G2240" s="41"/>
      <c r="H2240" s="41"/>
      <c r="I2240" s="41"/>
    </row>
    <row r="2241" spans="1:9" ht="26.4" hidden="1">
      <c r="A2241" s="48" t="s">
        <v>148</v>
      </c>
      <c r="B2241" s="48" t="s">
        <v>3884</v>
      </c>
      <c r="C2241" s="48" t="s">
        <v>3726</v>
      </c>
      <c r="D2241" s="48" t="s">
        <v>3745</v>
      </c>
      <c r="E2241" s="45" t="s">
        <v>363</v>
      </c>
      <c r="F2241" s="47">
        <v>1800000</v>
      </c>
      <c r="G2241" s="41"/>
      <c r="H2241" s="41"/>
      <c r="I2241" s="41"/>
    </row>
    <row r="2242" spans="1:9" ht="13.2" hidden="1">
      <c r="A2242" s="48" t="s">
        <v>148</v>
      </c>
      <c r="B2242" s="48" t="s">
        <v>3884</v>
      </c>
      <c r="C2242" s="48" t="s">
        <v>3726</v>
      </c>
      <c r="D2242" s="48" t="s">
        <v>3733</v>
      </c>
      <c r="E2242" s="45" t="s">
        <v>195</v>
      </c>
      <c r="F2242" s="47">
        <v>16000000</v>
      </c>
      <c r="G2242" s="41"/>
      <c r="H2242" s="41"/>
      <c r="I2242" s="41"/>
    </row>
    <row r="2243" spans="1:9" ht="26.4" hidden="1">
      <c r="A2243" s="48" t="s">
        <v>148</v>
      </c>
      <c r="B2243" s="48" t="s">
        <v>3884</v>
      </c>
      <c r="C2243" s="48" t="s">
        <v>3726</v>
      </c>
      <c r="D2243" s="48" t="s">
        <v>3734</v>
      </c>
      <c r="E2243" s="45" t="s">
        <v>196</v>
      </c>
      <c r="F2243" s="47">
        <v>26000000</v>
      </c>
      <c r="G2243" s="41"/>
      <c r="H2243" s="41"/>
      <c r="I2243" s="41"/>
    </row>
    <row r="2244" spans="1:9" ht="13.2" hidden="1">
      <c r="A2244" s="48" t="s">
        <v>148</v>
      </c>
      <c r="B2244" s="48" t="s">
        <v>3884</v>
      </c>
      <c r="C2244" s="48" t="s">
        <v>3726</v>
      </c>
      <c r="D2244" s="48" t="s">
        <v>3740</v>
      </c>
      <c r="E2244" s="45" t="s">
        <v>1265</v>
      </c>
      <c r="F2244" s="47">
        <v>15000000</v>
      </c>
      <c r="G2244" s="41"/>
      <c r="H2244" s="41"/>
      <c r="I2244" s="41"/>
    </row>
    <row r="2245" spans="1:9" ht="26.4" hidden="1">
      <c r="A2245" s="48" t="s">
        <v>148</v>
      </c>
      <c r="B2245" s="48" t="s">
        <v>3884</v>
      </c>
      <c r="C2245" s="48" t="s">
        <v>3727</v>
      </c>
      <c r="D2245" s="45"/>
      <c r="E2245" s="49" t="s">
        <v>198</v>
      </c>
      <c r="F2245" s="47">
        <v>59734800</v>
      </c>
      <c r="G2245" s="41"/>
      <c r="H2245" s="41"/>
      <c r="I2245" s="41"/>
    </row>
    <row r="2246" spans="1:9" ht="13.2" hidden="1">
      <c r="A2246" s="48" t="s">
        <v>148</v>
      </c>
      <c r="B2246" s="48" t="s">
        <v>3884</v>
      </c>
      <c r="C2246" s="48" t="s">
        <v>3727</v>
      </c>
      <c r="D2246" s="48" t="s">
        <v>3807</v>
      </c>
      <c r="E2246" s="45" t="s">
        <v>1496</v>
      </c>
      <c r="F2246" s="47">
        <v>9500000</v>
      </c>
      <c r="G2246" s="41"/>
      <c r="H2246" s="41"/>
      <c r="I2246" s="41"/>
    </row>
    <row r="2247" spans="1:9" ht="13.2" hidden="1">
      <c r="A2247" s="48" t="s">
        <v>148</v>
      </c>
      <c r="B2247" s="48" t="s">
        <v>3884</v>
      </c>
      <c r="C2247" s="48" t="s">
        <v>3727</v>
      </c>
      <c r="D2247" s="48" t="s">
        <v>3737</v>
      </c>
      <c r="E2247" s="45" t="s">
        <v>201</v>
      </c>
      <c r="F2247" s="47">
        <v>15888000</v>
      </c>
      <c r="G2247" s="41"/>
      <c r="H2247" s="41"/>
      <c r="I2247" s="41"/>
    </row>
    <row r="2248" spans="1:9" ht="26.4" hidden="1">
      <c r="A2248" s="48" t="s">
        <v>148</v>
      </c>
      <c r="B2248" s="48" t="s">
        <v>3884</v>
      </c>
      <c r="C2248" s="48" t="s">
        <v>3727</v>
      </c>
      <c r="D2248" s="48" t="s">
        <v>3738</v>
      </c>
      <c r="E2248" s="45" t="s">
        <v>202</v>
      </c>
      <c r="F2248" s="47">
        <v>27696800</v>
      </c>
      <c r="G2248" s="41"/>
      <c r="H2248" s="41"/>
      <c r="I2248" s="41"/>
    </row>
    <row r="2249" spans="1:9" ht="26.4" hidden="1">
      <c r="A2249" s="48" t="s">
        <v>148</v>
      </c>
      <c r="B2249" s="48" t="s">
        <v>3884</v>
      </c>
      <c r="C2249" s="48" t="s">
        <v>3727</v>
      </c>
      <c r="D2249" s="48" t="s">
        <v>3739</v>
      </c>
      <c r="E2249" s="45" t="s">
        <v>203</v>
      </c>
      <c r="F2249" s="47">
        <v>6650000</v>
      </c>
      <c r="G2249" s="41"/>
      <c r="H2249" s="41"/>
      <c r="I2249" s="41"/>
    </row>
    <row r="2250" spans="1:9" ht="26.4" hidden="1">
      <c r="A2250" s="48" t="s">
        <v>148</v>
      </c>
      <c r="B2250" s="48" t="s">
        <v>3884</v>
      </c>
      <c r="C2250" s="48" t="s">
        <v>3728</v>
      </c>
      <c r="D2250" s="45"/>
      <c r="E2250" s="50" t="s">
        <v>209</v>
      </c>
      <c r="F2250" s="47">
        <v>31800000</v>
      </c>
      <c r="G2250" s="41"/>
      <c r="H2250" s="41"/>
      <c r="I2250" s="41"/>
    </row>
    <row r="2251" spans="1:9" ht="26.4" hidden="1">
      <c r="A2251" s="48" t="s">
        <v>148</v>
      </c>
      <c r="B2251" s="48" t="s">
        <v>3884</v>
      </c>
      <c r="C2251" s="48" t="s">
        <v>3728</v>
      </c>
      <c r="D2251" s="48" t="s">
        <v>3726</v>
      </c>
      <c r="E2251" s="45" t="s">
        <v>210</v>
      </c>
      <c r="F2251" s="47">
        <v>31800000</v>
      </c>
      <c r="G2251" s="41"/>
      <c r="H2251" s="41"/>
      <c r="I2251" s="41"/>
    </row>
    <row r="2252" spans="1:9" ht="13.2" hidden="1">
      <c r="A2252" s="48" t="s">
        <v>148</v>
      </c>
      <c r="B2252" s="48" t="s">
        <v>3818</v>
      </c>
      <c r="C2252" s="45"/>
      <c r="D2252" s="45"/>
      <c r="E2252" s="46" t="s">
        <v>82</v>
      </c>
      <c r="F2252" s="47">
        <v>2753970300</v>
      </c>
      <c r="G2252" s="41"/>
      <c r="H2252" s="41"/>
      <c r="I2252" s="41"/>
    </row>
    <row r="2253" spans="1:9" ht="13.2" hidden="1">
      <c r="A2253" s="48" t="s">
        <v>148</v>
      </c>
      <c r="B2253" s="48" t="s">
        <v>3818</v>
      </c>
      <c r="C2253" s="48" t="s">
        <v>3726</v>
      </c>
      <c r="D2253" s="45"/>
      <c r="E2253" s="49" t="s">
        <v>187</v>
      </c>
      <c r="F2253" s="47">
        <v>1332130100</v>
      </c>
      <c r="G2253" s="41"/>
      <c r="H2253" s="41"/>
      <c r="I2253" s="41"/>
    </row>
    <row r="2254" spans="1:9" ht="13.2" hidden="1">
      <c r="A2254" s="48" t="s">
        <v>148</v>
      </c>
      <c r="B2254" s="48" t="s">
        <v>3818</v>
      </c>
      <c r="C2254" s="48" t="s">
        <v>3726</v>
      </c>
      <c r="D2254" s="48" t="s">
        <v>3726</v>
      </c>
      <c r="E2254" s="45" t="s">
        <v>188</v>
      </c>
      <c r="F2254" s="47">
        <v>115477000</v>
      </c>
      <c r="G2254" s="41"/>
      <c r="H2254" s="41"/>
      <c r="I2254" s="41"/>
    </row>
    <row r="2255" spans="1:9" ht="26.4" hidden="1">
      <c r="A2255" s="48" t="s">
        <v>148</v>
      </c>
      <c r="B2255" s="48" t="s">
        <v>3818</v>
      </c>
      <c r="C2255" s="48" t="s">
        <v>3726</v>
      </c>
      <c r="D2255" s="48" t="s">
        <v>3727</v>
      </c>
      <c r="E2255" s="45" t="s">
        <v>189</v>
      </c>
      <c r="F2255" s="47">
        <v>130608000</v>
      </c>
      <c r="G2255" s="41"/>
      <c r="H2255" s="41"/>
      <c r="I2255" s="41"/>
    </row>
    <row r="2256" spans="1:9" ht="26.4" hidden="1">
      <c r="A2256" s="48" t="s">
        <v>148</v>
      </c>
      <c r="B2256" s="48" t="s">
        <v>3818</v>
      </c>
      <c r="C2256" s="48" t="s">
        <v>3726</v>
      </c>
      <c r="D2256" s="48" t="s">
        <v>3728</v>
      </c>
      <c r="E2256" s="45" t="s">
        <v>190</v>
      </c>
      <c r="F2256" s="47">
        <v>2131000</v>
      </c>
      <c r="G2256" s="41"/>
      <c r="H2256" s="41"/>
      <c r="I2256" s="41"/>
    </row>
    <row r="2257" spans="1:9" ht="13.2" hidden="1">
      <c r="A2257" s="48" t="s">
        <v>148</v>
      </c>
      <c r="B2257" s="48" t="s">
        <v>3818</v>
      </c>
      <c r="C2257" s="48" t="s">
        <v>3726</v>
      </c>
      <c r="D2257" s="48" t="s">
        <v>3805</v>
      </c>
      <c r="E2257" s="45" t="s">
        <v>362</v>
      </c>
      <c r="F2257" s="47">
        <v>638172100</v>
      </c>
      <c r="G2257" s="41"/>
      <c r="H2257" s="41"/>
      <c r="I2257" s="41"/>
    </row>
    <row r="2258" spans="1:9" ht="13.2" hidden="1">
      <c r="A2258" s="48" t="s">
        <v>148</v>
      </c>
      <c r="B2258" s="48" t="s">
        <v>3818</v>
      </c>
      <c r="C2258" s="48" t="s">
        <v>3726</v>
      </c>
      <c r="D2258" s="48" t="s">
        <v>3736</v>
      </c>
      <c r="E2258" s="45" t="s">
        <v>747</v>
      </c>
      <c r="F2258" s="47">
        <v>8450000</v>
      </c>
      <c r="G2258" s="41"/>
      <c r="H2258" s="41"/>
      <c r="I2258" s="41"/>
    </row>
    <row r="2259" spans="1:9" ht="13.2" hidden="1">
      <c r="A2259" s="48" t="s">
        <v>148</v>
      </c>
      <c r="B2259" s="48" t="s">
        <v>3818</v>
      </c>
      <c r="C2259" s="48" t="s">
        <v>3726</v>
      </c>
      <c r="D2259" s="48" t="s">
        <v>3729</v>
      </c>
      <c r="E2259" s="45" t="s">
        <v>191</v>
      </c>
      <c r="F2259" s="47">
        <v>108414600</v>
      </c>
      <c r="G2259" s="41"/>
      <c r="H2259" s="41"/>
      <c r="I2259" s="41"/>
    </row>
    <row r="2260" spans="1:9" ht="13.2" hidden="1">
      <c r="A2260" s="48" t="s">
        <v>148</v>
      </c>
      <c r="B2260" s="48" t="s">
        <v>3818</v>
      </c>
      <c r="C2260" s="48" t="s">
        <v>3726</v>
      </c>
      <c r="D2260" s="48" t="s">
        <v>3730</v>
      </c>
      <c r="E2260" s="45" t="s">
        <v>192</v>
      </c>
      <c r="F2260" s="47">
        <v>42700400</v>
      </c>
      <c r="G2260" s="41"/>
      <c r="H2260" s="41"/>
      <c r="I2260" s="41"/>
    </row>
    <row r="2261" spans="1:9" ht="26.4" hidden="1">
      <c r="A2261" s="48" t="s">
        <v>148</v>
      </c>
      <c r="B2261" s="48" t="s">
        <v>3818</v>
      </c>
      <c r="C2261" s="48" t="s">
        <v>3726</v>
      </c>
      <c r="D2261" s="48" t="s">
        <v>3731</v>
      </c>
      <c r="E2261" s="45" t="s">
        <v>193</v>
      </c>
      <c r="F2261" s="47">
        <v>20474000</v>
      </c>
      <c r="G2261" s="41"/>
      <c r="H2261" s="41"/>
      <c r="I2261" s="41"/>
    </row>
    <row r="2262" spans="1:9" ht="13.2" hidden="1">
      <c r="A2262" s="48" t="s">
        <v>148</v>
      </c>
      <c r="B2262" s="48" t="s">
        <v>3818</v>
      </c>
      <c r="C2262" s="48" t="s">
        <v>3726</v>
      </c>
      <c r="D2262" s="48" t="s">
        <v>3753</v>
      </c>
      <c r="E2262" s="45" t="s">
        <v>475</v>
      </c>
      <c r="F2262" s="47">
        <v>38525000</v>
      </c>
      <c r="G2262" s="41"/>
      <c r="H2262" s="41"/>
      <c r="I2262" s="41"/>
    </row>
    <row r="2263" spans="1:9" ht="13.2" hidden="1">
      <c r="A2263" s="48" t="s">
        <v>148</v>
      </c>
      <c r="B2263" s="48" t="s">
        <v>3818</v>
      </c>
      <c r="C2263" s="48" t="s">
        <v>3726</v>
      </c>
      <c r="D2263" s="48" t="s">
        <v>3732</v>
      </c>
      <c r="E2263" s="45" t="s">
        <v>194</v>
      </c>
      <c r="F2263" s="47">
        <v>7300000</v>
      </c>
      <c r="G2263" s="41"/>
      <c r="H2263" s="41"/>
      <c r="I2263" s="41"/>
    </row>
    <row r="2264" spans="1:9" ht="26.4" hidden="1">
      <c r="A2264" s="48" t="s">
        <v>148</v>
      </c>
      <c r="B2264" s="48" t="s">
        <v>3818</v>
      </c>
      <c r="C2264" s="48" t="s">
        <v>3726</v>
      </c>
      <c r="D2264" s="48" t="s">
        <v>3745</v>
      </c>
      <c r="E2264" s="45" t="s">
        <v>363</v>
      </c>
      <c r="F2264" s="47">
        <v>22980000</v>
      </c>
      <c r="G2264" s="41"/>
      <c r="H2264" s="41"/>
      <c r="I2264" s="41"/>
    </row>
    <row r="2265" spans="1:9" ht="13.2" hidden="1">
      <c r="A2265" s="48" t="s">
        <v>148</v>
      </c>
      <c r="B2265" s="48" t="s">
        <v>3818</v>
      </c>
      <c r="C2265" s="48" t="s">
        <v>3726</v>
      </c>
      <c r="D2265" s="48" t="s">
        <v>3752</v>
      </c>
      <c r="E2265" s="45" t="s">
        <v>900</v>
      </c>
      <c r="F2265" s="47">
        <v>9750000</v>
      </c>
      <c r="G2265" s="41"/>
      <c r="H2265" s="41"/>
      <c r="I2265" s="41"/>
    </row>
    <row r="2266" spans="1:9" ht="13.2" hidden="1">
      <c r="A2266" s="48" t="s">
        <v>148</v>
      </c>
      <c r="B2266" s="48" t="s">
        <v>3818</v>
      </c>
      <c r="C2266" s="48" t="s">
        <v>3726</v>
      </c>
      <c r="D2266" s="48" t="s">
        <v>3733</v>
      </c>
      <c r="E2266" s="45" t="s">
        <v>195</v>
      </c>
      <c r="F2266" s="47">
        <v>118878000</v>
      </c>
      <c r="G2266" s="41"/>
      <c r="H2266" s="41"/>
      <c r="I2266" s="41"/>
    </row>
    <row r="2267" spans="1:9" ht="26.4" hidden="1">
      <c r="A2267" s="48" t="s">
        <v>148</v>
      </c>
      <c r="B2267" s="48" t="s">
        <v>3818</v>
      </c>
      <c r="C2267" s="48" t="s">
        <v>3726</v>
      </c>
      <c r="D2267" s="48" t="s">
        <v>3734</v>
      </c>
      <c r="E2267" s="45" t="s">
        <v>196</v>
      </c>
      <c r="F2267" s="47">
        <v>43430000</v>
      </c>
      <c r="G2267" s="41"/>
      <c r="H2267" s="41"/>
      <c r="I2267" s="41"/>
    </row>
    <row r="2268" spans="1:9" ht="13.2" hidden="1">
      <c r="A2268" s="48" t="s">
        <v>148</v>
      </c>
      <c r="B2268" s="48" t="s">
        <v>3818</v>
      </c>
      <c r="C2268" s="48" t="s">
        <v>3726</v>
      </c>
      <c r="D2268" s="48" t="s">
        <v>3734</v>
      </c>
      <c r="E2268" s="45" t="s">
        <v>197</v>
      </c>
      <c r="F2268" s="47">
        <v>24840000</v>
      </c>
      <c r="G2268" s="41"/>
      <c r="H2268" s="41"/>
      <c r="I2268" s="41"/>
    </row>
    <row r="2269" spans="1:9" ht="26.4" hidden="1">
      <c r="A2269" s="48" t="s">
        <v>148</v>
      </c>
      <c r="B2269" s="48" t="s">
        <v>3818</v>
      </c>
      <c r="C2269" s="48" t="s">
        <v>3727</v>
      </c>
      <c r="D2269" s="45"/>
      <c r="E2269" s="49" t="s">
        <v>198</v>
      </c>
      <c r="F2269" s="47">
        <v>1145844700</v>
      </c>
      <c r="G2269" s="41"/>
      <c r="H2269" s="41"/>
      <c r="I2269" s="41"/>
    </row>
    <row r="2270" spans="1:9" ht="13.2" hidden="1">
      <c r="A2270" s="48" t="s">
        <v>148</v>
      </c>
      <c r="B2270" s="48" t="s">
        <v>3818</v>
      </c>
      <c r="C2270" s="48" t="s">
        <v>3727</v>
      </c>
      <c r="D2270" s="48" t="s">
        <v>3735</v>
      </c>
      <c r="E2270" s="45" t="s">
        <v>199</v>
      </c>
      <c r="F2270" s="47">
        <v>175055000</v>
      </c>
      <c r="G2270" s="41"/>
      <c r="H2270" s="41"/>
      <c r="I2270" s="41"/>
    </row>
    <row r="2271" spans="1:9" ht="13.2" hidden="1">
      <c r="A2271" s="48" t="s">
        <v>148</v>
      </c>
      <c r="B2271" s="48" t="s">
        <v>3818</v>
      </c>
      <c r="C2271" s="48" t="s">
        <v>3727</v>
      </c>
      <c r="D2271" s="48" t="s">
        <v>3736</v>
      </c>
      <c r="E2271" s="45" t="s">
        <v>200</v>
      </c>
      <c r="F2271" s="47">
        <v>42735000</v>
      </c>
      <c r="G2271" s="41"/>
      <c r="H2271" s="41"/>
      <c r="I2271" s="41"/>
    </row>
    <row r="2272" spans="1:9" ht="13.2" hidden="1">
      <c r="A2272" s="48" t="s">
        <v>148</v>
      </c>
      <c r="B2272" s="48" t="s">
        <v>3818</v>
      </c>
      <c r="C2272" s="48" t="s">
        <v>3727</v>
      </c>
      <c r="D2272" s="48" t="s">
        <v>3729</v>
      </c>
      <c r="E2272" s="45" t="s">
        <v>364</v>
      </c>
      <c r="F2272" s="47">
        <v>62600000</v>
      </c>
      <c r="G2272" s="41"/>
      <c r="H2272" s="41"/>
      <c r="I2272" s="41"/>
    </row>
    <row r="2273" spans="1:9" ht="13.2" hidden="1">
      <c r="A2273" s="48" t="s">
        <v>148</v>
      </c>
      <c r="B2273" s="48" t="s">
        <v>3818</v>
      </c>
      <c r="C2273" s="48" t="s">
        <v>3727</v>
      </c>
      <c r="D2273" s="48" t="s">
        <v>3730</v>
      </c>
      <c r="E2273" s="45" t="s">
        <v>478</v>
      </c>
      <c r="F2273" s="47">
        <v>60100000</v>
      </c>
      <c r="G2273" s="41"/>
      <c r="H2273" s="41"/>
      <c r="I2273" s="41"/>
    </row>
    <row r="2274" spans="1:9" ht="13.2" hidden="1">
      <c r="A2274" s="48" t="s">
        <v>148</v>
      </c>
      <c r="B2274" s="48" t="s">
        <v>3818</v>
      </c>
      <c r="C2274" s="48" t="s">
        <v>3727</v>
      </c>
      <c r="D2274" s="48" t="s">
        <v>3753</v>
      </c>
      <c r="E2274" s="45" t="s">
        <v>1269</v>
      </c>
      <c r="F2274" s="47">
        <v>13712000</v>
      </c>
      <c r="G2274" s="41"/>
      <c r="H2274" s="41"/>
      <c r="I2274" s="41"/>
    </row>
    <row r="2275" spans="1:9" ht="13.2" hidden="1">
      <c r="A2275" s="48" t="s">
        <v>148</v>
      </c>
      <c r="B2275" s="48" t="s">
        <v>3818</v>
      </c>
      <c r="C2275" s="48" t="s">
        <v>3727</v>
      </c>
      <c r="D2275" s="48" t="s">
        <v>3732</v>
      </c>
      <c r="E2275" s="45" t="s">
        <v>1498</v>
      </c>
      <c r="F2275" s="47">
        <v>31095200</v>
      </c>
      <c r="G2275" s="41"/>
      <c r="H2275" s="41"/>
      <c r="I2275" s="41"/>
    </row>
    <row r="2276" spans="1:9" ht="13.2" hidden="1">
      <c r="A2276" s="48" t="s">
        <v>148</v>
      </c>
      <c r="B2276" s="48" t="s">
        <v>3818</v>
      </c>
      <c r="C2276" s="48" t="s">
        <v>3727</v>
      </c>
      <c r="D2276" s="48" t="s">
        <v>3807</v>
      </c>
      <c r="E2276" s="45" t="s">
        <v>1496</v>
      </c>
      <c r="F2276" s="47">
        <v>3000000</v>
      </c>
      <c r="G2276" s="41"/>
      <c r="H2276" s="41"/>
      <c r="I2276" s="41"/>
    </row>
    <row r="2277" spans="1:9" ht="13.2" hidden="1">
      <c r="A2277" s="48" t="s">
        <v>148</v>
      </c>
      <c r="B2277" s="48" t="s">
        <v>3818</v>
      </c>
      <c r="C2277" s="48" t="s">
        <v>3727</v>
      </c>
      <c r="D2277" s="48" t="s">
        <v>3737</v>
      </c>
      <c r="E2277" s="45" t="s">
        <v>201</v>
      </c>
      <c r="F2277" s="47">
        <v>269849500</v>
      </c>
      <c r="G2277" s="41"/>
      <c r="H2277" s="41"/>
      <c r="I2277" s="41"/>
    </row>
    <row r="2278" spans="1:9" ht="13.2" hidden="1">
      <c r="A2278" s="48" t="s">
        <v>148</v>
      </c>
      <c r="B2278" s="48" t="s">
        <v>3818</v>
      </c>
      <c r="C2278" s="48" t="s">
        <v>3727</v>
      </c>
      <c r="D2278" s="48" t="s">
        <v>3755</v>
      </c>
      <c r="E2278" s="45" t="s">
        <v>901</v>
      </c>
      <c r="F2278" s="47">
        <v>15000000</v>
      </c>
      <c r="G2278" s="41"/>
      <c r="H2278" s="41"/>
      <c r="I2278" s="41"/>
    </row>
    <row r="2279" spans="1:9" ht="26.4" hidden="1">
      <c r="A2279" s="48" t="s">
        <v>148</v>
      </c>
      <c r="B2279" s="48" t="s">
        <v>3818</v>
      </c>
      <c r="C2279" s="48" t="s">
        <v>3727</v>
      </c>
      <c r="D2279" s="48" t="s">
        <v>3738</v>
      </c>
      <c r="E2279" s="45" t="s">
        <v>202</v>
      </c>
      <c r="F2279" s="47">
        <v>34797000</v>
      </c>
      <c r="G2279" s="41"/>
      <c r="H2279" s="41"/>
      <c r="I2279" s="41"/>
    </row>
    <row r="2280" spans="1:9" ht="26.4" hidden="1">
      <c r="A2280" s="48" t="s">
        <v>148</v>
      </c>
      <c r="B2280" s="48" t="s">
        <v>3818</v>
      </c>
      <c r="C2280" s="48" t="s">
        <v>3727</v>
      </c>
      <c r="D2280" s="48" t="s">
        <v>3739</v>
      </c>
      <c r="E2280" s="45" t="s">
        <v>203</v>
      </c>
      <c r="F2280" s="47">
        <v>1946000</v>
      </c>
      <c r="G2280" s="41"/>
      <c r="H2280" s="41"/>
      <c r="I2280" s="41"/>
    </row>
    <row r="2281" spans="1:9" ht="13.2" hidden="1">
      <c r="A2281" s="48" t="s">
        <v>148</v>
      </c>
      <c r="B2281" s="48" t="s">
        <v>3818</v>
      </c>
      <c r="C2281" s="48" t="s">
        <v>3727</v>
      </c>
      <c r="D2281" s="48" t="s">
        <v>3740</v>
      </c>
      <c r="E2281" s="45" t="s">
        <v>204</v>
      </c>
      <c r="F2281" s="47">
        <v>7250000</v>
      </c>
      <c r="G2281" s="41"/>
      <c r="H2281" s="41"/>
      <c r="I2281" s="41"/>
    </row>
    <row r="2282" spans="1:9" ht="13.2" hidden="1">
      <c r="A2282" s="48" t="s">
        <v>148</v>
      </c>
      <c r="B2282" s="48" t="s">
        <v>3818</v>
      </c>
      <c r="C2282" s="48" t="s">
        <v>3727</v>
      </c>
      <c r="D2282" s="48" t="s">
        <v>3757</v>
      </c>
      <c r="E2282" s="45" t="s">
        <v>366</v>
      </c>
      <c r="F2282" s="47">
        <v>4625000</v>
      </c>
      <c r="G2282" s="41"/>
      <c r="H2282" s="41"/>
      <c r="I2282" s="41"/>
    </row>
    <row r="2283" spans="1:9" ht="13.2" hidden="1">
      <c r="A2283" s="48" t="s">
        <v>148</v>
      </c>
      <c r="B2283" s="48" t="s">
        <v>3818</v>
      </c>
      <c r="C2283" s="48" t="s">
        <v>3727</v>
      </c>
      <c r="D2283" s="48" t="s">
        <v>3813</v>
      </c>
      <c r="E2283" s="45" t="s">
        <v>367</v>
      </c>
      <c r="F2283" s="47">
        <v>21325000</v>
      </c>
      <c r="G2283" s="41"/>
      <c r="H2283" s="41"/>
      <c r="I2283" s="41"/>
    </row>
    <row r="2284" spans="1:9" ht="13.2" hidden="1">
      <c r="A2284" s="48" t="s">
        <v>148</v>
      </c>
      <c r="B2284" s="48" t="s">
        <v>3818</v>
      </c>
      <c r="C2284" s="48" t="s">
        <v>3727</v>
      </c>
      <c r="D2284" s="48" t="s">
        <v>3809</v>
      </c>
      <c r="E2284" s="45" t="s">
        <v>479</v>
      </c>
      <c r="F2284" s="47">
        <v>208882000</v>
      </c>
      <c r="G2284" s="41"/>
      <c r="H2284" s="41"/>
      <c r="I2284" s="41"/>
    </row>
    <row r="2285" spans="1:9" ht="13.2" hidden="1">
      <c r="A2285" s="48" t="s">
        <v>148</v>
      </c>
      <c r="B2285" s="48" t="s">
        <v>3818</v>
      </c>
      <c r="C2285" s="48" t="s">
        <v>3727</v>
      </c>
      <c r="D2285" s="48" t="s">
        <v>3820</v>
      </c>
      <c r="E2285" s="45" t="s">
        <v>480</v>
      </c>
      <c r="F2285" s="47">
        <v>48173000</v>
      </c>
      <c r="G2285" s="41"/>
      <c r="H2285" s="41"/>
      <c r="I2285" s="41"/>
    </row>
    <row r="2286" spans="1:9" ht="13.2" hidden="1">
      <c r="A2286" s="48" t="s">
        <v>148</v>
      </c>
      <c r="B2286" s="48" t="s">
        <v>3818</v>
      </c>
      <c r="C2286" s="48" t="s">
        <v>3727</v>
      </c>
      <c r="D2286" s="48" t="s">
        <v>3825</v>
      </c>
      <c r="E2286" s="45" t="s">
        <v>1278</v>
      </c>
      <c r="F2286" s="47">
        <v>89350000</v>
      </c>
      <c r="G2286" s="41"/>
      <c r="H2286" s="41"/>
      <c r="I2286" s="41"/>
    </row>
    <row r="2287" spans="1:9" ht="26.4" hidden="1">
      <c r="A2287" s="48" t="s">
        <v>148</v>
      </c>
      <c r="B2287" s="48" t="s">
        <v>3818</v>
      </c>
      <c r="C2287" s="48" t="s">
        <v>3727</v>
      </c>
      <c r="D2287" s="48" t="s">
        <v>3829</v>
      </c>
      <c r="E2287" s="45" t="s">
        <v>1503</v>
      </c>
      <c r="F2287" s="47">
        <v>1000000</v>
      </c>
      <c r="G2287" s="41"/>
      <c r="H2287" s="41"/>
      <c r="I2287" s="41"/>
    </row>
    <row r="2288" spans="1:9" ht="13.2" hidden="1">
      <c r="A2288" s="48" t="s">
        <v>148</v>
      </c>
      <c r="B2288" s="48" t="s">
        <v>3818</v>
      </c>
      <c r="C2288" s="48" t="s">
        <v>3727</v>
      </c>
      <c r="D2288" s="48" t="s">
        <v>3830</v>
      </c>
      <c r="E2288" s="45" t="s">
        <v>1504</v>
      </c>
      <c r="F2288" s="47">
        <v>16000000</v>
      </c>
      <c r="G2288" s="41"/>
      <c r="H2288" s="41"/>
      <c r="I2288" s="41"/>
    </row>
    <row r="2289" spans="1:9" ht="13.2" hidden="1">
      <c r="A2289" s="48" t="s">
        <v>148</v>
      </c>
      <c r="B2289" s="48" t="s">
        <v>3818</v>
      </c>
      <c r="C2289" s="48" t="s">
        <v>3727</v>
      </c>
      <c r="D2289" s="48" t="s">
        <v>3741</v>
      </c>
      <c r="E2289" s="45" t="s">
        <v>1505</v>
      </c>
      <c r="F2289" s="47">
        <v>14900000</v>
      </c>
      <c r="G2289" s="41"/>
      <c r="H2289" s="41"/>
      <c r="I2289" s="41"/>
    </row>
    <row r="2290" spans="1:9" ht="13.2" hidden="1">
      <c r="A2290" s="48" t="s">
        <v>148</v>
      </c>
      <c r="B2290" s="48" t="s">
        <v>3818</v>
      </c>
      <c r="C2290" s="48" t="s">
        <v>3727</v>
      </c>
      <c r="D2290" s="48" t="s">
        <v>3832</v>
      </c>
      <c r="E2290" s="45" t="s">
        <v>1506</v>
      </c>
      <c r="F2290" s="47">
        <v>14950000</v>
      </c>
      <c r="G2290" s="41"/>
      <c r="H2290" s="41"/>
      <c r="I2290" s="41"/>
    </row>
    <row r="2291" spans="1:9" ht="13.2" hidden="1">
      <c r="A2291" s="48" t="s">
        <v>148</v>
      </c>
      <c r="B2291" s="48" t="s">
        <v>3818</v>
      </c>
      <c r="C2291" s="48" t="s">
        <v>3727</v>
      </c>
      <c r="D2291" s="48" t="s">
        <v>3747</v>
      </c>
      <c r="E2291" s="45" t="s">
        <v>1507</v>
      </c>
      <c r="F2291" s="47">
        <v>9500000</v>
      </c>
      <c r="G2291" s="41"/>
      <c r="H2291" s="41"/>
      <c r="I2291" s="41"/>
    </row>
    <row r="2292" spans="1:9" ht="13.2" hidden="1">
      <c r="A2292" s="48" t="s">
        <v>148</v>
      </c>
      <c r="B2292" s="48" t="s">
        <v>3818</v>
      </c>
      <c r="C2292" s="48" t="s">
        <v>3744</v>
      </c>
      <c r="D2292" s="45"/>
      <c r="E2292" s="49" t="s">
        <v>1061</v>
      </c>
      <c r="F2292" s="47">
        <v>11025000</v>
      </c>
      <c r="G2292" s="41"/>
      <c r="H2292" s="41"/>
      <c r="I2292" s="41"/>
    </row>
    <row r="2293" spans="1:9" ht="13.2" hidden="1">
      <c r="A2293" s="48" t="s">
        <v>148</v>
      </c>
      <c r="B2293" s="48" t="s">
        <v>3818</v>
      </c>
      <c r="C2293" s="48" t="s">
        <v>3744</v>
      </c>
      <c r="D2293" s="48" t="s">
        <v>3728</v>
      </c>
      <c r="E2293" s="45" t="s">
        <v>1508</v>
      </c>
      <c r="F2293" s="47">
        <v>11025000</v>
      </c>
      <c r="G2293" s="41"/>
      <c r="H2293" s="41"/>
      <c r="I2293" s="41"/>
    </row>
    <row r="2294" spans="1:9" ht="26.4" hidden="1">
      <c r="A2294" s="48" t="s">
        <v>148</v>
      </c>
      <c r="B2294" s="48" t="s">
        <v>3818</v>
      </c>
      <c r="C2294" s="48" t="s">
        <v>3743</v>
      </c>
      <c r="D2294" s="45"/>
      <c r="E2294" s="49" t="s">
        <v>207</v>
      </c>
      <c r="F2294" s="47">
        <v>6720000</v>
      </c>
      <c r="G2294" s="41"/>
      <c r="H2294" s="41"/>
      <c r="I2294" s="41"/>
    </row>
    <row r="2295" spans="1:9" ht="13.2" hidden="1">
      <c r="A2295" s="48" t="s">
        <v>148</v>
      </c>
      <c r="B2295" s="48" t="s">
        <v>3818</v>
      </c>
      <c r="C2295" s="48" t="s">
        <v>3743</v>
      </c>
      <c r="D2295" s="48" t="s">
        <v>3804</v>
      </c>
      <c r="E2295" s="45" t="s">
        <v>855</v>
      </c>
      <c r="F2295" s="47">
        <v>6720000</v>
      </c>
      <c r="G2295" s="41"/>
      <c r="H2295" s="41"/>
      <c r="I2295" s="41"/>
    </row>
    <row r="2296" spans="1:9" ht="26.4" hidden="1">
      <c r="A2296" s="48" t="s">
        <v>148</v>
      </c>
      <c r="B2296" s="48" t="s">
        <v>3818</v>
      </c>
      <c r="C2296" s="48" t="s">
        <v>3728</v>
      </c>
      <c r="D2296" s="45"/>
      <c r="E2296" s="50" t="s">
        <v>209</v>
      </c>
      <c r="F2296" s="47">
        <v>258250500</v>
      </c>
      <c r="G2296" s="41"/>
      <c r="H2296" s="41"/>
      <c r="I2296" s="41"/>
    </row>
    <row r="2297" spans="1:9" ht="26.4" hidden="1">
      <c r="A2297" s="48" t="s">
        <v>148</v>
      </c>
      <c r="B2297" s="48" t="s">
        <v>3818</v>
      </c>
      <c r="C2297" s="48" t="s">
        <v>3728</v>
      </c>
      <c r="D2297" s="48" t="s">
        <v>3726</v>
      </c>
      <c r="E2297" s="45" t="s">
        <v>210</v>
      </c>
      <c r="F2297" s="47">
        <v>191308000</v>
      </c>
      <c r="G2297" s="41"/>
      <c r="H2297" s="41"/>
      <c r="I2297" s="41"/>
    </row>
    <row r="2298" spans="1:9" ht="13.2" hidden="1">
      <c r="A2298" s="48" t="s">
        <v>148</v>
      </c>
      <c r="B2298" s="48" t="s">
        <v>3818</v>
      </c>
      <c r="C2298" s="48" t="s">
        <v>3728</v>
      </c>
      <c r="D2298" s="48" t="s">
        <v>3804</v>
      </c>
      <c r="E2298" s="45" t="s">
        <v>371</v>
      </c>
      <c r="F2298" s="47">
        <v>1289000</v>
      </c>
      <c r="G2298" s="41"/>
      <c r="H2298" s="41"/>
      <c r="I2298" s="41"/>
    </row>
    <row r="2299" spans="1:9" ht="13.2" hidden="1">
      <c r="A2299" s="48" t="s">
        <v>148</v>
      </c>
      <c r="B2299" s="48" t="s">
        <v>3818</v>
      </c>
      <c r="C2299" s="48" t="s">
        <v>3728</v>
      </c>
      <c r="D2299" s="48" t="s">
        <v>3743</v>
      </c>
      <c r="E2299" s="45" t="s">
        <v>1063</v>
      </c>
      <c r="F2299" s="47">
        <v>10746500</v>
      </c>
      <c r="G2299" s="41"/>
      <c r="H2299" s="41"/>
      <c r="I2299" s="41"/>
    </row>
    <row r="2300" spans="1:9" ht="13.2" hidden="1">
      <c r="A2300" s="48" t="s">
        <v>148</v>
      </c>
      <c r="B2300" s="48" t="s">
        <v>3818</v>
      </c>
      <c r="C2300" s="48" t="s">
        <v>3728</v>
      </c>
      <c r="D2300" s="48" t="s">
        <v>3728</v>
      </c>
      <c r="E2300" s="45" t="s">
        <v>481</v>
      </c>
      <c r="F2300" s="47">
        <v>1427500</v>
      </c>
      <c r="G2300" s="41"/>
      <c r="H2300" s="41"/>
      <c r="I2300" s="41"/>
    </row>
    <row r="2301" spans="1:9" ht="26.4" hidden="1">
      <c r="A2301" s="48" t="s">
        <v>148</v>
      </c>
      <c r="B2301" s="48" t="s">
        <v>3818</v>
      </c>
      <c r="C2301" s="48" t="s">
        <v>3728</v>
      </c>
      <c r="D2301" s="48" t="s">
        <v>3735</v>
      </c>
      <c r="E2301" s="45" t="s">
        <v>482</v>
      </c>
      <c r="F2301" s="47">
        <v>3019500</v>
      </c>
      <c r="G2301" s="41"/>
      <c r="H2301" s="41"/>
      <c r="I2301" s="41"/>
    </row>
    <row r="2302" spans="1:9" ht="13.2" hidden="1">
      <c r="A2302" s="48" t="s">
        <v>148</v>
      </c>
      <c r="B2302" s="48" t="s">
        <v>3818</v>
      </c>
      <c r="C2302" s="48" t="s">
        <v>3728</v>
      </c>
      <c r="D2302" s="48" t="s">
        <v>3731</v>
      </c>
      <c r="E2302" s="45" t="s">
        <v>211</v>
      </c>
      <c r="F2302" s="47">
        <v>50460000</v>
      </c>
      <c r="G2302" s="41"/>
      <c r="H2302" s="41"/>
      <c r="I2302" s="41"/>
    </row>
    <row r="2303" spans="1:9" ht="13.2" hidden="1">
      <c r="A2303" s="48" t="s">
        <v>148</v>
      </c>
      <c r="B2303" s="48" t="s">
        <v>3876</v>
      </c>
      <c r="C2303" s="45"/>
      <c r="D2303" s="45"/>
      <c r="E2303" s="46" t="s">
        <v>119</v>
      </c>
      <c r="F2303" s="47">
        <v>264200000</v>
      </c>
      <c r="G2303" s="41"/>
      <c r="H2303" s="41"/>
      <c r="I2303" s="41"/>
    </row>
    <row r="2304" spans="1:9" ht="13.2" hidden="1">
      <c r="A2304" s="48" t="s">
        <v>148</v>
      </c>
      <c r="B2304" s="48" t="s">
        <v>3876</v>
      </c>
      <c r="C2304" s="48" t="s">
        <v>3726</v>
      </c>
      <c r="D2304" s="45"/>
      <c r="E2304" s="49" t="s">
        <v>187</v>
      </c>
      <c r="F2304" s="47">
        <v>140350000</v>
      </c>
      <c r="G2304" s="41"/>
      <c r="H2304" s="41"/>
      <c r="I2304" s="41"/>
    </row>
    <row r="2305" spans="1:9" ht="13.2" hidden="1">
      <c r="A2305" s="48" t="s">
        <v>148</v>
      </c>
      <c r="B2305" s="48" t="s">
        <v>3876</v>
      </c>
      <c r="C2305" s="48" t="s">
        <v>3726</v>
      </c>
      <c r="D2305" s="48" t="s">
        <v>3726</v>
      </c>
      <c r="E2305" s="45" t="s">
        <v>188</v>
      </c>
      <c r="F2305" s="47">
        <v>750000</v>
      </c>
      <c r="G2305" s="41"/>
      <c r="H2305" s="41"/>
      <c r="I2305" s="41"/>
    </row>
    <row r="2306" spans="1:9" ht="26.4" hidden="1">
      <c r="A2306" s="48" t="s">
        <v>148</v>
      </c>
      <c r="B2306" s="48" t="s">
        <v>3876</v>
      </c>
      <c r="C2306" s="48" t="s">
        <v>3726</v>
      </c>
      <c r="D2306" s="48" t="s">
        <v>3727</v>
      </c>
      <c r="E2306" s="45" t="s">
        <v>189</v>
      </c>
      <c r="F2306" s="47">
        <v>22200000</v>
      </c>
      <c r="G2306" s="41"/>
      <c r="H2306" s="41"/>
      <c r="I2306" s="41"/>
    </row>
    <row r="2307" spans="1:9" ht="13.2" hidden="1">
      <c r="A2307" s="48" t="s">
        <v>148</v>
      </c>
      <c r="B2307" s="48" t="s">
        <v>3876</v>
      </c>
      <c r="C2307" s="48" t="s">
        <v>3726</v>
      </c>
      <c r="D2307" s="48" t="s">
        <v>3805</v>
      </c>
      <c r="E2307" s="45" t="s">
        <v>362</v>
      </c>
      <c r="F2307" s="47">
        <v>61354000</v>
      </c>
      <c r="G2307" s="41"/>
      <c r="H2307" s="41"/>
      <c r="I2307" s="41"/>
    </row>
    <row r="2308" spans="1:9" ht="13.2" hidden="1">
      <c r="A2308" s="48" t="s">
        <v>148</v>
      </c>
      <c r="B2308" s="48" t="s">
        <v>3876</v>
      </c>
      <c r="C2308" s="48" t="s">
        <v>3726</v>
      </c>
      <c r="D2308" s="48" t="s">
        <v>3729</v>
      </c>
      <c r="E2308" s="45" t="s">
        <v>191</v>
      </c>
      <c r="F2308" s="47">
        <v>7000000</v>
      </c>
      <c r="G2308" s="41"/>
      <c r="H2308" s="41"/>
      <c r="I2308" s="41"/>
    </row>
    <row r="2309" spans="1:9" ht="13.2" hidden="1">
      <c r="A2309" s="48" t="s">
        <v>148</v>
      </c>
      <c r="B2309" s="48" t="s">
        <v>3876</v>
      </c>
      <c r="C2309" s="48" t="s">
        <v>3726</v>
      </c>
      <c r="D2309" s="48" t="s">
        <v>3730</v>
      </c>
      <c r="E2309" s="45" t="s">
        <v>192</v>
      </c>
      <c r="F2309" s="47">
        <v>4000000</v>
      </c>
      <c r="G2309" s="41"/>
      <c r="H2309" s="41"/>
      <c r="I2309" s="41"/>
    </row>
    <row r="2310" spans="1:9" ht="26.4" hidden="1">
      <c r="A2310" s="48" t="s">
        <v>148</v>
      </c>
      <c r="B2310" s="48" t="s">
        <v>3876</v>
      </c>
      <c r="C2310" s="48" t="s">
        <v>3726</v>
      </c>
      <c r="D2310" s="48" t="s">
        <v>3731</v>
      </c>
      <c r="E2310" s="45" t="s">
        <v>193</v>
      </c>
      <c r="F2310" s="47">
        <v>1500000</v>
      </c>
      <c r="G2310" s="41"/>
      <c r="H2310" s="41"/>
      <c r="I2310" s="41"/>
    </row>
    <row r="2311" spans="1:9" ht="26.4" hidden="1">
      <c r="A2311" s="48" t="s">
        <v>148</v>
      </c>
      <c r="B2311" s="48" t="s">
        <v>3876</v>
      </c>
      <c r="C2311" s="48" t="s">
        <v>3726</v>
      </c>
      <c r="D2311" s="48" t="s">
        <v>3745</v>
      </c>
      <c r="E2311" s="45" t="s">
        <v>363</v>
      </c>
      <c r="F2311" s="47">
        <v>1500000</v>
      </c>
      <c r="G2311" s="41"/>
      <c r="H2311" s="41"/>
      <c r="I2311" s="41"/>
    </row>
    <row r="2312" spans="1:9" ht="13.2" hidden="1">
      <c r="A2312" s="48" t="s">
        <v>148</v>
      </c>
      <c r="B2312" s="48" t="s">
        <v>3876</v>
      </c>
      <c r="C2312" s="48" t="s">
        <v>3726</v>
      </c>
      <c r="D2312" s="48" t="s">
        <v>3752</v>
      </c>
      <c r="E2312" s="45" t="s">
        <v>900</v>
      </c>
      <c r="F2312" s="47">
        <v>9000000</v>
      </c>
      <c r="G2312" s="41"/>
      <c r="H2312" s="41"/>
      <c r="I2312" s="41"/>
    </row>
    <row r="2313" spans="1:9" ht="13.2" hidden="1">
      <c r="A2313" s="48" t="s">
        <v>148</v>
      </c>
      <c r="B2313" s="48" t="s">
        <v>3876</v>
      </c>
      <c r="C2313" s="48" t="s">
        <v>3726</v>
      </c>
      <c r="D2313" s="48" t="s">
        <v>3733</v>
      </c>
      <c r="E2313" s="45" t="s">
        <v>195</v>
      </c>
      <c r="F2313" s="47">
        <v>20056000</v>
      </c>
      <c r="G2313" s="41"/>
      <c r="H2313" s="41"/>
      <c r="I2313" s="41"/>
    </row>
    <row r="2314" spans="1:9" ht="26.4" hidden="1">
      <c r="A2314" s="48" t="s">
        <v>148</v>
      </c>
      <c r="B2314" s="48" t="s">
        <v>3876</v>
      </c>
      <c r="C2314" s="48" t="s">
        <v>3726</v>
      </c>
      <c r="D2314" s="48" t="s">
        <v>3734</v>
      </c>
      <c r="E2314" s="45" t="s">
        <v>196</v>
      </c>
      <c r="F2314" s="47">
        <v>7990000</v>
      </c>
      <c r="G2314" s="41"/>
      <c r="H2314" s="41"/>
      <c r="I2314" s="41"/>
    </row>
    <row r="2315" spans="1:9" ht="13.2" hidden="1">
      <c r="A2315" s="48" t="s">
        <v>148</v>
      </c>
      <c r="B2315" s="48" t="s">
        <v>3876</v>
      </c>
      <c r="C2315" s="48" t="s">
        <v>3726</v>
      </c>
      <c r="D2315" s="48" t="s">
        <v>3737</v>
      </c>
      <c r="E2315" s="45" t="s">
        <v>1259</v>
      </c>
      <c r="F2315" s="47">
        <v>5000000</v>
      </c>
      <c r="G2315" s="41"/>
      <c r="H2315" s="41"/>
      <c r="I2315" s="41"/>
    </row>
    <row r="2316" spans="1:9" ht="26.4" hidden="1">
      <c r="A2316" s="48" t="s">
        <v>148</v>
      </c>
      <c r="B2316" s="48" t="s">
        <v>3876</v>
      </c>
      <c r="C2316" s="48" t="s">
        <v>3727</v>
      </c>
      <c r="D2316" s="45"/>
      <c r="E2316" s="49" t="s">
        <v>198</v>
      </c>
      <c r="F2316" s="47">
        <v>103750000</v>
      </c>
      <c r="G2316" s="41"/>
      <c r="H2316" s="41"/>
      <c r="I2316" s="41"/>
    </row>
    <row r="2317" spans="1:9" ht="13.2" hidden="1">
      <c r="A2317" s="48" t="s">
        <v>148</v>
      </c>
      <c r="B2317" s="48" t="s">
        <v>3876</v>
      </c>
      <c r="C2317" s="48" t="s">
        <v>3727</v>
      </c>
      <c r="D2317" s="48" t="s">
        <v>3728</v>
      </c>
      <c r="E2317" s="45" t="s">
        <v>1266</v>
      </c>
      <c r="F2317" s="47">
        <v>5000000</v>
      </c>
      <c r="G2317" s="41"/>
      <c r="H2317" s="41"/>
      <c r="I2317" s="41"/>
    </row>
    <row r="2318" spans="1:9" ht="13.2" hidden="1">
      <c r="A2318" s="48" t="s">
        <v>148</v>
      </c>
      <c r="B2318" s="48" t="s">
        <v>3876</v>
      </c>
      <c r="C2318" s="48" t="s">
        <v>3727</v>
      </c>
      <c r="D2318" s="48" t="s">
        <v>3736</v>
      </c>
      <c r="E2318" s="45" t="s">
        <v>200</v>
      </c>
      <c r="F2318" s="47">
        <v>11000000</v>
      </c>
      <c r="G2318" s="41"/>
      <c r="H2318" s="41"/>
      <c r="I2318" s="41"/>
    </row>
    <row r="2319" spans="1:9" ht="13.2" hidden="1">
      <c r="A2319" s="48" t="s">
        <v>148</v>
      </c>
      <c r="B2319" s="48" t="s">
        <v>3876</v>
      </c>
      <c r="C2319" s="48" t="s">
        <v>3727</v>
      </c>
      <c r="D2319" s="48" t="s">
        <v>3729</v>
      </c>
      <c r="E2319" s="45" t="s">
        <v>364</v>
      </c>
      <c r="F2319" s="47">
        <v>20000000</v>
      </c>
      <c r="G2319" s="41"/>
      <c r="H2319" s="41"/>
      <c r="I2319" s="41"/>
    </row>
    <row r="2320" spans="1:9" ht="13.2" hidden="1">
      <c r="A2320" s="48" t="s">
        <v>148</v>
      </c>
      <c r="B2320" s="48" t="s">
        <v>3876</v>
      </c>
      <c r="C2320" s="48" t="s">
        <v>3727</v>
      </c>
      <c r="D2320" s="48" t="s">
        <v>3730</v>
      </c>
      <c r="E2320" s="45" t="s">
        <v>478</v>
      </c>
      <c r="F2320" s="47">
        <v>8000000</v>
      </c>
      <c r="G2320" s="41"/>
      <c r="H2320" s="41"/>
      <c r="I2320" s="41"/>
    </row>
    <row r="2321" spans="1:9" ht="13.2" hidden="1">
      <c r="A2321" s="48" t="s">
        <v>148</v>
      </c>
      <c r="B2321" s="48" t="s">
        <v>3876</v>
      </c>
      <c r="C2321" s="48" t="s">
        <v>3727</v>
      </c>
      <c r="D2321" s="48" t="s">
        <v>3807</v>
      </c>
      <c r="E2321" s="45" t="s">
        <v>1496</v>
      </c>
      <c r="F2321" s="47">
        <v>8000000</v>
      </c>
      <c r="G2321" s="41"/>
      <c r="H2321" s="41"/>
      <c r="I2321" s="41"/>
    </row>
    <row r="2322" spans="1:9" ht="13.2" hidden="1">
      <c r="A2322" s="48" t="s">
        <v>148</v>
      </c>
      <c r="B2322" s="48" t="s">
        <v>3876</v>
      </c>
      <c r="C2322" s="48" t="s">
        <v>3727</v>
      </c>
      <c r="D2322" s="48" t="s">
        <v>3737</v>
      </c>
      <c r="E2322" s="45" t="s">
        <v>201</v>
      </c>
      <c r="F2322" s="47">
        <v>10000000</v>
      </c>
      <c r="G2322" s="41"/>
      <c r="H2322" s="41"/>
      <c r="I2322" s="41"/>
    </row>
    <row r="2323" spans="1:9" ht="26.4" hidden="1">
      <c r="A2323" s="48" t="s">
        <v>148</v>
      </c>
      <c r="B2323" s="48" t="s">
        <v>3876</v>
      </c>
      <c r="C2323" s="48" t="s">
        <v>3727</v>
      </c>
      <c r="D2323" s="48" t="s">
        <v>3738</v>
      </c>
      <c r="E2323" s="45" t="s">
        <v>202</v>
      </c>
      <c r="F2323" s="47">
        <v>30000000</v>
      </c>
      <c r="G2323" s="41"/>
      <c r="H2323" s="41"/>
      <c r="I2323" s="41"/>
    </row>
    <row r="2324" spans="1:9" ht="13.2" hidden="1">
      <c r="A2324" s="48" t="s">
        <v>148</v>
      </c>
      <c r="B2324" s="48" t="s">
        <v>3876</v>
      </c>
      <c r="C2324" s="48" t="s">
        <v>3727</v>
      </c>
      <c r="D2324" s="48" t="s">
        <v>3740</v>
      </c>
      <c r="E2324" s="45" t="s">
        <v>204</v>
      </c>
      <c r="F2324" s="47">
        <v>6750000</v>
      </c>
      <c r="G2324" s="41"/>
      <c r="H2324" s="41"/>
      <c r="I2324" s="41"/>
    </row>
    <row r="2325" spans="1:9" ht="13.2" hidden="1">
      <c r="A2325" s="48" t="s">
        <v>148</v>
      </c>
      <c r="B2325" s="48" t="s">
        <v>3876</v>
      </c>
      <c r="C2325" s="48" t="s">
        <v>3727</v>
      </c>
      <c r="D2325" s="48" t="s">
        <v>3757</v>
      </c>
      <c r="E2325" s="45" t="s">
        <v>366</v>
      </c>
      <c r="F2325" s="47">
        <v>3000000</v>
      </c>
      <c r="G2325" s="41"/>
      <c r="H2325" s="41"/>
      <c r="I2325" s="41"/>
    </row>
    <row r="2326" spans="1:9" ht="13.2" hidden="1">
      <c r="A2326" s="48" t="s">
        <v>148</v>
      </c>
      <c r="B2326" s="48" t="s">
        <v>3876</v>
      </c>
      <c r="C2326" s="48" t="s">
        <v>3727</v>
      </c>
      <c r="D2326" s="48" t="s">
        <v>3813</v>
      </c>
      <c r="E2326" s="45" t="s">
        <v>367</v>
      </c>
      <c r="F2326" s="47">
        <v>2000000</v>
      </c>
      <c r="G2326" s="41"/>
      <c r="H2326" s="41"/>
      <c r="I2326" s="41"/>
    </row>
    <row r="2327" spans="1:9" ht="26.4" hidden="1">
      <c r="A2327" s="48" t="s">
        <v>148</v>
      </c>
      <c r="B2327" s="48" t="s">
        <v>3876</v>
      </c>
      <c r="C2327" s="48" t="s">
        <v>3728</v>
      </c>
      <c r="D2327" s="45"/>
      <c r="E2327" s="50" t="s">
        <v>209</v>
      </c>
      <c r="F2327" s="47">
        <v>20100000</v>
      </c>
      <c r="G2327" s="41"/>
      <c r="H2327" s="41"/>
      <c r="I2327" s="41"/>
    </row>
    <row r="2328" spans="1:9" ht="26.4" hidden="1">
      <c r="A2328" s="48" t="s">
        <v>148</v>
      </c>
      <c r="B2328" s="48" t="s">
        <v>3876</v>
      </c>
      <c r="C2328" s="48" t="s">
        <v>3728</v>
      </c>
      <c r="D2328" s="48" t="s">
        <v>3726</v>
      </c>
      <c r="E2328" s="45" t="s">
        <v>210</v>
      </c>
      <c r="F2328" s="47">
        <v>20100000</v>
      </c>
      <c r="G2328" s="41"/>
      <c r="H2328" s="41"/>
      <c r="I2328" s="41"/>
    </row>
    <row r="2329" spans="1:9" ht="13.2" hidden="1">
      <c r="A2329" s="48" t="s">
        <v>148</v>
      </c>
      <c r="B2329" s="48" t="s">
        <v>3885</v>
      </c>
      <c r="C2329" s="45"/>
      <c r="D2329" s="45"/>
      <c r="E2329" s="46" t="s">
        <v>138</v>
      </c>
      <c r="F2329" s="47">
        <v>297280000</v>
      </c>
      <c r="G2329" s="41"/>
      <c r="H2329" s="41"/>
      <c r="I2329" s="41"/>
    </row>
    <row r="2330" spans="1:9" ht="13.2" hidden="1">
      <c r="A2330" s="48" t="s">
        <v>148</v>
      </c>
      <c r="B2330" s="48" t="s">
        <v>3885</v>
      </c>
      <c r="C2330" s="48" t="s">
        <v>3726</v>
      </c>
      <c r="D2330" s="45"/>
      <c r="E2330" s="49" t="s">
        <v>187</v>
      </c>
      <c r="F2330" s="47">
        <v>120911000</v>
      </c>
      <c r="G2330" s="41"/>
      <c r="H2330" s="41"/>
      <c r="I2330" s="41"/>
    </row>
    <row r="2331" spans="1:9" ht="26.4" hidden="1">
      <c r="A2331" s="48" t="s">
        <v>148</v>
      </c>
      <c r="B2331" s="48" t="s">
        <v>3885</v>
      </c>
      <c r="C2331" s="48" t="s">
        <v>3726</v>
      </c>
      <c r="D2331" s="48" t="s">
        <v>3727</v>
      </c>
      <c r="E2331" s="45" t="s">
        <v>189</v>
      </c>
      <c r="F2331" s="47">
        <v>22800000</v>
      </c>
      <c r="G2331" s="41"/>
      <c r="H2331" s="41"/>
      <c r="I2331" s="41"/>
    </row>
    <row r="2332" spans="1:9" ht="13.2" hidden="1">
      <c r="A2332" s="48" t="s">
        <v>148</v>
      </c>
      <c r="B2332" s="48" t="s">
        <v>3885</v>
      </c>
      <c r="C2332" s="48" t="s">
        <v>3726</v>
      </c>
      <c r="D2332" s="48" t="s">
        <v>3805</v>
      </c>
      <c r="E2332" s="45" t="s">
        <v>362</v>
      </c>
      <c r="F2332" s="47">
        <v>14947000</v>
      </c>
      <c r="G2332" s="41"/>
      <c r="H2332" s="41"/>
      <c r="I2332" s="41"/>
    </row>
    <row r="2333" spans="1:9" ht="13.2" hidden="1">
      <c r="A2333" s="48" t="s">
        <v>148</v>
      </c>
      <c r="B2333" s="48" t="s">
        <v>3885</v>
      </c>
      <c r="C2333" s="48" t="s">
        <v>3726</v>
      </c>
      <c r="D2333" s="48" t="s">
        <v>3729</v>
      </c>
      <c r="E2333" s="45" t="s">
        <v>191</v>
      </c>
      <c r="F2333" s="47">
        <v>12000000</v>
      </c>
      <c r="G2333" s="41"/>
      <c r="H2333" s="41"/>
      <c r="I2333" s="41"/>
    </row>
    <row r="2334" spans="1:9" ht="13.2" hidden="1">
      <c r="A2334" s="48" t="s">
        <v>148</v>
      </c>
      <c r="B2334" s="48" t="s">
        <v>3885</v>
      </c>
      <c r="C2334" s="48" t="s">
        <v>3726</v>
      </c>
      <c r="D2334" s="48" t="s">
        <v>3730</v>
      </c>
      <c r="E2334" s="45" t="s">
        <v>192</v>
      </c>
      <c r="F2334" s="47">
        <v>6000000</v>
      </c>
      <c r="G2334" s="41"/>
      <c r="H2334" s="41"/>
      <c r="I2334" s="41"/>
    </row>
    <row r="2335" spans="1:9" ht="26.4" hidden="1">
      <c r="A2335" s="48" t="s">
        <v>148</v>
      </c>
      <c r="B2335" s="48" t="s">
        <v>3885</v>
      </c>
      <c r="C2335" s="48" t="s">
        <v>3726</v>
      </c>
      <c r="D2335" s="48" t="s">
        <v>3731</v>
      </c>
      <c r="E2335" s="45" t="s">
        <v>193</v>
      </c>
      <c r="F2335" s="47">
        <v>3034000</v>
      </c>
      <c r="G2335" s="41"/>
      <c r="H2335" s="41"/>
      <c r="I2335" s="41"/>
    </row>
    <row r="2336" spans="1:9" ht="26.4" hidden="1">
      <c r="A2336" s="48" t="s">
        <v>148</v>
      </c>
      <c r="B2336" s="48" t="s">
        <v>3885</v>
      </c>
      <c r="C2336" s="48" t="s">
        <v>3726</v>
      </c>
      <c r="D2336" s="48" t="s">
        <v>3745</v>
      </c>
      <c r="E2336" s="45" t="s">
        <v>363</v>
      </c>
      <c r="F2336" s="47">
        <v>1140000</v>
      </c>
      <c r="G2336" s="41"/>
      <c r="H2336" s="41"/>
      <c r="I2336" s="41"/>
    </row>
    <row r="2337" spans="1:9" ht="13.2" hidden="1">
      <c r="A2337" s="48" t="s">
        <v>148</v>
      </c>
      <c r="B2337" s="48" t="s">
        <v>3885</v>
      </c>
      <c r="C2337" s="48" t="s">
        <v>3726</v>
      </c>
      <c r="D2337" s="48" t="s">
        <v>3733</v>
      </c>
      <c r="E2337" s="45" t="s">
        <v>195</v>
      </c>
      <c r="F2337" s="47">
        <v>23690000</v>
      </c>
      <c r="G2337" s="41"/>
      <c r="H2337" s="41"/>
      <c r="I2337" s="41"/>
    </row>
    <row r="2338" spans="1:9" ht="26.4" hidden="1">
      <c r="A2338" s="48" t="s">
        <v>148</v>
      </c>
      <c r="B2338" s="48" t="s">
        <v>3885</v>
      </c>
      <c r="C2338" s="48" t="s">
        <v>3726</v>
      </c>
      <c r="D2338" s="48" t="s">
        <v>3734</v>
      </c>
      <c r="E2338" s="45" t="s">
        <v>196</v>
      </c>
      <c r="F2338" s="47">
        <v>28900000</v>
      </c>
      <c r="G2338" s="41"/>
      <c r="H2338" s="41"/>
      <c r="I2338" s="41"/>
    </row>
    <row r="2339" spans="1:9" ht="13.2" hidden="1">
      <c r="A2339" s="48" t="s">
        <v>148</v>
      </c>
      <c r="B2339" s="48" t="s">
        <v>3885</v>
      </c>
      <c r="C2339" s="48" t="s">
        <v>3726</v>
      </c>
      <c r="D2339" s="48" t="s">
        <v>3740</v>
      </c>
      <c r="E2339" s="45" t="s">
        <v>1265</v>
      </c>
      <c r="F2339" s="47">
        <v>8400000</v>
      </c>
      <c r="G2339" s="41"/>
      <c r="H2339" s="41"/>
      <c r="I2339" s="41"/>
    </row>
    <row r="2340" spans="1:9" ht="26.4" hidden="1">
      <c r="A2340" s="48" t="s">
        <v>148</v>
      </c>
      <c r="B2340" s="48" t="s">
        <v>3885</v>
      </c>
      <c r="C2340" s="48" t="s">
        <v>3727</v>
      </c>
      <c r="D2340" s="45"/>
      <c r="E2340" s="49" t="s">
        <v>198</v>
      </c>
      <c r="F2340" s="47">
        <v>147145000</v>
      </c>
      <c r="G2340" s="41"/>
      <c r="H2340" s="41"/>
      <c r="I2340" s="41"/>
    </row>
    <row r="2341" spans="1:9" ht="13.2" hidden="1">
      <c r="A2341" s="48" t="s">
        <v>148</v>
      </c>
      <c r="B2341" s="48" t="s">
        <v>3885</v>
      </c>
      <c r="C2341" s="48" t="s">
        <v>3727</v>
      </c>
      <c r="D2341" s="48" t="s">
        <v>3735</v>
      </c>
      <c r="E2341" s="45" t="s">
        <v>199</v>
      </c>
      <c r="F2341" s="47">
        <v>41250000</v>
      </c>
      <c r="G2341" s="41"/>
      <c r="H2341" s="41"/>
      <c r="I2341" s="41"/>
    </row>
    <row r="2342" spans="1:9" ht="13.2" hidden="1">
      <c r="A2342" s="48" t="s">
        <v>148</v>
      </c>
      <c r="B2342" s="48" t="s">
        <v>3885</v>
      </c>
      <c r="C2342" s="48" t="s">
        <v>3727</v>
      </c>
      <c r="D2342" s="48" t="s">
        <v>3737</v>
      </c>
      <c r="E2342" s="45" t="s">
        <v>201</v>
      </c>
      <c r="F2342" s="47">
        <v>5795000</v>
      </c>
      <c r="G2342" s="41"/>
      <c r="H2342" s="41"/>
      <c r="I2342" s="41"/>
    </row>
    <row r="2343" spans="1:9" ht="26.4" hidden="1">
      <c r="A2343" s="48" t="s">
        <v>148</v>
      </c>
      <c r="B2343" s="48" t="s">
        <v>3885</v>
      </c>
      <c r="C2343" s="48" t="s">
        <v>3727</v>
      </c>
      <c r="D2343" s="48" t="s">
        <v>3738</v>
      </c>
      <c r="E2343" s="45" t="s">
        <v>202</v>
      </c>
      <c r="F2343" s="47">
        <v>29580000</v>
      </c>
      <c r="G2343" s="41"/>
      <c r="H2343" s="41"/>
      <c r="I2343" s="41"/>
    </row>
    <row r="2344" spans="1:9" ht="13.2" hidden="1">
      <c r="A2344" s="48" t="s">
        <v>148</v>
      </c>
      <c r="B2344" s="48" t="s">
        <v>3885</v>
      </c>
      <c r="C2344" s="48" t="s">
        <v>3727</v>
      </c>
      <c r="D2344" s="48" t="s">
        <v>3740</v>
      </c>
      <c r="E2344" s="45" t="s">
        <v>204</v>
      </c>
      <c r="F2344" s="47">
        <v>8170000</v>
      </c>
      <c r="G2344" s="41"/>
      <c r="H2344" s="41"/>
      <c r="I2344" s="41"/>
    </row>
    <row r="2345" spans="1:9" ht="13.2" hidden="1">
      <c r="A2345" s="48" t="s">
        <v>148</v>
      </c>
      <c r="B2345" s="48" t="s">
        <v>3885</v>
      </c>
      <c r="C2345" s="48" t="s">
        <v>3727</v>
      </c>
      <c r="D2345" s="48" t="s">
        <v>3825</v>
      </c>
      <c r="E2345" s="45" t="s">
        <v>1278</v>
      </c>
      <c r="F2345" s="47">
        <v>62350000</v>
      </c>
      <c r="G2345" s="41"/>
      <c r="H2345" s="41"/>
      <c r="I2345" s="41"/>
    </row>
    <row r="2346" spans="1:9" ht="26.4" hidden="1">
      <c r="A2346" s="48" t="s">
        <v>148</v>
      </c>
      <c r="B2346" s="48" t="s">
        <v>3885</v>
      </c>
      <c r="C2346" s="48" t="s">
        <v>3728</v>
      </c>
      <c r="D2346" s="45"/>
      <c r="E2346" s="50" t="s">
        <v>209</v>
      </c>
      <c r="F2346" s="47">
        <v>29224000</v>
      </c>
      <c r="G2346" s="41"/>
      <c r="H2346" s="41"/>
      <c r="I2346" s="41"/>
    </row>
    <row r="2347" spans="1:9" ht="26.4" hidden="1">
      <c r="A2347" s="48" t="s">
        <v>148</v>
      </c>
      <c r="B2347" s="48" t="s">
        <v>3885</v>
      </c>
      <c r="C2347" s="48" t="s">
        <v>3728</v>
      </c>
      <c r="D2347" s="48" t="s">
        <v>3726</v>
      </c>
      <c r="E2347" s="45" t="s">
        <v>210</v>
      </c>
      <c r="F2347" s="47">
        <v>29224000</v>
      </c>
      <c r="G2347" s="41"/>
      <c r="H2347" s="41"/>
      <c r="I2347" s="41"/>
    </row>
    <row r="2348" spans="1:9" ht="13.2" hidden="1">
      <c r="A2348" s="48" t="s">
        <v>148</v>
      </c>
      <c r="B2348" s="48" t="s">
        <v>3877</v>
      </c>
      <c r="C2348" s="45"/>
      <c r="D2348" s="45"/>
      <c r="E2348" s="46" t="s">
        <v>120</v>
      </c>
      <c r="F2348" s="47">
        <v>330493000</v>
      </c>
      <c r="G2348" s="41"/>
      <c r="H2348" s="41"/>
      <c r="I2348" s="41"/>
    </row>
    <row r="2349" spans="1:9" ht="13.2" hidden="1">
      <c r="A2349" s="48" t="s">
        <v>148</v>
      </c>
      <c r="B2349" s="48" t="s">
        <v>3877</v>
      </c>
      <c r="C2349" s="48" t="s">
        <v>3726</v>
      </c>
      <c r="D2349" s="45"/>
      <c r="E2349" s="49" t="s">
        <v>187</v>
      </c>
      <c r="F2349" s="47">
        <v>170018000</v>
      </c>
      <c r="G2349" s="41"/>
      <c r="H2349" s="41"/>
      <c r="I2349" s="41"/>
    </row>
    <row r="2350" spans="1:9" ht="13.2" hidden="1">
      <c r="A2350" s="48" t="s">
        <v>148</v>
      </c>
      <c r="B2350" s="48" t="s">
        <v>3877</v>
      </c>
      <c r="C2350" s="48" t="s">
        <v>3726</v>
      </c>
      <c r="D2350" s="48" t="s">
        <v>3726</v>
      </c>
      <c r="E2350" s="45" t="s">
        <v>188</v>
      </c>
      <c r="F2350" s="47">
        <v>3000000</v>
      </c>
      <c r="G2350" s="41"/>
      <c r="H2350" s="41"/>
      <c r="I2350" s="41"/>
    </row>
    <row r="2351" spans="1:9" ht="26.4" hidden="1">
      <c r="A2351" s="48" t="s">
        <v>148</v>
      </c>
      <c r="B2351" s="48" t="s">
        <v>3877</v>
      </c>
      <c r="C2351" s="48" t="s">
        <v>3726</v>
      </c>
      <c r="D2351" s="48" t="s">
        <v>3727</v>
      </c>
      <c r="E2351" s="45" t="s">
        <v>189</v>
      </c>
      <c r="F2351" s="47">
        <v>16240000</v>
      </c>
      <c r="G2351" s="41"/>
      <c r="H2351" s="41"/>
      <c r="I2351" s="41"/>
    </row>
    <row r="2352" spans="1:9" ht="13.2" hidden="1">
      <c r="A2352" s="48" t="s">
        <v>148</v>
      </c>
      <c r="B2352" s="48" t="s">
        <v>3877</v>
      </c>
      <c r="C2352" s="48" t="s">
        <v>3726</v>
      </c>
      <c r="D2352" s="48" t="s">
        <v>3744</v>
      </c>
      <c r="E2352" s="45" t="s">
        <v>800</v>
      </c>
      <c r="F2352" s="47">
        <v>57508500</v>
      </c>
      <c r="G2352" s="41"/>
      <c r="H2352" s="41"/>
      <c r="I2352" s="41"/>
    </row>
    <row r="2353" spans="1:9" ht="13.2" hidden="1">
      <c r="A2353" s="48" t="s">
        <v>148</v>
      </c>
      <c r="B2353" s="48" t="s">
        <v>3877</v>
      </c>
      <c r="C2353" s="48" t="s">
        <v>3726</v>
      </c>
      <c r="D2353" s="48" t="s">
        <v>3729</v>
      </c>
      <c r="E2353" s="45" t="s">
        <v>191</v>
      </c>
      <c r="F2353" s="47">
        <v>25322000</v>
      </c>
      <c r="G2353" s="41"/>
      <c r="H2353" s="41"/>
      <c r="I2353" s="41"/>
    </row>
    <row r="2354" spans="1:9" ht="13.2" hidden="1">
      <c r="A2354" s="48" t="s">
        <v>148</v>
      </c>
      <c r="B2354" s="48" t="s">
        <v>3877</v>
      </c>
      <c r="C2354" s="48" t="s">
        <v>3726</v>
      </c>
      <c r="D2354" s="48" t="s">
        <v>3730</v>
      </c>
      <c r="E2354" s="45" t="s">
        <v>192</v>
      </c>
      <c r="F2354" s="47">
        <v>12500000</v>
      </c>
      <c r="G2354" s="41"/>
      <c r="H2354" s="41"/>
      <c r="I2354" s="41"/>
    </row>
    <row r="2355" spans="1:9" ht="26.4" hidden="1">
      <c r="A2355" s="48" t="s">
        <v>148</v>
      </c>
      <c r="B2355" s="48" t="s">
        <v>3877</v>
      </c>
      <c r="C2355" s="48" t="s">
        <v>3726</v>
      </c>
      <c r="D2355" s="48" t="s">
        <v>3731</v>
      </c>
      <c r="E2355" s="45" t="s">
        <v>193</v>
      </c>
      <c r="F2355" s="47">
        <v>9107500</v>
      </c>
      <c r="G2355" s="41"/>
      <c r="H2355" s="41"/>
      <c r="I2355" s="41"/>
    </row>
    <row r="2356" spans="1:9" ht="26.4" hidden="1">
      <c r="A2356" s="48" t="s">
        <v>148</v>
      </c>
      <c r="B2356" s="48" t="s">
        <v>3877</v>
      </c>
      <c r="C2356" s="48" t="s">
        <v>3726</v>
      </c>
      <c r="D2356" s="48" t="s">
        <v>3745</v>
      </c>
      <c r="E2356" s="45" t="s">
        <v>363</v>
      </c>
      <c r="F2356" s="47">
        <v>1140000</v>
      </c>
      <c r="G2356" s="41"/>
      <c r="H2356" s="41"/>
      <c r="I2356" s="41"/>
    </row>
    <row r="2357" spans="1:9" ht="13.2" hidden="1">
      <c r="A2357" s="48" t="s">
        <v>148</v>
      </c>
      <c r="B2357" s="48" t="s">
        <v>3877</v>
      </c>
      <c r="C2357" s="48" t="s">
        <v>3726</v>
      </c>
      <c r="D2357" s="48" t="s">
        <v>3733</v>
      </c>
      <c r="E2357" s="45" t="s">
        <v>195</v>
      </c>
      <c r="F2357" s="47">
        <v>19500000</v>
      </c>
      <c r="G2357" s="41"/>
      <c r="H2357" s="41"/>
      <c r="I2357" s="41"/>
    </row>
    <row r="2358" spans="1:9" ht="26.4" hidden="1">
      <c r="A2358" s="48" t="s">
        <v>148</v>
      </c>
      <c r="B2358" s="48" t="s">
        <v>3877</v>
      </c>
      <c r="C2358" s="48" t="s">
        <v>3726</v>
      </c>
      <c r="D2358" s="48" t="s">
        <v>3734</v>
      </c>
      <c r="E2358" s="45" t="s">
        <v>196</v>
      </c>
      <c r="F2358" s="47">
        <v>25700000</v>
      </c>
      <c r="G2358" s="41"/>
      <c r="H2358" s="41"/>
      <c r="I2358" s="41"/>
    </row>
    <row r="2359" spans="1:9" ht="26.4" hidden="1">
      <c r="A2359" s="48" t="s">
        <v>148</v>
      </c>
      <c r="B2359" s="48" t="s">
        <v>3877</v>
      </c>
      <c r="C2359" s="48" t="s">
        <v>3727</v>
      </c>
      <c r="D2359" s="45"/>
      <c r="E2359" s="49" t="s">
        <v>198</v>
      </c>
      <c r="F2359" s="47">
        <v>129275000</v>
      </c>
      <c r="G2359" s="41"/>
      <c r="H2359" s="41"/>
      <c r="I2359" s="41"/>
    </row>
    <row r="2360" spans="1:9" ht="13.2" hidden="1">
      <c r="A2360" s="48" t="s">
        <v>148</v>
      </c>
      <c r="B2360" s="48" t="s">
        <v>3877</v>
      </c>
      <c r="C2360" s="48" t="s">
        <v>3727</v>
      </c>
      <c r="D2360" s="48" t="s">
        <v>3735</v>
      </c>
      <c r="E2360" s="45" t="s">
        <v>199</v>
      </c>
      <c r="F2360" s="47">
        <v>14000000</v>
      </c>
      <c r="G2360" s="41"/>
      <c r="H2360" s="41"/>
      <c r="I2360" s="41"/>
    </row>
    <row r="2361" spans="1:9" ht="13.2" hidden="1">
      <c r="A2361" s="48" t="s">
        <v>148</v>
      </c>
      <c r="B2361" s="48" t="s">
        <v>3877</v>
      </c>
      <c r="C2361" s="48" t="s">
        <v>3727</v>
      </c>
      <c r="D2361" s="48" t="s">
        <v>3729</v>
      </c>
      <c r="E2361" s="45" t="s">
        <v>364</v>
      </c>
      <c r="F2361" s="47">
        <v>14700000</v>
      </c>
      <c r="G2361" s="41"/>
      <c r="H2361" s="41"/>
      <c r="I2361" s="41"/>
    </row>
    <row r="2362" spans="1:9" ht="13.2" hidden="1">
      <c r="A2362" s="48" t="s">
        <v>148</v>
      </c>
      <c r="B2362" s="48" t="s">
        <v>3877</v>
      </c>
      <c r="C2362" s="48" t="s">
        <v>3727</v>
      </c>
      <c r="D2362" s="48" t="s">
        <v>3730</v>
      </c>
      <c r="E2362" s="45" t="s">
        <v>478</v>
      </c>
      <c r="F2362" s="47">
        <v>14800000</v>
      </c>
      <c r="G2362" s="41"/>
      <c r="H2362" s="41"/>
      <c r="I2362" s="41"/>
    </row>
    <row r="2363" spans="1:9" ht="13.2" hidden="1">
      <c r="A2363" s="48" t="s">
        <v>148</v>
      </c>
      <c r="B2363" s="48" t="s">
        <v>3877</v>
      </c>
      <c r="C2363" s="48" t="s">
        <v>3727</v>
      </c>
      <c r="D2363" s="48" t="s">
        <v>3755</v>
      </c>
      <c r="E2363" s="45" t="s">
        <v>901</v>
      </c>
      <c r="F2363" s="47">
        <v>30130000</v>
      </c>
      <c r="G2363" s="41"/>
      <c r="H2363" s="41"/>
      <c r="I2363" s="41"/>
    </row>
    <row r="2364" spans="1:9" ht="13.2" hidden="1">
      <c r="A2364" s="48" t="s">
        <v>148</v>
      </c>
      <c r="B2364" s="48" t="s">
        <v>3877</v>
      </c>
      <c r="C2364" s="48" t="s">
        <v>3727</v>
      </c>
      <c r="D2364" s="48" t="s">
        <v>3757</v>
      </c>
      <c r="E2364" s="45" t="s">
        <v>366</v>
      </c>
      <c r="F2364" s="47">
        <v>9645000</v>
      </c>
      <c r="G2364" s="41"/>
      <c r="H2364" s="41"/>
      <c r="I2364" s="41"/>
    </row>
    <row r="2365" spans="1:9" ht="13.2" hidden="1">
      <c r="A2365" s="48" t="s">
        <v>148</v>
      </c>
      <c r="B2365" s="48" t="s">
        <v>3877</v>
      </c>
      <c r="C2365" s="48" t="s">
        <v>3727</v>
      </c>
      <c r="D2365" s="48" t="s">
        <v>3824</v>
      </c>
      <c r="E2365" s="45" t="s">
        <v>1509</v>
      </c>
      <c r="F2365" s="47">
        <v>46000000</v>
      </c>
      <c r="G2365" s="41"/>
      <c r="H2365" s="41"/>
      <c r="I2365" s="41"/>
    </row>
    <row r="2366" spans="1:9" ht="26.4" hidden="1">
      <c r="A2366" s="48" t="s">
        <v>148</v>
      </c>
      <c r="B2366" s="48" t="s">
        <v>3877</v>
      </c>
      <c r="C2366" s="48" t="s">
        <v>3728</v>
      </c>
      <c r="D2366" s="45"/>
      <c r="E2366" s="50" t="s">
        <v>209</v>
      </c>
      <c r="F2366" s="47">
        <v>31200000</v>
      </c>
      <c r="G2366" s="41"/>
      <c r="H2366" s="41"/>
      <c r="I2366" s="41"/>
    </row>
    <row r="2367" spans="1:9" ht="26.4" hidden="1">
      <c r="A2367" s="48" t="s">
        <v>148</v>
      </c>
      <c r="B2367" s="48" t="s">
        <v>3877</v>
      </c>
      <c r="C2367" s="48" t="s">
        <v>3728</v>
      </c>
      <c r="D2367" s="48" t="s">
        <v>3726</v>
      </c>
      <c r="E2367" s="45" t="s">
        <v>210</v>
      </c>
      <c r="F2367" s="47">
        <v>31200000</v>
      </c>
      <c r="G2367" s="41"/>
      <c r="H2367" s="41"/>
      <c r="I2367" s="41"/>
    </row>
    <row r="2368" spans="1:9" ht="13.2" hidden="1">
      <c r="A2368" s="48" t="s">
        <v>148</v>
      </c>
      <c r="B2368" s="48" t="s">
        <v>3878</v>
      </c>
      <c r="C2368" s="45"/>
      <c r="D2368" s="45"/>
      <c r="E2368" s="46" t="s">
        <v>121</v>
      </c>
      <c r="F2368" s="47">
        <v>265980000</v>
      </c>
      <c r="G2368" s="41"/>
      <c r="H2368" s="41"/>
      <c r="I2368" s="41"/>
    </row>
    <row r="2369" spans="1:9" ht="13.2" hidden="1">
      <c r="A2369" s="48" t="s">
        <v>148</v>
      </c>
      <c r="B2369" s="48" t="s">
        <v>3878</v>
      </c>
      <c r="C2369" s="48" t="s">
        <v>3726</v>
      </c>
      <c r="D2369" s="45"/>
      <c r="E2369" s="49" t="s">
        <v>187</v>
      </c>
      <c r="F2369" s="47">
        <v>119100000</v>
      </c>
      <c r="G2369" s="41"/>
      <c r="H2369" s="41"/>
      <c r="I2369" s="41"/>
    </row>
    <row r="2370" spans="1:9" ht="13.2" hidden="1">
      <c r="A2370" s="48" t="s">
        <v>148</v>
      </c>
      <c r="B2370" s="48" t="s">
        <v>3878</v>
      </c>
      <c r="C2370" s="48" t="s">
        <v>3726</v>
      </c>
      <c r="D2370" s="48" t="s">
        <v>3726</v>
      </c>
      <c r="E2370" s="45" t="s">
        <v>188</v>
      </c>
      <c r="F2370" s="47">
        <v>2500000</v>
      </c>
      <c r="G2370" s="41"/>
      <c r="H2370" s="41"/>
      <c r="I2370" s="41"/>
    </row>
    <row r="2371" spans="1:9" ht="26.4" hidden="1">
      <c r="A2371" s="48" t="s">
        <v>148</v>
      </c>
      <c r="B2371" s="48" t="s">
        <v>3878</v>
      </c>
      <c r="C2371" s="48" t="s">
        <v>3726</v>
      </c>
      <c r="D2371" s="48" t="s">
        <v>3727</v>
      </c>
      <c r="E2371" s="45" t="s">
        <v>189</v>
      </c>
      <c r="F2371" s="47">
        <v>20400000</v>
      </c>
      <c r="G2371" s="41"/>
      <c r="H2371" s="41"/>
      <c r="I2371" s="41"/>
    </row>
    <row r="2372" spans="1:9" ht="13.2" hidden="1">
      <c r="A2372" s="48" t="s">
        <v>148</v>
      </c>
      <c r="B2372" s="48" t="s">
        <v>3878</v>
      </c>
      <c r="C2372" s="48" t="s">
        <v>3726</v>
      </c>
      <c r="D2372" s="48" t="s">
        <v>3805</v>
      </c>
      <c r="E2372" s="45" t="s">
        <v>362</v>
      </c>
      <c r="F2372" s="47">
        <v>23400000</v>
      </c>
      <c r="G2372" s="41"/>
      <c r="H2372" s="41"/>
      <c r="I2372" s="41"/>
    </row>
    <row r="2373" spans="1:9" ht="13.2" hidden="1">
      <c r="A2373" s="48" t="s">
        <v>148</v>
      </c>
      <c r="B2373" s="48" t="s">
        <v>3878</v>
      </c>
      <c r="C2373" s="48" t="s">
        <v>3726</v>
      </c>
      <c r="D2373" s="48" t="s">
        <v>3729</v>
      </c>
      <c r="E2373" s="45" t="s">
        <v>191</v>
      </c>
      <c r="F2373" s="47">
        <v>14000000</v>
      </c>
      <c r="G2373" s="41"/>
      <c r="H2373" s="41"/>
      <c r="I2373" s="41"/>
    </row>
    <row r="2374" spans="1:9" ht="13.2" hidden="1">
      <c r="A2374" s="48" t="s">
        <v>148</v>
      </c>
      <c r="B2374" s="48" t="s">
        <v>3878</v>
      </c>
      <c r="C2374" s="48" t="s">
        <v>3726</v>
      </c>
      <c r="D2374" s="48" t="s">
        <v>3730</v>
      </c>
      <c r="E2374" s="45" t="s">
        <v>192</v>
      </c>
      <c r="F2374" s="47">
        <v>3050000</v>
      </c>
      <c r="G2374" s="41"/>
      <c r="H2374" s="41"/>
      <c r="I2374" s="41"/>
    </row>
    <row r="2375" spans="1:9" ht="26.4" hidden="1">
      <c r="A2375" s="48" t="s">
        <v>148</v>
      </c>
      <c r="B2375" s="48" t="s">
        <v>3878</v>
      </c>
      <c r="C2375" s="48" t="s">
        <v>3726</v>
      </c>
      <c r="D2375" s="48" t="s">
        <v>3731</v>
      </c>
      <c r="E2375" s="45" t="s">
        <v>193</v>
      </c>
      <c r="F2375" s="47">
        <v>4000000</v>
      </c>
      <c r="G2375" s="41"/>
      <c r="H2375" s="41"/>
      <c r="I2375" s="41"/>
    </row>
    <row r="2376" spans="1:9" ht="13.2" hidden="1">
      <c r="A2376" s="48" t="s">
        <v>148</v>
      </c>
      <c r="B2376" s="48" t="s">
        <v>3878</v>
      </c>
      <c r="C2376" s="48" t="s">
        <v>3726</v>
      </c>
      <c r="D2376" s="48" t="s">
        <v>3753</v>
      </c>
      <c r="E2376" s="45" t="s">
        <v>475</v>
      </c>
      <c r="F2376" s="47">
        <v>3000000</v>
      </c>
      <c r="G2376" s="41"/>
      <c r="H2376" s="41"/>
      <c r="I2376" s="41"/>
    </row>
    <row r="2377" spans="1:9" ht="26.4" hidden="1">
      <c r="A2377" s="48" t="s">
        <v>148</v>
      </c>
      <c r="B2377" s="48" t="s">
        <v>3878</v>
      </c>
      <c r="C2377" s="48" t="s">
        <v>3726</v>
      </c>
      <c r="D2377" s="48" t="s">
        <v>3745</v>
      </c>
      <c r="E2377" s="45" t="s">
        <v>363</v>
      </c>
      <c r="F2377" s="47">
        <v>2400000</v>
      </c>
      <c r="G2377" s="41"/>
      <c r="H2377" s="41"/>
      <c r="I2377" s="41"/>
    </row>
    <row r="2378" spans="1:9" ht="13.2" hidden="1">
      <c r="A2378" s="48" t="s">
        <v>148</v>
      </c>
      <c r="B2378" s="48" t="s">
        <v>3878</v>
      </c>
      <c r="C2378" s="48" t="s">
        <v>3726</v>
      </c>
      <c r="D2378" s="48" t="s">
        <v>3733</v>
      </c>
      <c r="E2378" s="45" t="s">
        <v>195</v>
      </c>
      <c r="F2378" s="47">
        <v>11000000</v>
      </c>
      <c r="G2378" s="41"/>
      <c r="H2378" s="41"/>
      <c r="I2378" s="41"/>
    </row>
    <row r="2379" spans="1:9" ht="26.4" hidden="1">
      <c r="A2379" s="48" t="s">
        <v>148</v>
      </c>
      <c r="B2379" s="48" t="s">
        <v>3878</v>
      </c>
      <c r="C2379" s="48" t="s">
        <v>3726</v>
      </c>
      <c r="D2379" s="48" t="s">
        <v>3734</v>
      </c>
      <c r="E2379" s="45" t="s">
        <v>196</v>
      </c>
      <c r="F2379" s="47">
        <v>35350000</v>
      </c>
      <c r="G2379" s="41"/>
      <c r="H2379" s="41"/>
      <c r="I2379" s="41"/>
    </row>
    <row r="2380" spans="1:9" ht="26.4" hidden="1">
      <c r="A2380" s="48" t="s">
        <v>148</v>
      </c>
      <c r="B2380" s="48" t="s">
        <v>3878</v>
      </c>
      <c r="C2380" s="48" t="s">
        <v>3727</v>
      </c>
      <c r="D2380" s="45"/>
      <c r="E2380" s="49" t="s">
        <v>198</v>
      </c>
      <c r="F2380" s="47">
        <v>111680000</v>
      </c>
      <c r="G2380" s="41"/>
      <c r="H2380" s="41"/>
      <c r="I2380" s="41"/>
    </row>
    <row r="2381" spans="1:9" ht="13.2" hidden="1">
      <c r="A2381" s="48" t="s">
        <v>148</v>
      </c>
      <c r="B2381" s="48" t="s">
        <v>3878</v>
      </c>
      <c r="C2381" s="48" t="s">
        <v>3727</v>
      </c>
      <c r="D2381" s="48" t="s">
        <v>3735</v>
      </c>
      <c r="E2381" s="45" t="s">
        <v>199</v>
      </c>
      <c r="F2381" s="47">
        <v>20000000</v>
      </c>
      <c r="G2381" s="41"/>
      <c r="H2381" s="41"/>
      <c r="I2381" s="41"/>
    </row>
    <row r="2382" spans="1:9" ht="13.2" hidden="1">
      <c r="A2382" s="48" t="s">
        <v>148</v>
      </c>
      <c r="B2382" s="48" t="s">
        <v>3878</v>
      </c>
      <c r="C2382" s="48" t="s">
        <v>3727</v>
      </c>
      <c r="D2382" s="48" t="s">
        <v>3736</v>
      </c>
      <c r="E2382" s="45" t="s">
        <v>200</v>
      </c>
      <c r="F2382" s="47">
        <v>20000000</v>
      </c>
      <c r="G2382" s="41"/>
      <c r="H2382" s="41"/>
      <c r="I2382" s="41"/>
    </row>
    <row r="2383" spans="1:9" ht="13.2" hidden="1">
      <c r="A2383" s="48" t="s">
        <v>148</v>
      </c>
      <c r="B2383" s="48" t="s">
        <v>3878</v>
      </c>
      <c r="C2383" s="48" t="s">
        <v>3727</v>
      </c>
      <c r="D2383" s="48" t="s">
        <v>3807</v>
      </c>
      <c r="E2383" s="45" t="s">
        <v>1496</v>
      </c>
      <c r="F2383" s="47">
        <v>5000000</v>
      </c>
      <c r="G2383" s="41"/>
      <c r="H2383" s="41"/>
      <c r="I2383" s="41"/>
    </row>
    <row r="2384" spans="1:9" ht="13.2" hidden="1">
      <c r="A2384" s="48" t="s">
        <v>148</v>
      </c>
      <c r="B2384" s="48" t="s">
        <v>3878</v>
      </c>
      <c r="C2384" s="48" t="s">
        <v>3727</v>
      </c>
      <c r="D2384" s="48" t="s">
        <v>3737</v>
      </c>
      <c r="E2384" s="45" t="s">
        <v>201</v>
      </c>
      <c r="F2384" s="47">
        <v>15000000</v>
      </c>
      <c r="G2384" s="41"/>
      <c r="H2384" s="41"/>
      <c r="I2384" s="41"/>
    </row>
    <row r="2385" spans="1:9" ht="26.4" hidden="1">
      <c r="A2385" s="48" t="s">
        <v>148</v>
      </c>
      <c r="B2385" s="48" t="s">
        <v>3878</v>
      </c>
      <c r="C2385" s="48" t="s">
        <v>3727</v>
      </c>
      <c r="D2385" s="48" t="s">
        <v>3738</v>
      </c>
      <c r="E2385" s="45" t="s">
        <v>202</v>
      </c>
      <c r="F2385" s="47">
        <v>28880000</v>
      </c>
      <c r="G2385" s="41"/>
      <c r="H2385" s="41"/>
      <c r="I2385" s="41"/>
    </row>
    <row r="2386" spans="1:9" ht="13.2" hidden="1">
      <c r="A2386" s="48" t="s">
        <v>148</v>
      </c>
      <c r="B2386" s="48" t="s">
        <v>3878</v>
      </c>
      <c r="C2386" s="48" t="s">
        <v>3727</v>
      </c>
      <c r="D2386" s="48" t="s">
        <v>3740</v>
      </c>
      <c r="E2386" s="45" t="s">
        <v>204</v>
      </c>
      <c r="F2386" s="47">
        <v>6800000</v>
      </c>
      <c r="G2386" s="41"/>
      <c r="H2386" s="41"/>
      <c r="I2386" s="41"/>
    </row>
    <row r="2387" spans="1:9" ht="13.2" hidden="1">
      <c r="A2387" s="48" t="s">
        <v>148</v>
      </c>
      <c r="B2387" s="48" t="s">
        <v>3878</v>
      </c>
      <c r="C2387" s="48" t="s">
        <v>3727</v>
      </c>
      <c r="D2387" s="48" t="s">
        <v>3830</v>
      </c>
      <c r="E2387" s="45" t="s">
        <v>1504</v>
      </c>
      <c r="F2387" s="47">
        <v>16000000</v>
      </c>
      <c r="G2387" s="41"/>
      <c r="H2387" s="41"/>
      <c r="I2387" s="41"/>
    </row>
    <row r="2388" spans="1:9" ht="26.4" hidden="1">
      <c r="A2388" s="48" t="s">
        <v>148</v>
      </c>
      <c r="B2388" s="48" t="s">
        <v>3878</v>
      </c>
      <c r="C2388" s="48" t="s">
        <v>3728</v>
      </c>
      <c r="D2388" s="45"/>
      <c r="E2388" s="50" t="s">
        <v>209</v>
      </c>
      <c r="F2388" s="47">
        <v>35200000</v>
      </c>
      <c r="G2388" s="41"/>
      <c r="H2388" s="41"/>
      <c r="I2388" s="41"/>
    </row>
    <row r="2389" spans="1:9" ht="26.4" hidden="1">
      <c r="A2389" s="48" t="s">
        <v>148</v>
      </c>
      <c r="B2389" s="48" t="s">
        <v>3878</v>
      </c>
      <c r="C2389" s="48" t="s">
        <v>3728</v>
      </c>
      <c r="D2389" s="48" t="s">
        <v>3735</v>
      </c>
      <c r="E2389" s="45" t="s">
        <v>482</v>
      </c>
      <c r="F2389" s="47">
        <v>1000000</v>
      </c>
      <c r="G2389" s="41"/>
      <c r="H2389" s="41"/>
      <c r="I2389" s="41"/>
    </row>
    <row r="2390" spans="1:9" ht="13.2" hidden="1">
      <c r="A2390" s="48" t="s">
        <v>148</v>
      </c>
      <c r="B2390" s="48" t="s">
        <v>3878</v>
      </c>
      <c r="C2390" s="48" t="s">
        <v>3728</v>
      </c>
      <c r="D2390" s="48" t="s">
        <v>3731</v>
      </c>
      <c r="E2390" s="45" t="s">
        <v>1011</v>
      </c>
      <c r="F2390" s="47">
        <v>34200000</v>
      </c>
      <c r="G2390" s="41"/>
      <c r="H2390" s="41"/>
      <c r="I2390" s="41"/>
    </row>
    <row r="2391" spans="1:9" ht="13.2" hidden="1">
      <c r="A2391" s="48" t="s">
        <v>148</v>
      </c>
      <c r="B2391" s="48" t="s">
        <v>3879</v>
      </c>
      <c r="C2391" s="45"/>
      <c r="D2391" s="45"/>
      <c r="E2391" s="46" t="s">
        <v>122</v>
      </c>
      <c r="F2391" s="47">
        <v>289324000</v>
      </c>
      <c r="G2391" s="41"/>
      <c r="H2391" s="41"/>
      <c r="I2391" s="41"/>
    </row>
    <row r="2392" spans="1:9" ht="13.2" hidden="1">
      <c r="A2392" s="48" t="s">
        <v>148</v>
      </c>
      <c r="B2392" s="48" t="s">
        <v>3879</v>
      </c>
      <c r="C2392" s="48" t="s">
        <v>3726</v>
      </c>
      <c r="D2392" s="45"/>
      <c r="E2392" s="49" t="s">
        <v>187</v>
      </c>
      <c r="F2392" s="47">
        <v>165414000</v>
      </c>
      <c r="G2392" s="41"/>
      <c r="H2392" s="41"/>
      <c r="I2392" s="41"/>
    </row>
    <row r="2393" spans="1:9" ht="13.2" hidden="1">
      <c r="A2393" s="48" t="s">
        <v>148</v>
      </c>
      <c r="B2393" s="48" t="s">
        <v>3879</v>
      </c>
      <c r="C2393" s="48" t="s">
        <v>3726</v>
      </c>
      <c r="D2393" s="48" t="s">
        <v>3726</v>
      </c>
      <c r="E2393" s="45" t="s">
        <v>188</v>
      </c>
      <c r="F2393" s="47">
        <v>14502500</v>
      </c>
      <c r="G2393" s="41"/>
      <c r="H2393" s="41"/>
      <c r="I2393" s="41"/>
    </row>
    <row r="2394" spans="1:9" ht="26.4" hidden="1">
      <c r="A2394" s="48" t="s">
        <v>148</v>
      </c>
      <c r="B2394" s="48" t="s">
        <v>3879</v>
      </c>
      <c r="C2394" s="48" t="s">
        <v>3726</v>
      </c>
      <c r="D2394" s="48" t="s">
        <v>3727</v>
      </c>
      <c r="E2394" s="45" t="s">
        <v>189</v>
      </c>
      <c r="F2394" s="47">
        <v>18520000</v>
      </c>
      <c r="G2394" s="41"/>
      <c r="H2394" s="41"/>
      <c r="I2394" s="41"/>
    </row>
    <row r="2395" spans="1:9" ht="13.2" hidden="1">
      <c r="A2395" s="48" t="s">
        <v>148</v>
      </c>
      <c r="B2395" s="48" t="s">
        <v>3879</v>
      </c>
      <c r="C2395" s="48" t="s">
        <v>3726</v>
      </c>
      <c r="D2395" s="48" t="s">
        <v>3805</v>
      </c>
      <c r="E2395" s="45" t="s">
        <v>362</v>
      </c>
      <c r="F2395" s="47">
        <v>43962000</v>
      </c>
      <c r="G2395" s="41"/>
      <c r="H2395" s="41"/>
      <c r="I2395" s="41"/>
    </row>
    <row r="2396" spans="1:9" ht="13.2" hidden="1">
      <c r="A2396" s="48" t="s">
        <v>148</v>
      </c>
      <c r="B2396" s="48" t="s">
        <v>3879</v>
      </c>
      <c r="C2396" s="48" t="s">
        <v>3726</v>
      </c>
      <c r="D2396" s="48" t="s">
        <v>3729</v>
      </c>
      <c r="E2396" s="45" t="s">
        <v>191</v>
      </c>
      <c r="F2396" s="47">
        <v>12245500</v>
      </c>
      <c r="G2396" s="41"/>
      <c r="H2396" s="41"/>
      <c r="I2396" s="41"/>
    </row>
    <row r="2397" spans="1:9" ht="13.2" hidden="1">
      <c r="A2397" s="48" t="s">
        <v>148</v>
      </c>
      <c r="B2397" s="48" t="s">
        <v>3879</v>
      </c>
      <c r="C2397" s="48" t="s">
        <v>3726</v>
      </c>
      <c r="D2397" s="48" t="s">
        <v>3730</v>
      </c>
      <c r="E2397" s="45" t="s">
        <v>192</v>
      </c>
      <c r="F2397" s="47">
        <v>9440000</v>
      </c>
      <c r="G2397" s="41"/>
      <c r="H2397" s="41"/>
      <c r="I2397" s="41"/>
    </row>
    <row r="2398" spans="1:9" ht="26.4" hidden="1">
      <c r="A2398" s="48" t="s">
        <v>148</v>
      </c>
      <c r="B2398" s="48" t="s">
        <v>3879</v>
      </c>
      <c r="C2398" s="48" t="s">
        <v>3726</v>
      </c>
      <c r="D2398" s="48" t="s">
        <v>3731</v>
      </c>
      <c r="E2398" s="45" t="s">
        <v>193</v>
      </c>
      <c r="F2398" s="47">
        <v>5200000</v>
      </c>
      <c r="G2398" s="41"/>
      <c r="H2398" s="41"/>
      <c r="I2398" s="41"/>
    </row>
    <row r="2399" spans="1:9" ht="13.2" hidden="1">
      <c r="A2399" s="48" t="s">
        <v>148</v>
      </c>
      <c r="B2399" s="48" t="s">
        <v>3879</v>
      </c>
      <c r="C2399" s="48" t="s">
        <v>3726</v>
      </c>
      <c r="D2399" s="48" t="s">
        <v>3732</v>
      </c>
      <c r="E2399" s="45" t="s">
        <v>194</v>
      </c>
      <c r="F2399" s="47">
        <v>800000</v>
      </c>
      <c r="G2399" s="41"/>
      <c r="H2399" s="41"/>
      <c r="I2399" s="41"/>
    </row>
    <row r="2400" spans="1:9" ht="26.4" hidden="1">
      <c r="A2400" s="48" t="s">
        <v>148</v>
      </c>
      <c r="B2400" s="48" t="s">
        <v>3879</v>
      </c>
      <c r="C2400" s="48" t="s">
        <v>3726</v>
      </c>
      <c r="D2400" s="48" t="s">
        <v>3745</v>
      </c>
      <c r="E2400" s="45" t="s">
        <v>363</v>
      </c>
      <c r="F2400" s="47">
        <v>2400000</v>
      </c>
      <c r="G2400" s="41"/>
      <c r="H2400" s="41"/>
      <c r="I2400" s="41"/>
    </row>
    <row r="2401" spans="1:9" ht="13.2" hidden="1">
      <c r="A2401" s="48" t="s">
        <v>148</v>
      </c>
      <c r="B2401" s="48" t="s">
        <v>3879</v>
      </c>
      <c r="C2401" s="48" t="s">
        <v>3726</v>
      </c>
      <c r="D2401" s="48" t="s">
        <v>3733</v>
      </c>
      <c r="E2401" s="45" t="s">
        <v>195</v>
      </c>
      <c r="F2401" s="47">
        <v>14014000</v>
      </c>
      <c r="G2401" s="41"/>
      <c r="H2401" s="41"/>
      <c r="I2401" s="41"/>
    </row>
    <row r="2402" spans="1:9" ht="26.4" hidden="1">
      <c r="A2402" s="48" t="s">
        <v>148</v>
      </c>
      <c r="B2402" s="48" t="s">
        <v>3879</v>
      </c>
      <c r="C2402" s="48" t="s">
        <v>3726</v>
      </c>
      <c r="D2402" s="48" t="s">
        <v>3734</v>
      </c>
      <c r="E2402" s="45" t="s">
        <v>196</v>
      </c>
      <c r="F2402" s="47">
        <v>24500000</v>
      </c>
      <c r="G2402" s="41"/>
      <c r="H2402" s="41"/>
      <c r="I2402" s="41"/>
    </row>
    <row r="2403" spans="1:9" ht="13.2" hidden="1">
      <c r="A2403" s="48" t="s">
        <v>148</v>
      </c>
      <c r="B2403" s="48" t="s">
        <v>3879</v>
      </c>
      <c r="C2403" s="48" t="s">
        <v>3726</v>
      </c>
      <c r="D2403" s="48" t="s">
        <v>3740</v>
      </c>
      <c r="E2403" s="45" t="s">
        <v>1265</v>
      </c>
      <c r="F2403" s="47">
        <v>19830000</v>
      </c>
      <c r="G2403" s="41"/>
      <c r="H2403" s="41"/>
      <c r="I2403" s="41"/>
    </row>
    <row r="2404" spans="1:9" ht="26.4" hidden="1">
      <c r="A2404" s="48" t="s">
        <v>148</v>
      </c>
      <c r="B2404" s="48" t="s">
        <v>3879</v>
      </c>
      <c r="C2404" s="48" t="s">
        <v>3727</v>
      </c>
      <c r="D2404" s="45"/>
      <c r="E2404" s="49" t="s">
        <v>198</v>
      </c>
      <c r="F2404" s="47">
        <v>88423000</v>
      </c>
      <c r="G2404" s="41"/>
      <c r="H2404" s="41"/>
      <c r="I2404" s="41"/>
    </row>
    <row r="2405" spans="1:9" ht="13.2" hidden="1">
      <c r="A2405" s="48" t="s">
        <v>148</v>
      </c>
      <c r="B2405" s="48" t="s">
        <v>3879</v>
      </c>
      <c r="C2405" s="48" t="s">
        <v>3727</v>
      </c>
      <c r="D2405" s="48" t="s">
        <v>3736</v>
      </c>
      <c r="E2405" s="45" t="s">
        <v>200</v>
      </c>
      <c r="F2405" s="47">
        <v>10500000</v>
      </c>
      <c r="G2405" s="41"/>
      <c r="H2405" s="41"/>
      <c r="I2405" s="41"/>
    </row>
    <row r="2406" spans="1:9" ht="13.2" hidden="1">
      <c r="A2406" s="48" t="s">
        <v>148</v>
      </c>
      <c r="B2406" s="48" t="s">
        <v>3879</v>
      </c>
      <c r="C2406" s="48" t="s">
        <v>3727</v>
      </c>
      <c r="D2406" s="48" t="s">
        <v>3729</v>
      </c>
      <c r="E2406" s="45" t="s">
        <v>364</v>
      </c>
      <c r="F2406" s="47">
        <v>3000000</v>
      </c>
      <c r="G2406" s="41"/>
      <c r="H2406" s="41"/>
      <c r="I2406" s="41"/>
    </row>
    <row r="2407" spans="1:9" ht="13.2" hidden="1">
      <c r="A2407" s="48" t="s">
        <v>148</v>
      </c>
      <c r="B2407" s="48" t="s">
        <v>3879</v>
      </c>
      <c r="C2407" s="48" t="s">
        <v>3727</v>
      </c>
      <c r="D2407" s="48" t="s">
        <v>3730</v>
      </c>
      <c r="E2407" s="45" t="s">
        <v>478</v>
      </c>
      <c r="F2407" s="47">
        <v>12000000</v>
      </c>
      <c r="G2407" s="41"/>
      <c r="H2407" s="41"/>
      <c r="I2407" s="41"/>
    </row>
    <row r="2408" spans="1:9" ht="13.2" hidden="1">
      <c r="A2408" s="48" t="s">
        <v>148</v>
      </c>
      <c r="B2408" s="48" t="s">
        <v>3879</v>
      </c>
      <c r="C2408" s="48" t="s">
        <v>3727</v>
      </c>
      <c r="D2408" s="48" t="s">
        <v>3753</v>
      </c>
      <c r="E2408" s="45" t="s">
        <v>1269</v>
      </c>
      <c r="F2408" s="47">
        <v>4550000</v>
      </c>
      <c r="G2408" s="41"/>
      <c r="H2408" s="41"/>
      <c r="I2408" s="41"/>
    </row>
    <row r="2409" spans="1:9" ht="13.2" hidden="1">
      <c r="A2409" s="48" t="s">
        <v>148</v>
      </c>
      <c r="B2409" s="48" t="s">
        <v>3879</v>
      </c>
      <c r="C2409" s="48" t="s">
        <v>3727</v>
      </c>
      <c r="D2409" s="48" t="s">
        <v>3807</v>
      </c>
      <c r="E2409" s="45" t="s">
        <v>1496</v>
      </c>
      <c r="F2409" s="47">
        <v>3550000</v>
      </c>
      <c r="G2409" s="41"/>
      <c r="H2409" s="41"/>
      <c r="I2409" s="41"/>
    </row>
    <row r="2410" spans="1:9" ht="13.2" hidden="1">
      <c r="A2410" s="48" t="s">
        <v>148</v>
      </c>
      <c r="B2410" s="48" t="s">
        <v>3879</v>
      </c>
      <c r="C2410" s="48" t="s">
        <v>3727</v>
      </c>
      <c r="D2410" s="48" t="s">
        <v>3737</v>
      </c>
      <c r="E2410" s="45" t="s">
        <v>201</v>
      </c>
      <c r="F2410" s="47">
        <v>14828000</v>
      </c>
      <c r="G2410" s="41"/>
      <c r="H2410" s="41"/>
      <c r="I2410" s="41"/>
    </row>
    <row r="2411" spans="1:9" ht="26.4" hidden="1">
      <c r="A2411" s="48" t="s">
        <v>148</v>
      </c>
      <c r="B2411" s="48" t="s">
        <v>3879</v>
      </c>
      <c r="C2411" s="48" t="s">
        <v>3727</v>
      </c>
      <c r="D2411" s="48" t="s">
        <v>3738</v>
      </c>
      <c r="E2411" s="45" t="s">
        <v>202</v>
      </c>
      <c r="F2411" s="47">
        <v>32420000</v>
      </c>
      <c r="G2411" s="41"/>
      <c r="H2411" s="41"/>
      <c r="I2411" s="41"/>
    </row>
    <row r="2412" spans="1:9" ht="13.2" hidden="1">
      <c r="A2412" s="48" t="s">
        <v>148</v>
      </c>
      <c r="B2412" s="48" t="s">
        <v>3879</v>
      </c>
      <c r="C2412" s="48" t="s">
        <v>3727</v>
      </c>
      <c r="D2412" s="48" t="s">
        <v>3740</v>
      </c>
      <c r="E2412" s="45" t="s">
        <v>204</v>
      </c>
      <c r="F2412" s="47">
        <v>7575000</v>
      </c>
      <c r="G2412" s="41"/>
      <c r="H2412" s="41"/>
      <c r="I2412" s="41"/>
    </row>
    <row r="2413" spans="1:9" ht="26.4" hidden="1">
      <c r="A2413" s="48" t="s">
        <v>148</v>
      </c>
      <c r="B2413" s="48" t="s">
        <v>3879</v>
      </c>
      <c r="C2413" s="48" t="s">
        <v>3728</v>
      </c>
      <c r="D2413" s="45"/>
      <c r="E2413" s="50" t="s">
        <v>209</v>
      </c>
      <c r="F2413" s="47">
        <v>35487000</v>
      </c>
      <c r="G2413" s="41"/>
      <c r="H2413" s="41"/>
      <c r="I2413" s="41"/>
    </row>
    <row r="2414" spans="1:9" ht="26.4" hidden="1">
      <c r="A2414" s="48" t="s">
        <v>148</v>
      </c>
      <c r="B2414" s="48" t="s">
        <v>3879</v>
      </c>
      <c r="C2414" s="48" t="s">
        <v>3728</v>
      </c>
      <c r="D2414" s="48" t="s">
        <v>3726</v>
      </c>
      <c r="E2414" s="45" t="s">
        <v>210</v>
      </c>
      <c r="F2414" s="47">
        <v>27803000</v>
      </c>
      <c r="G2414" s="41"/>
      <c r="H2414" s="41"/>
      <c r="I2414" s="41"/>
    </row>
    <row r="2415" spans="1:9" ht="13.2" hidden="1">
      <c r="A2415" s="48" t="s">
        <v>148</v>
      </c>
      <c r="B2415" s="48" t="s">
        <v>3879</v>
      </c>
      <c r="C2415" s="48" t="s">
        <v>3728</v>
      </c>
      <c r="D2415" s="48" t="s">
        <v>3804</v>
      </c>
      <c r="E2415" s="45" t="s">
        <v>371</v>
      </c>
      <c r="F2415" s="47">
        <v>1360000</v>
      </c>
      <c r="G2415" s="41"/>
      <c r="H2415" s="41"/>
      <c r="I2415" s="41"/>
    </row>
    <row r="2416" spans="1:9" ht="13.2" hidden="1">
      <c r="A2416" s="48" t="s">
        <v>148</v>
      </c>
      <c r="B2416" s="48" t="s">
        <v>3879</v>
      </c>
      <c r="C2416" s="48" t="s">
        <v>3728</v>
      </c>
      <c r="D2416" s="48" t="s">
        <v>3743</v>
      </c>
      <c r="E2416" s="45" t="s">
        <v>1063</v>
      </c>
      <c r="F2416" s="47">
        <v>3254000</v>
      </c>
      <c r="G2416" s="41"/>
      <c r="H2416" s="41"/>
      <c r="I2416" s="41"/>
    </row>
    <row r="2417" spans="1:9" ht="13.2" hidden="1">
      <c r="A2417" s="48" t="s">
        <v>148</v>
      </c>
      <c r="B2417" s="48" t="s">
        <v>3879</v>
      </c>
      <c r="C2417" s="48" t="s">
        <v>3728</v>
      </c>
      <c r="D2417" s="48" t="s">
        <v>3728</v>
      </c>
      <c r="E2417" s="45" t="s">
        <v>481</v>
      </c>
      <c r="F2417" s="47">
        <v>1517000</v>
      </c>
      <c r="G2417" s="41"/>
      <c r="H2417" s="41"/>
      <c r="I2417" s="41"/>
    </row>
    <row r="2418" spans="1:9" ht="26.4" hidden="1">
      <c r="A2418" s="48" t="s">
        <v>148</v>
      </c>
      <c r="B2418" s="48" t="s">
        <v>3879</v>
      </c>
      <c r="C2418" s="48" t="s">
        <v>3728</v>
      </c>
      <c r="D2418" s="48" t="s">
        <v>3735</v>
      </c>
      <c r="E2418" s="45" t="s">
        <v>482</v>
      </c>
      <c r="F2418" s="47">
        <v>1553000</v>
      </c>
      <c r="G2418" s="41"/>
      <c r="H2418" s="41"/>
      <c r="I2418" s="41"/>
    </row>
    <row r="2419" spans="1:9" ht="13.2" hidden="1">
      <c r="A2419" s="48" t="s">
        <v>148</v>
      </c>
      <c r="B2419" s="48" t="s">
        <v>3886</v>
      </c>
      <c r="C2419" s="45"/>
      <c r="D2419" s="45"/>
      <c r="E2419" s="46" t="s">
        <v>139</v>
      </c>
      <c r="F2419" s="47">
        <v>229186500</v>
      </c>
      <c r="G2419" s="41"/>
      <c r="H2419" s="41"/>
      <c r="I2419" s="41"/>
    </row>
    <row r="2420" spans="1:9" ht="13.2" hidden="1">
      <c r="A2420" s="48" t="s">
        <v>148</v>
      </c>
      <c r="B2420" s="48" t="s">
        <v>3886</v>
      </c>
      <c r="C2420" s="48" t="s">
        <v>3726</v>
      </c>
      <c r="D2420" s="45"/>
      <c r="E2420" s="49" t="s">
        <v>187</v>
      </c>
      <c r="F2420" s="47">
        <v>155106500</v>
      </c>
      <c r="G2420" s="41"/>
      <c r="H2420" s="41"/>
      <c r="I2420" s="41"/>
    </row>
    <row r="2421" spans="1:9" ht="26.4" hidden="1">
      <c r="A2421" s="48" t="s">
        <v>148</v>
      </c>
      <c r="B2421" s="48" t="s">
        <v>3886</v>
      </c>
      <c r="C2421" s="48" t="s">
        <v>3726</v>
      </c>
      <c r="D2421" s="48" t="s">
        <v>3727</v>
      </c>
      <c r="E2421" s="45" t="s">
        <v>189</v>
      </c>
      <c r="F2421" s="47">
        <v>16200000</v>
      </c>
      <c r="G2421" s="41"/>
      <c r="H2421" s="41"/>
      <c r="I2421" s="41"/>
    </row>
    <row r="2422" spans="1:9" ht="13.2" hidden="1">
      <c r="A2422" s="48" t="s">
        <v>148</v>
      </c>
      <c r="B2422" s="48" t="s">
        <v>3886</v>
      </c>
      <c r="C2422" s="48" t="s">
        <v>3726</v>
      </c>
      <c r="D2422" s="48" t="s">
        <v>3805</v>
      </c>
      <c r="E2422" s="45" t="s">
        <v>362</v>
      </c>
      <c r="F2422" s="47">
        <v>40469200</v>
      </c>
      <c r="G2422" s="41"/>
      <c r="H2422" s="41"/>
      <c r="I2422" s="41"/>
    </row>
    <row r="2423" spans="1:9" ht="13.2" hidden="1">
      <c r="A2423" s="48" t="s">
        <v>148</v>
      </c>
      <c r="B2423" s="48" t="s">
        <v>3886</v>
      </c>
      <c r="C2423" s="48" t="s">
        <v>3726</v>
      </c>
      <c r="D2423" s="48" t="s">
        <v>3729</v>
      </c>
      <c r="E2423" s="45" t="s">
        <v>191</v>
      </c>
      <c r="F2423" s="47">
        <v>14436300</v>
      </c>
      <c r="G2423" s="41"/>
      <c r="H2423" s="41"/>
      <c r="I2423" s="41"/>
    </row>
    <row r="2424" spans="1:9" ht="13.2" hidden="1">
      <c r="A2424" s="48" t="s">
        <v>148</v>
      </c>
      <c r="B2424" s="48" t="s">
        <v>3886</v>
      </c>
      <c r="C2424" s="48" t="s">
        <v>3726</v>
      </c>
      <c r="D2424" s="48" t="s">
        <v>3730</v>
      </c>
      <c r="E2424" s="45" t="s">
        <v>192</v>
      </c>
      <c r="F2424" s="47">
        <v>4350000</v>
      </c>
      <c r="G2424" s="41"/>
      <c r="H2424" s="41"/>
      <c r="I2424" s="41"/>
    </row>
    <row r="2425" spans="1:9" ht="26.4" hidden="1">
      <c r="A2425" s="48" t="s">
        <v>148</v>
      </c>
      <c r="B2425" s="48" t="s">
        <v>3886</v>
      </c>
      <c r="C2425" s="48" t="s">
        <v>3726</v>
      </c>
      <c r="D2425" s="48" t="s">
        <v>3731</v>
      </c>
      <c r="E2425" s="45" t="s">
        <v>193</v>
      </c>
      <c r="F2425" s="47">
        <v>1190000</v>
      </c>
      <c r="G2425" s="41"/>
      <c r="H2425" s="41"/>
      <c r="I2425" s="41"/>
    </row>
    <row r="2426" spans="1:9" ht="26.4" hidden="1">
      <c r="A2426" s="48" t="s">
        <v>148</v>
      </c>
      <c r="B2426" s="48" t="s">
        <v>3886</v>
      </c>
      <c r="C2426" s="48" t="s">
        <v>3726</v>
      </c>
      <c r="D2426" s="48" t="s">
        <v>3745</v>
      </c>
      <c r="E2426" s="45" t="s">
        <v>363</v>
      </c>
      <c r="F2426" s="47">
        <v>1800000</v>
      </c>
      <c r="G2426" s="41"/>
      <c r="H2426" s="41"/>
      <c r="I2426" s="41"/>
    </row>
    <row r="2427" spans="1:9" ht="13.2" hidden="1">
      <c r="A2427" s="48" t="s">
        <v>148</v>
      </c>
      <c r="B2427" s="48" t="s">
        <v>3886</v>
      </c>
      <c r="C2427" s="48" t="s">
        <v>3726</v>
      </c>
      <c r="D2427" s="48" t="s">
        <v>3733</v>
      </c>
      <c r="E2427" s="45" t="s">
        <v>195</v>
      </c>
      <c r="F2427" s="47">
        <v>28600000</v>
      </c>
      <c r="G2427" s="41"/>
      <c r="H2427" s="41"/>
      <c r="I2427" s="41"/>
    </row>
    <row r="2428" spans="1:9" ht="13.2" hidden="1">
      <c r="A2428" s="48" t="s">
        <v>148</v>
      </c>
      <c r="B2428" s="48" t="s">
        <v>3886</v>
      </c>
      <c r="C2428" s="48" t="s">
        <v>3726</v>
      </c>
      <c r="D2428" s="48" t="s">
        <v>3734</v>
      </c>
      <c r="E2428" s="45" t="s">
        <v>197</v>
      </c>
      <c r="F2428" s="47">
        <v>38020000</v>
      </c>
      <c r="G2428" s="41"/>
      <c r="H2428" s="41"/>
      <c r="I2428" s="41"/>
    </row>
    <row r="2429" spans="1:9" ht="13.2" hidden="1">
      <c r="A2429" s="48" t="s">
        <v>148</v>
      </c>
      <c r="B2429" s="48" t="s">
        <v>3886</v>
      </c>
      <c r="C2429" s="48" t="s">
        <v>3726</v>
      </c>
      <c r="D2429" s="48" t="s">
        <v>3740</v>
      </c>
      <c r="E2429" s="45" t="s">
        <v>1265</v>
      </c>
      <c r="F2429" s="47">
        <v>10041000</v>
      </c>
      <c r="G2429" s="41"/>
      <c r="H2429" s="41"/>
      <c r="I2429" s="41"/>
    </row>
    <row r="2430" spans="1:9" ht="26.4" hidden="1">
      <c r="A2430" s="48" t="s">
        <v>148</v>
      </c>
      <c r="B2430" s="48" t="s">
        <v>3886</v>
      </c>
      <c r="C2430" s="48" t="s">
        <v>3727</v>
      </c>
      <c r="D2430" s="45"/>
      <c r="E2430" s="49" t="s">
        <v>198</v>
      </c>
      <c r="F2430" s="47">
        <v>50380000</v>
      </c>
      <c r="G2430" s="41"/>
      <c r="H2430" s="41"/>
      <c r="I2430" s="41"/>
    </row>
    <row r="2431" spans="1:9" ht="13.2" hidden="1">
      <c r="A2431" s="48" t="s">
        <v>148</v>
      </c>
      <c r="B2431" s="48" t="s">
        <v>3886</v>
      </c>
      <c r="C2431" s="48" t="s">
        <v>3727</v>
      </c>
      <c r="D2431" s="48" t="s">
        <v>3735</v>
      </c>
      <c r="E2431" s="45" t="s">
        <v>199</v>
      </c>
      <c r="F2431" s="47">
        <v>22400000</v>
      </c>
      <c r="G2431" s="41"/>
      <c r="H2431" s="41"/>
      <c r="I2431" s="41"/>
    </row>
    <row r="2432" spans="1:9" ht="26.4" hidden="1">
      <c r="A2432" s="48" t="s">
        <v>148</v>
      </c>
      <c r="B2432" s="48" t="s">
        <v>3886</v>
      </c>
      <c r="C2432" s="48" t="s">
        <v>3727</v>
      </c>
      <c r="D2432" s="48" t="s">
        <v>3738</v>
      </c>
      <c r="E2432" s="45" t="s">
        <v>202</v>
      </c>
      <c r="F2432" s="47">
        <v>25230000</v>
      </c>
      <c r="G2432" s="41"/>
      <c r="H2432" s="41"/>
      <c r="I2432" s="41"/>
    </row>
    <row r="2433" spans="1:9" ht="13.2" hidden="1">
      <c r="A2433" s="48" t="s">
        <v>148</v>
      </c>
      <c r="B2433" s="48" t="s">
        <v>3886</v>
      </c>
      <c r="C2433" s="48" t="s">
        <v>3727</v>
      </c>
      <c r="D2433" s="48" t="s">
        <v>3740</v>
      </c>
      <c r="E2433" s="45" t="s">
        <v>204</v>
      </c>
      <c r="F2433" s="47">
        <v>2750000</v>
      </c>
      <c r="G2433" s="41"/>
      <c r="H2433" s="41"/>
      <c r="I2433" s="41"/>
    </row>
    <row r="2434" spans="1:9" ht="26.4" hidden="1">
      <c r="A2434" s="48" t="s">
        <v>148</v>
      </c>
      <c r="B2434" s="48" t="s">
        <v>3886</v>
      </c>
      <c r="C2434" s="48" t="s">
        <v>3728</v>
      </c>
      <c r="D2434" s="45"/>
      <c r="E2434" s="50" t="s">
        <v>209</v>
      </c>
      <c r="F2434" s="47">
        <v>23700000</v>
      </c>
      <c r="G2434" s="41"/>
      <c r="H2434" s="41"/>
      <c r="I2434" s="41"/>
    </row>
    <row r="2435" spans="1:9" ht="26.4" hidden="1">
      <c r="A2435" s="48" t="s">
        <v>148</v>
      </c>
      <c r="B2435" s="48" t="s">
        <v>3886</v>
      </c>
      <c r="C2435" s="48" t="s">
        <v>3728</v>
      </c>
      <c r="D2435" s="48" t="s">
        <v>3726</v>
      </c>
      <c r="E2435" s="45" t="s">
        <v>210</v>
      </c>
      <c r="F2435" s="47">
        <v>23700000</v>
      </c>
      <c r="G2435" s="41"/>
      <c r="H2435" s="41"/>
      <c r="I2435" s="41"/>
    </row>
    <row r="2436" spans="1:9" ht="13.2" hidden="1">
      <c r="A2436" s="48" t="s">
        <v>148</v>
      </c>
      <c r="B2436" s="48" t="s">
        <v>3887</v>
      </c>
      <c r="C2436" s="45"/>
      <c r="D2436" s="45"/>
      <c r="E2436" s="46" t="s">
        <v>140</v>
      </c>
      <c r="F2436" s="47">
        <v>234353000</v>
      </c>
      <c r="G2436" s="41"/>
      <c r="H2436" s="41"/>
      <c r="I2436" s="41"/>
    </row>
    <row r="2437" spans="1:9" ht="13.2" hidden="1">
      <c r="A2437" s="48" t="s">
        <v>148</v>
      </c>
      <c r="B2437" s="48" t="s">
        <v>3887</v>
      </c>
      <c r="C2437" s="48" t="s">
        <v>3726</v>
      </c>
      <c r="D2437" s="45"/>
      <c r="E2437" s="49" t="s">
        <v>187</v>
      </c>
      <c r="F2437" s="47">
        <v>120753000</v>
      </c>
      <c r="G2437" s="41"/>
      <c r="H2437" s="41"/>
      <c r="I2437" s="41"/>
    </row>
    <row r="2438" spans="1:9" ht="13.2" hidden="1">
      <c r="A2438" s="48" t="s">
        <v>148</v>
      </c>
      <c r="B2438" s="48" t="s">
        <v>3887</v>
      </c>
      <c r="C2438" s="48" t="s">
        <v>3726</v>
      </c>
      <c r="D2438" s="48" t="s">
        <v>3726</v>
      </c>
      <c r="E2438" s="45" t="s">
        <v>188</v>
      </c>
      <c r="F2438" s="47">
        <v>2460000</v>
      </c>
      <c r="G2438" s="41"/>
      <c r="H2438" s="41"/>
      <c r="I2438" s="41"/>
    </row>
    <row r="2439" spans="1:9" ht="26.4" hidden="1">
      <c r="A2439" s="48" t="s">
        <v>148</v>
      </c>
      <c r="B2439" s="48" t="s">
        <v>3887</v>
      </c>
      <c r="C2439" s="48" t="s">
        <v>3726</v>
      </c>
      <c r="D2439" s="48" t="s">
        <v>3727</v>
      </c>
      <c r="E2439" s="45" t="s">
        <v>189</v>
      </c>
      <c r="F2439" s="47">
        <v>10440000</v>
      </c>
      <c r="G2439" s="41"/>
      <c r="H2439" s="41"/>
      <c r="I2439" s="41"/>
    </row>
    <row r="2440" spans="1:9" ht="13.2" hidden="1">
      <c r="A2440" s="48" t="s">
        <v>148</v>
      </c>
      <c r="B2440" s="48" t="s">
        <v>3887</v>
      </c>
      <c r="C2440" s="48" t="s">
        <v>3726</v>
      </c>
      <c r="D2440" s="48" t="s">
        <v>3805</v>
      </c>
      <c r="E2440" s="45" t="s">
        <v>362</v>
      </c>
      <c r="F2440" s="47">
        <v>41343000</v>
      </c>
      <c r="G2440" s="41"/>
      <c r="H2440" s="41"/>
      <c r="I2440" s="41"/>
    </row>
    <row r="2441" spans="1:9" ht="13.2" hidden="1">
      <c r="A2441" s="48" t="s">
        <v>148</v>
      </c>
      <c r="B2441" s="48" t="s">
        <v>3887</v>
      </c>
      <c r="C2441" s="48" t="s">
        <v>3726</v>
      </c>
      <c r="D2441" s="48" t="s">
        <v>3729</v>
      </c>
      <c r="E2441" s="45" t="s">
        <v>191</v>
      </c>
      <c r="F2441" s="47">
        <v>10500000</v>
      </c>
      <c r="G2441" s="41"/>
      <c r="H2441" s="41"/>
      <c r="I2441" s="41"/>
    </row>
    <row r="2442" spans="1:9" ht="13.2" hidden="1">
      <c r="A2442" s="48" t="s">
        <v>148</v>
      </c>
      <c r="B2442" s="48" t="s">
        <v>3887</v>
      </c>
      <c r="C2442" s="48" t="s">
        <v>3726</v>
      </c>
      <c r="D2442" s="48" t="s">
        <v>3730</v>
      </c>
      <c r="E2442" s="45" t="s">
        <v>192</v>
      </c>
      <c r="F2442" s="47">
        <v>8400000</v>
      </c>
      <c r="G2442" s="41"/>
      <c r="H2442" s="41"/>
      <c r="I2442" s="41"/>
    </row>
    <row r="2443" spans="1:9" ht="26.4" hidden="1">
      <c r="A2443" s="48" t="s">
        <v>148</v>
      </c>
      <c r="B2443" s="48" t="s">
        <v>3887</v>
      </c>
      <c r="C2443" s="48" t="s">
        <v>3726</v>
      </c>
      <c r="D2443" s="48" t="s">
        <v>3731</v>
      </c>
      <c r="E2443" s="45" t="s">
        <v>193</v>
      </c>
      <c r="F2443" s="47">
        <v>3000000</v>
      </c>
      <c r="G2443" s="41"/>
      <c r="H2443" s="41"/>
      <c r="I2443" s="41"/>
    </row>
    <row r="2444" spans="1:9" ht="26.4" hidden="1">
      <c r="A2444" s="48" t="s">
        <v>148</v>
      </c>
      <c r="B2444" s="48" t="s">
        <v>3887</v>
      </c>
      <c r="C2444" s="48" t="s">
        <v>3726</v>
      </c>
      <c r="D2444" s="48" t="s">
        <v>3745</v>
      </c>
      <c r="E2444" s="45" t="s">
        <v>363</v>
      </c>
      <c r="F2444" s="47">
        <v>2640000</v>
      </c>
      <c r="G2444" s="41"/>
      <c r="H2444" s="41"/>
      <c r="I2444" s="41"/>
    </row>
    <row r="2445" spans="1:9" ht="13.2" hidden="1">
      <c r="A2445" s="48" t="s">
        <v>148</v>
      </c>
      <c r="B2445" s="48" t="s">
        <v>3887</v>
      </c>
      <c r="C2445" s="48" t="s">
        <v>3726</v>
      </c>
      <c r="D2445" s="48" t="s">
        <v>3733</v>
      </c>
      <c r="E2445" s="45" t="s">
        <v>195</v>
      </c>
      <c r="F2445" s="47">
        <v>12380000</v>
      </c>
      <c r="G2445" s="41"/>
      <c r="H2445" s="41"/>
      <c r="I2445" s="41"/>
    </row>
    <row r="2446" spans="1:9" ht="26.4" hidden="1">
      <c r="A2446" s="48" t="s">
        <v>148</v>
      </c>
      <c r="B2446" s="48" t="s">
        <v>3887</v>
      </c>
      <c r="C2446" s="48" t="s">
        <v>3726</v>
      </c>
      <c r="D2446" s="48" t="s">
        <v>3734</v>
      </c>
      <c r="E2446" s="45" t="s">
        <v>196</v>
      </c>
      <c r="F2446" s="47">
        <v>15490000</v>
      </c>
      <c r="G2446" s="41"/>
      <c r="H2446" s="41"/>
      <c r="I2446" s="41"/>
    </row>
    <row r="2447" spans="1:9" ht="13.2" hidden="1">
      <c r="A2447" s="48" t="s">
        <v>148</v>
      </c>
      <c r="B2447" s="48" t="s">
        <v>3887</v>
      </c>
      <c r="C2447" s="48" t="s">
        <v>3726</v>
      </c>
      <c r="D2447" s="48" t="s">
        <v>3740</v>
      </c>
      <c r="E2447" s="45" t="s">
        <v>1265</v>
      </c>
      <c r="F2447" s="47">
        <v>14100000</v>
      </c>
      <c r="G2447" s="41"/>
      <c r="H2447" s="41"/>
      <c r="I2447" s="41"/>
    </row>
    <row r="2448" spans="1:9" ht="26.4" hidden="1">
      <c r="A2448" s="48" t="s">
        <v>148</v>
      </c>
      <c r="B2448" s="48" t="s">
        <v>3887</v>
      </c>
      <c r="C2448" s="48" t="s">
        <v>3727</v>
      </c>
      <c r="D2448" s="45"/>
      <c r="E2448" s="49" t="s">
        <v>198</v>
      </c>
      <c r="F2448" s="47">
        <v>71600000</v>
      </c>
      <c r="G2448" s="41"/>
      <c r="H2448" s="41"/>
      <c r="I2448" s="41"/>
    </row>
    <row r="2449" spans="1:9" ht="13.2" hidden="1">
      <c r="A2449" s="48" t="s">
        <v>148</v>
      </c>
      <c r="B2449" s="48" t="s">
        <v>3887</v>
      </c>
      <c r="C2449" s="48" t="s">
        <v>3727</v>
      </c>
      <c r="D2449" s="48" t="s">
        <v>3728</v>
      </c>
      <c r="E2449" s="45" t="s">
        <v>1266</v>
      </c>
      <c r="F2449" s="47">
        <v>7000000</v>
      </c>
      <c r="G2449" s="41"/>
      <c r="H2449" s="41"/>
      <c r="I2449" s="41"/>
    </row>
    <row r="2450" spans="1:9" ht="13.2" hidden="1">
      <c r="A2450" s="48" t="s">
        <v>148</v>
      </c>
      <c r="B2450" s="48" t="s">
        <v>3887</v>
      </c>
      <c r="C2450" s="48" t="s">
        <v>3727</v>
      </c>
      <c r="D2450" s="48" t="s">
        <v>3735</v>
      </c>
      <c r="E2450" s="45" t="s">
        <v>199</v>
      </c>
      <c r="F2450" s="47">
        <v>24000000</v>
      </c>
      <c r="G2450" s="41"/>
      <c r="H2450" s="41"/>
      <c r="I2450" s="41"/>
    </row>
    <row r="2451" spans="1:9" ht="26.4" hidden="1">
      <c r="A2451" s="48" t="s">
        <v>148</v>
      </c>
      <c r="B2451" s="48" t="s">
        <v>3887</v>
      </c>
      <c r="C2451" s="48" t="s">
        <v>3727</v>
      </c>
      <c r="D2451" s="48" t="s">
        <v>3738</v>
      </c>
      <c r="E2451" s="45" t="s">
        <v>202</v>
      </c>
      <c r="F2451" s="47">
        <v>35800000</v>
      </c>
      <c r="G2451" s="41"/>
      <c r="H2451" s="41"/>
      <c r="I2451" s="41"/>
    </row>
    <row r="2452" spans="1:9" ht="26.4" hidden="1">
      <c r="A2452" s="48" t="s">
        <v>148</v>
      </c>
      <c r="B2452" s="48" t="s">
        <v>3887</v>
      </c>
      <c r="C2452" s="48" t="s">
        <v>3727</v>
      </c>
      <c r="D2452" s="48" t="s">
        <v>3739</v>
      </c>
      <c r="E2452" s="45" t="s">
        <v>203</v>
      </c>
      <c r="F2452" s="47">
        <v>4800000</v>
      </c>
      <c r="G2452" s="41"/>
      <c r="H2452" s="41"/>
      <c r="I2452" s="41"/>
    </row>
    <row r="2453" spans="1:9" ht="26.4" hidden="1">
      <c r="A2453" s="48" t="s">
        <v>148</v>
      </c>
      <c r="B2453" s="48" t="s">
        <v>3887</v>
      </c>
      <c r="C2453" s="48" t="s">
        <v>3728</v>
      </c>
      <c r="D2453" s="45"/>
      <c r="E2453" s="50" t="s">
        <v>209</v>
      </c>
      <c r="F2453" s="47">
        <v>42000000</v>
      </c>
      <c r="G2453" s="41"/>
      <c r="H2453" s="41"/>
      <c r="I2453" s="41"/>
    </row>
    <row r="2454" spans="1:9" ht="26.4" hidden="1">
      <c r="A2454" s="48" t="s">
        <v>148</v>
      </c>
      <c r="B2454" s="48" t="s">
        <v>3887</v>
      </c>
      <c r="C2454" s="48" t="s">
        <v>3728</v>
      </c>
      <c r="D2454" s="48" t="s">
        <v>3726</v>
      </c>
      <c r="E2454" s="45" t="s">
        <v>210</v>
      </c>
      <c r="F2454" s="47">
        <v>2000000</v>
      </c>
      <c r="G2454" s="41"/>
      <c r="H2454" s="41"/>
      <c r="I2454" s="41"/>
    </row>
    <row r="2455" spans="1:9" ht="13.2" hidden="1">
      <c r="A2455" s="48" t="s">
        <v>148</v>
      </c>
      <c r="B2455" s="48" t="s">
        <v>3887</v>
      </c>
      <c r="C2455" s="48" t="s">
        <v>3728</v>
      </c>
      <c r="D2455" s="48" t="s">
        <v>3743</v>
      </c>
      <c r="E2455" s="45" t="s">
        <v>1063</v>
      </c>
      <c r="F2455" s="47">
        <v>2000000</v>
      </c>
      <c r="G2455" s="41"/>
      <c r="H2455" s="41"/>
      <c r="I2455" s="41"/>
    </row>
    <row r="2456" spans="1:9" ht="13.2" hidden="1">
      <c r="A2456" s="48" t="s">
        <v>148</v>
      </c>
      <c r="B2456" s="48" t="s">
        <v>3887</v>
      </c>
      <c r="C2456" s="48" t="s">
        <v>3728</v>
      </c>
      <c r="D2456" s="48" t="s">
        <v>3736</v>
      </c>
      <c r="E2456" s="45" t="s">
        <v>1288</v>
      </c>
      <c r="F2456" s="47">
        <v>2000000</v>
      </c>
      <c r="G2456" s="41"/>
      <c r="H2456" s="41"/>
      <c r="I2456" s="41"/>
    </row>
    <row r="2457" spans="1:9" ht="13.2" hidden="1">
      <c r="A2457" s="48" t="s">
        <v>148</v>
      </c>
      <c r="B2457" s="48" t="s">
        <v>3887</v>
      </c>
      <c r="C2457" s="48" t="s">
        <v>3728</v>
      </c>
      <c r="D2457" s="48" t="s">
        <v>3731</v>
      </c>
      <c r="E2457" s="45" t="s">
        <v>1011</v>
      </c>
      <c r="F2457" s="47">
        <v>36000000</v>
      </c>
      <c r="G2457" s="41"/>
      <c r="H2457" s="41"/>
      <c r="I2457" s="41"/>
    </row>
    <row r="2458" spans="1:9" ht="13.2" hidden="1">
      <c r="A2458" s="48" t="s">
        <v>148</v>
      </c>
      <c r="B2458" s="48" t="s">
        <v>3880</v>
      </c>
      <c r="C2458" s="45"/>
      <c r="D2458" s="45"/>
      <c r="E2458" s="46" t="s">
        <v>123</v>
      </c>
      <c r="F2458" s="47">
        <v>255421000</v>
      </c>
      <c r="G2458" s="41"/>
      <c r="H2458" s="41"/>
      <c r="I2458" s="41"/>
    </row>
    <row r="2459" spans="1:9" ht="13.2" hidden="1">
      <c r="A2459" s="48" t="s">
        <v>148</v>
      </c>
      <c r="B2459" s="48" t="s">
        <v>3880</v>
      </c>
      <c r="C2459" s="48" t="s">
        <v>3726</v>
      </c>
      <c r="D2459" s="45"/>
      <c r="E2459" s="49" t="s">
        <v>187</v>
      </c>
      <c r="F2459" s="47">
        <v>151701000</v>
      </c>
      <c r="G2459" s="41"/>
      <c r="H2459" s="41"/>
      <c r="I2459" s="41"/>
    </row>
    <row r="2460" spans="1:9" ht="13.2" hidden="1">
      <c r="A2460" s="48" t="s">
        <v>148</v>
      </c>
      <c r="B2460" s="48" t="s">
        <v>3880</v>
      </c>
      <c r="C2460" s="48" t="s">
        <v>3726</v>
      </c>
      <c r="D2460" s="48" t="s">
        <v>3726</v>
      </c>
      <c r="E2460" s="45" t="s">
        <v>188</v>
      </c>
      <c r="F2460" s="47">
        <v>2499000</v>
      </c>
      <c r="G2460" s="41"/>
      <c r="H2460" s="41"/>
      <c r="I2460" s="41"/>
    </row>
    <row r="2461" spans="1:9" ht="26.4" hidden="1">
      <c r="A2461" s="48" t="s">
        <v>148</v>
      </c>
      <c r="B2461" s="48" t="s">
        <v>3880</v>
      </c>
      <c r="C2461" s="48" t="s">
        <v>3726</v>
      </c>
      <c r="D2461" s="48" t="s">
        <v>3727</v>
      </c>
      <c r="E2461" s="45" t="s">
        <v>189</v>
      </c>
      <c r="F2461" s="47">
        <v>16002000</v>
      </c>
      <c r="G2461" s="41"/>
      <c r="H2461" s="41"/>
      <c r="I2461" s="41"/>
    </row>
    <row r="2462" spans="1:9" ht="13.2" hidden="1">
      <c r="A2462" s="48" t="s">
        <v>148</v>
      </c>
      <c r="B2462" s="48" t="s">
        <v>3880</v>
      </c>
      <c r="C2462" s="48" t="s">
        <v>3726</v>
      </c>
      <c r="D2462" s="48" t="s">
        <v>3805</v>
      </c>
      <c r="E2462" s="45" t="s">
        <v>362</v>
      </c>
      <c r="F2462" s="47">
        <v>44280000</v>
      </c>
      <c r="G2462" s="41"/>
      <c r="H2462" s="41"/>
      <c r="I2462" s="41"/>
    </row>
    <row r="2463" spans="1:9" ht="13.2" hidden="1">
      <c r="A2463" s="48" t="s">
        <v>148</v>
      </c>
      <c r="B2463" s="48" t="s">
        <v>3880</v>
      </c>
      <c r="C2463" s="48" t="s">
        <v>3726</v>
      </c>
      <c r="D2463" s="48" t="s">
        <v>3729</v>
      </c>
      <c r="E2463" s="45" t="s">
        <v>191</v>
      </c>
      <c r="F2463" s="47">
        <v>9000000</v>
      </c>
      <c r="G2463" s="41"/>
      <c r="H2463" s="41"/>
      <c r="I2463" s="41"/>
    </row>
    <row r="2464" spans="1:9" ht="13.2" hidden="1">
      <c r="A2464" s="48" t="s">
        <v>148</v>
      </c>
      <c r="B2464" s="48" t="s">
        <v>3880</v>
      </c>
      <c r="C2464" s="48" t="s">
        <v>3726</v>
      </c>
      <c r="D2464" s="48" t="s">
        <v>3730</v>
      </c>
      <c r="E2464" s="45" t="s">
        <v>192</v>
      </c>
      <c r="F2464" s="47">
        <v>11000000</v>
      </c>
      <c r="G2464" s="41"/>
      <c r="H2464" s="41"/>
      <c r="I2464" s="41"/>
    </row>
    <row r="2465" spans="1:9" ht="26.4" hidden="1">
      <c r="A2465" s="48" t="s">
        <v>148</v>
      </c>
      <c r="B2465" s="48" t="s">
        <v>3880</v>
      </c>
      <c r="C2465" s="48" t="s">
        <v>3726</v>
      </c>
      <c r="D2465" s="48" t="s">
        <v>3731</v>
      </c>
      <c r="E2465" s="45" t="s">
        <v>193</v>
      </c>
      <c r="F2465" s="47">
        <v>2500000</v>
      </c>
      <c r="G2465" s="41"/>
      <c r="H2465" s="41"/>
      <c r="I2465" s="41"/>
    </row>
    <row r="2466" spans="1:9" ht="26.4" hidden="1">
      <c r="A2466" s="48" t="s">
        <v>148</v>
      </c>
      <c r="B2466" s="48" t="s">
        <v>3880</v>
      </c>
      <c r="C2466" s="48" t="s">
        <v>3726</v>
      </c>
      <c r="D2466" s="48" t="s">
        <v>3745</v>
      </c>
      <c r="E2466" s="45" t="s">
        <v>363</v>
      </c>
      <c r="F2466" s="47">
        <v>1200000</v>
      </c>
      <c r="G2466" s="41"/>
      <c r="H2466" s="41"/>
      <c r="I2466" s="41"/>
    </row>
    <row r="2467" spans="1:9" ht="13.2" hidden="1">
      <c r="A2467" s="48" t="s">
        <v>148</v>
      </c>
      <c r="B2467" s="48" t="s">
        <v>3880</v>
      </c>
      <c r="C2467" s="48" t="s">
        <v>3726</v>
      </c>
      <c r="D2467" s="48" t="s">
        <v>3733</v>
      </c>
      <c r="E2467" s="45" t="s">
        <v>195</v>
      </c>
      <c r="F2467" s="47">
        <v>30000000</v>
      </c>
      <c r="G2467" s="41"/>
      <c r="H2467" s="41"/>
      <c r="I2467" s="41"/>
    </row>
    <row r="2468" spans="1:9" ht="26.4" hidden="1">
      <c r="A2468" s="48" t="s">
        <v>148</v>
      </c>
      <c r="B2468" s="48" t="s">
        <v>3880</v>
      </c>
      <c r="C2468" s="48" t="s">
        <v>3726</v>
      </c>
      <c r="D2468" s="48" t="s">
        <v>3734</v>
      </c>
      <c r="E2468" s="45" t="s">
        <v>196</v>
      </c>
      <c r="F2468" s="47">
        <v>21720000</v>
      </c>
      <c r="G2468" s="41"/>
      <c r="H2468" s="41"/>
      <c r="I2468" s="41"/>
    </row>
    <row r="2469" spans="1:9" ht="13.2" hidden="1">
      <c r="A2469" s="48" t="s">
        <v>148</v>
      </c>
      <c r="B2469" s="48" t="s">
        <v>3880</v>
      </c>
      <c r="C2469" s="48" t="s">
        <v>3726</v>
      </c>
      <c r="D2469" s="48" t="s">
        <v>3740</v>
      </c>
      <c r="E2469" s="45" t="s">
        <v>1265</v>
      </c>
      <c r="F2469" s="47">
        <v>13500000</v>
      </c>
      <c r="G2469" s="41"/>
      <c r="H2469" s="41"/>
      <c r="I2469" s="41"/>
    </row>
    <row r="2470" spans="1:9" ht="26.4" hidden="1">
      <c r="A2470" s="48" t="s">
        <v>148</v>
      </c>
      <c r="B2470" s="48" t="s">
        <v>3880</v>
      </c>
      <c r="C2470" s="48" t="s">
        <v>3727</v>
      </c>
      <c r="D2470" s="45"/>
      <c r="E2470" s="49" t="s">
        <v>198</v>
      </c>
      <c r="F2470" s="47">
        <v>81720000</v>
      </c>
      <c r="G2470" s="41"/>
      <c r="H2470" s="41"/>
      <c r="I2470" s="41"/>
    </row>
    <row r="2471" spans="1:9" ht="13.2" hidden="1">
      <c r="A2471" s="48" t="s">
        <v>148</v>
      </c>
      <c r="B2471" s="48" t="s">
        <v>3880</v>
      </c>
      <c r="C2471" s="48" t="s">
        <v>3727</v>
      </c>
      <c r="D2471" s="48" t="s">
        <v>3735</v>
      </c>
      <c r="E2471" s="45" t="s">
        <v>199</v>
      </c>
      <c r="F2471" s="47">
        <v>10000000</v>
      </c>
      <c r="G2471" s="41"/>
      <c r="H2471" s="41"/>
      <c r="I2471" s="41"/>
    </row>
    <row r="2472" spans="1:9" ht="13.2" hidden="1">
      <c r="A2472" s="48" t="s">
        <v>148</v>
      </c>
      <c r="B2472" s="48" t="s">
        <v>3880</v>
      </c>
      <c r="C2472" s="48" t="s">
        <v>3727</v>
      </c>
      <c r="D2472" s="48" t="s">
        <v>3729</v>
      </c>
      <c r="E2472" s="45" t="s">
        <v>364</v>
      </c>
      <c r="F2472" s="47">
        <v>10000000</v>
      </c>
      <c r="G2472" s="41"/>
      <c r="H2472" s="41"/>
      <c r="I2472" s="41"/>
    </row>
    <row r="2473" spans="1:9" ht="13.2" hidden="1">
      <c r="A2473" s="48" t="s">
        <v>148</v>
      </c>
      <c r="B2473" s="48" t="s">
        <v>3880</v>
      </c>
      <c r="C2473" s="48" t="s">
        <v>3727</v>
      </c>
      <c r="D2473" s="48" t="s">
        <v>3730</v>
      </c>
      <c r="E2473" s="45" t="s">
        <v>478</v>
      </c>
      <c r="F2473" s="47">
        <v>8000000</v>
      </c>
      <c r="G2473" s="41"/>
      <c r="H2473" s="41"/>
      <c r="I2473" s="41"/>
    </row>
    <row r="2474" spans="1:9" ht="13.2" hidden="1">
      <c r="A2474" s="48" t="s">
        <v>148</v>
      </c>
      <c r="B2474" s="48" t="s">
        <v>3880</v>
      </c>
      <c r="C2474" s="48" t="s">
        <v>3727</v>
      </c>
      <c r="D2474" s="48" t="s">
        <v>3807</v>
      </c>
      <c r="E2474" s="45" t="s">
        <v>1496</v>
      </c>
      <c r="F2474" s="47">
        <v>9500000</v>
      </c>
      <c r="G2474" s="41"/>
      <c r="H2474" s="41"/>
      <c r="I2474" s="41"/>
    </row>
    <row r="2475" spans="1:9" ht="13.2" hidden="1">
      <c r="A2475" s="48" t="s">
        <v>148</v>
      </c>
      <c r="B2475" s="48" t="s">
        <v>3880</v>
      </c>
      <c r="C2475" s="48" t="s">
        <v>3727</v>
      </c>
      <c r="D2475" s="48" t="s">
        <v>3737</v>
      </c>
      <c r="E2475" s="45" t="s">
        <v>201</v>
      </c>
      <c r="F2475" s="47">
        <v>10000000</v>
      </c>
      <c r="G2475" s="41"/>
      <c r="H2475" s="41"/>
      <c r="I2475" s="41"/>
    </row>
    <row r="2476" spans="1:9" ht="26.4" hidden="1">
      <c r="A2476" s="48" t="s">
        <v>148</v>
      </c>
      <c r="B2476" s="48" t="s">
        <v>3880</v>
      </c>
      <c r="C2476" s="48" t="s">
        <v>3727</v>
      </c>
      <c r="D2476" s="48" t="s">
        <v>3738</v>
      </c>
      <c r="E2476" s="45" t="s">
        <v>202</v>
      </c>
      <c r="F2476" s="47">
        <v>27220000</v>
      </c>
      <c r="G2476" s="41"/>
      <c r="H2476" s="41"/>
      <c r="I2476" s="41"/>
    </row>
    <row r="2477" spans="1:9" ht="13.2" hidden="1">
      <c r="A2477" s="48" t="s">
        <v>148</v>
      </c>
      <c r="B2477" s="48" t="s">
        <v>3880</v>
      </c>
      <c r="C2477" s="48" t="s">
        <v>3727</v>
      </c>
      <c r="D2477" s="48" t="s">
        <v>3740</v>
      </c>
      <c r="E2477" s="45" t="s">
        <v>204</v>
      </c>
      <c r="F2477" s="47">
        <v>4000000</v>
      </c>
      <c r="G2477" s="41"/>
      <c r="H2477" s="41"/>
      <c r="I2477" s="41"/>
    </row>
    <row r="2478" spans="1:9" ht="13.2" hidden="1">
      <c r="A2478" s="48" t="s">
        <v>148</v>
      </c>
      <c r="B2478" s="48" t="s">
        <v>3880</v>
      </c>
      <c r="C2478" s="48" t="s">
        <v>3727</v>
      </c>
      <c r="D2478" s="48" t="s">
        <v>3757</v>
      </c>
      <c r="E2478" s="45" t="s">
        <v>366</v>
      </c>
      <c r="F2478" s="47">
        <v>3000000</v>
      </c>
      <c r="G2478" s="41"/>
      <c r="H2478" s="41"/>
      <c r="I2478" s="41"/>
    </row>
    <row r="2479" spans="1:9" ht="26.4" hidden="1">
      <c r="A2479" s="48" t="s">
        <v>148</v>
      </c>
      <c r="B2479" s="48" t="s">
        <v>3880</v>
      </c>
      <c r="C2479" s="48" t="s">
        <v>3728</v>
      </c>
      <c r="D2479" s="45"/>
      <c r="E2479" s="50" t="s">
        <v>209</v>
      </c>
      <c r="F2479" s="47">
        <v>22000000</v>
      </c>
      <c r="G2479" s="41"/>
      <c r="H2479" s="41"/>
      <c r="I2479" s="41"/>
    </row>
    <row r="2480" spans="1:9" ht="26.4" hidden="1">
      <c r="A2480" s="48" t="s">
        <v>148</v>
      </c>
      <c r="B2480" s="48" t="s">
        <v>3880</v>
      </c>
      <c r="C2480" s="48" t="s">
        <v>3728</v>
      </c>
      <c r="D2480" s="48" t="s">
        <v>3726</v>
      </c>
      <c r="E2480" s="45" t="s">
        <v>210</v>
      </c>
      <c r="F2480" s="47">
        <v>20000000</v>
      </c>
      <c r="G2480" s="41"/>
      <c r="H2480" s="41"/>
      <c r="I2480" s="41"/>
    </row>
    <row r="2481" spans="1:9" ht="13.2" hidden="1">
      <c r="A2481" s="48" t="s">
        <v>148</v>
      </c>
      <c r="B2481" s="48" t="s">
        <v>3880</v>
      </c>
      <c r="C2481" s="48" t="s">
        <v>3728</v>
      </c>
      <c r="D2481" s="48" t="s">
        <v>3743</v>
      </c>
      <c r="E2481" s="45" t="s">
        <v>1063</v>
      </c>
      <c r="F2481" s="47">
        <v>2000000</v>
      </c>
      <c r="G2481" s="41"/>
      <c r="H2481" s="41"/>
      <c r="I2481" s="41"/>
    </row>
    <row r="2482" spans="1:9" ht="13.2">
      <c r="A2482" s="48" t="s">
        <v>154</v>
      </c>
      <c r="B2482" s="45"/>
      <c r="C2482" s="45"/>
      <c r="D2482" s="45"/>
      <c r="E2482" s="46" t="s">
        <v>155</v>
      </c>
      <c r="F2482" s="47">
        <v>300556000</v>
      </c>
      <c r="G2482" s="41"/>
      <c r="H2482" s="41"/>
      <c r="I2482" s="41"/>
    </row>
    <row r="2483" spans="1:9" ht="13.2" hidden="1">
      <c r="A2483" s="48" t="s">
        <v>154</v>
      </c>
      <c r="B2483" s="48" t="s">
        <v>3895</v>
      </c>
      <c r="C2483" s="45"/>
      <c r="D2483" s="45"/>
      <c r="E2483" s="46" t="s">
        <v>156</v>
      </c>
      <c r="F2483" s="47">
        <v>300556000</v>
      </c>
      <c r="G2483" s="41"/>
      <c r="H2483" s="41"/>
      <c r="I2483" s="41"/>
    </row>
    <row r="2484" spans="1:9" ht="13.2" hidden="1">
      <c r="A2484" s="48" t="s">
        <v>154</v>
      </c>
      <c r="B2484" s="48" t="s">
        <v>3895</v>
      </c>
      <c r="C2484" s="48" t="s">
        <v>3726</v>
      </c>
      <c r="D2484" s="45"/>
      <c r="E2484" s="49" t="s">
        <v>187</v>
      </c>
      <c r="F2484" s="47">
        <v>228556000</v>
      </c>
      <c r="G2484" s="41"/>
      <c r="H2484" s="41"/>
      <c r="I2484" s="41"/>
    </row>
    <row r="2485" spans="1:9" ht="13.2" hidden="1">
      <c r="A2485" s="48" t="s">
        <v>154</v>
      </c>
      <c r="B2485" s="48" t="s">
        <v>3895</v>
      </c>
      <c r="C2485" s="48" t="s">
        <v>3726</v>
      </c>
      <c r="D2485" s="48" t="s">
        <v>3726</v>
      </c>
      <c r="E2485" s="45" t="s">
        <v>188</v>
      </c>
      <c r="F2485" s="47">
        <v>2000000</v>
      </c>
      <c r="G2485" s="41"/>
      <c r="H2485" s="41"/>
      <c r="I2485" s="41"/>
    </row>
    <row r="2486" spans="1:9" ht="26.4" hidden="1">
      <c r="A2486" s="48" t="s">
        <v>154</v>
      </c>
      <c r="B2486" s="48" t="s">
        <v>3895</v>
      </c>
      <c r="C2486" s="48" t="s">
        <v>3726</v>
      </c>
      <c r="D2486" s="48" t="s">
        <v>3727</v>
      </c>
      <c r="E2486" s="45" t="s">
        <v>189</v>
      </c>
      <c r="F2486" s="47">
        <v>17700000</v>
      </c>
      <c r="G2486" s="41"/>
      <c r="H2486" s="41"/>
      <c r="I2486" s="41"/>
    </row>
    <row r="2487" spans="1:9" ht="13.2" hidden="1">
      <c r="A2487" s="48" t="s">
        <v>154</v>
      </c>
      <c r="B2487" s="48" t="s">
        <v>3895</v>
      </c>
      <c r="C2487" s="48" t="s">
        <v>3726</v>
      </c>
      <c r="D2487" s="48" t="s">
        <v>3735</v>
      </c>
      <c r="E2487" s="45" t="s">
        <v>899</v>
      </c>
      <c r="F2487" s="47">
        <v>66500000</v>
      </c>
      <c r="G2487" s="41"/>
      <c r="H2487" s="41"/>
      <c r="I2487" s="41"/>
    </row>
    <row r="2488" spans="1:9" ht="13.2" hidden="1">
      <c r="A2488" s="48" t="s">
        <v>154</v>
      </c>
      <c r="B2488" s="48" t="s">
        <v>3895</v>
      </c>
      <c r="C2488" s="48" t="s">
        <v>3726</v>
      </c>
      <c r="D2488" s="48" t="s">
        <v>3805</v>
      </c>
      <c r="E2488" s="45" t="s">
        <v>362</v>
      </c>
      <c r="F2488" s="47">
        <v>53500000</v>
      </c>
      <c r="G2488" s="41"/>
      <c r="H2488" s="41"/>
      <c r="I2488" s="41"/>
    </row>
    <row r="2489" spans="1:9" ht="13.2" hidden="1">
      <c r="A2489" s="48" t="s">
        <v>154</v>
      </c>
      <c r="B2489" s="48" t="s">
        <v>3895</v>
      </c>
      <c r="C2489" s="48" t="s">
        <v>3726</v>
      </c>
      <c r="D2489" s="48" t="s">
        <v>3729</v>
      </c>
      <c r="E2489" s="45" t="s">
        <v>191</v>
      </c>
      <c r="F2489" s="47">
        <v>13767000</v>
      </c>
      <c r="G2489" s="41"/>
      <c r="H2489" s="41"/>
      <c r="I2489" s="41"/>
    </row>
    <row r="2490" spans="1:9" ht="13.2" hidden="1">
      <c r="A2490" s="48" t="s">
        <v>154</v>
      </c>
      <c r="B2490" s="48" t="s">
        <v>3895</v>
      </c>
      <c r="C2490" s="48" t="s">
        <v>3726</v>
      </c>
      <c r="D2490" s="48" t="s">
        <v>3730</v>
      </c>
      <c r="E2490" s="45" t="s">
        <v>192</v>
      </c>
      <c r="F2490" s="47">
        <v>7500000</v>
      </c>
      <c r="G2490" s="41"/>
      <c r="H2490" s="41"/>
      <c r="I2490" s="41"/>
    </row>
    <row r="2491" spans="1:9" ht="26.4" hidden="1">
      <c r="A2491" s="48" t="s">
        <v>154</v>
      </c>
      <c r="B2491" s="48" t="s">
        <v>3895</v>
      </c>
      <c r="C2491" s="48" t="s">
        <v>3726</v>
      </c>
      <c r="D2491" s="48" t="s">
        <v>3731</v>
      </c>
      <c r="E2491" s="45" t="s">
        <v>193</v>
      </c>
      <c r="F2491" s="47">
        <v>3000000</v>
      </c>
      <c r="G2491" s="41"/>
      <c r="H2491" s="41"/>
      <c r="I2491" s="41"/>
    </row>
    <row r="2492" spans="1:9" ht="13.2" hidden="1">
      <c r="A2492" s="48" t="s">
        <v>154</v>
      </c>
      <c r="B2492" s="48" t="s">
        <v>3895</v>
      </c>
      <c r="C2492" s="48" t="s">
        <v>3726</v>
      </c>
      <c r="D2492" s="48" t="s">
        <v>3753</v>
      </c>
      <c r="E2492" s="45" t="s">
        <v>475</v>
      </c>
      <c r="F2492" s="47">
        <v>16950000</v>
      </c>
      <c r="G2492" s="41"/>
      <c r="H2492" s="41"/>
      <c r="I2492" s="41"/>
    </row>
    <row r="2493" spans="1:9" ht="26.4" hidden="1">
      <c r="A2493" s="48" t="s">
        <v>154</v>
      </c>
      <c r="B2493" s="48" t="s">
        <v>3895</v>
      </c>
      <c r="C2493" s="48" t="s">
        <v>3726</v>
      </c>
      <c r="D2493" s="48" t="s">
        <v>3745</v>
      </c>
      <c r="E2493" s="45" t="s">
        <v>363</v>
      </c>
      <c r="F2493" s="47">
        <v>2889000</v>
      </c>
      <c r="G2493" s="41"/>
      <c r="H2493" s="41"/>
      <c r="I2493" s="41"/>
    </row>
    <row r="2494" spans="1:9" ht="13.2" hidden="1">
      <c r="A2494" s="48" t="s">
        <v>154</v>
      </c>
      <c r="B2494" s="48" t="s">
        <v>3895</v>
      </c>
      <c r="C2494" s="48" t="s">
        <v>3726</v>
      </c>
      <c r="D2494" s="48" t="s">
        <v>3733</v>
      </c>
      <c r="E2494" s="45" t="s">
        <v>195</v>
      </c>
      <c r="F2494" s="47">
        <v>9750000</v>
      </c>
      <c r="G2494" s="41"/>
      <c r="H2494" s="41"/>
      <c r="I2494" s="41"/>
    </row>
    <row r="2495" spans="1:9" ht="26.4" hidden="1">
      <c r="A2495" s="48" t="s">
        <v>154</v>
      </c>
      <c r="B2495" s="48" t="s">
        <v>3895</v>
      </c>
      <c r="C2495" s="48" t="s">
        <v>3726</v>
      </c>
      <c r="D2495" s="48" t="s">
        <v>3734</v>
      </c>
      <c r="E2495" s="45" t="s">
        <v>196</v>
      </c>
      <c r="F2495" s="47">
        <v>35000000</v>
      </c>
      <c r="G2495" s="41"/>
      <c r="H2495" s="41"/>
      <c r="I2495" s="41"/>
    </row>
    <row r="2496" spans="1:9" ht="26.4" hidden="1">
      <c r="A2496" s="48" t="s">
        <v>154</v>
      </c>
      <c r="B2496" s="48" t="s">
        <v>3895</v>
      </c>
      <c r="C2496" s="48" t="s">
        <v>3727</v>
      </c>
      <c r="D2496" s="45"/>
      <c r="E2496" s="49" t="s">
        <v>198</v>
      </c>
      <c r="F2496" s="47">
        <v>57000000</v>
      </c>
      <c r="G2496" s="41"/>
      <c r="H2496" s="41"/>
      <c r="I2496" s="41"/>
    </row>
    <row r="2497" spans="1:9" ht="13.2" hidden="1">
      <c r="A2497" s="48" t="s">
        <v>154</v>
      </c>
      <c r="B2497" s="48" t="s">
        <v>3895</v>
      </c>
      <c r="C2497" s="48" t="s">
        <v>3727</v>
      </c>
      <c r="D2497" s="48" t="s">
        <v>3737</v>
      </c>
      <c r="E2497" s="45" t="s">
        <v>201</v>
      </c>
      <c r="F2497" s="47">
        <v>20000000</v>
      </c>
      <c r="G2497" s="41"/>
      <c r="H2497" s="41"/>
      <c r="I2497" s="41"/>
    </row>
    <row r="2498" spans="1:9" ht="26.4" hidden="1">
      <c r="A2498" s="48" t="s">
        <v>154</v>
      </c>
      <c r="B2498" s="48" t="s">
        <v>3895</v>
      </c>
      <c r="C2498" s="48" t="s">
        <v>3727</v>
      </c>
      <c r="D2498" s="48" t="s">
        <v>3738</v>
      </c>
      <c r="E2498" s="45" t="s">
        <v>202</v>
      </c>
      <c r="F2498" s="47">
        <v>30000000</v>
      </c>
      <c r="G2498" s="41"/>
      <c r="H2498" s="41"/>
      <c r="I2498" s="41"/>
    </row>
    <row r="2499" spans="1:9" ht="26.4" hidden="1">
      <c r="A2499" s="48" t="s">
        <v>154</v>
      </c>
      <c r="B2499" s="48" t="s">
        <v>3895</v>
      </c>
      <c r="C2499" s="48" t="s">
        <v>3727</v>
      </c>
      <c r="D2499" s="48" t="s">
        <v>3739</v>
      </c>
      <c r="E2499" s="45" t="s">
        <v>203</v>
      </c>
      <c r="F2499" s="47">
        <v>3000000</v>
      </c>
      <c r="G2499" s="41"/>
      <c r="H2499" s="41"/>
      <c r="I2499" s="41"/>
    </row>
    <row r="2500" spans="1:9" ht="13.2" hidden="1">
      <c r="A2500" s="48" t="s">
        <v>154</v>
      </c>
      <c r="B2500" s="48" t="s">
        <v>3895</v>
      </c>
      <c r="C2500" s="48" t="s">
        <v>3727</v>
      </c>
      <c r="D2500" s="48" t="s">
        <v>3740</v>
      </c>
      <c r="E2500" s="45" t="s">
        <v>204</v>
      </c>
      <c r="F2500" s="47">
        <v>4000000</v>
      </c>
      <c r="G2500" s="41"/>
      <c r="H2500" s="41"/>
      <c r="I2500" s="41"/>
    </row>
    <row r="2501" spans="1:9" ht="26.4" hidden="1">
      <c r="A2501" s="48" t="s">
        <v>154</v>
      </c>
      <c r="B2501" s="48" t="s">
        <v>3895</v>
      </c>
      <c r="C2501" s="48" t="s">
        <v>3743</v>
      </c>
      <c r="D2501" s="45"/>
      <c r="E2501" s="49" t="s">
        <v>207</v>
      </c>
      <c r="F2501" s="47">
        <v>10000000</v>
      </c>
      <c r="G2501" s="41"/>
      <c r="H2501" s="41"/>
      <c r="I2501" s="41"/>
    </row>
    <row r="2502" spans="1:9" ht="13.2" hidden="1">
      <c r="A2502" s="48" t="s">
        <v>154</v>
      </c>
      <c r="B2502" s="48" t="s">
        <v>3895</v>
      </c>
      <c r="C2502" s="48" t="s">
        <v>3743</v>
      </c>
      <c r="D2502" s="48" t="s">
        <v>3726</v>
      </c>
      <c r="E2502" s="45" t="s">
        <v>369</v>
      </c>
      <c r="F2502" s="47">
        <v>10000000</v>
      </c>
      <c r="G2502" s="41"/>
      <c r="H2502" s="41"/>
      <c r="I2502" s="41"/>
    </row>
    <row r="2503" spans="1:9" ht="26.4" hidden="1">
      <c r="A2503" s="48" t="s">
        <v>154</v>
      </c>
      <c r="B2503" s="48" t="s">
        <v>3895</v>
      </c>
      <c r="C2503" s="48" t="s">
        <v>3728</v>
      </c>
      <c r="D2503" s="45"/>
      <c r="E2503" s="50" t="s">
        <v>209</v>
      </c>
      <c r="F2503" s="47">
        <v>5000000</v>
      </c>
      <c r="G2503" s="41"/>
      <c r="H2503" s="41"/>
      <c r="I2503" s="41"/>
    </row>
    <row r="2504" spans="1:9" ht="26.4" hidden="1">
      <c r="A2504" s="48" t="s">
        <v>154</v>
      </c>
      <c r="B2504" s="48" t="s">
        <v>3895</v>
      </c>
      <c r="C2504" s="48" t="s">
        <v>3728</v>
      </c>
      <c r="D2504" s="48" t="s">
        <v>3726</v>
      </c>
      <c r="E2504" s="45" t="s">
        <v>210</v>
      </c>
      <c r="F2504" s="47">
        <v>5000000</v>
      </c>
      <c r="G2504" s="41"/>
      <c r="H2504" s="41"/>
      <c r="I2504" s="41"/>
    </row>
    <row r="2505" spans="1:9" ht="13.2">
      <c r="A2505" s="48" t="s">
        <v>157</v>
      </c>
      <c r="B2505" s="45"/>
      <c r="C2505" s="45"/>
      <c r="D2505" s="45"/>
      <c r="E2505" s="46" t="s">
        <v>158</v>
      </c>
      <c r="F2505" s="47">
        <v>12009736500</v>
      </c>
      <c r="G2505" s="41"/>
      <c r="H2505" s="41"/>
      <c r="I2505" s="41"/>
    </row>
    <row r="2506" spans="1:9" ht="13.2" hidden="1">
      <c r="A2506" s="48" t="s">
        <v>157</v>
      </c>
      <c r="B2506" s="48" t="s">
        <v>3816</v>
      </c>
      <c r="C2506" s="45"/>
      <c r="D2506" s="45"/>
      <c r="E2506" s="46" t="s">
        <v>80</v>
      </c>
      <c r="F2506" s="47">
        <v>2387945000</v>
      </c>
      <c r="G2506" s="41"/>
      <c r="H2506" s="41"/>
      <c r="I2506" s="41"/>
    </row>
    <row r="2507" spans="1:9" ht="26.4" hidden="1">
      <c r="A2507" s="48" t="s">
        <v>157</v>
      </c>
      <c r="B2507" s="48" t="s">
        <v>3816</v>
      </c>
      <c r="C2507" s="48" t="s">
        <v>3734</v>
      </c>
      <c r="D2507" s="45"/>
      <c r="E2507" s="49" t="s">
        <v>1510</v>
      </c>
      <c r="F2507" s="47">
        <v>890000000</v>
      </c>
      <c r="G2507" s="41"/>
      <c r="H2507" s="41"/>
      <c r="I2507" s="41"/>
    </row>
    <row r="2508" spans="1:9" ht="26.4" hidden="1">
      <c r="A2508" s="48" t="s">
        <v>157</v>
      </c>
      <c r="B2508" s="48" t="s">
        <v>3816</v>
      </c>
      <c r="C2508" s="48" t="s">
        <v>3734</v>
      </c>
      <c r="D2508" s="48" t="s">
        <v>3727</v>
      </c>
      <c r="E2508" s="45" t="s">
        <v>1511</v>
      </c>
      <c r="F2508" s="47">
        <v>80000000</v>
      </c>
      <c r="G2508" s="41"/>
      <c r="H2508" s="41"/>
      <c r="I2508" s="41"/>
    </row>
    <row r="2509" spans="1:9" ht="13.2" hidden="1">
      <c r="A2509" s="48" t="s">
        <v>157</v>
      </c>
      <c r="B2509" s="48" t="s">
        <v>3816</v>
      </c>
      <c r="C2509" s="48" t="s">
        <v>3734</v>
      </c>
      <c r="D2509" s="48" t="s">
        <v>3805</v>
      </c>
      <c r="E2509" s="45" t="s">
        <v>1512</v>
      </c>
      <c r="F2509" s="47">
        <v>90000000</v>
      </c>
      <c r="G2509" s="41"/>
      <c r="H2509" s="41"/>
      <c r="I2509" s="41"/>
    </row>
    <row r="2510" spans="1:9" ht="26.4" hidden="1">
      <c r="A2510" s="48" t="s">
        <v>157</v>
      </c>
      <c r="B2510" s="48" t="s">
        <v>3816</v>
      </c>
      <c r="C2510" s="48" t="s">
        <v>3734</v>
      </c>
      <c r="D2510" s="48" t="s">
        <v>3736</v>
      </c>
      <c r="E2510" s="51" t="s">
        <v>1513</v>
      </c>
      <c r="F2510" s="47">
        <v>70000000</v>
      </c>
      <c r="G2510" s="41"/>
      <c r="H2510" s="41"/>
      <c r="I2510" s="41"/>
    </row>
    <row r="2511" spans="1:9" ht="13.2" hidden="1">
      <c r="A2511" s="48" t="s">
        <v>157</v>
      </c>
      <c r="B2511" s="48" t="s">
        <v>3816</v>
      </c>
      <c r="C2511" s="48" t="s">
        <v>3734</v>
      </c>
      <c r="D2511" s="48" t="s">
        <v>3729</v>
      </c>
      <c r="E2511" s="45" t="s">
        <v>1514</v>
      </c>
      <c r="F2511" s="47">
        <v>120000000</v>
      </c>
      <c r="G2511" s="41"/>
      <c r="H2511" s="41"/>
      <c r="I2511" s="41"/>
    </row>
    <row r="2512" spans="1:9" ht="13.2" hidden="1">
      <c r="A2512" s="48" t="s">
        <v>157</v>
      </c>
      <c r="B2512" s="48" t="s">
        <v>3816</v>
      </c>
      <c r="C2512" s="48" t="s">
        <v>3734</v>
      </c>
      <c r="D2512" s="48" t="s">
        <v>3753</v>
      </c>
      <c r="E2512" s="45" t="s">
        <v>1515</v>
      </c>
      <c r="F2512" s="47">
        <v>50000000</v>
      </c>
      <c r="G2512" s="41"/>
      <c r="H2512" s="41"/>
      <c r="I2512" s="41"/>
    </row>
    <row r="2513" spans="1:9" ht="26.4" hidden="1">
      <c r="A2513" s="48" t="s">
        <v>157</v>
      </c>
      <c r="B2513" s="48" t="s">
        <v>3816</v>
      </c>
      <c r="C2513" s="48" t="s">
        <v>3734</v>
      </c>
      <c r="D2513" s="48" t="s">
        <v>3754</v>
      </c>
      <c r="E2513" s="45" t="s">
        <v>1516</v>
      </c>
      <c r="F2513" s="47">
        <v>200000000</v>
      </c>
      <c r="G2513" s="41"/>
      <c r="H2513" s="41"/>
      <c r="I2513" s="41"/>
    </row>
    <row r="2514" spans="1:9" ht="26.4" hidden="1">
      <c r="A2514" s="48" t="s">
        <v>157</v>
      </c>
      <c r="B2514" s="48" t="s">
        <v>3816</v>
      </c>
      <c r="C2514" s="48" t="s">
        <v>3734</v>
      </c>
      <c r="D2514" s="48" t="s">
        <v>3738</v>
      </c>
      <c r="E2514" s="45" t="s">
        <v>1517</v>
      </c>
      <c r="F2514" s="47">
        <v>200000000</v>
      </c>
      <c r="G2514" s="41"/>
      <c r="H2514" s="41"/>
      <c r="I2514" s="41"/>
    </row>
    <row r="2515" spans="1:9" ht="26.4" hidden="1">
      <c r="A2515" s="48" t="s">
        <v>157</v>
      </c>
      <c r="B2515" s="48" t="s">
        <v>3816</v>
      </c>
      <c r="C2515" s="48" t="s">
        <v>3734</v>
      </c>
      <c r="D2515" s="48" t="s">
        <v>3756</v>
      </c>
      <c r="E2515" s="45" t="s">
        <v>1518</v>
      </c>
      <c r="F2515" s="47">
        <v>80000000</v>
      </c>
      <c r="G2515" s="41"/>
      <c r="H2515" s="41"/>
      <c r="I2515" s="41"/>
    </row>
    <row r="2516" spans="1:9" ht="26.4" hidden="1">
      <c r="A2516" s="48" t="s">
        <v>157</v>
      </c>
      <c r="B2516" s="48" t="s">
        <v>3816</v>
      </c>
      <c r="C2516" s="48" t="s">
        <v>3754</v>
      </c>
      <c r="D2516" s="45"/>
      <c r="E2516" s="49" t="s">
        <v>1519</v>
      </c>
      <c r="F2516" s="47">
        <v>1497945000</v>
      </c>
      <c r="G2516" s="41"/>
      <c r="H2516" s="41"/>
      <c r="I2516" s="41"/>
    </row>
    <row r="2517" spans="1:9" ht="26.4" hidden="1">
      <c r="A2517" s="48" t="s">
        <v>157</v>
      </c>
      <c r="B2517" s="48" t="s">
        <v>3816</v>
      </c>
      <c r="C2517" s="48" t="s">
        <v>3754</v>
      </c>
      <c r="D2517" s="48" t="s">
        <v>3727</v>
      </c>
      <c r="E2517" s="51" t="s">
        <v>1520</v>
      </c>
      <c r="F2517" s="47">
        <v>90000000</v>
      </c>
      <c r="G2517" s="41"/>
      <c r="H2517" s="41"/>
      <c r="I2517" s="41"/>
    </row>
    <row r="2518" spans="1:9" ht="13.2" hidden="1">
      <c r="A2518" s="48" t="s">
        <v>157</v>
      </c>
      <c r="B2518" s="48" t="s">
        <v>3816</v>
      </c>
      <c r="C2518" s="48" t="s">
        <v>3754</v>
      </c>
      <c r="D2518" s="48" t="s">
        <v>3744</v>
      </c>
      <c r="E2518" s="45" t="s">
        <v>1521</v>
      </c>
      <c r="F2518" s="47">
        <v>66000000</v>
      </c>
      <c r="G2518" s="41"/>
      <c r="H2518" s="41"/>
      <c r="I2518" s="41"/>
    </row>
    <row r="2519" spans="1:9" ht="26.4" hidden="1">
      <c r="A2519" s="48" t="s">
        <v>157</v>
      </c>
      <c r="B2519" s="48" t="s">
        <v>3816</v>
      </c>
      <c r="C2519" s="48" t="s">
        <v>3754</v>
      </c>
      <c r="D2519" s="48" t="s">
        <v>3728</v>
      </c>
      <c r="E2519" s="45" t="s">
        <v>1522</v>
      </c>
      <c r="F2519" s="47">
        <v>40000000</v>
      </c>
      <c r="G2519" s="41"/>
      <c r="H2519" s="41"/>
      <c r="I2519" s="41"/>
    </row>
    <row r="2520" spans="1:9" ht="26.4" hidden="1">
      <c r="A2520" s="48" t="s">
        <v>157</v>
      </c>
      <c r="B2520" s="48" t="s">
        <v>3816</v>
      </c>
      <c r="C2520" s="48" t="s">
        <v>3754</v>
      </c>
      <c r="D2520" s="48" t="s">
        <v>3735</v>
      </c>
      <c r="E2520" s="45" t="s">
        <v>1523</v>
      </c>
      <c r="F2520" s="47">
        <v>50000000</v>
      </c>
      <c r="G2520" s="41"/>
      <c r="H2520" s="41"/>
      <c r="I2520" s="41"/>
    </row>
    <row r="2521" spans="1:9" ht="26.4" hidden="1">
      <c r="A2521" s="48" t="s">
        <v>157</v>
      </c>
      <c r="B2521" s="48" t="s">
        <v>3816</v>
      </c>
      <c r="C2521" s="48" t="s">
        <v>3754</v>
      </c>
      <c r="D2521" s="48" t="s">
        <v>3736</v>
      </c>
      <c r="E2521" s="45" t="s">
        <v>1524</v>
      </c>
      <c r="F2521" s="47">
        <v>35000000</v>
      </c>
      <c r="G2521" s="41"/>
      <c r="H2521" s="41"/>
      <c r="I2521" s="41"/>
    </row>
    <row r="2522" spans="1:9" ht="26.4" hidden="1">
      <c r="A2522" s="48" t="s">
        <v>157</v>
      </c>
      <c r="B2522" s="48" t="s">
        <v>3816</v>
      </c>
      <c r="C2522" s="48" t="s">
        <v>3754</v>
      </c>
      <c r="D2522" s="48" t="s">
        <v>3729</v>
      </c>
      <c r="E2522" s="45" t="s">
        <v>1525</v>
      </c>
      <c r="F2522" s="47">
        <v>40000000</v>
      </c>
      <c r="G2522" s="41"/>
      <c r="H2522" s="41"/>
      <c r="I2522" s="41"/>
    </row>
    <row r="2523" spans="1:9" ht="26.4" hidden="1">
      <c r="A2523" s="48" t="s">
        <v>157</v>
      </c>
      <c r="B2523" s="48" t="s">
        <v>3816</v>
      </c>
      <c r="C2523" s="48" t="s">
        <v>3754</v>
      </c>
      <c r="D2523" s="48" t="s">
        <v>3730</v>
      </c>
      <c r="E2523" s="45" t="s">
        <v>1526</v>
      </c>
      <c r="F2523" s="47">
        <v>96945000</v>
      </c>
      <c r="G2523" s="41"/>
      <c r="H2523" s="41"/>
      <c r="I2523" s="41"/>
    </row>
    <row r="2524" spans="1:9" ht="13.2" hidden="1">
      <c r="A2524" s="48" t="s">
        <v>157</v>
      </c>
      <c r="B2524" s="48" t="s">
        <v>3816</v>
      </c>
      <c r="C2524" s="48" t="s">
        <v>3754</v>
      </c>
      <c r="D2524" s="48" t="s">
        <v>3731</v>
      </c>
      <c r="E2524" s="45" t="s">
        <v>1527</v>
      </c>
      <c r="F2524" s="47">
        <v>100000000</v>
      </c>
      <c r="G2524" s="41"/>
      <c r="H2524" s="41"/>
      <c r="I2524" s="41"/>
    </row>
    <row r="2525" spans="1:9" ht="26.4" hidden="1">
      <c r="A2525" s="48" t="s">
        <v>157</v>
      </c>
      <c r="B2525" s="48" t="s">
        <v>3816</v>
      </c>
      <c r="C2525" s="48" t="s">
        <v>3754</v>
      </c>
      <c r="D2525" s="48" t="s">
        <v>3753</v>
      </c>
      <c r="E2525" s="45" t="s">
        <v>1528</v>
      </c>
      <c r="F2525" s="47">
        <v>200000000</v>
      </c>
      <c r="G2525" s="41"/>
      <c r="H2525" s="41"/>
      <c r="I2525" s="41"/>
    </row>
    <row r="2526" spans="1:9" ht="39.6" hidden="1">
      <c r="A2526" s="48" t="s">
        <v>157</v>
      </c>
      <c r="B2526" s="48" t="s">
        <v>3816</v>
      </c>
      <c r="C2526" s="48" t="s">
        <v>3754</v>
      </c>
      <c r="D2526" s="48" t="s">
        <v>3807</v>
      </c>
      <c r="E2526" s="51" t="s">
        <v>1529</v>
      </c>
      <c r="F2526" s="47">
        <v>100000000</v>
      </c>
      <c r="G2526" s="41"/>
      <c r="H2526" s="41"/>
      <c r="I2526" s="41"/>
    </row>
    <row r="2527" spans="1:9" ht="26.4" hidden="1">
      <c r="A2527" s="48" t="s">
        <v>157</v>
      </c>
      <c r="B2527" s="48" t="s">
        <v>3816</v>
      </c>
      <c r="C2527" s="48" t="s">
        <v>3754</v>
      </c>
      <c r="D2527" s="48" t="s">
        <v>3739</v>
      </c>
      <c r="E2527" s="45" t="s">
        <v>1530</v>
      </c>
      <c r="F2527" s="47">
        <v>200000000</v>
      </c>
      <c r="G2527" s="41"/>
      <c r="H2527" s="41"/>
      <c r="I2527" s="41"/>
    </row>
    <row r="2528" spans="1:9" ht="13.2" hidden="1">
      <c r="A2528" s="48" t="s">
        <v>157</v>
      </c>
      <c r="B2528" s="48" t="s">
        <v>3816</v>
      </c>
      <c r="C2528" s="48" t="s">
        <v>3754</v>
      </c>
      <c r="D2528" s="48" t="s">
        <v>3808</v>
      </c>
      <c r="E2528" s="45" t="s">
        <v>1531</v>
      </c>
      <c r="F2528" s="47">
        <v>100000000</v>
      </c>
      <c r="G2528" s="41"/>
      <c r="H2528" s="41"/>
      <c r="I2528" s="41"/>
    </row>
    <row r="2529" spans="1:9" ht="26.4" hidden="1">
      <c r="A2529" s="48" t="s">
        <v>157</v>
      </c>
      <c r="B2529" s="48" t="s">
        <v>3816</v>
      </c>
      <c r="C2529" s="48" t="s">
        <v>3754</v>
      </c>
      <c r="D2529" s="48" t="s">
        <v>3740</v>
      </c>
      <c r="E2529" s="51" t="s">
        <v>1532</v>
      </c>
      <c r="F2529" s="47">
        <v>180000000</v>
      </c>
      <c r="G2529" s="41"/>
      <c r="H2529" s="41"/>
      <c r="I2529" s="41"/>
    </row>
    <row r="2530" spans="1:9" ht="26.4" hidden="1">
      <c r="A2530" s="48" t="s">
        <v>157</v>
      </c>
      <c r="B2530" s="48" t="s">
        <v>3816</v>
      </c>
      <c r="C2530" s="48" t="s">
        <v>3754</v>
      </c>
      <c r="D2530" s="48" t="s">
        <v>3757</v>
      </c>
      <c r="E2530" s="45" t="s">
        <v>1533</v>
      </c>
      <c r="F2530" s="47">
        <v>200000000</v>
      </c>
      <c r="G2530" s="41"/>
      <c r="H2530" s="41"/>
      <c r="I2530" s="41"/>
    </row>
    <row r="2531" spans="1:9" ht="13.2" hidden="1">
      <c r="A2531" s="48" t="s">
        <v>157</v>
      </c>
      <c r="B2531" s="48" t="s">
        <v>3883</v>
      </c>
      <c r="C2531" s="45"/>
      <c r="D2531" s="45"/>
      <c r="E2531" s="46" t="s">
        <v>136</v>
      </c>
      <c r="F2531" s="47">
        <v>45360000</v>
      </c>
      <c r="G2531" s="41"/>
      <c r="H2531" s="41"/>
      <c r="I2531" s="41"/>
    </row>
    <row r="2532" spans="1:9" ht="26.4" hidden="1">
      <c r="A2532" s="48" t="s">
        <v>157</v>
      </c>
      <c r="B2532" s="48" t="s">
        <v>3883</v>
      </c>
      <c r="C2532" s="48" t="s">
        <v>3745</v>
      </c>
      <c r="D2532" s="45"/>
      <c r="E2532" s="49" t="s">
        <v>1534</v>
      </c>
      <c r="F2532" s="47">
        <v>10000000</v>
      </c>
      <c r="G2532" s="41"/>
      <c r="H2532" s="41"/>
      <c r="I2532" s="41"/>
    </row>
    <row r="2533" spans="1:9" ht="13.2" hidden="1">
      <c r="A2533" s="48" t="s">
        <v>157</v>
      </c>
      <c r="B2533" s="48" t="s">
        <v>3883</v>
      </c>
      <c r="C2533" s="48" t="s">
        <v>3745</v>
      </c>
      <c r="D2533" s="48" t="s">
        <v>3735</v>
      </c>
      <c r="E2533" s="45" t="s">
        <v>1535</v>
      </c>
      <c r="F2533" s="47">
        <v>10000000</v>
      </c>
      <c r="G2533" s="41"/>
      <c r="H2533" s="41"/>
      <c r="I2533" s="41"/>
    </row>
    <row r="2534" spans="1:9" ht="26.4" hidden="1">
      <c r="A2534" s="48" t="s">
        <v>157</v>
      </c>
      <c r="B2534" s="48" t="s">
        <v>3883</v>
      </c>
      <c r="C2534" s="48" t="s">
        <v>3733</v>
      </c>
      <c r="D2534" s="45"/>
      <c r="E2534" s="49" t="s">
        <v>1536</v>
      </c>
      <c r="F2534" s="47">
        <v>10000000</v>
      </c>
      <c r="G2534" s="41"/>
      <c r="H2534" s="41"/>
      <c r="I2534" s="41"/>
    </row>
    <row r="2535" spans="1:9" ht="13.2" hidden="1">
      <c r="A2535" s="48" t="s">
        <v>157</v>
      </c>
      <c r="B2535" s="48" t="s">
        <v>3883</v>
      </c>
      <c r="C2535" s="48" t="s">
        <v>3733</v>
      </c>
      <c r="D2535" s="48" t="s">
        <v>3727</v>
      </c>
      <c r="E2535" s="45" t="s">
        <v>1537</v>
      </c>
      <c r="F2535" s="47">
        <v>5000000</v>
      </c>
      <c r="G2535" s="41"/>
      <c r="H2535" s="41"/>
      <c r="I2535" s="41"/>
    </row>
    <row r="2536" spans="1:9" ht="26.4" hidden="1">
      <c r="A2536" s="48" t="s">
        <v>157</v>
      </c>
      <c r="B2536" s="48" t="s">
        <v>3883</v>
      </c>
      <c r="C2536" s="48" t="s">
        <v>3733</v>
      </c>
      <c r="D2536" s="48" t="s">
        <v>3745</v>
      </c>
      <c r="E2536" s="45" t="s">
        <v>1538</v>
      </c>
      <c r="F2536" s="47">
        <v>5000000</v>
      </c>
      <c r="G2536" s="41"/>
      <c r="H2536" s="41"/>
      <c r="I2536" s="41"/>
    </row>
    <row r="2537" spans="1:9" ht="26.4" hidden="1">
      <c r="A2537" s="48" t="s">
        <v>157</v>
      </c>
      <c r="B2537" s="48" t="s">
        <v>3883</v>
      </c>
      <c r="C2537" s="48" t="s">
        <v>3734</v>
      </c>
      <c r="D2537" s="45"/>
      <c r="E2537" s="49" t="s">
        <v>1510</v>
      </c>
      <c r="F2537" s="47">
        <v>25360000</v>
      </c>
      <c r="G2537" s="41"/>
      <c r="H2537" s="41"/>
      <c r="I2537" s="41"/>
    </row>
    <row r="2538" spans="1:9" ht="13.2" hidden="1">
      <c r="A2538" s="48" t="s">
        <v>157</v>
      </c>
      <c r="B2538" s="48" t="s">
        <v>3883</v>
      </c>
      <c r="C2538" s="48" t="s">
        <v>3734</v>
      </c>
      <c r="D2538" s="48" t="s">
        <v>3743</v>
      </c>
      <c r="E2538" s="45" t="s">
        <v>1539</v>
      </c>
      <c r="F2538" s="47">
        <v>5000000</v>
      </c>
      <c r="G2538" s="41"/>
      <c r="H2538" s="41"/>
      <c r="I2538" s="41"/>
    </row>
    <row r="2539" spans="1:9" ht="26.4" hidden="1">
      <c r="A2539" s="48" t="s">
        <v>157</v>
      </c>
      <c r="B2539" s="48" t="s">
        <v>3883</v>
      </c>
      <c r="C2539" s="48" t="s">
        <v>3734</v>
      </c>
      <c r="D2539" s="48" t="s">
        <v>3728</v>
      </c>
      <c r="E2539" s="45" t="s">
        <v>1540</v>
      </c>
      <c r="F2539" s="47">
        <v>5000000</v>
      </c>
      <c r="G2539" s="41"/>
      <c r="H2539" s="41"/>
      <c r="I2539" s="41"/>
    </row>
    <row r="2540" spans="1:9" ht="26.4" hidden="1">
      <c r="A2540" s="48" t="s">
        <v>157</v>
      </c>
      <c r="B2540" s="48" t="s">
        <v>3883</v>
      </c>
      <c r="C2540" s="48" t="s">
        <v>3734</v>
      </c>
      <c r="D2540" s="48" t="s">
        <v>3736</v>
      </c>
      <c r="E2540" s="45" t="s">
        <v>1541</v>
      </c>
      <c r="F2540" s="47">
        <v>3140000</v>
      </c>
      <c r="G2540" s="41"/>
      <c r="H2540" s="41"/>
      <c r="I2540" s="41"/>
    </row>
    <row r="2541" spans="1:9" ht="13.2" hidden="1">
      <c r="A2541" s="48" t="s">
        <v>157</v>
      </c>
      <c r="B2541" s="48" t="s">
        <v>3883</v>
      </c>
      <c r="C2541" s="48" t="s">
        <v>3734</v>
      </c>
      <c r="D2541" s="48" t="s">
        <v>3732</v>
      </c>
      <c r="E2541" s="45" t="s">
        <v>1542</v>
      </c>
      <c r="F2541" s="47">
        <v>12220000</v>
      </c>
      <c r="G2541" s="41"/>
      <c r="H2541" s="41"/>
      <c r="I2541" s="41"/>
    </row>
    <row r="2542" spans="1:9" ht="13.2" hidden="1">
      <c r="A2542" s="48" t="s">
        <v>157</v>
      </c>
      <c r="B2542" s="48" t="s">
        <v>3872</v>
      </c>
      <c r="C2542" s="45"/>
      <c r="D2542" s="45"/>
      <c r="E2542" s="46" t="s">
        <v>115</v>
      </c>
      <c r="F2542" s="47">
        <v>44118000</v>
      </c>
      <c r="G2542" s="41"/>
      <c r="H2542" s="41"/>
      <c r="I2542" s="41"/>
    </row>
    <row r="2543" spans="1:9" ht="26.4" hidden="1">
      <c r="A2543" s="48" t="s">
        <v>157</v>
      </c>
      <c r="B2543" s="48" t="s">
        <v>3872</v>
      </c>
      <c r="C2543" s="48" t="s">
        <v>3733</v>
      </c>
      <c r="D2543" s="45"/>
      <c r="E2543" s="49" t="s">
        <v>1536</v>
      </c>
      <c r="F2543" s="47">
        <v>6385500</v>
      </c>
      <c r="G2543" s="41"/>
      <c r="H2543" s="41"/>
      <c r="I2543" s="41"/>
    </row>
    <row r="2544" spans="1:9" ht="13.2" hidden="1">
      <c r="A2544" s="48" t="s">
        <v>157</v>
      </c>
      <c r="B2544" s="48" t="s">
        <v>3872</v>
      </c>
      <c r="C2544" s="48" t="s">
        <v>3733</v>
      </c>
      <c r="D2544" s="48" t="s">
        <v>3727</v>
      </c>
      <c r="E2544" s="45" t="s">
        <v>1537</v>
      </c>
      <c r="F2544" s="47">
        <v>6385500</v>
      </c>
      <c r="G2544" s="41"/>
      <c r="H2544" s="41"/>
      <c r="I2544" s="41"/>
    </row>
    <row r="2545" spans="1:9" ht="26.4" hidden="1">
      <c r="A2545" s="48" t="s">
        <v>157</v>
      </c>
      <c r="B2545" s="48" t="s">
        <v>3872</v>
      </c>
      <c r="C2545" s="48" t="s">
        <v>3734</v>
      </c>
      <c r="D2545" s="45"/>
      <c r="E2545" s="49" t="s">
        <v>1510</v>
      </c>
      <c r="F2545" s="47">
        <v>37732500</v>
      </c>
      <c r="G2545" s="41"/>
      <c r="H2545" s="41"/>
      <c r="I2545" s="41"/>
    </row>
    <row r="2546" spans="1:9" ht="13.2" hidden="1">
      <c r="A2546" s="48" t="s">
        <v>157</v>
      </c>
      <c r="B2546" s="48" t="s">
        <v>3872</v>
      </c>
      <c r="C2546" s="48" t="s">
        <v>3734</v>
      </c>
      <c r="D2546" s="48" t="s">
        <v>3743</v>
      </c>
      <c r="E2546" s="45" t="s">
        <v>1539</v>
      </c>
      <c r="F2546" s="47">
        <v>7215000</v>
      </c>
      <c r="G2546" s="41"/>
      <c r="H2546" s="41"/>
      <c r="I2546" s="41"/>
    </row>
    <row r="2547" spans="1:9" ht="26.4" hidden="1">
      <c r="A2547" s="48" t="s">
        <v>157</v>
      </c>
      <c r="B2547" s="48" t="s">
        <v>3872</v>
      </c>
      <c r="C2547" s="48" t="s">
        <v>3734</v>
      </c>
      <c r="D2547" s="48" t="s">
        <v>3728</v>
      </c>
      <c r="E2547" s="45" t="s">
        <v>1540</v>
      </c>
      <c r="F2547" s="47">
        <v>6520000</v>
      </c>
      <c r="G2547" s="41"/>
      <c r="H2547" s="41"/>
      <c r="I2547" s="41"/>
    </row>
    <row r="2548" spans="1:9" ht="13.2" hidden="1">
      <c r="A2548" s="48" t="s">
        <v>157</v>
      </c>
      <c r="B2548" s="48" t="s">
        <v>3872</v>
      </c>
      <c r="C2548" s="48" t="s">
        <v>3734</v>
      </c>
      <c r="D2548" s="48" t="s">
        <v>3805</v>
      </c>
      <c r="E2548" s="45" t="s">
        <v>1512</v>
      </c>
      <c r="F2548" s="47">
        <v>6840000</v>
      </c>
      <c r="G2548" s="41"/>
      <c r="H2548" s="41"/>
      <c r="I2548" s="41"/>
    </row>
    <row r="2549" spans="1:9" ht="26.4" hidden="1">
      <c r="A2549" s="48" t="s">
        <v>157</v>
      </c>
      <c r="B2549" s="48" t="s">
        <v>3872</v>
      </c>
      <c r="C2549" s="48" t="s">
        <v>3734</v>
      </c>
      <c r="D2549" s="48" t="s">
        <v>3736</v>
      </c>
      <c r="E2549" s="45" t="s">
        <v>1541</v>
      </c>
      <c r="F2549" s="47">
        <v>7370000</v>
      </c>
      <c r="G2549" s="41"/>
      <c r="H2549" s="41"/>
      <c r="I2549" s="41"/>
    </row>
    <row r="2550" spans="1:9" ht="13.2" hidden="1">
      <c r="A2550" s="48" t="s">
        <v>157</v>
      </c>
      <c r="B2550" s="48" t="s">
        <v>3872</v>
      </c>
      <c r="C2550" s="48" t="s">
        <v>3734</v>
      </c>
      <c r="D2550" s="48" t="s">
        <v>3806</v>
      </c>
      <c r="E2550" s="45" t="s">
        <v>1543</v>
      </c>
      <c r="F2550" s="47">
        <v>9787500</v>
      </c>
      <c r="G2550" s="41"/>
      <c r="H2550" s="41"/>
      <c r="I2550" s="41"/>
    </row>
    <row r="2551" spans="1:9" ht="13.2" hidden="1">
      <c r="A2551" s="48" t="s">
        <v>157</v>
      </c>
      <c r="B2551" s="48" t="s">
        <v>3873</v>
      </c>
      <c r="C2551" s="45"/>
      <c r="D2551" s="45"/>
      <c r="E2551" s="46" t="s">
        <v>116</v>
      </c>
      <c r="F2551" s="47">
        <v>31814000</v>
      </c>
      <c r="G2551" s="41"/>
      <c r="H2551" s="41"/>
      <c r="I2551" s="41"/>
    </row>
    <row r="2552" spans="1:9" ht="26.4" hidden="1">
      <c r="A2552" s="48" t="s">
        <v>157</v>
      </c>
      <c r="B2552" s="48" t="s">
        <v>3873</v>
      </c>
      <c r="C2552" s="48" t="s">
        <v>3733</v>
      </c>
      <c r="D2552" s="45"/>
      <c r="E2552" s="49" t="s">
        <v>1536</v>
      </c>
      <c r="F2552" s="47">
        <v>18704000</v>
      </c>
      <c r="G2552" s="41"/>
      <c r="H2552" s="41"/>
      <c r="I2552" s="41"/>
    </row>
    <row r="2553" spans="1:9" ht="13.2" hidden="1">
      <c r="A2553" s="48" t="s">
        <v>157</v>
      </c>
      <c r="B2553" s="48" t="s">
        <v>3873</v>
      </c>
      <c r="C2553" s="48" t="s">
        <v>3733</v>
      </c>
      <c r="D2553" s="48" t="s">
        <v>3727</v>
      </c>
      <c r="E2553" s="45" t="s">
        <v>1537</v>
      </c>
      <c r="F2553" s="47">
        <v>5000000</v>
      </c>
      <c r="G2553" s="41"/>
      <c r="H2553" s="41"/>
      <c r="I2553" s="41"/>
    </row>
    <row r="2554" spans="1:9" ht="26.4" hidden="1">
      <c r="A2554" s="48" t="s">
        <v>157</v>
      </c>
      <c r="B2554" s="48" t="s">
        <v>3873</v>
      </c>
      <c r="C2554" s="48" t="s">
        <v>3733</v>
      </c>
      <c r="D2554" s="48" t="s">
        <v>3745</v>
      </c>
      <c r="E2554" s="45" t="s">
        <v>1538</v>
      </c>
      <c r="F2554" s="47">
        <v>13704000</v>
      </c>
      <c r="G2554" s="41"/>
      <c r="H2554" s="41"/>
      <c r="I2554" s="41"/>
    </row>
    <row r="2555" spans="1:9" ht="26.4" hidden="1">
      <c r="A2555" s="48" t="s">
        <v>157</v>
      </c>
      <c r="B2555" s="48" t="s">
        <v>3873</v>
      </c>
      <c r="C2555" s="48" t="s">
        <v>3734</v>
      </c>
      <c r="D2555" s="45"/>
      <c r="E2555" s="49" t="s">
        <v>1510</v>
      </c>
      <c r="F2555" s="47">
        <v>13110000</v>
      </c>
      <c r="G2555" s="41"/>
      <c r="H2555" s="41"/>
      <c r="I2555" s="41"/>
    </row>
    <row r="2556" spans="1:9" ht="13.2" hidden="1">
      <c r="A2556" s="48" t="s">
        <v>157</v>
      </c>
      <c r="B2556" s="48" t="s">
        <v>3873</v>
      </c>
      <c r="C2556" s="48" t="s">
        <v>3734</v>
      </c>
      <c r="D2556" s="48" t="s">
        <v>3743</v>
      </c>
      <c r="E2556" s="45" t="s">
        <v>1539</v>
      </c>
      <c r="F2556" s="47">
        <v>9120000</v>
      </c>
      <c r="G2556" s="41"/>
      <c r="H2556" s="41"/>
      <c r="I2556" s="41"/>
    </row>
    <row r="2557" spans="1:9" ht="26.4" hidden="1">
      <c r="A2557" s="48" t="s">
        <v>157</v>
      </c>
      <c r="B2557" s="48" t="s">
        <v>3873</v>
      </c>
      <c r="C2557" s="48" t="s">
        <v>3734</v>
      </c>
      <c r="D2557" s="48" t="s">
        <v>3728</v>
      </c>
      <c r="E2557" s="45" t="s">
        <v>1540</v>
      </c>
      <c r="F2557" s="47">
        <v>3990000</v>
      </c>
      <c r="G2557" s="41"/>
      <c r="H2557" s="41"/>
      <c r="I2557" s="41"/>
    </row>
    <row r="2558" spans="1:9" ht="13.2" hidden="1">
      <c r="A2558" s="48" t="s">
        <v>157</v>
      </c>
      <c r="B2558" s="48" t="s">
        <v>3874</v>
      </c>
      <c r="C2558" s="45"/>
      <c r="D2558" s="45"/>
      <c r="E2558" s="46" t="s">
        <v>117</v>
      </c>
      <c r="F2558" s="47">
        <v>33137000</v>
      </c>
      <c r="G2558" s="41"/>
      <c r="H2558" s="41"/>
      <c r="I2558" s="41"/>
    </row>
    <row r="2559" spans="1:9" ht="26.4" hidden="1">
      <c r="A2559" s="48" t="s">
        <v>157</v>
      </c>
      <c r="B2559" s="48" t="s">
        <v>3874</v>
      </c>
      <c r="C2559" s="48" t="s">
        <v>3733</v>
      </c>
      <c r="D2559" s="45"/>
      <c r="E2559" s="49" t="s">
        <v>1536</v>
      </c>
      <c r="F2559" s="47">
        <v>18857000</v>
      </c>
      <c r="G2559" s="41"/>
      <c r="H2559" s="41"/>
      <c r="I2559" s="41"/>
    </row>
    <row r="2560" spans="1:9" ht="13.2" hidden="1">
      <c r="A2560" s="48" t="s">
        <v>157</v>
      </c>
      <c r="B2560" s="48" t="s">
        <v>3874</v>
      </c>
      <c r="C2560" s="48" t="s">
        <v>3733</v>
      </c>
      <c r="D2560" s="48" t="s">
        <v>3727</v>
      </c>
      <c r="E2560" s="45" t="s">
        <v>1537</v>
      </c>
      <c r="F2560" s="47">
        <v>7095000</v>
      </c>
      <c r="G2560" s="41"/>
      <c r="H2560" s="41"/>
      <c r="I2560" s="41"/>
    </row>
    <row r="2561" spans="1:9" ht="26.4" hidden="1">
      <c r="A2561" s="48" t="s">
        <v>157</v>
      </c>
      <c r="B2561" s="48" t="s">
        <v>3874</v>
      </c>
      <c r="C2561" s="48" t="s">
        <v>3733</v>
      </c>
      <c r="D2561" s="48" t="s">
        <v>3745</v>
      </c>
      <c r="E2561" s="45" t="s">
        <v>1538</v>
      </c>
      <c r="F2561" s="47">
        <v>11762000</v>
      </c>
      <c r="G2561" s="41"/>
      <c r="H2561" s="41"/>
      <c r="I2561" s="41"/>
    </row>
    <row r="2562" spans="1:9" ht="26.4" hidden="1">
      <c r="A2562" s="48" t="s">
        <v>157</v>
      </c>
      <c r="B2562" s="48" t="s">
        <v>3874</v>
      </c>
      <c r="C2562" s="48" t="s">
        <v>3734</v>
      </c>
      <c r="D2562" s="45"/>
      <c r="E2562" s="49" t="s">
        <v>1510</v>
      </c>
      <c r="F2562" s="47">
        <v>14280000</v>
      </c>
      <c r="G2562" s="41"/>
      <c r="H2562" s="41"/>
      <c r="I2562" s="41"/>
    </row>
    <row r="2563" spans="1:9" ht="13.2" hidden="1">
      <c r="A2563" s="48" t="s">
        <v>157</v>
      </c>
      <c r="B2563" s="48" t="s">
        <v>3874</v>
      </c>
      <c r="C2563" s="48" t="s">
        <v>3734</v>
      </c>
      <c r="D2563" s="48" t="s">
        <v>3743</v>
      </c>
      <c r="E2563" s="45" t="s">
        <v>1539</v>
      </c>
      <c r="F2563" s="47">
        <v>7620000</v>
      </c>
      <c r="G2563" s="41"/>
      <c r="H2563" s="41"/>
      <c r="I2563" s="41"/>
    </row>
    <row r="2564" spans="1:9" ht="26.4" hidden="1">
      <c r="A2564" s="48" t="s">
        <v>157</v>
      </c>
      <c r="B2564" s="48" t="s">
        <v>3874</v>
      </c>
      <c r="C2564" s="48" t="s">
        <v>3734</v>
      </c>
      <c r="D2564" s="48" t="s">
        <v>3728</v>
      </c>
      <c r="E2564" s="45" t="s">
        <v>1540</v>
      </c>
      <c r="F2564" s="47">
        <v>6660000</v>
      </c>
      <c r="G2564" s="41"/>
      <c r="H2564" s="41"/>
      <c r="I2564" s="41"/>
    </row>
    <row r="2565" spans="1:9" ht="13.2" hidden="1">
      <c r="A2565" s="48" t="s">
        <v>157</v>
      </c>
      <c r="B2565" s="48" t="s">
        <v>3875</v>
      </c>
      <c r="C2565" s="45"/>
      <c r="D2565" s="45"/>
      <c r="E2565" s="46" t="s">
        <v>118</v>
      </c>
      <c r="F2565" s="47">
        <v>35000000</v>
      </c>
      <c r="G2565" s="41"/>
      <c r="H2565" s="41"/>
      <c r="I2565" s="41"/>
    </row>
    <row r="2566" spans="1:9" ht="26.4" hidden="1">
      <c r="A2566" s="48" t="s">
        <v>157</v>
      </c>
      <c r="B2566" s="48" t="s">
        <v>3875</v>
      </c>
      <c r="C2566" s="48" t="s">
        <v>3733</v>
      </c>
      <c r="D2566" s="45"/>
      <c r="E2566" s="49" t="s">
        <v>1536</v>
      </c>
      <c r="F2566" s="47">
        <v>23000000</v>
      </c>
      <c r="G2566" s="41"/>
      <c r="H2566" s="41"/>
      <c r="I2566" s="41"/>
    </row>
    <row r="2567" spans="1:9" ht="13.2" hidden="1">
      <c r="A2567" s="48" t="s">
        <v>157</v>
      </c>
      <c r="B2567" s="48" t="s">
        <v>3875</v>
      </c>
      <c r="C2567" s="48" t="s">
        <v>3733</v>
      </c>
      <c r="D2567" s="48" t="s">
        <v>3727</v>
      </c>
      <c r="E2567" s="45" t="s">
        <v>1537</v>
      </c>
      <c r="F2567" s="47">
        <v>3000000</v>
      </c>
      <c r="G2567" s="41"/>
      <c r="H2567" s="41"/>
      <c r="I2567" s="41"/>
    </row>
    <row r="2568" spans="1:9" ht="26.4" hidden="1">
      <c r="A2568" s="48" t="s">
        <v>157</v>
      </c>
      <c r="B2568" s="48" t="s">
        <v>3875</v>
      </c>
      <c r="C2568" s="48" t="s">
        <v>3733</v>
      </c>
      <c r="D2568" s="48" t="s">
        <v>3745</v>
      </c>
      <c r="E2568" s="45" t="s">
        <v>1538</v>
      </c>
      <c r="F2568" s="47">
        <v>20000000</v>
      </c>
      <c r="G2568" s="41"/>
      <c r="H2568" s="41"/>
      <c r="I2568" s="41"/>
    </row>
    <row r="2569" spans="1:9" ht="26.4" hidden="1">
      <c r="A2569" s="48" t="s">
        <v>157</v>
      </c>
      <c r="B2569" s="48" t="s">
        <v>3875</v>
      </c>
      <c r="C2569" s="48" t="s">
        <v>3734</v>
      </c>
      <c r="D2569" s="45"/>
      <c r="E2569" s="49" t="s">
        <v>1510</v>
      </c>
      <c r="F2569" s="47">
        <v>12000000</v>
      </c>
      <c r="G2569" s="41"/>
      <c r="H2569" s="41"/>
      <c r="I2569" s="41"/>
    </row>
    <row r="2570" spans="1:9" ht="26.4" hidden="1">
      <c r="A2570" s="48" t="s">
        <v>157</v>
      </c>
      <c r="B2570" s="48" t="s">
        <v>3875</v>
      </c>
      <c r="C2570" s="48" t="s">
        <v>3734</v>
      </c>
      <c r="D2570" s="48" t="s">
        <v>3728</v>
      </c>
      <c r="E2570" s="45" t="s">
        <v>1540</v>
      </c>
      <c r="F2570" s="47">
        <v>8000000</v>
      </c>
      <c r="G2570" s="41"/>
      <c r="H2570" s="41"/>
      <c r="I2570" s="41"/>
    </row>
    <row r="2571" spans="1:9" ht="26.4" hidden="1">
      <c r="A2571" s="48" t="s">
        <v>157</v>
      </c>
      <c r="B2571" s="48" t="s">
        <v>3875</v>
      </c>
      <c r="C2571" s="48" t="s">
        <v>3734</v>
      </c>
      <c r="D2571" s="48" t="s">
        <v>3736</v>
      </c>
      <c r="E2571" s="45" t="s">
        <v>1541</v>
      </c>
      <c r="F2571" s="47">
        <v>4000000</v>
      </c>
      <c r="G2571" s="41"/>
      <c r="H2571" s="41"/>
      <c r="I2571" s="41"/>
    </row>
    <row r="2572" spans="1:9" ht="13.2" hidden="1">
      <c r="A2572" s="48" t="s">
        <v>157</v>
      </c>
      <c r="B2572" s="48" t="s">
        <v>3817</v>
      </c>
      <c r="C2572" s="45"/>
      <c r="D2572" s="45"/>
      <c r="E2572" s="46" t="s">
        <v>81</v>
      </c>
      <c r="F2572" s="47">
        <v>1641335000</v>
      </c>
      <c r="G2572" s="41"/>
      <c r="H2572" s="41"/>
      <c r="I2572" s="41"/>
    </row>
    <row r="2573" spans="1:9" ht="26.4" hidden="1">
      <c r="A2573" s="48" t="s">
        <v>157</v>
      </c>
      <c r="B2573" s="48" t="s">
        <v>3817</v>
      </c>
      <c r="C2573" s="48" t="s">
        <v>3745</v>
      </c>
      <c r="D2573" s="45"/>
      <c r="E2573" s="49" t="s">
        <v>1534</v>
      </c>
      <c r="F2573" s="47">
        <v>52960000</v>
      </c>
      <c r="G2573" s="41"/>
      <c r="H2573" s="41"/>
      <c r="I2573" s="41"/>
    </row>
    <row r="2574" spans="1:9" ht="26.4" hidden="1">
      <c r="A2574" s="48" t="s">
        <v>157</v>
      </c>
      <c r="B2574" s="48" t="s">
        <v>3817</v>
      </c>
      <c r="C2574" s="48" t="s">
        <v>3745</v>
      </c>
      <c r="D2574" s="48" t="s">
        <v>3726</v>
      </c>
      <c r="E2574" s="45" t="s">
        <v>1544</v>
      </c>
      <c r="F2574" s="47">
        <v>42960000</v>
      </c>
      <c r="G2574" s="41"/>
      <c r="H2574" s="41"/>
      <c r="I2574" s="41"/>
    </row>
    <row r="2575" spans="1:9" ht="13.2" hidden="1">
      <c r="A2575" s="48" t="s">
        <v>157</v>
      </c>
      <c r="B2575" s="48" t="s">
        <v>3817</v>
      </c>
      <c r="C2575" s="48" t="s">
        <v>3745</v>
      </c>
      <c r="D2575" s="48" t="s">
        <v>3728</v>
      </c>
      <c r="E2575" s="45" t="s">
        <v>1545</v>
      </c>
      <c r="F2575" s="47">
        <v>10000000</v>
      </c>
      <c r="G2575" s="41"/>
      <c r="H2575" s="41"/>
      <c r="I2575" s="41"/>
    </row>
    <row r="2576" spans="1:9" ht="26.4" hidden="1">
      <c r="A2576" s="48" t="s">
        <v>157</v>
      </c>
      <c r="B2576" s="48" t="s">
        <v>3817</v>
      </c>
      <c r="C2576" s="48" t="s">
        <v>3733</v>
      </c>
      <c r="D2576" s="45"/>
      <c r="E2576" s="49" t="s">
        <v>1536</v>
      </c>
      <c r="F2576" s="47">
        <v>1533720000</v>
      </c>
      <c r="G2576" s="41"/>
      <c r="H2576" s="41"/>
      <c r="I2576" s="41"/>
    </row>
    <row r="2577" spans="1:9" ht="13.2" hidden="1">
      <c r="A2577" s="48" t="s">
        <v>157</v>
      </c>
      <c r="B2577" s="48" t="s">
        <v>3817</v>
      </c>
      <c r="C2577" s="48" t="s">
        <v>3733</v>
      </c>
      <c r="D2577" s="48" t="s">
        <v>3727</v>
      </c>
      <c r="E2577" s="45" t="s">
        <v>1537</v>
      </c>
      <c r="F2577" s="47">
        <v>11290000</v>
      </c>
      <c r="G2577" s="41"/>
      <c r="H2577" s="41"/>
      <c r="I2577" s="41"/>
    </row>
    <row r="2578" spans="1:9" ht="26.4" hidden="1">
      <c r="A2578" s="48" t="s">
        <v>157</v>
      </c>
      <c r="B2578" s="48" t="s">
        <v>3817</v>
      </c>
      <c r="C2578" s="48" t="s">
        <v>3733</v>
      </c>
      <c r="D2578" s="48" t="s">
        <v>3745</v>
      </c>
      <c r="E2578" s="45" t="s">
        <v>1538</v>
      </c>
      <c r="F2578" s="47">
        <v>38000000</v>
      </c>
      <c r="G2578" s="41"/>
      <c r="H2578" s="41"/>
      <c r="I2578" s="41"/>
    </row>
    <row r="2579" spans="1:9" ht="13.2" hidden="1">
      <c r="A2579" s="48" t="s">
        <v>157</v>
      </c>
      <c r="B2579" s="48" t="s">
        <v>3817</v>
      </c>
      <c r="C2579" s="48" t="s">
        <v>3733</v>
      </c>
      <c r="D2579" s="48" t="s">
        <v>3752</v>
      </c>
      <c r="E2579" s="45" t="s">
        <v>1546</v>
      </c>
      <c r="F2579" s="47">
        <v>9430000</v>
      </c>
      <c r="G2579" s="41"/>
      <c r="H2579" s="41"/>
      <c r="I2579" s="41"/>
    </row>
    <row r="2580" spans="1:9" ht="26.4" hidden="1">
      <c r="A2580" s="48" t="s">
        <v>157</v>
      </c>
      <c r="B2580" s="48" t="s">
        <v>3817</v>
      </c>
      <c r="C2580" s="48" t="s">
        <v>3733</v>
      </c>
      <c r="D2580" s="48" t="s">
        <v>3765</v>
      </c>
      <c r="E2580" s="45" t="s">
        <v>1547</v>
      </c>
      <c r="F2580" s="47">
        <v>725000000</v>
      </c>
      <c r="G2580" s="41"/>
      <c r="H2580" s="41"/>
      <c r="I2580" s="41"/>
    </row>
    <row r="2581" spans="1:9" ht="26.4" hidden="1">
      <c r="A2581" s="48" t="s">
        <v>157</v>
      </c>
      <c r="B2581" s="48" t="s">
        <v>3817</v>
      </c>
      <c r="C2581" s="48" t="s">
        <v>3733</v>
      </c>
      <c r="D2581" s="48" t="s">
        <v>3766</v>
      </c>
      <c r="E2581" s="45" t="s">
        <v>1548</v>
      </c>
      <c r="F2581" s="47">
        <v>200000000</v>
      </c>
      <c r="G2581" s="41"/>
      <c r="H2581" s="41"/>
      <c r="I2581" s="41"/>
    </row>
    <row r="2582" spans="1:9" ht="26.4" hidden="1">
      <c r="A2582" s="48" t="s">
        <v>157</v>
      </c>
      <c r="B2582" s="48" t="s">
        <v>3817</v>
      </c>
      <c r="C2582" s="48" t="s">
        <v>3733</v>
      </c>
      <c r="D2582" s="48" t="s">
        <v>3767</v>
      </c>
      <c r="E2582" s="45" t="s">
        <v>1549</v>
      </c>
      <c r="F2582" s="47">
        <v>550000000</v>
      </c>
      <c r="G2582" s="41"/>
      <c r="H2582" s="41"/>
      <c r="I2582" s="41"/>
    </row>
    <row r="2583" spans="1:9" ht="26.4" hidden="1">
      <c r="A2583" s="48" t="s">
        <v>157</v>
      </c>
      <c r="B2583" s="48" t="s">
        <v>3817</v>
      </c>
      <c r="C2583" s="48" t="s">
        <v>3734</v>
      </c>
      <c r="D2583" s="45"/>
      <c r="E2583" s="49" t="s">
        <v>1510</v>
      </c>
      <c r="F2583" s="47">
        <v>28195000</v>
      </c>
      <c r="G2583" s="41"/>
      <c r="H2583" s="41"/>
      <c r="I2583" s="41"/>
    </row>
    <row r="2584" spans="1:9" ht="13.2" hidden="1">
      <c r="A2584" s="48" t="s">
        <v>157</v>
      </c>
      <c r="B2584" s="48" t="s">
        <v>3817</v>
      </c>
      <c r="C2584" s="48" t="s">
        <v>3734</v>
      </c>
      <c r="D2584" s="48" t="s">
        <v>3743</v>
      </c>
      <c r="E2584" s="45" t="s">
        <v>1539</v>
      </c>
      <c r="F2584" s="47">
        <v>7195000</v>
      </c>
      <c r="G2584" s="41"/>
      <c r="H2584" s="41"/>
      <c r="I2584" s="41"/>
    </row>
    <row r="2585" spans="1:9" ht="26.4" hidden="1">
      <c r="A2585" s="48" t="s">
        <v>157</v>
      </c>
      <c r="B2585" s="48" t="s">
        <v>3817</v>
      </c>
      <c r="C2585" s="48" t="s">
        <v>3734</v>
      </c>
      <c r="D2585" s="48" t="s">
        <v>3728</v>
      </c>
      <c r="E2585" s="45" t="s">
        <v>1540</v>
      </c>
      <c r="F2585" s="47">
        <v>8500000</v>
      </c>
      <c r="G2585" s="41"/>
      <c r="H2585" s="41"/>
      <c r="I2585" s="41"/>
    </row>
    <row r="2586" spans="1:9" ht="26.4" hidden="1">
      <c r="A2586" s="48" t="s">
        <v>157</v>
      </c>
      <c r="B2586" s="48" t="s">
        <v>3817</v>
      </c>
      <c r="C2586" s="48" t="s">
        <v>3734</v>
      </c>
      <c r="D2586" s="48" t="s">
        <v>3736</v>
      </c>
      <c r="E2586" s="45" t="s">
        <v>1541</v>
      </c>
      <c r="F2586" s="47">
        <v>5500000</v>
      </c>
      <c r="G2586" s="41"/>
      <c r="H2586" s="41"/>
      <c r="I2586" s="41"/>
    </row>
    <row r="2587" spans="1:9" ht="13.2" hidden="1">
      <c r="A2587" s="48" t="s">
        <v>157</v>
      </c>
      <c r="B2587" s="48" t="s">
        <v>3817</v>
      </c>
      <c r="C2587" s="48" t="s">
        <v>3734</v>
      </c>
      <c r="D2587" s="48" t="s">
        <v>3732</v>
      </c>
      <c r="E2587" s="45" t="s">
        <v>1542</v>
      </c>
      <c r="F2587" s="47">
        <v>4000000</v>
      </c>
      <c r="G2587" s="41"/>
      <c r="H2587" s="41"/>
      <c r="I2587" s="41"/>
    </row>
    <row r="2588" spans="1:9" ht="13.2" hidden="1">
      <c r="A2588" s="48" t="s">
        <v>157</v>
      </c>
      <c r="B2588" s="48" t="s">
        <v>3817</v>
      </c>
      <c r="C2588" s="48" t="s">
        <v>3734</v>
      </c>
      <c r="D2588" s="48" t="s">
        <v>3733</v>
      </c>
      <c r="E2588" s="45" t="s">
        <v>1550</v>
      </c>
      <c r="F2588" s="47">
        <v>3000000</v>
      </c>
      <c r="G2588" s="41"/>
      <c r="H2588" s="41"/>
      <c r="I2588" s="41"/>
    </row>
    <row r="2589" spans="1:9" ht="26.4" hidden="1">
      <c r="A2589" s="48" t="s">
        <v>157</v>
      </c>
      <c r="B2589" s="48" t="s">
        <v>3817</v>
      </c>
      <c r="C2589" s="48" t="s">
        <v>3806</v>
      </c>
      <c r="D2589" s="45"/>
      <c r="E2589" s="49" t="s">
        <v>1551</v>
      </c>
      <c r="F2589" s="47">
        <v>21520000</v>
      </c>
      <c r="G2589" s="41"/>
      <c r="H2589" s="41"/>
      <c r="I2589" s="41"/>
    </row>
    <row r="2590" spans="1:9" ht="13.2" hidden="1">
      <c r="A2590" s="48" t="s">
        <v>157</v>
      </c>
      <c r="B2590" s="48" t="s">
        <v>3817</v>
      </c>
      <c r="C2590" s="48" t="s">
        <v>3806</v>
      </c>
      <c r="D2590" s="48" t="s">
        <v>3744</v>
      </c>
      <c r="E2590" s="45" t="s">
        <v>1552</v>
      </c>
      <c r="F2590" s="47">
        <v>21520000</v>
      </c>
      <c r="G2590" s="41"/>
      <c r="H2590" s="41"/>
      <c r="I2590" s="41"/>
    </row>
    <row r="2591" spans="1:9" ht="26.4" hidden="1">
      <c r="A2591" s="48" t="s">
        <v>157</v>
      </c>
      <c r="B2591" s="48" t="s">
        <v>3817</v>
      </c>
      <c r="C2591" s="48" t="s">
        <v>3754</v>
      </c>
      <c r="D2591" s="45"/>
      <c r="E2591" s="49" t="s">
        <v>1519</v>
      </c>
      <c r="F2591" s="47">
        <v>4940000</v>
      </c>
      <c r="G2591" s="41"/>
      <c r="H2591" s="41"/>
      <c r="I2591" s="41"/>
    </row>
    <row r="2592" spans="1:9" ht="39.6" hidden="1">
      <c r="A2592" s="48" t="s">
        <v>157</v>
      </c>
      <c r="B2592" s="48" t="s">
        <v>3817</v>
      </c>
      <c r="C2592" s="48" t="s">
        <v>3754</v>
      </c>
      <c r="D2592" s="48" t="s">
        <v>3807</v>
      </c>
      <c r="E2592" s="51" t="s">
        <v>1529</v>
      </c>
      <c r="F2592" s="47">
        <v>3500000</v>
      </c>
      <c r="G2592" s="41"/>
      <c r="H2592" s="41"/>
      <c r="I2592" s="41"/>
    </row>
    <row r="2593" spans="1:9" ht="13.2" hidden="1">
      <c r="A2593" s="48" t="s">
        <v>157</v>
      </c>
      <c r="B2593" s="48" t="s">
        <v>3817</v>
      </c>
      <c r="C2593" s="48" t="s">
        <v>3754</v>
      </c>
      <c r="D2593" s="48" t="s">
        <v>3756</v>
      </c>
      <c r="E2593" s="45" t="s">
        <v>1553</v>
      </c>
      <c r="F2593" s="47">
        <v>1440000</v>
      </c>
      <c r="G2593" s="41"/>
      <c r="H2593" s="41"/>
      <c r="I2593" s="41"/>
    </row>
    <row r="2594" spans="1:9" ht="13.2" hidden="1">
      <c r="A2594" s="48" t="s">
        <v>157</v>
      </c>
      <c r="B2594" s="48" t="s">
        <v>3869</v>
      </c>
      <c r="C2594" s="45"/>
      <c r="D2594" s="45"/>
      <c r="E2594" s="46" t="s">
        <v>108</v>
      </c>
      <c r="F2594" s="47">
        <v>36000000</v>
      </c>
      <c r="G2594" s="41"/>
      <c r="H2594" s="41"/>
      <c r="I2594" s="41"/>
    </row>
    <row r="2595" spans="1:9" ht="26.4" hidden="1">
      <c r="A2595" s="48" t="s">
        <v>157</v>
      </c>
      <c r="B2595" s="48" t="s">
        <v>3869</v>
      </c>
      <c r="C2595" s="48" t="s">
        <v>3733</v>
      </c>
      <c r="D2595" s="45"/>
      <c r="E2595" s="49" t="s">
        <v>1536</v>
      </c>
      <c r="F2595" s="47">
        <v>15000000</v>
      </c>
      <c r="G2595" s="41"/>
      <c r="H2595" s="41"/>
      <c r="I2595" s="41"/>
    </row>
    <row r="2596" spans="1:9" ht="13.2" hidden="1">
      <c r="A2596" s="48" t="s">
        <v>157</v>
      </c>
      <c r="B2596" s="48" t="s">
        <v>3869</v>
      </c>
      <c r="C2596" s="48" t="s">
        <v>3733</v>
      </c>
      <c r="D2596" s="48" t="s">
        <v>3727</v>
      </c>
      <c r="E2596" s="45" t="s">
        <v>1537</v>
      </c>
      <c r="F2596" s="47">
        <v>7000000</v>
      </c>
      <c r="G2596" s="41"/>
      <c r="H2596" s="41"/>
      <c r="I2596" s="41"/>
    </row>
    <row r="2597" spans="1:9" ht="26.4" hidden="1">
      <c r="A2597" s="48" t="s">
        <v>157</v>
      </c>
      <c r="B2597" s="48" t="s">
        <v>3869</v>
      </c>
      <c r="C2597" s="48" t="s">
        <v>3733</v>
      </c>
      <c r="D2597" s="48" t="s">
        <v>3745</v>
      </c>
      <c r="E2597" s="45" t="s">
        <v>1538</v>
      </c>
      <c r="F2597" s="47">
        <v>8000000</v>
      </c>
      <c r="G2597" s="41"/>
      <c r="H2597" s="41"/>
      <c r="I2597" s="41"/>
    </row>
    <row r="2598" spans="1:9" ht="13.2" hidden="1">
      <c r="A2598" s="48" t="s">
        <v>157</v>
      </c>
      <c r="B2598" s="48" t="s">
        <v>3869</v>
      </c>
      <c r="C2598" s="48" t="s">
        <v>3733</v>
      </c>
      <c r="D2598" s="48" t="s">
        <v>3807</v>
      </c>
      <c r="E2598" s="45" t="s">
        <v>1554</v>
      </c>
      <c r="F2598" s="47">
        <v>0</v>
      </c>
      <c r="G2598" s="41"/>
      <c r="H2598" s="41"/>
      <c r="I2598" s="41"/>
    </row>
    <row r="2599" spans="1:9" ht="26.4" hidden="1">
      <c r="A2599" s="48" t="s">
        <v>157</v>
      </c>
      <c r="B2599" s="48" t="s">
        <v>3869</v>
      </c>
      <c r="C2599" s="48" t="s">
        <v>3734</v>
      </c>
      <c r="D2599" s="45"/>
      <c r="E2599" s="49" t="s">
        <v>1510</v>
      </c>
      <c r="F2599" s="47">
        <v>11000000</v>
      </c>
      <c r="G2599" s="41"/>
      <c r="H2599" s="41"/>
      <c r="I2599" s="41"/>
    </row>
    <row r="2600" spans="1:9" ht="26.4" hidden="1">
      <c r="A2600" s="48" t="s">
        <v>157</v>
      </c>
      <c r="B2600" s="48" t="s">
        <v>3869</v>
      </c>
      <c r="C2600" s="48" t="s">
        <v>3734</v>
      </c>
      <c r="D2600" s="48" t="s">
        <v>3728</v>
      </c>
      <c r="E2600" s="45" t="s">
        <v>1540</v>
      </c>
      <c r="F2600" s="47">
        <v>5000000</v>
      </c>
      <c r="G2600" s="41"/>
      <c r="H2600" s="41"/>
      <c r="I2600" s="41"/>
    </row>
    <row r="2601" spans="1:9" ht="26.4" hidden="1">
      <c r="A2601" s="48" t="s">
        <v>157</v>
      </c>
      <c r="B2601" s="48" t="s">
        <v>3869</v>
      </c>
      <c r="C2601" s="48" t="s">
        <v>3734</v>
      </c>
      <c r="D2601" s="48" t="s">
        <v>3736</v>
      </c>
      <c r="E2601" s="45" t="s">
        <v>1541</v>
      </c>
      <c r="F2601" s="47">
        <v>6000000</v>
      </c>
      <c r="G2601" s="41"/>
      <c r="H2601" s="41"/>
      <c r="I2601" s="41"/>
    </row>
    <row r="2602" spans="1:9" ht="26.4" hidden="1">
      <c r="A2602" s="48" t="s">
        <v>157</v>
      </c>
      <c r="B2602" s="48" t="s">
        <v>3869</v>
      </c>
      <c r="C2602" s="48" t="s">
        <v>3754</v>
      </c>
      <c r="D2602" s="45"/>
      <c r="E2602" s="49" t="s">
        <v>1519</v>
      </c>
      <c r="F2602" s="47">
        <v>10000000</v>
      </c>
      <c r="G2602" s="41"/>
      <c r="H2602" s="41"/>
      <c r="I2602" s="41"/>
    </row>
    <row r="2603" spans="1:9" ht="26.4" hidden="1">
      <c r="A2603" s="48" t="s">
        <v>157</v>
      </c>
      <c r="B2603" s="48" t="s">
        <v>3869</v>
      </c>
      <c r="C2603" s="48" t="s">
        <v>3754</v>
      </c>
      <c r="D2603" s="48" t="s">
        <v>3736</v>
      </c>
      <c r="E2603" s="45" t="s">
        <v>1555</v>
      </c>
      <c r="F2603" s="47">
        <v>10000000</v>
      </c>
      <c r="G2603" s="41"/>
      <c r="H2603" s="41"/>
      <c r="I2603" s="41"/>
    </row>
    <row r="2604" spans="1:9" ht="13.2" hidden="1">
      <c r="A2604" s="48" t="s">
        <v>157</v>
      </c>
      <c r="B2604" s="48" t="s">
        <v>3884</v>
      </c>
      <c r="C2604" s="45"/>
      <c r="D2604" s="45"/>
      <c r="E2604" s="46" t="s">
        <v>137</v>
      </c>
      <c r="F2604" s="47">
        <v>58122500</v>
      </c>
      <c r="G2604" s="41"/>
      <c r="H2604" s="41"/>
      <c r="I2604" s="41"/>
    </row>
    <row r="2605" spans="1:9" ht="26.4" hidden="1">
      <c r="A2605" s="48" t="s">
        <v>157</v>
      </c>
      <c r="B2605" s="48" t="s">
        <v>3884</v>
      </c>
      <c r="C2605" s="48" t="s">
        <v>3745</v>
      </c>
      <c r="D2605" s="45"/>
      <c r="E2605" s="49" t="s">
        <v>1534</v>
      </c>
      <c r="F2605" s="47">
        <v>10950000</v>
      </c>
      <c r="G2605" s="41"/>
      <c r="H2605" s="41"/>
      <c r="I2605" s="41"/>
    </row>
    <row r="2606" spans="1:9" ht="26.4" hidden="1">
      <c r="A2606" s="48" t="s">
        <v>157</v>
      </c>
      <c r="B2606" s="48" t="s">
        <v>3884</v>
      </c>
      <c r="C2606" s="48" t="s">
        <v>3745</v>
      </c>
      <c r="D2606" s="48" t="s">
        <v>3726</v>
      </c>
      <c r="E2606" s="45" t="s">
        <v>1544</v>
      </c>
      <c r="F2606" s="47">
        <v>10950000</v>
      </c>
      <c r="G2606" s="41"/>
      <c r="H2606" s="41"/>
      <c r="I2606" s="41"/>
    </row>
    <row r="2607" spans="1:9" ht="26.4" hidden="1">
      <c r="A2607" s="48" t="s">
        <v>157</v>
      </c>
      <c r="B2607" s="48" t="s">
        <v>3884</v>
      </c>
      <c r="C2607" s="48" t="s">
        <v>3733</v>
      </c>
      <c r="D2607" s="45"/>
      <c r="E2607" s="49" t="s">
        <v>1536</v>
      </c>
      <c r="F2607" s="47">
        <v>22035500</v>
      </c>
      <c r="G2607" s="41"/>
      <c r="H2607" s="41"/>
      <c r="I2607" s="41"/>
    </row>
    <row r="2608" spans="1:9" ht="13.2" hidden="1">
      <c r="A2608" s="48" t="s">
        <v>157</v>
      </c>
      <c r="B2608" s="48" t="s">
        <v>3884</v>
      </c>
      <c r="C2608" s="48" t="s">
        <v>3733</v>
      </c>
      <c r="D2608" s="48" t="s">
        <v>3727</v>
      </c>
      <c r="E2608" s="45" t="s">
        <v>1537</v>
      </c>
      <c r="F2608" s="47">
        <v>6190000</v>
      </c>
      <c r="G2608" s="41"/>
      <c r="H2608" s="41"/>
      <c r="I2608" s="41"/>
    </row>
    <row r="2609" spans="1:9" ht="26.4" hidden="1">
      <c r="A2609" s="48" t="s">
        <v>157</v>
      </c>
      <c r="B2609" s="48" t="s">
        <v>3884</v>
      </c>
      <c r="C2609" s="48" t="s">
        <v>3733</v>
      </c>
      <c r="D2609" s="48" t="s">
        <v>3745</v>
      </c>
      <c r="E2609" s="45" t="s">
        <v>1538</v>
      </c>
      <c r="F2609" s="47">
        <v>15845500</v>
      </c>
      <c r="G2609" s="41"/>
      <c r="H2609" s="41"/>
      <c r="I2609" s="41"/>
    </row>
    <row r="2610" spans="1:9" ht="26.4" hidden="1">
      <c r="A2610" s="48" t="s">
        <v>157</v>
      </c>
      <c r="B2610" s="48" t="s">
        <v>3884</v>
      </c>
      <c r="C2610" s="48" t="s">
        <v>3734</v>
      </c>
      <c r="D2610" s="45"/>
      <c r="E2610" s="49" t="s">
        <v>1510</v>
      </c>
      <c r="F2610" s="47">
        <v>18137000</v>
      </c>
      <c r="G2610" s="41"/>
      <c r="H2610" s="41"/>
      <c r="I2610" s="41"/>
    </row>
    <row r="2611" spans="1:9" ht="13.2" hidden="1">
      <c r="A2611" s="48" t="s">
        <v>157</v>
      </c>
      <c r="B2611" s="48" t="s">
        <v>3884</v>
      </c>
      <c r="C2611" s="48" t="s">
        <v>3734</v>
      </c>
      <c r="D2611" s="48" t="s">
        <v>3743</v>
      </c>
      <c r="E2611" s="45" t="s">
        <v>1539</v>
      </c>
      <c r="F2611" s="47">
        <v>11760000</v>
      </c>
      <c r="G2611" s="41"/>
      <c r="H2611" s="41"/>
      <c r="I2611" s="41"/>
    </row>
    <row r="2612" spans="1:9" ht="26.4" hidden="1">
      <c r="A2612" s="48" t="s">
        <v>157</v>
      </c>
      <c r="B2612" s="48" t="s">
        <v>3884</v>
      </c>
      <c r="C2612" s="48" t="s">
        <v>3734</v>
      </c>
      <c r="D2612" s="48" t="s">
        <v>3728</v>
      </c>
      <c r="E2612" s="45" t="s">
        <v>1540</v>
      </c>
      <c r="F2612" s="47">
        <v>6377000</v>
      </c>
      <c r="G2612" s="41"/>
      <c r="H2612" s="41"/>
      <c r="I2612" s="41"/>
    </row>
    <row r="2613" spans="1:9" ht="26.4" hidden="1">
      <c r="A2613" s="48" t="s">
        <v>157</v>
      </c>
      <c r="B2613" s="48" t="s">
        <v>3884</v>
      </c>
      <c r="C2613" s="48" t="s">
        <v>3806</v>
      </c>
      <c r="D2613" s="45"/>
      <c r="E2613" s="49" t="s">
        <v>1551</v>
      </c>
      <c r="F2613" s="47">
        <v>7000000</v>
      </c>
      <c r="G2613" s="41"/>
      <c r="H2613" s="41"/>
      <c r="I2613" s="41"/>
    </row>
    <row r="2614" spans="1:9" ht="13.2" hidden="1">
      <c r="A2614" s="48" t="s">
        <v>157</v>
      </c>
      <c r="B2614" s="48" t="s">
        <v>3884</v>
      </c>
      <c r="C2614" s="48" t="s">
        <v>3806</v>
      </c>
      <c r="D2614" s="48" t="s">
        <v>3744</v>
      </c>
      <c r="E2614" s="45" t="s">
        <v>1552</v>
      </c>
      <c r="F2614" s="47">
        <v>7000000</v>
      </c>
      <c r="G2614" s="41"/>
      <c r="H2614" s="41"/>
      <c r="I2614" s="41"/>
    </row>
    <row r="2615" spans="1:9" ht="13.2" hidden="1">
      <c r="A2615" s="48" t="s">
        <v>157</v>
      </c>
      <c r="B2615" s="48" t="s">
        <v>3818</v>
      </c>
      <c r="C2615" s="45"/>
      <c r="D2615" s="45"/>
      <c r="E2615" s="46" t="s">
        <v>82</v>
      </c>
      <c r="F2615" s="47">
        <v>4861206500</v>
      </c>
      <c r="G2615" s="41"/>
      <c r="H2615" s="41"/>
      <c r="I2615" s="41"/>
    </row>
    <row r="2616" spans="1:9" ht="26.4" hidden="1">
      <c r="A2616" s="48" t="s">
        <v>157</v>
      </c>
      <c r="B2616" s="48" t="s">
        <v>3818</v>
      </c>
      <c r="C2616" s="48" t="s">
        <v>3745</v>
      </c>
      <c r="D2616" s="45"/>
      <c r="E2616" s="49" t="s">
        <v>1534</v>
      </c>
      <c r="F2616" s="47">
        <v>89781000</v>
      </c>
      <c r="G2616" s="41"/>
      <c r="H2616" s="41"/>
      <c r="I2616" s="41"/>
    </row>
    <row r="2617" spans="1:9" ht="26.4" hidden="1">
      <c r="A2617" s="48" t="s">
        <v>157</v>
      </c>
      <c r="B2617" s="48" t="s">
        <v>3818</v>
      </c>
      <c r="C2617" s="48" t="s">
        <v>3745</v>
      </c>
      <c r="D2617" s="48" t="s">
        <v>3726</v>
      </c>
      <c r="E2617" s="45" t="s">
        <v>1544</v>
      </c>
      <c r="F2617" s="47">
        <v>64781000</v>
      </c>
      <c r="G2617" s="41"/>
      <c r="H2617" s="41"/>
      <c r="I2617" s="41"/>
    </row>
    <row r="2618" spans="1:9" ht="13.2" hidden="1">
      <c r="A2618" s="48" t="s">
        <v>157</v>
      </c>
      <c r="B2618" s="48" t="s">
        <v>3818</v>
      </c>
      <c r="C2618" s="48" t="s">
        <v>3745</v>
      </c>
      <c r="D2618" s="48" t="s">
        <v>3728</v>
      </c>
      <c r="E2618" s="45" t="s">
        <v>1545</v>
      </c>
      <c r="F2618" s="47">
        <v>18000000</v>
      </c>
      <c r="G2618" s="41"/>
      <c r="H2618" s="41"/>
      <c r="I2618" s="41"/>
    </row>
    <row r="2619" spans="1:9" ht="26.4" hidden="1">
      <c r="A2619" s="48" t="s">
        <v>157</v>
      </c>
      <c r="B2619" s="48" t="s">
        <v>3818</v>
      </c>
      <c r="C2619" s="48" t="s">
        <v>3745</v>
      </c>
      <c r="D2619" s="48" t="s">
        <v>3805</v>
      </c>
      <c r="E2619" s="45" t="s">
        <v>1556</v>
      </c>
      <c r="F2619" s="47">
        <v>7000000</v>
      </c>
      <c r="G2619" s="41"/>
      <c r="H2619" s="41"/>
      <c r="I2619" s="41"/>
    </row>
    <row r="2620" spans="1:9" ht="26.4" hidden="1">
      <c r="A2620" s="48" t="s">
        <v>157</v>
      </c>
      <c r="B2620" s="48" t="s">
        <v>3818</v>
      </c>
      <c r="C2620" s="48" t="s">
        <v>3733</v>
      </c>
      <c r="D2620" s="45"/>
      <c r="E2620" s="49" t="s">
        <v>1536</v>
      </c>
      <c r="F2620" s="47">
        <v>4531499000</v>
      </c>
      <c r="G2620" s="41"/>
      <c r="H2620" s="41"/>
      <c r="I2620" s="41"/>
    </row>
    <row r="2621" spans="1:9" ht="13.2" hidden="1">
      <c r="A2621" s="48" t="s">
        <v>157</v>
      </c>
      <c r="B2621" s="48" t="s">
        <v>3818</v>
      </c>
      <c r="C2621" s="48" t="s">
        <v>3733</v>
      </c>
      <c r="D2621" s="48" t="s">
        <v>3726</v>
      </c>
      <c r="E2621" s="45" t="s">
        <v>1557</v>
      </c>
      <c r="F2621" s="47">
        <v>8700000</v>
      </c>
      <c r="G2621" s="41"/>
      <c r="H2621" s="41"/>
      <c r="I2621" s="41"/>
    </row>
    <row r="2622" spans="1:9" ht="13.2" hidden="1">
      <c r="A2622" s="48" t="s">
        <v>157</v>
      </c>
      <c r="B2622" s="48" t="s">
        <v>3818</v>
      </c>
      <c r="C2622" s="48" t="s">
        <v>3733</v>
      </c>
      <c r="D2622" s="48" t="s">
        <v>3727</v>
      </c>
      <c r="E2622" s="45" t="s">
        <v>1537</v>
      </c>
      <c r="F2622" s="47">
        <v>71554500</v>
      </c>
      <c r="G2622" s="41"/>
      <c r="H2622" s="41"/>
      <c r="I2622" s="41"/>
    </row>
    <row r="2623" spans="1:9" ht="26.4" hidden="1">
      <c r="A2623" s="48" t="s">
        <v>157</v>
      </c>
      <c r="B2623" s="48" t="s">
        <v>3818</v>
      </c>
      <c r="C2623" s="48" t="s">
        <v>3733</v>
      </c>
      <c r="D2623" s="48" t="s">
        <v>3745</v>
      </c>
      <c r="E2623" s="45" t="s">
        <v>1538</v>
      </c>
      <c r="F2623" s="47">
        <v>97590500</v>
      </c>
      <c r="G2623" s="41"/>
      <c r="H2623" s="41"/>
      <c r="I2623" s="41"/>
    </row>
    <row r="2624" spans="1:9" ht="13.2" hidden="1">
      <c r="A2624" s="48" t="s">
        <v>157</v>
      </c>
      <c r="B2624" s="48" t="s">
        <v>3818</v>
      </c>
      <c r="C2624" s="48" t="s">
        <v>3733</v>
      </c>
      <c r="D2624" s="48" t="s">
        <v>3752</v>
      </c>
      <c r="E2624" s="45" t="s">
        <v>1546</v>
      </c>
      <c r="F2624" s="47">
        <v>5127000</v>
      </c>
      <c r="G2624" s="41"/>
      <c r="H2624" s="41"/>
      <c r="I2624" s="41"/>
    </row>
    <row r="2625" spans="1:9" ht="13.2" hidden="1">
      <c r="A2625" s="48" t="s">
        <v>157</v>
      </c>
      <c r="B2625" s="48" t="s">
        <v>3818</v>
      </c>
      <c r="C2625" s="48" t="s">
        <v>3733</v>
      </c>
      <c r="D2625" s="48" t="s">
        <v>3807</v>
      </c>
      <c r="E2625" s="45" t="s">
        <v>1554</v>
      </c>
      <c r="F2625" s="47">
        <v>20150000</v>
      </c>
      <c r="G2625" s="41"/>
      <c r="H2625" s="41"/>
      <c r="I2625" s="41"/>
    </row>
    <row r="2626" spans="1:9" ht="13.2" hidden="1">
      <c r="A2626" s="48" t="s">
        <v>157</v>
      </c>
      <c r="B2626" s="48" t="s">
        <v>3818</v>
      </c>
      <c r="C2626" s="48" t="s">
        <v>3733</v>
      </c>
      <c r="D2626" s="48" t="s">
        <v>3756</v>
      </c>
      <c r="E2626" s="45" t="s">
        <v>1558</v>
      </c>
      <c r="F2626" s="47">
        <v>24777000</v>
      </c>
      <c r="G2626" s="41"/>
      <c r="H2626" s="41"/>
      <c r="I2626" s="41"/>
    </row>
    <row r="2627" spans="1:9" ht="26.4" hidden="1">
      <c r="A2627" s="48" t="s">
        <v>157</v>
      </c>
      <c r="B2627" s="48" t="s">
        <v>3818</v>
      </c>
      <c r="C2627" s="48" t="s">
        <v>3733</v>
      </c>
      <c r="D2627" s="48" t="s">
        <v>3739</v>
      </c>
      <c r="E2627" s="45" t="s">
        <v>1559</v>
      </c>
      <c r="F2627" s="47">
        <v>270000000</v>
      </c>
      <c r="G2627" s="41"/>
      <c r="H2627" s="41"/>
      <c r="I2627" s="41"/>
    </row>
    <row r="2628" spans="1:9" ht="13.2" hidden="1">
      <c r="A2628" s="48" t="s">
        <v>157</v>
      </c>
      <c r="B2628" s="48" t="s">
        <v>3818</v>
      </c>
      <c r="C2628" s="48" t="s">
        <v>3733</v>
      </c>
      <c r="D2628" s="48" t="s">
        <v>3808</v>
      </c>
      <c r="E2628" s="45" t="s">
        <v>1560</v>
      </c>
      <c r="F2628" s="47">
        <v>400000000</v>
      </c>
      <c r="G2628" s="41"/>
      <c r="H2628" s="41"/>
      <c r="I2628" s="41"/>
    </row>
    <row r="2629" spans="1:9" ht="26.4" hidden="1">
      <c r="A2629" s="48" t="s">
        <v>157</v>
      </c>
      <c r="B2629" s="48" t="s">
        <v>3818</v>
      </c>
      <c r="C2629" s="48" t="s">
        <v>3733</v>
      </c>
      <c r="D2629" s="48" t="s">
        <v>3740</v>
      </c>
      <c r="E2629" s="45" t="s">
        <v>1561</v>
      </c>
      <c r="F2629" s="47">
        <v>360000000</v>
      </c>
      <c r="G2629" s="41"/>
      <c r="H2629" s="41"/>
      <c r="I2629" s="41"/>
    </row>
    <row r="2630" spans="1:9" ht="26.4" hidden="1">
      <c r="A2630" s="48" t="s">
        <v>157</v>
      </c>
      <c r="B2630" s="48" t="s">
        <v>3818</v>
      </c>
      <c r="C2630" s="48" t="s">
        <v>3733</v>
      </c>
      <c r="D2630" s="48" t="s">
        <v>3757</v>
      </c>
      <c r="E2630" s="45" t="s">
        <v>1562</v>
      </c>
      <c r="F2630" s="47">
        <v>555000000</v>
      </c>
      <c r="G2630" s="41"/>
      <c r="H2630" s="41"/>
      <c r="I2630" s="41"/>
    </row>
    <row r="2631" spans="1:9" ht="13.2" hidden="1">
      <c r="A2631" s="48" t="s">
        <v>157</v>
      </c>
      <c r="B2631" s="48" t="s">
        <v>3818</v>
      </c>
      <c r="C2631" s="48" t="s">
        <v>3733</v>
      </c>
      <c r="D2631" s="48" t="s">
        <v>3813</v>
      </c>
      <c r="E2631" s="45" t="s">
        <v>1563</v>
      </c>
      <c r="F2631" s="47">
        <v>300000000</v>
      </c>
      <c r="G2631" s="41"/>
      <c r="H2631" s="41"/>
      <c r="I2631" s="41"/>
    </row>
    <row r="2632" spans="1:9" ht="26.4" hidden="1">
      <c r="A2632" s="48" t="s">
        <v>157</v>
      </c>
      <c r="B2632" s="48" t="s">
        <v>3818</v>
      </c>
      <c r="C2632" s="48" t="s">
        <v>3733</v>
      </c>
      <c r="D2632" s="48" t="s">
        <v>3758</v>
      </c>
      <c r="E2632" s="45" t="s">
        <v>1564</v>
      </c>
      <c r="F2632" s="47">
        <v>230000000</v>
      </c>
      <c r="G2632" s="41"/>
      <c r="H2632" s="41"/>
      <c r="I2632" s="41"/>
    </row>
    <row r="2633" spans="1:9" ht="26.4" hidden="1">
      <c r="A2633" s="48" t="s">
        <v>157</v>
      </c>
      <c r="B2633" s="48" t="s">
        <v>3818</v>
      </c>
      <c r="C2633" s="48" t="s">
        <v>3733</v>
      </c>
      <c r="D2633" s="48" t="s">
        <v>3759</v>
      </c>
      <c r="E2633" s="45" t="s">
        <v>1565</v>
      </c>
      <c r="F2633" s="47">
        <v>200000000</v>
      </c>
      <c r="G2633" s="41"/>
      <c r="H2633" s="41"/>
      <c r="I2633" s="41"/>
    </row>
    <row r="2634" spans="1:9" ht="13.2" hidden="1">
      <c r="A2634" s="48" t="s">
        <v>157</v>
      </c>
      <c r="B2634" s="48" t="s">
        <v>3818</v>
      </c>
      <c r="C2634" s="48" t="s">
        <v>3733</v>
      </c>
      <c r="D2634" s="48" t="s">
        <v>3760</v>
      </c>
      <c r="E2634" s="45" t="s">
        <v>1566</v>
      </c>
      <c r="F2634" s="47">
        <v>200000000</v>
      </c>
      <c r="G2634" s="41"/>
      <c r="H2634" s="41"/>
      <c r="I2634" s="41"/>
    </row>
    <row r="2635" spans="1:9" ht="13.2" hidden="1">
      <c r="A2635" s="48" t="s">
        <v>157</v>
      </c>
      <c r="B2635" s="48" t="s">
        <v>3818</v>
      </c>
      <c r="C2635" s="48" t="s">
        <v>3733</v>
      </c>
      <c r="D2635" s="48" t="s">
        <v>3761</v>
      </c>
      <c r="E2635" s="45" t="s">
        <v>1567</v>
      </c>
      <c r="F2635" s="47">
        <v>500000000</v>
      </c>
      <c r="G2635" s="41"/>
      <c r="H2635" s="41"/>
      <c r="I2635" s="41"/>
    </row>
    <row r="2636" spans="1:9" ht="13.2" hidden="1">
      <c r="A2636" s="48" t="s">
        <v>157</v>
      </c>
      <c r="B2636" s="48" t="s">
        <v>3818</v>
      </c>
      <c r="C2636" s="48" t="s">
        <v>3733</v>
      </c>
      <c r="D2636" s="48" t="s">
        <v>3762</v>
      </c>
      <c r="E2636" s="45" t="s">
        <v>1568</v>
      </c>
      <c r="F2636" s="47">
        <v>575000000</v>
      </c>
      <c r="G2636" s="41"/>
      <c r="H2636" s="41"/>
      <c r="I2636" s="41"/>
    </row>
    <row r="2637" spans="1:9" ht="26.4" hidden="1">
      <c r="A2637" s="48" t="s">
        <v>157</v>
      </c>
      <c r="B2637" s="48" t="s">
        <v>3818</v>
      </c>
      <c r="C2637" s="48" t="s">
        <v>3733</v>
      </c>
      <c r="D2637" s="48" t="s">
        <v>3763</v>
      </c>
      <c r="E2637" s="45" t="s">
        <v>1569</v>
      </c>
      <c r="F2637" s="47">
        <v>380000000</v>
      </c>
      <c r="G2637" s="41"/>
      <c r="H2637" s="41"/>
      <c r="I2637" s="41"/>
    </row>
    <row r="2638" spans="1:9" ht="26.4" hidden="1">
      <c r="A2638" s="48" t="s">
        <v>157</v>
      </c>
      <c r="B2638" s="48" t="s">
        <v>3818</v>
      </c>
      <c r="C2638" s="48" t="s">
        <v>3733</v>
      </c>
      <c r="D2638" s="48" t="s">
        <v>3764</v>
      </c>
      <c r="E2638" s="45" t="s">
        <v>1570</v>
      </c>
      <c r="F2638" s="47">
        <v>320000000</v>
      </c>
      <c r="G2638" s="41"/>
      <c r="H2638" s="41"/>
      <c r="I2638" s="41"/>
    </row>
    <row r="2639" spans="1:9" ht="26.4" hidden="1">
      <c r="A2639" s="48" t="s">
        <v>157</v>
      </c>
      <c r="B2639" s="48" t="s">
        <v>3818</v>
      </c>
      <c r="C2639" s="48" t="s">
        <v>3733</v>
      </c>
      <c r="D2639" s="48" t="s">
        <v>3809</v>
      </c>
      <c r="E2639" s="45" t="s">
        <v>1571</v>
      </c>
      <c r="F2639" s="47">
        <v>13600000</v>
      </c>
      <c r="G2639" s="41"/>
      <c r="H2639" s="41"/>
      <c r="I2639" s="41"/>
    </row>
    <row r="2640" spans="1:9" ht="26.4" hidden="1">
      <c r="A2640" s="48" t="s">
        <v>157</v>
      </c>
      <c r="B2640" s="48" t="s">
        <v>3818</v>
      </c>
      <c r="C2640" s="48" t="s">
        <v>3734</v>
      </c>
      <c r="D2640" s="45"/>
      <c r="E2640" s="49" t="s">
        <v>1510</v>
      </c>
      <c r="F2640" s="47">
        <v>88106500</v>
      </c>
      <c r="G2640" s="41"/>
      <c r="H2640" s="41"/>
      <c r="I2640" s="41"/>
    </row>
    <row r="2641" spans="1:9" ht="13.2" hidden="1">
      <c r="A2641" s="48" t="s">
        <v>157</v>
      </c>
      <c r="B2641" s="48" t="s">
        <v>3818</v>
      </c>
      <c r="C2641" s="48" t="s">
        <v>3734</v>
      </c>
      <c r="D2641" s="48" t="s">
        <v>3804</v>
      </c>
      <c r="E2641" s="45" t="s">
        <v>333</v>
      </c>
      <c r="F2641" s="47">
        <v>1013000</v>
      </c>
      <c r="G2641" s="41"/>
      <c r="H2641" s="41"/>
      <c r="I2641" s="41"/>
    </row>
    <row r="2642" spans="1:9" ht="13.2" hidden="1">
      <c r="A2642" s="48" t="s">
        <v>157</v>
      </c>
      <c r="B2642" s="48" t="s">
        <v>3818</v>
      </c>
      <c r="C2642" s="48" t="s">
        <v>3734</v>
      </c>
      <c r="D2642" s="48" t="s">
        <v>3732</v>
      </c>
      <c r="E2642" s="45" t="s">
        <v>1542</v>
      </c>
      <c r="F2642" s="47">
        <v>66043500</v>
      </c>
      <c r="G2642" s="41"/>
      <c r="H2642" s="41"/>
      <c r="I2642" s="41"/>
    </row>
    <row r="2643" spans="1:9" ht="13.2" hidden="1">
      <c r="A2643" s="48" t="s">
        <v>157</v>
      </c>
      <c r="B2643" s="48" t="s">
        <v>3818</v>
      </c>
      <c r="C2643" s="48" t="s">
        <v>3734</v>
      </c>
      <c r="D2643" s="48" t="s">
        <v>3733</v>
      </c>
      <c r="E2643" s="45" t="s">
        <v>1550</v>
      </c>
      <c r="F2643" s="47">
        <v>21050000</v>
      </c>
      <c r="G2643" s="41"/>
      <c r="H2643" s="41"/>
      <c r="I2643" s="41"/>
    </row>
    <row r="2644" spans="1:9" ht="26.4" hidden="1">
      <c r="A2644" s="48" t="s">
        <v>157</v>
      </c>
      <c r="B2644" s="48" t="s">
        <v>3818</v>
      </c>
      <c r="C2644" s="48" t="s">
        <v>3806</v>
      </c>
      <c r="D2644" s="45"/>
      <c r="E2644" s="49" t="s">
        <v>1551</v>
      </c>
      <c r="F2644" s="47">
        <v>93482000</v>
      </c>
      <c r="G2644" s="41"/>
      <c r="H2644" s="41"/>
      <c r="I2644" s="41"/>
    </row>
    <row r="2645" spans="1:9" ht="13.2" hidden="1">
      <c r="A2645" s="48" t="s">
        <v>157</v>
      </c>
      <c r="B2645" s="48" t="s">
        <v>3818</v>
      </c>
      <c r="C2645" s="48" t="s">
        <v>3806</v>
      </c>
      <c r="D2645" s="48" t="s">
        <v>3727</v>
      </c>
      <c r="E2645" s="45" t="s">
        <v>1572</v>
      </c>
      <c r="F2645" s="47">
        <v>4170000</v>
      </c>
      <c r="G2645" s="41"/>
      <c r="H2645" s="41"/>
      <c r="I2645" s="41"/>
    </row>
    <row r="2646" spans="1:9" ht="13.2" hidden="1">
      <c r="A2646" s="48" t="s">
        <v>157</v>
      </c>
      <c r="B2646" s="48" t="s">
        <v>3818</v>
      </c>
      <c r="C2646" s="48" t="s">
        <v>3806</v>
      </c>
      <c r="D2646" s="48" t="s">
        <v>3744</v>
      </c>
      <c r="E2646" s="45" t="s">
        <v>1552</v>
      </c>
      <c r="F2646" s="47">
        <v>89312000</v>
      </c>
      <c r="G2646" s="41"/>
      <c r="H2646" s="41"/>
      <c r="I2646" s="41"/>
    </row>
    <row r="2647" spans="1:9" ht="26.4" hidden="1">
      <c r="A2647" s="48" t="s">
        <v>157</v>
      </c>
      <c r="B2647" s="48" t="s">
        <v>3818</v>
      </c>
      <c r="C2647" s="48" t="s">
        <v>3754</v>
      </c>
      <c r="D2647" s="45"/>
      <c r="E2647" s="49" t="s">
        <v>1519</v>
      </c>
      <c r="F2647" s="47">
        <v>58338000</v>
      </c>
      <c r="G2647" s="41"/>
      <c r="H2647" s="41"/>
      <c r="I2647" s="41"/>
    </row>
    <row r="2648" spans="1:9" ht="13.2" hidden="1">
      <c r="A2648" s="48" t="s">
        <v>157</v>
      </c>
      <c r="B2648" s="48" t="s">
        <v>3818</v>
      </c>
      <c r="C2648" s="48" t="s">
        <v>3754</v>
      </c>
      <c r="D2648" s="48" t="s">
        <v>3744</v>
      </c>
      <c r="E2648" s="45" t="s">
        <v>1521</v>
      </c>
      <c r="F2648" s="47">
        <v>7240000</v>
      </c>
      <c r="G2648" s="41"/>
      <c r="H2648" s="41"/>
      <c r="I2648" s="41"/>
    </row>
    <row r="2649" spans="1:9" ht="26.4" hidden="1">
      <c r="A2649" s="48" t="s">
        <v>157</v>
      </c>
      <c r="B2649" s="48" t="s">
        <v>3818</v>
      </c>
      <c r="C2649" s="48" t="s">
        <v>3754</v>
      </c>
      <c r="D2649" s="48" t="s">
        <v>3728</v>
      </c>
      <c r="E2649" s="45" t="s">
        <v>1573</v>
      </c>
      <c r="F2649" s="47">
        <v>3924000</v>
      </c>
      <c r="G2649" s="41"/>
      <c r="H2649" s="41"/>
      <c r="I2649" s="41"/>
    </row>
    <row r="2650" spans="1:9" ht="13.2" hidden="1">
      <c r="A2650" s="48" t="s">
        <v>157</v>
      </c>
      <c r="B2650" s="48" t="s">
        <v>3818</v>
      </c>
      <c r="C2650" s="48" t="s">
        <v>3754</v>
      </c>
      <c r="D2650" s="48" t="s">
        <v>3734</v>
      </c>
      <c r="E2650" s="45" t="s">
        <v>1574</v>
      </c>
      <c r="F2650" s="47">
        <v>2250000</v>
      </c>
      <c r="G2650" s="41"/>
      <c r="H2650" s="41"/>
      <c r="I2650" s="41"/>
    </row>
    <row r="2651" spans="1:9" ht="39.6" hidden="1">
      <c r="A2651" s="48" t="s">
        <v>157</v>
      </c>
      <c r="B2651" s="48" t="s">
        <v>3818</v>
      </c>
      <c r="C2651" s="48" t="s">
        <v>3754</v>
      </c>
      <c r="D2651" s="48" t="s">
        <v>3807</v>
      </c>
      <c r="E2651" s="51" t="s">
        <v>1529</v>
      </c>
      <c r="F2651" s="47">
        <v>9757000</v>
      </c>
      <c r="G2651" s="41"/>
      <c r="H2651" s="41"/>
      <c r="I2651" s="41"/>
    </row>
    <row r="2652" spans="1:9" ht="13.2" hidden="1">
      <c r="A2652" s="48" t="s">
        <v>157</v>
      </c>
      <c r="B2652" s="48" t="s">
        <v>3818</v>
      </c>
      <c r="C2652" s="48" t="s">
        <v>3754</v>
      </c>
      <c r="D2652" s="48" t="s">
        <v>3756</v>
      </c>
      <c r="E2652" s="45" t="s">
        <v>1553</v>
      </c>
      <c r="F2652" s="47">
        <v>35167000</v>
      </c>
      <c r="G2652" s="41"/>
      <c r="H2652" s="41"/>
      <c r="I2652" s="41"/>
    </row>
    <row r="2653" spans="1:9" ht="13.2" hidden="1">
      <c r="A2653" s="48" t="s">
        <v>157</v>
      </c>
      <c r="B2653" s="48" t="s">
        <v>3876</v>
      </c>
      <c r="C2653" s="45"/>
      <c r="D2653" s="45"/>
      <c r="E2653" s="46" t="s">
        <v>119</v>
      </c>
      <c r="F2653" s="47">
        <v>56000000</v>
      </c>
      <c r="G2653" s="41"/>
      <c r="H2653" s="41"/>
      <c r="I2653" s="41"/>
    </row>
    <row r="2654" spans="1:9" ht="26.4" hidden="1">
      <c r="A2654" s="48" t="s">
        <v>157</v>
      </c>
      <c r="B2654" s="48" t="s">
        <v>3876</v>
      </c>
      <c r="C2654" s="48" t="s">
        <v>3745</v>
      </c>
      <c r="D2654" s="45"/>
      <c r="E2654" s="49" t="s">
        <v>1534</v>
      </c>
      <c r="F2654" s="47">
        <v>7000000</v>
      </c>
      <c r="G2654" s="41"/>
      <c r="H2654" s="41"/>
      <c r="I2654" s="41"/>
    </row>
    <row r="2655" spans="1:9" ht="26.4" hidden="1">
      <c r="A2655" s="48" t="s">
        <v>157</v>
      </c>
      <c r="B2655" s="48" t="s">
        <v>3876</v>
      </c>
      <c r="C2655" s="48" t="s">
        <v>3745</v>
      </c>
      <c r="D2655" s="48" t="s">
        <v>3807</v>
      </c>
      <c r="E2655" s="45" t="s">
        <v>1575</v>
      </c>
      <c r="F2655" s="47">
        <v>7000000</v>
      </c>
      <c r="G2655" s="41"/>
      <c r="H2655" s="41"/>
      <c r="I2655" s="41"/>
    </row>
    <row r="2656" spans="1:9" ht="26.4" hidden="1">
      <c r="A2656" s="48" t="s">
        <v>157</v>
      </c>
      <c r="B2656" s="48" t="s">
        <v>3876</v>
      </c>
      <c r="C2656" s="48" t="s">
        <v>3733</v>
      </c>
      <c r="D2656" s="45"/>
      <c r="E2656" s="49" t="s">
        <v>1536</v>
      </c>
      <c r="F2656" s="47">
        <v>30000000</v>
      </c>
      <c r="G2656" s="41"/>
      <c r="H2656" s="41"/>
      <c r="I2656" s="41"/>
    </row>
    <row r="2657" spans="1:9" ht="13.2" hidden="1">
      <c r="A2657" s="48" t="s">
        <v>157</v>
      </c>
      <c r="B2657" s="48" t="s">
        <v>3876</v>
      </c>
      <c r="C2657" s="48" t="s">
        <v>3733</v>
      </c>
      <c r="D2657" s="48" t="s">
        <v>3727</v>
      </c>
      <c r="E2657" s="45" t="s">
        <v>1537</v>
      </c>
      <c r="F2657" s="47">
        <v>10000000</v>
      </c>
      <c r="G2657" s="41"/>
      <c r="H2657" s="41"/>
      <c r="I2657" s="41"/>
    </row>
    <row r="2658" spans="1:9" ht="13.2" hidden="1">
      <c r="A2658" s="48" t="s">
        <v>157</v>
      </c>
      <c r="B2658" s="48" t="s">
        <v>3876</v>
      </c>
      <c r="C2658" s="48" t="s">
        <v>3733</v>
      </c>
      <c r="D2658" s="48" t="s">
        <v>3745</v>
      </c>
      <c r="E2658" s="45" t="s">
        <v>1576</v>
      </c>
      <c r="F2658" s="47">
        <v>20000000</v>
      </c>
      <c r="G2658" s="41"/>
      <c r="H2658" s="41"/>
      <c r="I2658" s="41"/>
    </row>
    <row r="2659" spans="1:9" ht="26.4" hidden="1">
      <c r="A2659" s="48" t="s">
        <v>157</v>
      </c>
      <c r="B2659" s="48" t="s">
        <v>3876</v>
      </c>
      <c r="C2659" s="48" t="s">
        <v>3734</v>
      </c>
      <c r="D2659" s="45"/>
      <c r="E2659" s="49" t="s">
        <v>1510</v>
      </c>
      <c r="F2659" s="47">
        <v>14000000</v>
      </c>
      <c r="G2659" s="41"/>
      <c r="H2659" s="41"/>
      <c r="I2659" s="41"/>
    </row>
    <row r="2660" spans="1:9" ht="26.4" hidden="1">
      <c r="A2660" s="48" t="s">
        <v>157</v>
      </c>
      <c r="B2660" s="48" t="s">
        <v>3876</v>
      </c>
      <c r="C2660" s="48" t="s">
        <v>3734</v>
      </c>
      <c r="D2660" s="48" t="s">
        <v>3728</v>
      </c>
      <c r="E2660" s="45" t="s">
        <v>1540</v>
      </c>
      <c r="F2660" s="47">
        <v>5000000</v>
      </c>
      <c r="G2660" s="41"/>
      <c r="H2660" s="41"/>
      <c r="I2660" s="41"/>
    </row>
    <row r="2661" spans="1:9" ht="13.2" hidden="1">
      <c r="A2661" s="48" t="s">
        <v>157</v>
      </c>
      <c r="B2661" s="48" t="s">
        <v>3876</v>
      </c>
      <c r="C2661" s="48" t="s">
        <v>3734</v>
      </c>
      <c r="D2661" s="48" t="s">
        <v>3805</v>
      </c>
      <c r="E2661" s="45" t="s">
        <v>1512</v>
      </c>
      <c r="F2661" s="47">
        <v>5000000</v>
      </c>
      <c r="G2661" s="41"/>
      <c r="H2661" s="41"/>
      <c r="I2661" s="41"/>
    </row>
    <row r="2662" spans="1:9" ht="26.4" hidden="1">
      <c r="A2662" s="48" t="s">
        <v>157</v>
      </c>
      <c r="B2662" s="48" t="s">
        <v>3876</v>
      </c>
      <c r="C2662" s="48" t="s">
        <v>3734</v>
      </c>
      <c r="D2662" s="48" t="s">
        <v>3736</v>
      </c>
      <c r="E2662" s="45" t="s">
        <v>1541</v>
      </c>
      <c r="F2662" s="47">
        <v>4000000</v>
      </c>
      <c r="G2662" s="41"/>
      <c r="H2662" s="41"/>
      <c r="I2662" s="41"/>
    </row>
    <row r="2663" spans="1:9" ht="26.4" hidden="1">
      <c r="A2663" s="48" t="s">
        <v>157</v>
      </c>
      <c r="B2663" s="48" t="s">
        <v>3876</v>
      </c>
      <c r="C2663" s="48" t="s">
        <v>3806</v>
      </c>
      <c r="D2663" s="45"/>
      <c r="E2663" s="49" t="s">
        <v>1551</v>
      </c>
      <c r="F2663" s="47">
        <v>5000000</v>
      </c>
      <c r="G2663" s="41"/>
      <c r="H2663" s="41"/>
      <c r="I2663" s="41"/>
    </row>
    <row r="2664" spans="1:9" ht="26.4" hidden="1">
      <c r="A2664" s="48" t="s">
        <v>157</v>
      </c>
      <c r="B2664" s="48" t="s">
        <v>3876</v>
      </c>
      <c r="C2664" s="48" t="s">
        <v>3806</v>
      </c>
      <c r="D2664" s="48" t="s">
        <v>3726</v>
      </c>
      <c r="E2664" s="45" t="s">
        <v>1577</v>
      </c>
      <c r="F2664" s="47">
        <v>5000000</v>
      </c>
      <c r="G2664" s="41"/>
      <c r="H2664" s="41"/>
      <c r="I2664" s="41"/>
    </row>
    <row r="2665" spans="1:9" ht="13.2" hidden="1">
      <c r="A2665" s="48" t="s">
        <v>157</v>
      </c>
      <c r="B2665" s="48" t="s">
        <v>3885</v>
      </c>
      <c r="C2665" s="45"/>
      <c r="D2665" s="45"/>
      <c r="E2665" s="46" t="s">
        <v>138</v>
      </c>
      <c r="F2665" s="47">
        <v>52522000</v>
      </c>
      <c r="G2665" s="41"/>
      <c r="H2665" s="41"/>
      <c r="I2665" s="41"/>
    </row>
    <row r="2666" spans="1:9" ht="26.4" hidden="1">
      <c r="A2666" s="48" t="s">
        <v>157</v>
      </c>
      <c r="B2666" s="48" t="s">
        <v>3885</v>
      </c>
      <c r="C2666" s="48" t="s">
        <v>3733</v>
      </c>
      <c r="D2666" s="45"/>
      <c r="E2666" s="49" t="s">
        <v>1536</v>
      </c>
      <c r="F2666" s="47">
        <v>29062000</v>
      </c>
      <c r="G2666" s="41"/>
      <c r="H2666" s="41"/>
      <c r="I2666" s="41"/>
    </row>
    <row r="2667" spans="1:9" ht="13.2" hidden="1">
      <c r="A2667" s="48" t="s">
        <v>157</v>
      </c>
      <c r="B2667" s="48" t="s">
        <v>3885</v>
      </c>
      <c r="C2667" s="48" t="s">
        <v>3733</v>
      </c>
      <c r="D2667" s="48" t="s">
        <v>3727</v>
      </c>
      <c r="E2667" s="45" t="s">
        <v>1537</v>
      </c>
      <c r="F2667" s="47">
        <v>7902000</v>
      </c>
      <c r="G2667" s="41"/>
      <c r="H2667" s="41"/>
      <c r="I2667" s="41"/>
    </row>
    <row r="2668" spans="1:9" ht="26.4" hidden="1">
      <c r="A2668" s="48" t="s">
        <v>157</v>
      </c>
      <c r="B2668" s="48" t="s">
        <v>3885</v>
      </c>
      <c r="C2668" s="48" t="s">
        <v>3733</v>
      </c>
      <c r="D2668" s="48" t="s">
        <v>3745</v>
      </c>
      <c r="E2668" s="45" t="s">
        <v>1538</v>
      </c>
      <c r="F2668" s="47">
        <v>21160000</v>
      </c>
      <c r="G2668" s="41"/>
      <c r="H2668" s="41"/>
      <c r="I2668" s="41"/>
    </row>
    <row r="2669" spans="1:9" ht="26.4" hidden="1">
      <c r="A2669" s="48" t="s">
        <v>157</v>
      </c>
      <c r="B2669" s="48" t="s">
        <v>3885</v>
      </c>
      <c r="C2669" s="48" t="s">
        <v>3734</v>
      </c>
      <c r="D2669" s="45"/>
      <c r="E2669" s="49" t="s">
        <v>1510</v>
      </c>
      <c r="F2669" s="47">
        <v>13460000</v>
      </c>
      <c r="G2669" s="41"/>
      <c r="H2669" s="41"/>
      <c r="I2669" s="41"/>
    </row>
    <row r="2670" spans="1:9" ht="13.2" hidden="1">
      <c r="A2670" s="48" t="s">
        <v>157</v>
      </c>
      <c r="B2670" s="48" t="s">
        <v>3885</v>
      </c>
      <c r="C2670" s="48" t="s">
        <v>3734</v>
      </c>
      <c r="D2670" s="48" t="s">
        <v>3743</v>
      </c>
      <c r="E2670" s="45" t="s">
        <v>1539</v>
      </c>
      <c r="F2670" s="47">
        <v>13460000</v>
      </c>
      <c r="G2670" s="41"/>
      <c r="H2670" s="41"/>
      <c r="I2670" s="41"/>
    </row>
    <row r="2671" spans="1:9" ht="26.4" hidden="1">
      <c r="A2671" s="48" t="s">
        <v>157</v>
      </c>
      <c r="B2671" s="48" t="s">
        <v>3885</v>
      </c>
      <c r="C2671" s="48" t="s">
        <v>3806</v>
      </c>
      <c r="D2671" s="45"/>
      <c r="E2671" s="49" t="s">
        <v>1551</v>
      </c>
      <c r="F2671" s="47">
        <v>10000000</v>
      </c>
      <c r="G2671" s="41"/>
      <c r="H2671" s="41"/>
      <c r="I2671" s="41"/>
    </row>
    <row r="2672" spans="1:9" ht="13.2" hidden="1">
      <c r="A2672" s="48" t="s">
        <v>157</v>
      </c>
      <c r="B2672" s="48" t="s">
        <v>3885</v>
      </c>
      <c r="C2672" s="48" t="s">
        <v>3806</v>
      </c>
      <c r="D2672" s="48" t="s">
        <v>3744</v>
      </c>
      <c r="E2672" s="45" t="s">
        <v>1552</v>
      </c>
      <c r="F2672" s="47">
        <v>10000000</v>
      </c>
      <c r="G2672" s="41"/>
      <c r="H2672" s="41"/>
      <c r="I2672" s="41"/>
    </row>
    <row r="2673" spans="1:9" ht="13.2" hidden="1">
      <c r="A2673" s="48" t="s">
        <v>157</v>
      </c>
      <c r="B2673" s="48" t="s">
        <v>3877</v>
      </c>
      <c r="C2673" s="45"/>
      <c r="D2673" s="45"/>
      <c r="E2673" s="46" t="s">
        <v>120</v>
      </c>
      <c r="F2673" s="47">
        <v>108215000</v>
      </c>
      <c r="G2673" s="41"/>
      <c r="H2673" s="41"/>
      <c r="I2673" s="41"/>
    </row>
    <row r="2674" spans="1:9" ht="26.4" hidden="1">
      <c r="A2674" s="48" t="s">
        <v>157</v>
      </c>
      <c r="B2674" s="48" t="s">
        <v>3877</v>
      </c>
      <c r="C2674" s="48" t="s">
        <v>3733</v>
      </c>
      <c r="D2674" s="45"/>
      <c r="E2674" s="49" t="s">
        <v>1536</v>
      </c>
      <c r="F2674" s="47">
        <v>29400000</v>
      </c>
      <c r="G2674" s="41"/>
      <c r="H2674" s="41"/>
      <c r="I2674" s="41"/>
    </row>
    <row r="2675" spans="1:9" ht="13.2" hidden="1">
      <c r="A2675" s="48" t="s">
        <v>157</v>
      </c>
      <c r="B2675" s="48" t="s">
        <v>3877</v>
      </c>
      <c r="C2675" s="48" t="s">
        <v>3733</v>
      </c>
      <c r="D2675" s="48" t="s">
        <v>3727</v>
      </c>
      <c r="E2675" s="45" t="s">
        <v>1537</v>
      </c>
      <c r="F2675" s="47">
        <v>11565000</v>
      </c>
      <c r="G2675" s="41"/>
      <c r="H2675" s="41"/>
      <c r="I2675" s="41"/>
    </row>
    <row r="2676" spans="1:9" ht="26.4" hidden="1">
      <c r="A2676" s="48" t="s">
        <v>157</v>
      </c>
      <c r="B2676" s="48" t="s">
        <v>3877</v>
      </c>
      <c r="C2676" s="48" t="s">
        <v>3733</v>
      </c>
      <c r="D2676" s="48" t="s">
        <v>3745</v>
      </c>
      <c r="E2676" s="45" t="s">
        <v>1538</v>
      </c>
      <c r="F2676" s="47">
        <v>17835000</v>
      </c>
      <c r="G2676" s="41"/>
      <c r="H2676" s="41"/>
      <c r="I2676" s="41"/>
    </row>
    <row r="2677" spans="1:9" ht="26.4" hidden="1">
      <c r="A2677" s="48" t="s">
        <v>157</v>
      </c>
      <c r="B2677" s="48" t="s">
        <v>3877</v>
      </c>
      <c r="C2677" s="48" t="s">
        <v>3734</v>
      </c>
      <c r="D2677" s="45"/>
      <c r="E2677" s="49" t="s">
        <v>1510</v>
      </c>
      <c r="F2677" s="47">
        <v>78815000</v>
      </c>
      <c r="G2677" s="41"/>
      <c r="H2677" s="41"/>
      <c r="I2677" s="41"/>
    </row>
    <row r="2678" spans="1:9" ht="13.2" hidden="1">
      <c r="A2678" s="48" t="s">
        <v>157</v>
      </c>
      <c r="B2678" s="48" t="s">
        <v>3877</v>
      </c>
      <c r="C2678" s="48" t="s">
        <v>3734</v>
      </c>
      <c r="D2678" s="48" t="s">
        <v>3743</v>
      </c>
      <c r="E2678" s="45" t="s">
        <v>1539</v>
      </c>
      <c r="F2678" s="47">
        <v>27645000</v>
      </c>
      <c r="G2678" s="41"/>
      <c r="H2678" s="41"/>
      <c r="I2678" s="41"/>
    </row>
    <row r="2679" spans="1:9" ht="26.4" hidden="1">
      <c r="A2679" s="48" t="s">
        <v>157</v>
      </c>
      <c r="B2679" s="48" t="s">
        <v>3877</v>
      </c>
      <c r="C2679" s="48" t="s">
        <v>3734</v>
      </c>
      <c r="D2679" s="48" t="s">
        <v>3728</v>
      </c>
      <c r="E2679" s="45" t="s">
        <v>1540</v>
      </c>
      <c r="F2679" s="47">
        <v>26290000</v>
      </c>
      <c r="G2679" s="41"/>
      <c r="H2679" s="41"/>
      <c r="I2679" s="41"/>
    </row>
    <row r="2680" spans="1:9" ht="13.2" hidden="1">
      <c r="A2680" s="48" t="s">
        <v>157</v>
      </c>
      <c r="B2680" s="48" t="s">
        <v>3877</v>
      </c>
      <c r="C2680" s="48" t="s">
        <v>3734</v>
      </c>
      <c r="D2680" s="48" t="s">
        <v>3732</v>
      </c>
      <c r="E2680" s="45" t="s">
        <v>1542</v>
      </c>
      <c r="F2680" s="47">
        <v>24880000</v>
      </c>
      <c r="G2680" s="41"/>
      <c r="H2680" s="41"/>
      <c r="I2680" s="41"/>
    </row>
    <row r="2681" spans="1:9" ht="13.2" hidden="1">
      <c r="A2681" s="48" t="s">
        <v>157</v>
      </c>
      <c r="B2681" s="48" t="s">
        <v>3878</v>
      </c>
      <c r="C2681" s="45"/>
      <c r="D2681" s="45"/>
      <c r="E2681" s="46" t="s">
        <v>121</v>
      </c>
      <c r="F2681" s="47">
        <v>21900000</v>
      </c>
      <c r="G2681" s="41"/>
      <c r="H2681" s="41"/>
      <c r="I2681" s="41"/>
    </row>
    <row r="2682" spans="1:9" ht="26.4" hidden="1">
      <c r="A2682" s="48" t="s">
        <v>157</v>
      </c>
      <c r="B2682" s="48" t="s">
        <v>3878</v>
      </c>
      <c r="C2682" s="48" t="s">
        <v>3733</v>
      </c>
      <c r="D2682" s="45"/>
      <c r="E2682" s="49" t="s">
        <v>1536</v>
      </c>
      <c r="F2682" s="47">
        <v>15000000</v>
      </c>
      <c r="G2682" s="41"/>
      <c r="H2682" s="41"/>
      <c r="I2682" s="41"/>
    </row>
    <row r="2683" spans="1:9" ht="13.2" hidden="1">
      <c r="A2683" s="48" t="s">
        <v>157</v>
      </c>
      <c r="B2683" s="48" t="s">
        <v>3878</v>
      </c>
      <c r="C2683" s="48" t="s">
        <v>3733</v>
      </c>
      <c r="D2683" s="48" t="s">
        <v>3727</v>
      </c>
      <c r="E2683" s="45" t="s">
        <v>1537</v>
      </c>
      <c r="F2683" s="47">
        <v>4000000</v>
      </c>
      <c r="G2683" s="41"/>
      <c r="H2683" s="41"/>
      <c r="I2683" s="41"/>
    </row>
    <row r="2684" spans="1:9" ht="26.4" hidden="1">
      <c r="A2684" s="48" t="s">
        <v>157</v>
      </c>
      <c r="B2684" s="48" t="s">
        <v>3878</v>
      </c>
      <c r="C2684" s="48" t="s">
        <v>3733</v>
      </c>
      <c r="D2684" s="48" t="s">
        <v>3745</v>
      </c>
      <c r="E2684" s="45" t="s">
        <v>1538</v>
      </c>
      <c r="F2684" s="47">
        <v>11000000</v>
      </c>
      <c r="G2684" s="41"/>
      <c r="H2684" s="41"/>
      <c r="I2684" s="41"/>
    </row>
    <row r="2685" spans="1:9" ht="26.4" hidden="1">
      <c r="A2685" s="48" t="s">
        <v>157</v>
      </c>
      <c r="B2685" s="48" t="s">
        <v>3878</v>
      </c>
      <c r="C2685" s="48" t="s">
        <v>3734</v>
      </c>
      <c r="D2685" s="45"/>
      <c r="E2685" s="49" t="s">
        <v>1510</v>
      </c>
      <c r="F2685" s="47">
        <v>6900000</v>
      </c>
      <c r="G2685" s="41"/>
      <c r="H2685" s="41"/>
      <c r="I2685" s="41"/>
    </row>
    <row r="2686" spans="1:9" ht="13.2" hidden="1">
      <c r="A2686" s="48" t="s">
        <v>157</v>
      </c>
      <c r="B2686" s="48" t="s">
        <v>3878</v>
      </c>
      <c r="C2686" s="48" t="s">
        <v>3734</v>
      </c>
      <c r="D2686" s="48" t="s">
        <v>3743</v>
      </c>
      <c r="E2686" s="45" t="s">
        <v>1539</v>
      </c>
      <c r="F2686" s="47">
        <v>3500000</v>
      </c>
      <c r="G2686" s="41"/>
      <c r="H2686" s="41"/>
      <c r="I2686" s="41"/>
    </row>
    <row r="2687" spans="1:9" ht="26.4" hidden="1">
      <c r="A2687" s="48" t="s">
        <v>157</v>
      </c>
      <c r="B2687" s="48" t="s">
        <v>3878</v>
      </c>
      <c r="C2687" s="48" t="s">
        <v>3734</v>
      </c>
      <c r="D2687" s="48" t="s">
        <v>3728</v>
      </c>
      <c r="E2687" s="45" t="s">
        <v>1540</v>
      </c>
      <c r="F2687" s="47">
        <v>3400000</v>
      </c>
      <c r="G2687" s="41"/>
      <c r="H2687" s="41"/>
      <c r="I2687" s="41"/>
    </row>
    <row r="2688" spans="1:9" ht="13.2" hidden="1">
      <c r="A2688" s="48" t="s">
        <v>157</v>
      </c>
      <c r="B2688" s="48" t="s">
        <v>3879</v>
      </c>
      <c r="C2688" s="45"/>
      <c r="D2688" s="45"/>
      <c r="E2688" s="46" t="s">
        <v>122</v>
      </c>
      <c r="F2688" s="47">
        <v>39591500</v>
      </c>
      <c r="G2688" s="41"/>
      <c r="H2688" s="41"/>
      <c r="I2688" s="41"/>
    </row>
    <row r="2689" spans="1:9" ht="26.4" hidden="1">
      <c r="A2689" s="48" t="s">
        <v>157</v>
      </c>
      <c r="B2689" s="48" t="s">
        <v>3879</v>
      </c>
      <c r="C2689" s="48" t="s">
        <v>3733</v>
      </c>
      <c r="D2689" s="45"/>
      <c r="E2689" s="49" t="s">
        <v>1536</v>
      </c>
      <c r="F2689" s="47">
        <v>17391000</v>
      </c>
      <c r="G2689" s="41"/>
      <c r="H2689" s="41"/>
      <c r="I2689" s="41"/>
    </row>
    <row r="2690" spans="1:9" ht="13.2" hidden="1">
      <c r="A2690" s="48" t="s">
        <v>157</v>
      </c>
      <c r="B2690" s="48" t="s">
        <v>3879</v>
      </c>
      <c r="C2690" s="48" t="s">
        <v>3733</v>
      </c>
      <c r="D2690" s="48" t="s">
        <v>3727</v>
      </c>
      <c r="E2690" s="45" t="s">
        <v>1537</v>
      </c>
      <c r="F2690" s="47">
        <v>8466000</v>
      </c>
      <c r="G2690" s="41"/>
      <c r="H2690" s="41"/>
      <c r="I2690" s="41"/>
    </row>
    <row r="2691" spans="1:9" ht="26.4" hidden="1">
      <c r="A2691" s="48" t="s">
        <v>157</v>
      </c>
      <c r="B2691" s="48" t="s">
        <v>3879</v>
      </c>
      <c r="C2691" s="48" t="s">
        <v>3733</v>
      </c>
      <c r="D2691" s="48" t="s">
        <v>3745</v>
      </c>
      <c r="E2691" s="45" t="s">
        <v>1538</v>
      </c>
      <c r="F2691" s="47">
        <v>8925000</v>
      </c>
      <c r="G2691" s="41"/>
      <c r="H2691" s="41"/>
      <c r="I2691" s="41"/>
    </row>
    <row r="2692" spans="1:9" ht="26.4" hidden="1">
      <c r="A2692" s="48" t="s">
        <v>157</v>
      </c>
      <c r="B2692" s="48" t="s">
        <v>3879</v>
      </c>
      <c r="C2692" s="48" t="s">
        <v>3734</v>
      </c>
      <c r="D2692" s="45"/>
      <c r="E2692" s="49" t="s">
        <v>1510</v>
      </c>
      <c r="F2692" s="47">
        <v>18518500</v>
      </c>
      <c r="G2692" s="41"/>
      <c r="H2692" s="41"/>
      <c r="I2692" s="41"/>
    </row>
    <row r="2693" spans="1:9" ht="13.2" hidden="1">
      <c r="A2693" s="48" t="s">
        <v>157</v>
      </c>
      <c r="B2693" s="48" t="s">
        <v>3879</v>
      </c>
      <c r="C2693" s="48" t="s">
        <v>3734</v>
      </c>
      <c r="D2693" s="48" t="s">
        <v>3743</v>
      </c>
      <c r="E2693" s="45" t="s">
        <v>1539</v>
      </c>
      <c r="F2693" s="47">
        <v>8514500</v>
      </c>
      <c r="G2693" s="41"/>
      <c r="H2693" s="41"/>
      <c r="I2693" s="41"/>
    </row>
    <row r="2694" spans="1:9" ht="26.4" hidden="1">
      <c r="A2694" s="48" t="s">
        <v>157</v>
      </c>
      <c r="B2694" s="48" t="s">
        <v>3879</v>
      </c>
      <c r="C2694" s="48" t="s">
        <v>3734</v>
      </c>
      <c r="D2694" s="48" t="s">
        <v>3728</v>
      </c>
      <c r="E2694" s="45" t="s">
        <v>1540</v>
      </c>
      <c r="F2694" s="47">
        <v>4358000</v>
      </c>
      <c r="G2694" s="41"/>
      <c r="H2694" s="41"/>
      <c r="I2694" s="41"/>
    </row>
    <row r="2695" spans="1:9" ht="13.2" hidden="1">
      <c r="A2695" s="48" t="s">
        <v>157</v>
      </c>
      <c r="B2695" s="48" t="s">
        <v>3879</v>
      </c>
      <c r="C2695" s="48" t="s">
        <v>3734</v>
      </c>
      <c r="D2695" s="48" t="s">
        <v>3805</v>
      </c>
      <c r="E2695" s="45" t="s">
        <v>1512</v>
      </c>
      <c r="F2695" s="47">
        <v>5646000</v>
      </c>
      <c r="G2695" s="41"/>
      <c r="H2695" s="41"/>
      <c r="I2695" s="41"/>
    </row>
    <row r="2696" spans="1:9" ht="26.4" hidden="1">
      <c r="A2696" s="48" t="s">
        <v>157</v>
      </c>
      <c r="B2696" s="48" t="s">
        <v>3879</v>
      </c>
      <c r="C2696" s="48" t="s">
        <v>3806</v>
      </c>
      <c r="D2696" s="45"/>
      <c r="E2696" s="49" t="s">
        <v>1551</v>
      </c>
      <c r="F2696" s="47">
        <v>3682000</v>
      </c>
      <c r="G2696" s="41"/>
      <c r="H2696" s="41"/>
      <c r="I2696" s="41"/>
    </row>
    <row r="2697" spans="1:9" ht="26.4" hidden="1">
      <c r="A2697" s="48" t="s">
        <v>157</v>
      </c>
      <c r="B2697" s="48" t="s">
        <v>3879</v>
      </c>
      <c r="C2697" s="48" t="s">
        <v>3806</v>
      </c>
      <c r="D2697" s="48" t="s">
        <v>3726</v>
      </c>
      <c r="E2697" s="45" t="s">
        <v>1577</v>
      </c>
      <c r="F2697" s="47">
        <v>3682000</v>
      </c>
      <c r="G2697" s="41"/>
      <c r="H2697" s="41"/>
      <c r="I2697" s="41"/>
    </row>
    <row r="2698" spans="1:9" ht="13.2" hidden="1">
      <c r="A2698" s="48" t="s">
        <v>157</v>
      </c>
      <c r="B2698" s="48" t="s">
        <v>3886</v>
      </c>
      <c r="C2698" s="45"/>
      <c r="D2698" s="45"/>
      <c r="E2698" s="46" t="s">
        <v>139</v>
      </c>
      <c r="F2698" s="47">
        <v>52870000</v>
      </c>
      <c r="G2698" s="41"/>
      <c r="H2698" s="41"/>
      <c r="I2698" s="41"/>
    </row>
    <row r="2699" spans="1:9" ht="26.4" hidden="1">
      <c r="A2699" s="48" t="s">
        <v>157</v>
      </c>
      <c r="B2699" s="48" t="s">
        <v>3886</v>
      </c>
      <c r="C2699" s="48" t="s">
        <v>3733</v>
      </c>
      <c r="D2699" s="45"/>
      <c r="E2699" s="49" t="s">
        <v>1536</v>
      </c>
      <c r="F2699" s="47">
        <v>23970000</v>
      </c>
      <c r="G2699" s="41"/>
      <c r="H2699" s="41"/>
      <c r="I2699" s="41"/>
    </row>
    <row r="2700" spans="1:9" ht="13.2" hidden="1">
      <c r="A2700" s="48" t="s">
        <v>157</v>
      </c>
      <c r="B2700" s="48" t="s">
        <v>3886</v>
      </c>
      <c r="C2700" s="48" t="s">
        <v>3733</v>
      </c>
      <c r="D2700" s="48" t="s">
        <v>3727</v>
      </c>
      <c r="E2700" s="45" t="s">
        <v>1537</v>
      </c>
      <c r="F2700" s="47">
        <v>12250000</v>
      </c>
      <c r="G2700" s="41"/>
      <c r="H2700" s="41"/>
      <c r="I2700" s="41"/>
    </row>
    <row r="2701" spans="1:9" ht="26.4" hidden="1">
      <c r="A2701" s="48" t="s">
        <v>157</v>
      </c>
      <c r="B2701" s="48" t="s">
        <v>3886</v>
      </c>
      <c r="C2701" s="48" t="s">
        <v>3733</v>
      </c>
      <c r="D2701" s="48" t="s">
        <v>3745</v>
      </c>
      <c r="E2701" s="45" t="s">
        <v>1538</v>
      </c>
      <c r="F2701" s="47">
        <v>11720000</v>
      </c>
      <c r="G2701" s="41"/>
      <c r="H2701" s="41"/>
      <c r="I2701" s="41"/>
    </row>
    <row r="2702" spans="1:9" ht="26.4" hidden="1">
      <c r="A2702" s="48" t="s">
        <v>157</v>
      </c>
      <c r="B2702" s="48" t="s">
        <v>3886</v>
      </c>
      <c r="C2702" s="48" t="s">
        <v>3734</v>
      </c>
      <c r="D2702" s="45"/>
      <c r="E2702" s="49" t="s">
        <v>1510</v>
      </c>
      <c r="F2702" s="47">
        <v>14500000</v>
      </c>
      <c r="G2702" s="41"/>
      <c r="H2702" s="41"/>
      <c r="I2702" s="41"/>
    </row>
    <row r="2703" spans="1:9" ht="13.2" hidden="1">
      <c r="A2703" s="48" t="s">
        <v>157</v>
      </c>
      <c r="B2703" s="48" t="s">
        <v>3886</v>
      </c>
      <c r="C2703" s="48" t="s">
        <v>3734</v>
      </c>
      <c r="D2703" s="48" t="s">
        <v>3743</v>
      </c>
      <c r="E2703" s="45" t="s">
        <v>1539</v>
      </c>
      <c r="F2703" s="47">
        <v>2700000</v>
      </c>
      <c r="G2703" s="41"/>
      <c r="H2703" s="41"/>
      <c r="I2703" s="41"/>
    </row>
    <row r="2704" spans="1:9" ht="26.4" hidden="1">
      <c r="A2704" s="48" t="s">
        <v>157</v>
      </c>
      <c r="B2704" s="48" t="s">
        <v>3886</v>
      </c>
      <c r="C2704" s="48" t="s">
        <v>3734</v>
      </c>
      <c r="D2704" s="48" t="s">
        <v>3728</v>
      </c>
      <c r="E2704" s="45" t="s">
        <v>1540</v>
      </c>
      <c r="F2704" s="47">
        <v>1200000</v>
      </c>
      <c r="G2704" s="41"/>
      <c r="H2704" s="41"/>
      <c r="I2704" s="41"/>
    </row>
    <row r="2705" spans="1:9" ht="26.4" hidden="1">
      <c r="A2705" s="48" t="s">
        <v>157</v>
      </c>
      <c r="B2705" s="48" t="s">
        <v>3886</v>
      </c>
      <c r="C2705" s="48" t="s">
        <v>3734</v>
      </c>
      <c r="D2705" s="48" t="s">
        <v>3739</v>
      </c>
      <c r="E2705" s="45" t="s">
        <v>1578</v>
      </c>
      <c r="F2705" s="47">
        <v>10600000</v>
      </c>
      <c r="G2705" s="41"/>
      <c r="H2705" s="41"/>
      <c r="I2705" s="41"/>
    </row>
    <row r="2706" spans="1:9" ht="26.4" hidden="1">
      <c r="A2706" s="48" t="s">
        <v>157</v>
      </c>
      <c r="B2706" s="48" t="s">
        <v>3886</v>
      </c>
      <c r="C2706" s="48" t="s">
        <v>3806</v>
      </c>
      <c r="D2706" s="45"/>
      <c r="E2706" s="49" t="s">
        <v>1551</v>
      </c>
      <c r="F2706" s="47">
        <v>14400000</v>
      </c>
      <c r="G2706" s="41"/>
      <c r="H2706" s="41"/>
      <c r="I2706" s="41"/>
    </row>
    <row r="2707" spans="1:9" ht="13.2" hidden="1">
      <c r="A2707" s="48" t="s">
        <v>157</v>
      </c>
      <c r="B2707" s="48" t="s">
        <v>3886</v>
      </c>
      <c r="C2707" s="48" t="s">
        <v>3806</v>
      </c>
      <c r="D2707" s="48" t="s">
        <v>3744</v>
      </c>
      <c r="E2707" s="45" t="s">
        <v>1552</v>
      </c>
      <c r="F2707" s="47">
        <v>14400000</v>
      </c>
      <c r="G2707" s="41"/>
      <c r="H2707" s="41"/>
      <c r="I2707" s="41"/>
    </row>
    <row r="2708" spans="1:9" ht="13.2" hidden="1">
      <c r="A2708" s="48" t="s">
        <v>157</v>
      </c>
      <c r="B2708" s="48" t="s">
        <v>3887</v>
      </c>
      <c r="C2708" s="45"/>
      <c r="D2708" s="45"/>
      <c r="E2708" s="46" t="s">
        <v>140</v>
      </c>
      <c r="F2708" s="47">
        <v>29000000</v>
      </c>
      <c r="G2708" s="41"/>
      <c r="H2708" s="41"/>
      <c r="I2708" s="41"/>
    </row>
    <row r="2709" spans="1:9" ht="26.4" hidden="1">
      <c r="A2709" s="48" t="s">
        <v>157</v>
      </c>
      <c r="B2709" s="48" t="s">
        <v>3887</v>
      </c>
      <c r="C2709" s="48" t="s">
        <v>3733</v>
      </c>
      <c r="D2709" s="45"/>
      <c r="E2709" s="49" t="s">
        <v>1536</v>
      </c>
      <c r="F2709" s="47">
        <v>15500000</v>
      </c>
      <c r="G2709" s="41"/>
      <c r="H2709" s="41"/>
      <c r="I2709" s="41"/>
    </row>
    <row r="2710" spans="1:9" ht="13.2" hidden="1">
      <c r="A2710" s="48" t="s">
        <v>157</v>
      </c>
      <c r="B2710" s="48" t="s">
        <v>3887</v>
      </c>
      <c r="C2710" s="48" t="s">
        <v>3733</v>
      </c>
      <c r="D2710" s="48" t="s">
        <v>3727</v>
      </c>
      <c r="E2710" s="45" t="s">
        <v>1537</v>
      </c>
      <c r="F2710" s="47">
        <v>7000000</v>
      </c>
      <c r="G2710" s="41"/>
      <c r="H2710" s="41"/>
      <c r="I2710" s="41"/>
    </row>
    <row r="2711" spans="1:9" ht="26.4" hidden="1">
      <c r="A2711" s="48" t="s">
        <v>157</v>
      </c>
      <c r="B2711" s="48" t="s">
        <v>3887</v>
      </c>
      <c r="C2711" s="48" t="s">
        <v>3733</v>
      </c>
      <c r="D2711" s="48" t="s">
        <v>3745</v>
      </c>
      <c r="E2711" s="45" t="s">
        <v>1538</v>
      </c>
      <c r="F2711" s="47">
        <v>8500000</v>
      </c>
      <c r="G2711" s="41"/>
      <c r="H2711" s="41"/>
      <c r="I2711" s="41"/>
    </row>
    <row r="2712" spans="1:9" ht="26.4" hidden="1">
      <c r="A2712" s="48" t="s">
        <v>157</v>
      </c>
      <c r="B2712" s="48" t="s">
        <v>3887</v>
      </c>
      <c r="C2712" s="48" t="s">
        <v>3734</v>
      </c>
      <c r="D2712" s="45"/>
      <c r="E2712" s="49" t="s">
        <v>1510</v>
      </c>
      <c r="F2712" s="47">
        <v>5500000</v>
      </c>
      <c r="G2712" s="41"/>
      <c r="H2712" s="41"/>
      <c r="I2712" s="41"/>
    </row>
    <row r="2713" spans="1:9" ht="26.4" hidden="1">
      <c r="A2713" s="48" t="s">
        <v>157</v>
      </c>
      <c r="B2713" s="48" t="s">
        <v>3887</v>
      </c>
      <c r="C2713" s="48" t="s">
        <v>3734</v>
      </c>
      <c r="D2713" s="48" t="s">
        <v>3728</v>
      </c>
      <c r="E2713" s="45" t="s">
        <v>1540</v>
      </c>
      <c r="F2713" s="47">
        <v>5500000</v>
      </c>
      <c r="G2713" s="41"/>
      <c r="H2713" s="41"/>
      <c r="I2713" s="41"/>
    </row>
    <row r="2714" spans="1:9" ht="26.4" hidden="1">
      <c r="A2714" s="48" t="s">
        <v>157</v>
      </c>
      <c r="B2714" s="48" t="s">
        <v>3887</v>
      </c>
      <c r="C2714" s="48" t="s">
        <v>3806</v>
      </c>
      <c r="D2714" s="45"/>
      <c r="E2714" s="49" t="s">
        <v>1551</v>
      </c>
      <c r="F2714" s="47">
        <v>8000000</v>
      </c>
      <c r="G2714" s="41"/>
      <c r="H2714" s="41"/>
      <c r="I2714" s="41"/>
    </row>
    <row r="2715" spans="1:9" ht="13.2" hidden="1">
      <c r="A2715" s="48" t="s">
        <v>157</v>
      </c>
      <c r="B2715" s="48" t="s">
        <v>3887</v>
      </c>
      <c r="C2715" s="48" t="s">
        <v>3806</v>
      </c>
      <c r="D2715" s="48" t="s">
        <v>3744</v>
      </c>
      <c r="E2715" s="45" t="s">
        <v>1552</v>
      </c>
      <c r="F2715" s="47">
        <v>8000000</v>
      </c>
      <c r="G2715" s="41"/>
      <c r="H2715" s="41"/>
      <c r="I2715" s="41"/>
    </row>
    <row r="2716" spans="1:9" ht="13.2" hidden="1">
      <c r="A2716" s="48" t="s">
        <v>157</v>
      </c>
      <c r="B2716" s="48" t="s">
        <v>3880</v>
      </c>
      <c r="C2716" s="45"/>
      <c r="D2716" s="45"/>
      <c r="E2716" s="46" t="s">
        <v>123</v>
      </c>
      <c r="F2716" s="47">
        <v>22000000</v>
      </c>
      <c r="G2716" s="41"/>
      <c r="H2716" s="41"/>
      <c r="I2716" s="41"/>
    </row>
    <row r="2717" spans="1:9" ht="26.4" hidden="1">
      <c r="A2717" s="48" t="s">
        <v>157</v>
      </c>
      <c r="B2717" s="48" t="s">
        <v>3880</v>
      </c>
      <c r="C2717" s="48" t="s">
        <v>3733</v>
      </c>
      <c r="D2717" s="45"/>
      <c r="E2717" s="49" t="s">
        <v>1536</v>
      </c>
      <c r="F2717" s="47">
        <v>15500000</v>
      </c>
      <c r="G2717" s="41"/>
      <c r="H2717" s="41"/>
      <c r="I2717" s="41"/>
    </row>
    <row r="2718" spans="1:9" ht="13.2" hidden="1">
      <c r="A2718" s="48" t="s">
        <v>157</v>
      </c>
      <c r="B2718" s="48" t="s">
        <v>3880</v>
      </c>
      <c r="C2718" s="48" t="s">
        <v>3733</v>
      </c>
      <c r="D2718" s="48" t="s">
        <v>3727</v>
      </c>
      <c r="E2718" s="45" t="s">
        <v>1537</v>
      </c>
      <c r="F2718" s="47">
        <v>7500000</v>
      </c>
      <c r="G2718" s="41"/>
      <c r="H2718" s="41"/>
      <c r="I2718" s="41"/>
    </row>
    <row r="2719" spans="1:9" ht="26.4" hidden="1">
      <c r="A2719" s="48" t="s">
        <v>157</v>
      </c>
      <c r="B2719" s="48" t="s">
        <v>3880</v>
      </c>
      <c r="C2719" s="48" t="s">
        <v>3733</v>
      </c>
      <c r="D2719" s="48" t="s">
        <v>3745</v>
      </c>
      <c r="E2719" s="45" t="s">
        <v>1538</v>
      </c>
      <c r="F2719" s="47">
        <v>8000000</v>
      </c>
      <c r="G2719" s="41"/>
      <c r="H2719" s="41"/>
      <c r="I2719" s="41"/>
    </row>
    <row r="2720" spans="1:9" ht="26.4" hidden="1">
      <c r="A2720" s="48" t="s">
        <v>157</v>
      </c>
      <c r="B2720" s="48" t="s">
        <v>3880</v>
      </c>
      <c r="C2720" s="48" t="s">
        <v>3734</v>
      </c>
      <c r="D2720" s="45"/>
      <c r="E2720" s="49" t="s">
        <v>1510</v>
      </c>
      <c r="F2720" s="47">
        <v>6500000</v>
      </c>
      <c r="G2720" s="41"/>
      <c r="H2720" s="41"/>
      <c r="I2720" s="41"/>
    </row>
    <row r="2721" spans="1:9" ht="13.2" hidden="1">
      <c r="A2721" s="48" t="s">
        <v>157</v>
      </c>
      <c r="B2721" s="48" t="s">
        <v>3880</v>
      </c>
      <c r="C2721" s="48" t="s">
        <v>3734</v>
      </c>
      <c r="D2721" s="48" t="s">
        <v>3743</v>
      </c>
      <c r="E2721" s="45" t="s">
        <v>1539</v>
      </c>
      <c r="F2721" s="47">
        <v>0</v>
      </c>
      <c r="G2721" s="41"/>
      <c r="H2721" s="41"/>
      <c r="I2721" s="41"/>
    </row>
    <row r="2722" spans="1:9" ht="26.4" hidden="1">
      <c r="A2722" s="48" t="s">
        <v>157</v>
      </c>
      <c r="B2722" s="48" t="s">
        <v>3880</v>
      </c>
      <c r="C2722" s="48" t="s">
        <v>3734</v>
      </c>
      <c r="D2722" s="48" t="s">
        <v>3728</v>
      </c>
      <c r="E2722" s="45" t="s">
        <v>1540</v>
      </c>
      <c r="F2722" s="47">
        <v>6500000</v>
      </c>
      <c r="G2722" s="41"/>
      <c r="H2722" s="41"/>
      <c r="I2722" s="41"/>
    </row>
    <row r="2723" spans="1:9" ht="13.2" hidden="1">
      <c r="A2723" s="48" t="s">
        <v>157</v>
      </c>
      <c r="B2723" s="48" t="s">
        <v>3896</v>
      </c>
      <c r="C2723" s="45"/>
      <c r="D2723" s="45"/>
      <c r="E2723" s="46" t="s">
        <v>159</v>
      </c>
      <c r="F2723" s="47">
        <v>2453600000</v>
      </c>
      <c r="G2723" s="41"/>
      <c r="H2723" s="41"/>
      <c r="I2723" s="41"/>
    </row>
    <row r="2724" spans="1:9" ht="13.2" hidden="1">
      <c r="A2724" s="48" t="s">
        <v>157</v>
      </c>
      <c r="B2724" s="48" t="s">
        <v>3896</v>
      </c>
      <c r="C2724" s="48" t="s">
        <v>3726</v>
      </c>
      <c r="D2724" s="45"/>
      <c r="E2724" s="49" t="s">
        <v>187</v>
      </c>
      <c r="F2724" s="47">
        <v>205132500</v>
      </c>
      <c r="G2724" s="41"/>
      <c r="H2724" s="41"/>
      <c r="I2724" s="41"/>
    </row>
    <row r="2725" spans="1:9" ht="13.2" hidden="1">
      <c r="A2725" s="48" t="s">
        <v>157</v>
      </c>
      <c r="B2725" s="48" t="s">
        <v>3896</v>
      </c>
      <c r="C2725" s="48" t="s">
        <v>3726</v>
      </c>
      <c r="D2725" s="48" t="s">
        <v>3726</v>
      </c>
      <c r="E2725" s="45" t="s">
        <v>188</v>
      </c>
      <c r="F2725" s="47">
        <v>2900000</v>
      </c>
      <c r="G2725" s="41"/>
      <c r="H2725" s="41"/>
      <c r="I2725" s="41"/>
    </row>
    <row r="2726" spans="1:9" ht="26.4" hidden="1">
      <c r="A2726" s="48" t="s">
        <v>157</v>
      </c>
      <c r="B2726" s="48" t="s">
        <v>3896</v>
      </c>
      <c r="C2726" s="48" t="s">
        <v>3726</v>
      </c>
      <c r="D2726" s="48" t="s">
        <v>3727</v>
      </c>
      <c r="E2726" s="45" t="s">
        <v>189</v>
      </c>
      <c r="F2726" s="47">
        <v>33000000</v>
      </c>
      <c r="G2726" s="41"/>
      <c r="H2726" s="41"/>
      <c r="I2726" s="41"/>
    </row>
    <row r="2727" spans="1:9" ht="13.2" hidden="1">
      <c r="A2727" s="48" t="s">
        <v>157</v>
      </c>
      <c r="B2727" s="48" t="s">
        <v>3896</v>
      </c>
      <c r="C2727" s="48" t="s">
        <v>3726</v>
      </c>
      <c r="D2727" s="48" t="s">
        <v>3805</v>
      </c>
      <c r="E2727" s="45" t="s">
        <v>362</v>
      </c>
      <c r="F2727" s="47">
        <v>31600000</v>
      </c>
      <c r="G2727" s="41"/>
      <c r="H2727" s="41"/>
      <c r="I2727" s="41"/>
    </row>
    <row r="2728" spans="1:9" ht="13.2" hidden="1">
      <c r="A2728" s="48" t="s">
        <v>157</v>
      </c>
      <c r="B2728" s="48" t="s">
        <v>3896</v>
      </c>
      <c r="C2728" s="48" t="s">
        <v>3726</v>
      </c>
      <c r="D2728" s="48" t="s">
        <v>3729</v>
      </c>
      <c r="E2728" s="45" t="s">
        <v>191</v>
      </c>
      <c r="F2728" s="47">
        <v>25000000</v>
      </c>
      <c r="G2728" s="41"/>
      <c r="H2728" s="41"/>
      <c r="I2728" s="41"/>
    </row>
    <row r="2729" spans="1:9" ht="13.2" hidden="1">
      <c r="A2729" s="48" t="s">
        <v>157</v>
      </c>
      <c r="B2729" s="48" t="s">
        <v>3896</v>
      </c>
      <c r="C2729" s="48" t="s">
        <v>3726</v>
      </c>
      <c r="D2729" s="48" t="s">
        <v>3730</v>
      </c>
      <c r="E2729" s="45" t="s">
        <v>192</v>
      </c>
      <c r="F2729" s="47">
        <v>15000000</v>
      </c>
      <c r="G2729" s="41"/>
      <c r="H2729" s="41"/>
      <c r="I2729" s="41"/>
    </row>
    <row r="2730" spans="1:9" ht="26.4" hidden="1">
      <c r="A2730" s="48" t="s">
        <v>157</v>
      </c>
      <c r="B2730" s="48" t="s">
        <v>3896</v>
      </c>
      <c r="C2730" s="48" t="s">
        <v>3726</v>
      </c>
      <c r="D2730" s="48" t="s">
        <v>3731</v>
      </c>
      <c r="E2730" s="45" t="s">
        <v>193</v>
      </c>
      <c r="F2730" s="47">
        <v>4000000</v>
      </c>
      <c r="G2730" s="41"/>
      <c r="H2730" s="41"/>
      <c r="I2730" s="41"/>
    </row>
    <row r="2731" spans="1:9" ht="26.4" hidden="1">
      <c r="A2731" s="48" t="s">
        <v>157</v>
      </c>
      <c r="B2731" s="48" t="s">
        <v>3896</v>
      </c>
      <c r="C2731" s="48" t="s">
        <v>3726</v>
      </c>
      <c r="D2731" s="48" t="s">
        <v>3745</v>
      </c>
      <c r="E2731" s="45" t="s">
        <v>363</v>
      </c>
      <c r="F2731" s="47">
        <v>3000000</v>
      </c>
      <c r="G2731" s="41"/>
      <c r="H2731" s="41"/>
      <c r="I2731" s="41"/>
    </row>
    <row r="2732" spans="1:9" ht="13.2" hidden="1">
      <c r="A2732" s="48" t="s">
        <v>157</v>
      </c>
      <c r="B2732" s="48" t="s">
        <v>3896</v>
      </c>
      <c r="C2732" s="48" t="s">
        <v>3726</v>
      </c>
      <c r="D2732" s="48" t="s">
        <v>3733</v>
      </c>
      <c r="E2732" s="45" t="s">
        <v>195</v>
      </c>
      <c r="F2732" s="47">
        <v>12500000</v>
      </c>
      <c r="G2732" s="41"/>
      <c r="H2732" s="41"/>
      <c r="I2732" s="41"/>
    </row>
    <row r="2733" spans="1:9" ht="13.2" hidden="1">
      <c r="A2733" s="48" t="s">
        <v>157</v>
      </c>
      <c r="B2733" s="48" t="s">
        <v>3896</v>
      </c>
      <c r="C2733" s="48" t="s">
        <v>3726</v>
      </c>
      <c r="D2733" s="48" t="s">
        <v>3734</v>
      </c>
      <c r="E2733" s="45" t="s">
        <v>197</v>
      </c>
      <c r="F2733" s="47">
        <v>78132500</v>
      </c>
      <c r="G2733" s="41"/>
      <c r="H2733" s="41"/>
      <c r="I2733" s="41"/>
    </row>
    <row r="2734" spans="1:9" ht="26.4" hidden="1">
      <c r="A2734" s="48" t="s">
        <v>157</v>
      </c>
      <c r="B2734" s="48" t="s">
        <v>3896</v>
      </c>
      <c r="C2734" s="48" t="s">
        <v>3727</v>
      </c>
      <c r="D2734" s="45"/>
      <c r="E2734" s="49" t="s">
        <v>198</v>
      </c>
      <c r="F2734" s="47">
        <v>350200000</v>
      </c>
      <c r="G2734" s="41"/>
      <c r="H2734" s="41"/>
      <c r="I2734" s="41"/>
    </row>
    <row r="2735" spans="1:9" ht="13.2" hidden="1">
      <c r="A2735" s="48" t="s">
        <v>157</v>
      </c>
      <c r="B2735" s="48" t="s">
        <v>3896</v>
      </c>
      <c r="C2735" s="48" t="s">
        <v>3727</v>
      </c>
      <c r="D2735" s="48" t="s">
        <v>3735</v>
      </c>
      <c r="E2735" s="45" t="s">
        <v>199</v>
      </c>
      <c r="F2735" s="47">
        <v>50000000</v>
      </c>
      <c r="G2735" s="41"/>
      <c r="H2735" s="41"/>
      <c r="I2735" s="41"/>
    </row>
    <row r="2736" spans="1:9" ht="13.2" hidden="1">
      <c r="A2736" s="48" t="s">
        <v>157</v>
      </c>
      <c r="B2736" s="48" t="s">
        <v>3896</v>
      </c>
      <c r="C2736" s="48" t="s">
        <v>3727</v>
      </c>
      <c r="D2736" s="48" t="s">
        <v>3736</v>
      </c>
      <c r="E2736" s="45" t="s">
        <v>200</v>
      </c>
      <c r="F2736" s="47">
        <v>70000000</v>
      </c>
      <c r="G2736" s="41"/>
      <c r="H2736" s="41"/>
      <c r="I2736" s="41"/>
    </row>
    <row r="2737" spans="1:9" ht="13.2" hidden="1">
      <c r="A2737" s="48" t="s">
        <v>157</v>
      </c>
      <c r="B2737" s="48" t="s">
        <v>3896</v>
      </c>
      <c r="C2737" s="48" t="s">
        <v>3727</v>
      </c>
      <c r="D2737" s="48" t="s">
        <v>3737</v>
      </c>
      <c r="E2737" s="45" t="s">
        <v>201</v>
      </c>
      <c r="F2737" s="47">
        <v>70000000</v>
      </c>
      <c r="G2737" s="41"/>
      <c r="H2737" s="41"/>
      <c r="I2737" s="41"/>
    </row>
    <row r="2738" spans="1:9" ht="26.4" hidden="1">
      <c r="A2738" s="48" t="s">
        <v>157</v>
      </c>
      <c r="B2738" s="48" t="s">
        <v>3896</v>
      </c>
      <c r="C2738" s="48" t="s">
        <v>3727</v>
      </c>
      <c r="D2738" s="48" t="s">
        <v>3738</v>
      </c>
      <c r="E2738" s="45" t="s">
        <v>202</v>
      </c>
      <c r="F2738" s="47">
        <v>131700000</v>
      </c>
      <c r="G2738" s="41"/>
      <c r="H2738" s="41"/>
      <c r="I2738" s="41"/>
    </row>
    <row r="2739" spans="1:9" ht="26.4" hidden="1">
      <c r="A2739" s="48" t="s">
        <v>157</v>
      </c>
      <c r="B2739" s="48" t="s">
        <v>3896</v>
      </c>
      <c r="C2739" s="48" t="s">
        <v>3727</v>
      </c>
      <c r="D2739" s="48" t="s">
        <v>3739</v>
      </c>
      <c r="E2739" s="45" t="s">
        <v>203</v>
      </c>
      <c r="F2739" s="47">
        <v>12500000</v>
      </c>
      <c r="G2739" s="41"/>
      <c r="H2739" s="41"/>
      <c r="I2739" s="41"/>
    </row>
    <row r="2740" spans="1:9" ht="13.2" hidden="1">
      <c r="A2740" s="48" t="s">
        <v>157</v>
      </c>
      <c r="B2740" s="48" t="s">
        <v>3896</v>
      </c>
      <c r="C2740" s="48" t="s">
        <v>3727</v>
      </c>
      <c r="D2740" s="48" t="s">
        <v>3740</v>
      </c>
      <c r="E2740" s="45" t="s">
        <v>204</v>
      </c>
      <c r="F2740" s="47">
        <v>16000000</v>
      </c>
      <c r="G2740" s="41"/>
      <c r="H2740" s="41"/>
      <c r="I2740" s="41"/>
    </row>
    <row r="2741" spans="1:9" ht="26.4" hidden="1">
      <c r="A2741" s="48" t="s">
        <v>157</v>
      </c>
      <c r="B2741" s="48" t="s">
        <v>3896</v>
      </c>
      <c r="C2741" s="48" t="s">
        <v>3743</v>
      </c>
      <c r="D2741" s="45"/>
      <c r="E2741" s="49" t="s">
        <v>207</v>
      </c>
      <c r="F2741" s="47">
        <v>40000000</v>
      </c>
      <c r="G2741" s="41"/>
      <c r="H2741" s="41"/>
      <c r="I2741" s="41"/>
    </row>
    <row r="2742" spans="1:9" ht="13.2" hidden="1">
      <c r="A2742" s="48" t="s">
        <v>157</v>
      </c>
      <c r="B2742" s="48" t="s">
        <v>3896</v>
      </c>
      <c r="C2742" s="48" t="s">
        <v>3743</v>
      </c>
      <c r="D2742" s="48" t="s">
        <v>3804</v>
      </c>
      <c r="E2742" s="45" t="s">
        <v>855</v>
      </c>
      <c r="F2742" s="47">
        <v>25000000</v>
      </c>
      <c r="G2742" s="41"/>
      <c r="H2742" s="41"/>
      <c r="I2742" s="41"/>
    </row>
    <row r="2743" spans="1:9" ht="13.2" hidden="1">
      <c r="A2743" s="48" t="s">
        <v>157</v>
      </c>
      <c r="B2743" s="48" t="s">
        <v>3896</v>
      </c>
      <c r="C2743" s="48" t="s">
        <v>3743</v>
      </c>
      <c r="D2743" s="48" t="s">
        <v>3735</v>
      </c>
      <c r="E2743" s="45" t="s">
        <v>1579</v>
      </c>
      <c r="F2743" s="47">
        <v>15000000</v>
      </c>
      <c r="G2743" s="41"/>
      <c r="H2743" s="41"/>
      <c r="I2743" s="41"/>
    </row>
    <row r="2744" spans="1:9" ht="26.4" hidden="1">
      <c r="A2744" s="48" t="s">
        <v>157</v>
      </c>
      <c r="B2744" s="48" t="s">
        <v>3896</v>
      </c>
      <c r="C2744" s="48" t="s">
        <v>3728</v>
      </c>
      <c r="D2744" s="45"/>
      <c r="E2744" s="50" t="s">
        <v>209</v>
      </c>
      <c r="F2744" s="47">
        <v>98267500</v>
      </c>
      <c r="G2744" s="41"/>
      <c r="H2744" s="41"/>
      <c r="I2744" s="41"/>
    </row>
    <row r="2745" spans="1:9" ht="26.4" hidden="1">
      <c r="A2745" s="48" t="s">
        <v>157</v>
      </c>
      <c r="B2745" s="48" t="s">
        <v>3896</v>
      </c>
      <c r="C2745" s="48" t="s">
        <v>3728</v>
      </c>
      <c r="D2745" s="48" t="s">
        <v>3726</v>
      </c>
      <c r="E2745" s="45" t="s">
        <v>210</v>
      </c>
      <c r="F2745" s="47">
        <v>18267500</v>
      </c>
      <c r="G2745" s="41"/>
      <c r="H2745" s="41"/>
      <c r="I2745" s="41"/>
    </row>
    <row r="2746" spans="1:9" ht="13.2" hidden="1">
      <c r="A2746" s="48" t="s">
        <v>157</v>
      </c>
      <c r="B2746" s="48" t="s">
        <v>3896</v>
      </c>
      <c r="C2746" s="48" t="s">
        <v>3728</v>
      </c>
      <c r="D2746" s="48" t="s">
        <v>3731</v>
      </c>
      <c r="E2746" s="45" t="s">
        <v>211</v>
      </c>
      <c r="F2746" s="47">
        <v>80000000</v>
      </c>
      <c r="G2746" s="41"/>
      <c r="H2746" s="41"/>
      <c r="I2746" s="41"/>
    </row>
    <row r="2747" spans="1:9" ht="26.4" hidden="1">
      <c r="A2747" s="48" t="s">
        <v>157</v>
      </c>
      <c r="B2747" s="48" t="s">
        <v>3896</v>
      </c>
      <c r="C2747" s="48" t="s">
        <v>3745</v>
      </c>
      <c r="D2747" s="45"/>
      <c r="E2747" s="49" t="s">
        <v>1534</v>
      </c>
      <c r="F2747" s="47">
        <v>965000000</v>
      </c>
      <c r="G2747" s="41"/>
      <c r="H2747" s="41"/>
      <c r="I2747" s="41"/>
    </row>
    <row r="2748" spans="1:9" ht="13.2" hidden="1">
      <c r="A2748" s="48" t="s">
        <v>157</v>
      </c>
      <c r="B2748" s="48" t="s">
        <v>3896</v>
      </c>
      <c r="C2748" s="48" t="s">
        <v>3745</v>
      </c>
      <c r="D2748" s="48" t="s">
        <v>3727</v>
      </c>
      <c r="E2748" s="45" t="s">
        <v>1580</v>
      </c>
      <c r="F2748" s="47">
        <v>25000000</v>
      </c>
      <c r="G2748" s="41"/>
      <c r="H2748" s="41"/>
      <c r="I2748" s="41"/>
    </row>
    <row r="2749" spans="1:9" ht="26.4" hidden="1">
      <c r="A2749" s="48" t="s">
        <v>157</v>
      </c>
      <c r="B2749" s="48" t="s">
        <v>3896</v>
      </c>
      <c r="C2749" s="48" t="s">
        <v>3745</v>
      </c>
      <c r="D2749" s="48" t="s">
        <v>3804</v>
      </c>
      <c r="E2749" s="51" t="s">
        <v>1581</v>
      </c>
      <c r="F2749" s="47">
        <v>15000000</v>
      </c>
      <c r="G2749" s="41"/>
      <c r="H2749" s="41"/>
      <c r="I2749" s="41"/>
    </row>
    <row r="2750" spans="1:9" ht="26.4" hidden="1">
      <c r="A2750" s="48" t="s">
        <v>157</v>
      </c>
      <c r="B2750" s="48" t="s">
        <v>3896</v>
      </c>
      <c r="C2750" s="48" t="s">
        <v>3745</v>
      </c>
      <c r="D2750" s="48" t="s">
        <v>3743</v>
      </c>
      <c r="E2750" s="45" t="s">
        <v>1582</v>
      </c>
      <c r="F2750" s="47">
        <v>20000000</v>
      </c>
      <c r="G2750" s="41"/>
      <c r="H2750" s="41"/>
      <c r="I2750" s="41"/>
    </row>
    <row r="2751" spans="1:9" ht="13.2" hidden="1">
      <c r="A2751" s="48" t="s">
        <v>157</v>
      </c>
      <c r="B2751" s="48" t="s">
        <v>3896</v>
      </c>
      <c r="C2751" s="48" t="s">
        <v>3745</v>
      </c>
      <c r="D2751" s="48" t="s">
        <v>3728</v>
      </c>
      <c r="E2751" s="45" t="s">
        <v>1545</v>
      </c>
      <c r="F2751" s="47">
        <v>10000000</v>
      </c>
      <c r="G2751" s="41"/>
      <c r="H2751" s="41"/>
      <c r="I2751" s="41"/>
    </row>
    <row r="2752" spans="1:9" ht="13.2" hidden="1">
      <c r="A2752" s="48" t="s">
        <v>157</v>
      </c>
      <c r="B2752" s="48" t="s">
        <v>3896</v>
      </c>
      <c r="C2752" s="48" t="s">
        <v>3745</v>
      </c>
      <c r="D2752" s="48" t="s">
        <v>3735</v>
      </c>
      <c r="E2752" s="45" t="s">
        <v>1535</v>
      </c>
      <c r="F2752" s="47">
        <v>10000000</v>
      </c>
      <c r="G2752" s="41"/>
      <c r="H2752" s="41"/>
      <c r="I2752" s="41"/>
    </row>
    <row r="2753" spans="1:9" ht="26.4" hidden="1">
      <c r="A2753" s="48" t="s">
        <v>157</v>
      </c>
      <c r="B2753" s="48" t="s">
        <v>3896</v>
      </c>
      <c r="C2753" s="48" t="s">
        <v>3745</v>
      </c>
      <c r="D2753" s="48" t="s">
        <v>3805</v>
      </c>
      <c r="E2753" s="45" t="s">
        <v>1556</v>
      </c>
      <c r="F2753" s="47">
        <v>10000000</v>
      </c>
      <c r="G2753" s="41"/>
      <c r="H2753" s="41"/>
      <c r="I2753" s="41"/>
    </row>
    <row r="2754" spans="1:9" ht="13.2" hidden="1">
      <c r="A2754" s="48" t="s">
        <v>157</v>
      </c>
      <c r="B2754" s="48" t="s">
        <v>3896</v>
      </c>
      <c r="C2754" s="48" t="s">
        <v>3745</v>
      </c>
      <c r="D2754" s="48" t="s">
        <v>3736</v>
      </c>
      <c r="E2754" s="45" t="s">
        <v>1583</v>
      </c>
      <c r="F2754" s="47">
        <v>750000000</v>
      </c>
      <c r="G2754" s="41"/>
      <c r="H2754" s="41"/>
      <c r="I2754" s="41"/>
    </row>
    <row r="2755" spans="1:9" ht="26.4" hidden="1">
      <c r="A2755" s="48" t="s">
        <v>157</v>
      </c>
      <c r="B2755" s="48" t="s">
        <v>3896</v>
      </c>
      <c r="C2755" s="48" t="s">
        <v>3745</v>
      </c>
      <c r="D2755" s="48" t="s">
        <v>3729</v>
      </c>
      <c r="E2755" s="45" t="s">
        <v>1584</v>
      </c>
      <c r="F2755" s="47">
        <v>10000000</v>
      </c>
      <c r="G2755" s="41"/>
      <c r="H2755" s="41"/>
      <c r="I2755" s="41"/>
    </row>
    <row r="2756" spans="1:9" ht="13.2" hidden="1">
      <c r="A2756" s="48" t="s">
        <v>157</v>
      </c>
      <c r="B2756" s="48" t="s">
        <v>3896</v>
      </c>
      <c r="C2756" s="48" t="s">
        <v>3745</v>
      </c>
      <c r="D2756" s="48" t="s">
        <v>3730</v>
      </c>
      <c r="E2756" s="45" t="s">
        <v>1585</v>
      </c>
      <c r="F2756" s="47">
        <v>35000000</v>
      </c>
      <c r="G2756" s="41"/>
      <c r="H2756" s="41"/>
      <c r="I2756" s="41"/>
    </row>
    <row r="2757" spans="1:9" ht="13.2" hidden="1">
      <c r="A2757" s="48" t="s">
        <v>157</v>
      </c>
      <c r="B2757" s="48" t="s">
        <v>3896</v>
      </c>
      <c r="C2757" s="48" t="s">
        <v>3745</v>
      </c>
      <c r="D2757" s="48" t="s">
        <v>3731</v>
      </c>
      <c r="E2757" s="45" t="s">
        <v>1586</v>
      </c>
      <c r="F2757" s="47">
        <v>35000000</v>
      </c>
      <c r="G2757" s="41"/>
      <c r="H2757" s="41"/>
      <c r="I2757" s="41"/>
    </row>
    <row r="2758" spans="1:9" ht="26.4" hidden="1">
      <c r="A2758" s="48" t="s">
        <v>157</v>
      </c>
      <c r="B2758" s="48" t="s">
        <v>3896</v>
      </c>
      <c r="C2758" s="48" t="s">
        <v>3745</v>
      </c>
      <c r="D2758" s="48" t="s">
        <v>3753</v>
      </c>
      <c r="E2758" s="45" t="s">
        <v>1587</v>
      </c>
      <c r="F2758" s="47">
        <v>10000000</v>
      </c>
      <c r="G2758" s="41"/>
      <c r="H2758" s="41"/>
      <c r="I2758" s="41"/>
    </row>
    <row r="2759" spans="1:9" ht="26.4" hidden="1">
      <c r="A2759" s="48" t="s">
        <v>157</v>
      </c>
      <c r="B2759" s="48" t="s">
        <v>3896</v>
      </c>
      <c r="C2759" s="48" t="s">
        <v>3745</v>
      </c>
      <c r="D2759" s="48" t="s">
        <v>3752</v>
      </c>
      <c r="E2759" s="45" t="s">
        <v>1588</v>
      </c>
      <c r="F2759" s="47">
        <v>35000000</v>
      </c>
      <c r="G2759" s="41"/>
      <c r="H2759" s="41"/>
      <c r="I2759" s="41"/>
    </row>
    <row r="2760" spans="1:9" ht="26.4" hidden="1">
      <c r="A2760" s="48" t="s">
        <v>157</v>
      </c>
      <c r="B2760" s="48" t="s">
        <v>3896</v>
      </c>
      <c r="C2760" s="48" t="s">
        <v>3752</v>
      </c>
      <c r="D2760" s="45"/>
      <c r="E2760" s="49" t="s">
        <v>1589</v>
      </c>
      <c r="F2760" s="47">
        <v>90000000</v>
      </c>
      <c r="G2760" s="41"/>
      <c r="H2760" s="41"/>
      <c r="I2760" s="41"/>
    </row>
    <row r="2761" spans="1:9" ht="13.2" hidden="1">
      <c r="A2761" s="48" t="s">
        <v>157</v>
      </c>
      <c r="B2761" s="48" t="s">
        <v>3896</v>
      </c>
      <c r="C2761" s="48" t="s">
        <v>3752</v>
      </c>
      <c r="D2761" s="48" t="s">
        <v>3805</v>
      </c>
      <c r="E2761" s="45" t="s">
        <v>1590</v>
      </c>
      <c r="F2761" s="47">
        <v>10000000</v>
      </c>
      <c r="G2761" s="41"/>
      <c r="H2761" s="41"/>
      <c r="I2761" s="41"/>
    </row>
    <row r="2762" spans="1:9" ht="13.2" hidden="1">
      <c r="A2762" s="48" t="s">
        <v>157</v>
      </c>
      <c r="B2762" s="48" t="s">
        <v>3896</v>
      </c>
      <c r="C2762" s="48" t="s">
        <v>3752</v>
      </c>
      <c r="D2762" s="48" t="s">
        <v>3736</v>
      </c>
      <c r="E2762" s="45" t="s">
        <v>1591</v>
      </c>
      <c r="F2762" s="47">
        <v>10000000</v>
      </c>
      <c r="G2762" s="41"/>
      <c r="H2762" s="41"/>
      <c r="I2762" s="41"/>
    </row>
    <row r="2763" spans="1:9" ht="26.4" hidden="1">
      <c r="A2763" s="48" t="s">
        <v>157</v>
      </c>
      <c r="B2763" s="48" t="s">
        <v>3896</v>
      </c>
      <c r="C2763" s="48" t="s">
        <v>3752</v>
      </c>
      <c r="D2763" s="48" t="s">
        <v>3729</v>
      </c>
      <c r="E2763" s="45" t="s">
        <v>1592</v>
      </c>
      <c r="F2763" s="47">
        <v>10000000</v>
      </c>
      <c r="G2763" s="41"/>
      <c r="H2763" s="41"/>
      <c r="I2763" s="41"/>
    </row>
    <row r="2764" spans="1:9" ht="26.4" hidden="1">
      <c r="A2764" s="48" t="s">
        <v>157</v>
      </c>
      <c r="B2764" s="48" t="s">
        <v>3896</v>
      </c>
      <c r="C2764" s="48" t="s">
        <v>3752</v>
      </c>
      <c r="D2764" s="48" t="s">
        <v>3730</v>
      </c>
      <c r="E2764" s="45" t="s">
        <v>1593</v>
      </c>
      <c r="F2764" s="47">
        <v>35000000</v>
      </c>
      <c r="G2764" s="41"/>
      <c r="H2764" s="41"/>
      <c r="I2764" s="41"/>
    </row>
    <row r="2765" spans="1:9" ht="13.2" hidden="1">
      <c r="A2765" s="48" t="s">
        <v>157</v>
      </c>
      <c r="B2765" s="48" t="s">
        <v>3896</v>
      </c>
      <c r="C2765" s="48" t="s">
        <v>3752</v>
      </c>
      <c r="D2765" s="48" t="s">
        <v>3731</v>
      </c>
      <c r="E2765" s="45" t="s">
        <v>1594</v>
      </c>
      <c r="F2765" s="47">
        <v>25000000</v>
      </c>
      <c r="G2765" s="41"/>
      <c r="H2765" s="41"/>
      <c r="I2765" s="41"/>
    </row>
    <row r="2766" spans="1:9" ht="26.4" hidden="1">
      <c r="A2766" s="48" t="s">
        <v>157</v>
      </c>
      <c r="B2766" s="48" t="s">
        <v>3896</v>
      </c>
      <c r="C2766" s="48" t="s">
        <v>3733</v>
      </c>
      <c r="D2766" s="45"/>
      <c r="E2766" s="49" t="s">
        <v>1536</v>
      </c>
      <c r="F2766" s="47">
        <v>640000000</v>
      </c>
      <c r="G2766" s="41"/>
      <c r="H2766" s="41"/>
      <c r="I2766" s="41"/>
    </row>
    <row r="2767" spans="1:9" ht="13.2" hidden="1">
      <c r="A2767" s="48" t="s">
        <v>157</v>
      </c>
      <c r="B2767" s="48" t="s">
        <v>3896</v>
      </c>
      <c r="C2767" s="48" t="s">
        <v>3733</v>
      </c>
      <c r="D2767" s="48" t="s">
        <v>3744</v>
      </c>
      <c r="E2767" s="45" t="s">
        <v>1595</v>
      </c>
      <c r="F2767" s="47">
        <v>225000000</v>
      </c>
      <c r="G2767" s="41"/>
      <c r="H2767" s="41"/>
      <c r="I2767" s="41"/>
    </row>
    <row r="2768" spans="1:9" ht="26.4" hidden="1">
      <c r="A2768" s="48" t="s">
        <v>157</v>
      </c>
      <c r="B2768" s="48" t="s">
        <v>3896</v>
      </c>
      <c r="C2768" s="48" t="s">
        <v>3733</v>
      </c>
      <c r="D2768" s="48" t="s">
        <v>3728</v>
      </c>
      <c r="E2768" s="51" t="s">
        <v>1596</v>
      </c>
      <c r="F2768" s="47">
        <v>150000000</v>
      </c>
      <c r="G2768" s="41"/>
      <c r="H2768" s="41"/>
      <c r="I2768" s="41"/>
    </row>
    <row r="2769" spans="1:9" ht="13.2" hidden="1">
      <c r="A2769" s="48" t="s">
        <v>157</v>
      </c>
      <c r="B2769" s="48" t="s">
        <v>3896</v>
      </c>
      <c r="C2769" s="48" t="s">
        <v>3733</v>
      </c>
      <c r="D2769" s="48" t="s">
        <v>3805</v>
      </c>
      <c r="E2769" s="45" t="s">
        <v>1597</v>
      </c>
      <c r="F2769" s="47">
        <v>25000000</v>
      </c>
      <c r="G2769" s="41"/>
      <c r="H2769" s="41"/>
      <c r="I2769" s="41"/>
    </row>
    <row r="2770" spans="1:9" ht="13.2" hidden="1">
      <c r="A2770" s="48" t="s">
        <v>157</v>
      </c>
      <c r="B2770" s="48" t="s">
        <v>3896</v>
      </c>
      <c r="C2770" s="48" t="s">
        <v>3733</v>
      </c>
      <c r="D2770" s="48" t="s">
        <v>3736</v>
      </c>
      <c r="E2770" s="45" t="s">
        <v>1598</v>
      </c>
      <c r="F2770" s="47">
        <v>25000000</v>
      </c>
      <c r="G2770" s="41"/>
      <c r="H2770" s="41"/>
      <c r="I2770" s="41"/>
    </row>
    <row r="2771" spans="1:9" ht="13.2" hidden="1">
      <c r="A2771" s="48" t="s">
        <v>157</v>
      </c>
      <c r="B2771" s="48" t="s">
        <v>3896</v>
      </c>
      <c r="C2771" s="48" t="s">
        <v>3733</v>
      </c>
      <c r="D2771" s="48" t="s">
        <v>3729</v>
      </c>
      <c r="E2771" s="45" t="s">
        <v>1599</v>
      </c>
      <c r="F2771" s="47">
        <v>15000000</v>
      </c>
      <c r="G2771" s="41"/>
      <c r="H2771" s="41"/>
      <c r="I2771" s="41"/>
    </row>
    <row r="2772" spans="1:9" ht="13.2" hidden="1">
      <c r="A2772" s="48" t="s">
        <v>157</v>
      </c>
      <c r="B2772" s="48" t="s">
        <v>3896</v>
      </c>
      <c r="C2772" s="48" t="s">
        <v>3733</v>
      </c>
      <c r="D2772" s="48" t="s">
        <v>3730</v>
      </c>
      <c r="E2772" s="45" t="s">
        <v>1600</v>
      </c>
      <c r="F2772" s="47">
        <v>15000000</v>
      </c>
      <c r="G2772" s="41"/>
      <c r="H2772" s="41"/>
      <c r="I2772" s="41"/>
    </row>
    <row r="2773" spans="1:9" ht="13.2" hidden="1">
      <c r="A2773" s="48" t="s">
        <v>157</v>
      </c>
      <c r="B2773" s="48" t="s">
        <v>3896</v>
      </c>
      <c r="C2773" s="48" t="s">
        <v>3733</v>
      </c>
      <c r="D2773" s="48" t="s">
        <v>3731</v>
      </c>
      <c r="E2773" s="45" t="s">
        <v>1601</v>
      </c>
      <c r="F2773" s="47">
        <v>25000000</v>
      </c>
      <c r="G2773" s="41"/>
      <c r="H2773" s="41"/>
      <c r="I2773" s="41"/>
    </row>
    <row r="2774" spans="1:9" ht="13.2" hidden="1">
      <c r="A2774" s="48" t="s">
        <v>157</v>
      </c>
      <c r="B2774" s="48" t="s">
        <v>3896</v>
      </c>
      <c r="C2774" s="48" t="s">
        <v>3733</v>
      </c>
      <c r="D2774" s="48" t="s">
        <v>3753</v>
      </c>
      <c r="E2774" s="45" t="s">
        <v>1602</v>
      </c>
      <c r="F2774" s="47">
        <v>45000000</v>
      </c>
      <c r="G2774" s="41"/>
      <c r="H2774" s="41"/>
      <c r="I2774" s="41"/>
    </row>
    <row r="2775" spans="1:9" ht="26.4" hidden="1">
      <c r="A2775" s="48" t="s">
        <v>157</v>
      </c>
      <c r="B2775" s="48" t="s">
        <v>3896</v>
      </c>
      <c r="C2775" s="48" t="s">
        <v>3733</v>
      </c>
      <c r="D2775" s="48" t="s">
        <v>3745</v>
      </c>
      <c r="E2775" s="45" t="s">
        <v>1538</v>
      </c>
      <c r="F2775" s="47">
        <v>40000000</v>
      </c>
      <c r="G2775" s="41"/>
      <c r="H2775" s="41"/>
      <c r="I2775" s="41"/>
    </row>
    <row r="2776" spans="1:9" ht="26.4" hidden="1">
      <c r="A2776" s="48" t="s">
        <v>157</v>
      </c>
      <c r="B2776" s="48" t="s">
        <v>3896</v>
      </c>
      <c r="C2776" s="48" t="s">
        <v>3733</v>
      </c>
      <c r="D2776" s="48" t="s">
        <v>3733</v>
      </c>
      <c r="E2776" s="51" t="s">
        <v>1603</v>
      </c>
      <c r="F2776" s="47">
        <v>20000000</v>
      </c>
      <c r="G2776" s="41"/>
      <c r="H2776" s="41"/>
      <c r="I2776" s="41"/>
    </row>
    <row r="2777" spans="1:9" ht="13.2" hidden="1">
      <c r="A2777" s="48" t="s">
        <v>157</v>
      </c>
      <c r="B2777" s="48" t="s">
        <v>3896</v>
      </c>
      <c r="C2777" s="48" t="s">
        <v>3733</v>
      </c>
      <c r="D2777" s="48" t="s">
        <v>3734</v>
      </c>
      <c r="E2777" s="45" t="s">
        <v>1604</v>
      </c>
      <c r="F2777" s="47">
        <v>10000000</v>
      </c>
      <c r="G2777" s="41"/>
      <c r="H2777" s="41"/>
      <c r="I2777" s="41"/>
    </row>
    <row r="2778" spans="1:9" ht="13.2" hidden="1">
      <c r="A2778" s="48" t="s">
        <v>157</v>
      </c>
      <c r="B2778" s="48" t="s">
        <v>3896</v>
      </c>
      <c r="C2778" s="48" t="s">
        <v>3733</v>
      </c>
      <c r="D2778" s="48" t="s">
        <v>3754</v>
      </c>
      <c r="E2778" s="45" t="s">
        <v>1605</v>
      </c>
      <c r="F2778" s="47">
        <v>10000000</v>
      </c>
      <c r="G2778" s="41"/>
      <c r="H2778" s="41"/>
      <c r="I2778" s="41"/>
    </row>
    <row r="2779" spans="1:9" ht="13.2" hidden="1">
      <c r="A2779" s="48" t="s">
        <v>157</v>
      </c>
      <c r="B2779" s="48" t="s">
        <v>3896</v>
      </c>
      <c r="C2779" s="48" t="s">
        <v>3733</v>
      </c>
      <c r="D2779" s="48" t="s">
        <v>3737</v>
      </c>
      <c r="E2779" s="45" t="s">
        <v>1606</v>
      </c>
      <c r="F2779" s="47">
        <v>10000000</v>
      </c>
      <c r="G2779" s="41"/>
      <c r="H2779" s="41"/>
      <c r="I2779" s="41"/>
    </row>
    <row r="2780" spans="1:9" ht="13.2" hidden="1">
      <c r="A2780" s="48" t="s">
        <v>157</v>
      </c>
      <c r="B2780" s="48" t="s">
        <v>3896</v>
      </c>
      <c r="C2780" s="48" t="s">
        <v>3733</v>
      </c>
      <c r="D2780" s="48" t="s">
        <v>3755</v>
      </c>
      <c r="E2780" s="45" t="s">
        <v>1607</v>
      </c>
      <c r="F2780" s="47">
        <v>25000000</v>
      </c>
      <c r="G2780" s="41"/>
      <c r="H2780" s="41"/>
      <c r="I2780" s="41"/>
    </row>
    <row r="2781" spans="1:9" ht="26.4" hidden="1">
      <c r="A2781" s="48" t="s">
        <v>157</v>
      </c>
      <c r="B2781" s="48" t="s">
        <v>3896</v>
      </c>
      <c r="C2781" s="48" t="s">
        <v>3734</v>
      </c>
      <c r="D2781" s="45"/>
      <c r="E2781" s="49" t="s">
        <v>1510</v>
      </c>
      <c r="F2781" s="47">
        <v>65000000</v>
      </c>
      <c r="G2781" s="41"/>
      <c r="H2781" s="41"/>
      <c r="I2781" s="41"/>
    </row>
    <row r="2782" spans="1:9" ht="26.4" hidden="1">
      <c r="A2782" s="48" t="s">
        <v>157</v>
      </c>
      <c r="B2782" s="48" t="s">
        <v>3896</v>
      </c>
      <c r="C2782" s="48" t="s">
        <v>3734</v>
      </c>
      <c r="D2782" s="48" t="s">
        <v>3745</v>
      </c>
      <c r="E2782" s="45" t="s">
        <v>1608</v>
      </c>
      <c r="F2782" s="47">
        <v>50000000</v>
      </c>
      <c r="G2782" s="41"/>
      <c r="H2782" s="41"/>
      <c r="I2782" s="41"/>
    </row>
    <row r="2783" spans="1:9" ht="13.2" hidden="1">
      <c r="A2783" s="48" t="s">
        <v>157</v>
      </c>
      <c r="B2783" s="48" t="s">
        <v>3896</v>
      </c>
      <c r="C2783" s="48" t="s">
        <v>3734</v>
      </c>
      <c r="D2783" s="48" t="s">
        <v>3752</v>
      </c>
      <c r="E2783" s="45" t="s">
        <v>1609</v>
      </c>
      <c r="F2783" s="47">
        <v>15000000</v>
      </c>
      <c r="G2783" s="41"/>
      <c r="H2783" s="41"/>
      <c r="I2783" s="41"/>
    </row>
    <row r="2784" spans="1:9" ht="13.2">
      <c r="A2784" s="48" t="s">
        <v>160</v>
      </c>
      <c r="B2784" s="45"/>
      <c r="C2784" s="45"/>
      <c r="D2784" s="45"/>
      <c r="E2784" s="46" t="s">
        <v>161</v>
      </c>
      <c r="F2784" s="47">
        <v>381000000</v>
      </c>
      <c r="G2784" s="41"/>
      <c r="H2784" s="41"/>
      <c r="I2784" s="41"/>
    </row>
    <row r="2785" spans="1:9" ht="13.2" hidden="1">
      <c r="A2785" s="48" t="s">
        <v>160</v>
      </c>
      <c r="B2785" s="48" t="s">
        <v>3870</v>
      </c>
      <c r="C2785" s="45"/>
      <c r="D2785" s="45"/>
      <c r="E2785" s="46" t="s">
        <v>111</v>
      </c>
      <c r="F2785" s="47">
        <v>27000000</v>
      </c>
      <c r="G2785" s="41"/>
      <c r="H2785" s="41"/>
      <c r="I2785" s="41"/>
    </row>
    <row r="2786" spans="1:9" ht="13.2" hidden="1">
      <c r="A2786" s="48" t="s">
        <v>160</v>
      </c>
      <c r="B2786" s="48" t="s">
        <v>3870</v>
      </c>
      <c r="C2786" s="48" t="s">
        <v>3745</v>
      </c>
      <c r="D2786" s="45"/>
      <c r="E2786" s="49" t="s">
        <v>1610</v>
      </c>
      <c r="F2786" s="47">
        <v>27000000</v>
      </c>
      <c r="G2786" s="41"/>
      <c r="H2786" s="41"/>
      <c r="I2786" s="41"/>
    </row>
    <row r="2787" spans="1:9" ht="13.2" hidden="1">
      <c r="A2787" s="48" t="s">
        <v>160</v>
      </c>
      <c r="B2787" s="48" t="s">
        <v>3870</v>
      </c>
      <c r="C2787" s="48" t="s">
        <v>3745</v>
      </c>
      <c r="D2787" s="48" t="s">
        <v>3743</v>
      </c>
      <c r="E2787" s="45" t="s">
        <v>1611</v>
      </c>
      <c r="F2787" s="47">
        <v>27000000</v>
      </c>
      <c r="G2787" s="41"/>
      <c r="H2787" s="41"/>
      <c r="I2787" s="41"/>
    </row>
    <row r="2788" spans="1:9" ht="26.4" hidden="1">
      <c r="A2788" s="48" t="s">
        <v>160</v>
      </c>
      <c r="B2788" s="48" t="s">
        <v>3882</v>
      </c>
      <c r="C2788" s="45"/>
      <c r="D2788" s="45"/>
      <c r="E2788" s="46" t="s">
        <v>135</v>
      </c>
      <c r="F2788" s="47">
        <v>35000000</v>
      </c>
      <c r="G2788" s="41"/>
      <c r="H2788" s="41"/>
      <c r="I2788" s="41"/>
    </row>
    <row r="2789" spans="1:9" ht="13.2" hidden="1">
      <c r="A2789" s="48" t="s">
        <v>160</v>
      </c>
      <c r="B2789" s="48" t="s">
        <v>3882</v>
      </c>
      <c r="C2789" s="48" t="s">
        <v>3745</v>
      </c>
      <c r="D2789" s="45"/>
      <c r="E2789" s="49" t="s">
        <v>1610</v>
      </c>
      <c r="F2789" s="47">
        <v>10000000</v>
      </c>
      <c r="G2789" s="41"/>
      <c r="H2789" s="41"/>
      <c r="I2789" s="41"/>
    </row>
    <row r="2790" spans="1:9" ht="13.2" hidden="1">
      <c r="A2790" s="48" t="s">
        <v>160</v>
      </c>
      <c r="B2790" s="48" t="s">
        <v>3882</v>
      </c>
      <c r="C2790" s="48" t="s">
        <v>3745</v>
      </c>
      <c r="D2790" s="48" t="s">
        <v>3731</v>
      </c>
      <c r="E2790" s="45" t="s">
        <v>1612</v>
      </c>
      <c r="F2790" s="47">
        <v>10000000</v>
      </c>
      <c r="G2790" s="41"/>
      <c r="H2790" s="41"/>
      <c r="I2790" s="41"/>
    </row>
    <row r="2791" spans="1:9" ht="26.4" hidden="1">
      <c r="A2791" s="48" t="s">
        <v>160</v>
      </c>
      <c r="B2791" s="48" t="s">
        <v>3882</v>
      </c>
      <c r="C2791" s="48" t="s">
        <v>3752</v>
      </c>
      <c r="D2791" s="45"/>
      <c r="E2791" s="49" t="s">
        <v>1613</v>
      </c>
      <c r="F2791" s="47">
        <v>25000000</v>
      </c>
      <c r="G2791" s="41"/>
      <c r="H2791" s="41"/>
      <c r="I2791" s="41"/>
    </row>
    <row r="2792" spans="1:9" ht="26.4" hidden="1">
      <c r="A2792" s="48" t="s">
        <v>160</v>
      </c>
      <c r="B2792" s="48" t="s">
        <v>3882</v>
      </c>
      <c r="C2792" s="48" t="s">
        <v>3752</v>
      </c>
      <c r="D2792" s="48" t="s">
        <v>3744</v>
      </c>
      <c r="E2792" s="45" t="s">
        <v>1614</v>
      </c>
      <c r="F2792" s="47">
        <v>25000000</v>
      </c>
      <c r="G2792" s="41"/>
      <c r="H2792" s="41"/>
      <c r="I2792" s="41"/>
    </row>
    <row r="2793" spans="1:9" ht="13.2" hidden="1">
      <c r="A2793" s="48" t="s">
        <v>160</v>
      </c>
      <c r="B2793" s="48" t="s">
        <v>3888</v>
      </c>
      <c r="C2793" s="45"/>
      <c r="D2793" s="45"/>
      <c r="E2793" s="46" t="s">
        <v>147</v>
      </c>
      <c r="F2793" s="47">
        <v>5000000</v>
      </c>
      <c r="G2793" s="41"/>
      <c r="H2793" s="41"/>
      <c r="I2793" s="41"/>
    </row>
    <row r="2794" spans="1:9" ht="26.4" hidden="1">
      <c r="A2794" s="48" t="s">
        <v>160</v>
      </c>
      <c r="B2794" s="48" t="s">
        <v>3888</v>
      </c>
      <c r="C2794" s="48" t="s">
        <v>3752</v>
      </c>
      <c r="D2794" s="45"/>
      <c r="E2794" s="49" t="s">
        <v>1613</v>
      </c>
      <c r="F2794" s="47">
        <v>5000000</v>
      </c>
      <c r="G2794" s="41"/>
      <c r="H2794" s="41"/>
      <c r="I2794" s="41"/>
    </row>
    <row r="2795" spans="1:9" ht="13.2" hidden="1">
      <c r="A2795" s="48" t="s">
        <v>160</v>
      </c>
      <c r="B2795" s="48" t="s">
        <v>3888</v>
      </c>
      <c r="C2795" s="48" t="s">
        <v>3752</v>
      </c>
      <c r="D2795" s="48" t="s">
        <v>3727</v>
      </c>
      <c r="E2795" s="45" t="s">
        <v>1615</v>
      </c>
      <c r="F2795" s="47">
        <v>5000000</v>
      </c>
      <c r="G2795" s="41"/>
      <c r="H2795" s="41"/>
      <c r="I2795" s="41"/>
    </row>
    <row r="2796" spans="1:9" ht="13.2" hidden="1">
      <c r="A2796" s="48" t="s">
        <v>160</v>
      </c>
      <c r="B2796" s="48" t="s">
        <v>3816</v>
      </c>
      <c r="C2796" s="45"/>
      <c r="D2796" s="45"/>
      <c r="E2796" s="46" t="s">
        <v>80</v>
      </c>
      <c r="F2796" s="47">
        <v>189000000</v>
      </c>
      <c r="G2796" s="41"/>
      <c r="H2796" s="41"/>
      <c r="I2796" s="41"/>
    </row>
    <row r="2797" spans="1:9" ht="26.4" hidden="1">
      <c r="A2797" s="48" t="s">
        <v>160</v>
      </c>
      <c r="B2797" s="48" t="s">
        <v>3816</v>
      </c>
      <c r="C2797" s="48" t="s">
        <v>3752</v>
      </c>
      <c r="D2797" s="45"/>
      <c r="E2797" s="49" t="s">
        <v>1613</v>
      </c>
      <c r="F2797" s="47">
        <v>189000000</v>
      </c>
      <c r="G2797" s="41"/>
      <c r="H2797" s="41"/>
      <c r="I2797" s="41"/>
    </row>
    <row r="2798" spans="1:9" ht="13.2" hidden="1">
      <c r="A2798" s="48" t="s">
        <v>160</v>
      </c>
      <c r="B2798" s="48" t="s">
        <v>3816</v>
      </c>
      <c r="C2798" s="48" t="s">
        <v>3752</v>
      </c>
      <c r="D2798" s="48" t="s">
        <v>3804</v>
      </c>
      <c r="E2798" s="45" t="s">
        <v>1616</v>
      </c>
      <c r="F2798" s="47">
        <v>189000000</v>
      </c>
      <c r="G2798" s="41"/>
      <c r="H2798" s="41"/>
      <c r="I2798" s="41"/>
    </row>
    <row r="2799" spans="1:9" ht="13.2" hidden="1">
      <c r="A2799" s="48" t="s">
        <v>160</v>
      </c>
      <c r="B2799" s="48" t="s">
        <v>3897</v>
      </c>
      <c r="C2799" s="45"/>
      <c r="D2799" s="45"/>
      <c r="E2799" s="46" t="s">
        <v>162</v>
      </c>
      <c r="F2799" s="47">
        <v>125000000</v>
      </c>
      <c r="G2799" s="41"/>
      <c r="H2799" s="41"/>
      <c r="I2799" s="41"/>
    </row>
    <row r="2800" spans="1:9" ht="13.2" hidden="1">
      <c r="A2800" s="48" t="s">
        <v>160</v>
      </c>
      <c r="B2800" s="48" t="s">
        <v>3897</v>
      </c>
      <c r="C2800" s="48" t="s">
        <v>3745</v>
      </c>
      <c r="D2800" s="45"/>
      <c r="E2800" s="49" t="s">
        <v>1610</v>
      </c>
      <c r="F2800" s="47">
        <v>24180000</v>
      </c>
      <c r="G2800" s="41"/>
      <c r="H2800" s="41"/>
      <c r="I2800" s="41"/>
    </row>
    <row r="2801" spans="1:9" ht="13.2" hidden="1">
      <c r="A2801" s="48" t="s">
        <v>160</v>
      </c>
      <c r="B2801" s="48" t="s">
        <v>3897</v>
      </c>
      <c r="C2801" s="48" t="s">
        <v>3745</v>
      </c>
      <c r="D2801" s="48" t="s">
        <v>3736</v>
      </c>
      <c r="E2801" s="45" t="s">
        <v>1617</v>
      </c>
      <c r="F2801" s="47">
        <v>20000000</v>
      </c>
      <c r="G2801" s="41"/>
      <c r="H2801" s="41"/>
      <c r="I2801" s="41"/>
    </row>
    <row r="2802" spans="1:9" ht="13.2" hidden="1">
      <c r="A2802" s="48" t="s">
        <v>160</v>
      </c>
      <c r="B2802" s="48" t="s">
        <v>3897</v>
      </c>
      <c r="C2802" s="48" t="s">
        <v>3745</v>
      </c>
      <c r="D2802" s="48" t="s">
        <v>3729</v>
      </c>
      <c r="E2802" s="45" t="s">
        <v>1618</v>
      </c>
      <c r="F2802" s="47">
        <v>4180000</v>
      </c>
      <c r="G2802" s="41"/>
      <c r="H2802" s="41"/>
      <c r="I2802" s="41"/>
    </row>
    <row r="2803" spans="1:9" ht="26.4" hidden="1">
      <c r="A2803" s="48" t="s">
        <v>160</v>
      </c>
      <c r="B2803" s="48" t="s">
        <v>3897</v>
      </c>
      <c r="C2803" s="48" t="s">
        <v>3752</v>
      </c>
      <c r="D2803" s="45"/>
      <c r="E2803" s="49" t="s">
        <v>1613</v>
      </c>
      <c r="F2803" s="47">
        <v>55000000</v>
      </c>
      <c r="G2803" s="41"/>
      <c r="H2803" s="41"/>
      <c r="I2803" s="41"/>
    </row>
    <row r="2804" spans="1:9" ht="13.2" hidden="1">
      <c r="A2804" s="48" t="s">
        <v>160</v>
      </c>
      <c r="B2804" s="48" t="s">
        <v>3897</v>
      </c>
      <c r="C2804" s="48" t="s">
        <v>3752</v>
      </c>
      <c r="D2804" s="48" t="s">
        <v>3727</v>
      </c>
      <c r="E2804" s="45" t="s">
        <v>1615</v>
      </c>
      <c r="F2804" s="47">
        <v>30000000</v>
      </c>
      <c r="G2804" s="41"/>
      <c r="H2804" s="41"/>
      <c r="I2804" s="41"/>
    </row>
    <row r="2805" spans="1:9" ht="13.2" hidden="1">
      <c r="A2805" s="48" t="s">
        <v>160</v>
      </c>
      <c r="B2805" s="48" t="s">
        <v>3897</v>
      </c>
      <c r="C2805" s="48" t="s">
        <v>3752</v>
      </c>
      <c r="D2805" s="48" t="s">
        <v>3744</v>
      </c>
      <c r="E2805" s="45" t="s">
        <v>1619</v>
      </c>
      <c r="F2805" s="47">
        <v>4340000</v>
      </c>
      <c r="G2805" s="41"/>
      <c r="H2805" s="41"/>
      <c r="I2805" s="41"/>
    </row>
    <row r="2806" spans="1:9" ht="13.2" hidden="1">
      <c r="A2806" s="48" t="s">
        <v>160</v>
      </c>
      <c r="B2806" s="48" t="s">
        <v>3897</v>
      </c>
      <c r="C2806" s="48" t="s">
        <v>3752</v>
      </c>
      <c r="D2806" s="48" t="s">
        <v>3743</v>
      </c>
      <c r="E2806" s="45" t="s">
        <v>1620</v>
      </c>
      <c r="F2806" s="47">
        <v>5660000</v>
      </c>
      <c r="G2806" s="41"/>
      <c r="H2806" s="41"/>
      <c r="I2806" s="41"/>
    </row>
    <row r="2807" spans="1:9" ht="13.2" hidden="1">
      <c r="A2807" s="48" t="s">
        <v>160</v>
      </c>
      <c r="B2807" s="48" t="s">
        <v>3897</v>
      </c>
      <c r="C2807" s="48" t="s">
        <v>3752</v>
      </c>
      <c r="D2807" s="48" t="s">
        <v>3728</v>
      </c>
      <c r="E2807" s="45" t="s">
        <v>1621</v>
      </c>
      <c r="F2807" s="47">
        <v>15000000</v>
      </c>
      <c r="G2807" s="41"/>
      <c r="H2807" s="41"/>
      <c r="I2807" s="41"/>
    </row>
    <row r="2808" spans="1:9" ht="13.2" hidden="1">
      <c r="A2808" s="48" t="s">
        <v>160</v>
      </c>
      <c r="B2808" s="48" t="s">
        <v>3897</v>
      </c>
      <c r="C2808" s="48" t="s">
        <v>3734</v>
      </c>
      <c r="D2808" s="45"/>
      <c r="E2808" s="49" t="s">
        <v>1622</v>
      </c>
      <c r="F2808" s="47">
        <v>45820000</v>
      </c>
      <c r="G2808" s="41"/>
      <c r="H2808" s="41"/>
      <c r="I2808" s="41"/>
    </row>
    <row r="2809" spans="1:9" ht="13.2" hidden="1">
      <c r="A2809" s="48" t="s">
        <v>160</v>
      </c>
      <c r="B2809" s="48" t="s">
        <v>3897</v>
      </c>
      <c r="C2809" s="48" t="s">
        <v>3734</v>
      </c>
      <c r="D2809" s="48" t="s">
        <v>3804</v>
      </c>
      <c r="E2809" s="45" t="s">
        <v>1623</v>
      </c>
      <c r="F2809" s="47">
        <v>25000000</v>
      </c>
      <c r="G2809" s="41"/>
      <c r="H2809" s="41"/>
      <c r="I2809" s="41"/>
    </row>
    <row r="2810" spans="1:9" ht="13.2" hidden="1">
      <c r="A2810" s="48" t="s">
        <v>160</v>
      </c>
      <c r="B2810" s="48" t="s">
        <v>3897</v>
      </c>
      <c r="C2810" s="48" t="s">
        <v>3734</v>
      </c>
      <c r="D2810" s="48" t="s">
        <v>3743</v>
      </c>
      <c r="E2810" s="45" t="s">
        <v>1624</v>
      </c>
      <c r="F2810" s="47">
        <v>15000000</v>
      </c>
      <c r="G2810" s="41"/>
      <c r="H2810" s="41"/>
      <c r="I2810" s="41"/>
    </row>
    <row r="2811" spans="1:9" ht="13.2" hidden="1">
      <c r="A2811" s="48" t="s">
        <v>160</v>
      </c>
      <c r="B2811" s="48" t="s">
        <v>3897</v>
      </c>
      <c r="C2811" s="48" t="s">
        <v>3734</v>
      </c>
      <c r="D2811" s="48" t="s">
        <v>3806</v>
      </c>
      <c r="E2811" s="45" t="s">
        <v>1625</v>
      </c>
      <c r="F2811" s="47">
        <v>5820000</v>
      </c>
      <c r="G2811" s="41"/>
      <c r="H2811" s="41"/>
      <c r="I2811" s="41"/>
    </row>
    <row r="2812" spans="1:9" ht="13.2">
      <c r="A2812" s="48" t="s">
        <v>163</v>
      </c>
      <c r="B2812" s="45"/>
      <c r="C2812" s="45"/>
      <c r="D2812" s="45"/>
      <c r="E2812" s="46" t="s">
        <v>164</v>
      </c>
      <c r="F2812" s="47">
        <v>905000000</v>
      </c>
      <c r="G2812" s="41"/>
      <c r="H2812" s="41"/>
      <c r="I2812" s="41"/>
    </row>
    <row r="2813" spans="1:9" ht="13.2" hidden="1">
      <c r="A2813" s="48" t="s">
        <v>163</v>
      </c>
      <c r="B2813" s="48" t="s">
        <v>3864</v>
      </c>
      <c r="C2813" s="45"/>
      <c r="D2813" s="45"/>
      <c r="E2813" s="46" t="s">
        <v>101</v>
      </c>
      <c r="F2813" s="47">
        <v>905000000</v>
      </c>
      <c r="G2813" s="41"/>
      <c r="H2813" s="41"/>
      <c r="I2813" s="41"/>
    </row>
    <row r="2814" spans="1:9" ht="26.4" hidden="1">
      <c r="A2814" s="48" t="s">
        <v>163</v>
      </c>
      <c r="B2814" s="48" t="s">
        <v>3864</v>
      </c>
      <c r="C2814" s="48" t="s">
        <v>3745</v>
      </c>
      <c r="D2814" s="45"/>
      <c r="E2814" s="49" t="s">
        <v>1626</v>
      </c>
      <c r="F2814" s="47">
        <v>394650000</v>
      </c>
      <c r="G2814" s="41"/>
      <c r="H2814" s="41"/>
      <c r="I2814" s="41"/>
    </row>
    <row r="2815" spans="1:9" ht="13.2" hidden="1">
      <c r="A2815" s="48" t="s">
        <v>163</v>
      </c>
      <c r="B2815" s="48" t="s">
        <v>3864</v>
      </c>
      <c r="C2815" s="48" t="s">
        <v>3745</v>
      </c>
      <c r="D2815" s="48" t="s">
        <v>3804</v>
      </c>
      <c r="E2815" s="45" t="s">
        <v>1627</v>
      </c>
      <c r="F2815" s="47">
        <v>75000000</v>
      </c>
      <c r="G2815" s="41"/>
      <c r="H2815" s="41"/>
      <c r="I2815" s="41"/>
    </row>
    <row r="2816" spans="1:9" ht="26.4" hidden="1">
      <c r="A2816" s="48" t="s">
        <v>163</v>
      </c>
      <c r="B2816" s="48" t="s">
        <v>3864</v>
      </c>
      <c r="C2816" s="48" t="s">
        <v>3745</v>
      </c>
      <c r="D2816" s="48" t="s">
        <v>3728</v>
      </c>
      <c r="E2816" s="45" t="s">
        <v>1628</v>
      </c>
      <c r="F2816" s="47">
        <v>12250000</v>
      </c>
      <c r="G2816" s="41"/>
      <c r="H2816" s="41"/>
      <c r="I2816" s="41"/>
    </row>
    <row r="2817" spans="1:9" ht="13.2" hidden="1">
      <c r="A2817" s="48" t="s">
        <v>163</v>
      </c>
      <c r="B2817" s="48" t="s">
        <v>3864</v>
      </c>
      <c r="C2817" s="48" t="s">
        <v>3745</v>
      </c>
      <c r="D2817" s="48" t="s">
        <v>3805</v>
      </c>
      <c r="E2817" s="45" t="s">
        <v>1629</v>
      </c>
      <c r="F2817" s="47">
        <v>100000000</v>
      </c>
      <c r="G2817" s="41"/>
      <c r="H2817" s="41"/>
      <c r="I2817" s="41"/>
    </row>
    <row r="2818" spans="1:9" ht="13.2" hidden="1">
      <c r="A2818" s="48" t="s">
        <v>163</v>
      </c>
      <c r="B2818" s="48" t="s">
        <v>3864</v>
      </c>
      <c r="C2818" s="48" t="s">
        <v>3745</v>
      </c>
      <c r="D2818" s="48" t="s">
        <v>3736</v>
      </c>
      <c r="E2818" s="45" t="s">
        <v>1630</v>
      </c>
      <c r="F2818" s="47">
        <v>15000000</v>
      </c>
      <c r="G2818" s="41"/>
      <c r="H2818" s="41"/>
      <c r="I2818" s="41"/>
    </row>
    <row r="2819" spans="1:9" ht="13.2" hidden="1">
      <c r="A2819" s="48" t="s">
        <v>163</v>
      </c>
      <c r="B2819" s="48" t="s">
        <v>3864</v>
      </c>
      <c r="C2819" s="48" t="s">
        <v>3745</v>
      </c>
      <c r="D2819" s="48" t="s">
        <v>3729</v>
      </c>
      <c r="E2819" s="45" t="s">
        <v>1631</v>
      </c>
      <c r="F2819" s="47">
        <v>80000000</v>
      </c>
      <c r="G2819" s="41"/>
      <c r="H2819" s="41"/>
      <c r="I2819" s="41"/>
    </row>
    <row r="2820" spans="1:9" ht="13.2" hidden="1">
      <c r="A2820" s="48" t="s">
        <v>163</v>
      </c>
      <c r="B2820" s="48" t="s">
        <v>3864</v>
      </c>
      <c r="C2820" s="48" t="s">
        <v>3745</v>
      </c>
      <c r="D2820" s="48" t="s">
        <v>3731</v>
      </c>
      <c r="E2820" s="45" t="s">
        <v>1632</v>
      </c>
      <c r="F2820" s="47">
        <v>15000000</v>
      </c>
      <c r="G2820" s="41"/>
      <c r="H2820" s="41"/>
      <c r="I2820" s="41"/>
    </row>
    <row r="2821" spans="1:9" ht="13.2" hidden="1">
      <c r="A2821" s="48" t="s">
        <v>163</v>
      </c>
      <c r="B2821" s="48" t="s">
        <v>3864</v>
      </c>
      <c r="C2821" s="48" t="s">
        <v>3745</v>
      </c>
      <c r="D2821" s="48" t="s">
        <v>3753</v>
      </c>
      <c r="E2821" s="45" t="s">
        <v>1633</v>
      </c>
      <c r="F2821" s="47">
        <v>45000000</v>
      </c>
      <c r="G2821" s="41"/>
      <c r="H2821" s="41"/>
      <c r="I2821" s="41"/>
    </row>
    <row r="2822" spans="1:9" ht="13.2" hidden="1">
      <c r="A2822" s="48" t="s">
        <v>163</v>
      </c>
      <c r="B2822" s="48" t="s">
        <v>3864</v>
      </c>
      <c r="C2822" s="48" t="s">
        <v>3745</v>
      </c>
      <c r="D2822" s="48" t="s">
        <v>3732</v>
      </c>
      <c r="E2822" s="45" t="s">
        <v>1634</v>
      </c>
      <c r="F2822" s="47">
        <v>12400000</v>
      </c>
      <c r="G2822" s="41"/>
      <c r="H2822" s="41"/>
      <c r="I2822" s="41"/>
    </row>
    <row r="2823" spans="1:9" ht="26.4" hidden="1">
      <c r="A2823" s="48" t="s">
        <v>163</v>
      </c>
      <c r="B2823" s="48" t="s">
        <v>3864</v>
      </c>
      <c r="C2823" s="48" t="s">
        <v>3745</v>
      </c>
      <c r="D2823" s="48" t="s">
        <v>3745</v>
      </c>
      <c r="E2823" s="45" t="s">
        <v>1635</v>
      </c>
      <c r="F2823" s="47">
        <v>15000000</v>
      </c>
      <c r="G2823" s="41"/>
      <c r="H2823" s="41"/>
      <c r="I2823" s="41"/>
    </row>
    <row r="2824" spans="1:9" ht="13.2" hidden="1">
      <c r="A2824" s="48" t="s">
        <v>163</v>
      </c>
      <c r="B2824" s="48" t="s">
        <v>3864</v>
      </c>
      <c r="C2824" s="48" t="s">
        <v>3745</v>
      </c>
      <c r="D2824" s="48" t="s">
        <v>3733</v>
      </c>
      <c r="E2824" s="45" t="s">
        <v>1636</v>
      </c>
      <c r="F2824" s="47">
        <v>15000000</v>
      </c>
      <c r="G2824" s="41"/>
      <c r="H2824" s="41"/>
      <c r="I2824" s="41"/>
    </row>
    <row r="2825" spans="1:9" ht="26.4" hidden="1">
      <c r="A2825" s="48" t="s">
        <v>163</v>
      </c>
      <c r="B2825" s="48" t="s">
        <v>3864</v>
      </c>
      <c r="C2825" s="48" t="s">
        <v>3745</v>
      </c>
      <c r="D2825" s="48" t="s">
        <v>3734</v>
      </c>
      <c r="E2825" s="45" t="s">
        <v>1637</v>
      </c>
      <c r="F2825" s="47">
        <v>10000000</v>
      </c>
      <c r="G2825" s="41"/>
      <c r="H2825" s="41"/>
      <c r="I2825" s="41"/>
    </row>
    <row r="2826" spans="1:9" ht="13.2" hidden="1">
      <c r="A2826" s="48" t="s">
        <v>163</v>
      </c>
      <c r="B2826" s="48" t="s">
        <v>3864</v>
      </c>
      <c r="C2826" s="48" t="s">
        <v>3734</v>
      </c>
      <c r="D2826" s="45"/>
      <c r="E2826" s="49" t="s">
        <v>1638</v>
      </c>
      <c r="F2826" s="47">
        <v>510350000</v>
      </c>
      <c r="G2826" s="41"/>
      <c r="H2826" s="41"/>
      <c r="I2826" s="41"/>
    </row>
    <row r="2827" spans="1:9" ht="13.2" hidden="1">
      <c r="A2827" s="48" t="s">
        <v>163</v>
      </c>
      <c r="B2827" s="48" t="s">
        <v>3864</v>
      </c>
      <c r="C2827" s="48" t="s">
        <v>3734</v>
      </c>
      <c r="D2827" s="48" t="s">
        <v>3726</v>
      </c>
      <c r="E2827" s="45" t="s">
        <v>1639</v>
      </c>
      <c r="F2827" s="47">
        <v>25300000</v>
      </c>
      <c r="G2827" s="41"/>
      <c r="H2827" s="41"/>
      <c r="I2827" s="41"/>
    </row>
    <row r="2828" spans="1:9" ht="13.2" hidden="1">
      <c r="A2828" s="48" t="s">
        <v>163</v>
      </c>
      <c r="B2828" s="48" t="s">
        <v>3864</v>
      </c>
      <c r="C2828" s="48" t="s">
        <v>3734</v>
      </c>
      <c r="D2828" s="48" t="s">
        <v>3804</v>
      </c>
      <c r="E2828" s="45" t="s">
        <v>1640</v>
      </c>
      <c r="F2828" s="47">
        <v>105000000</v>
      </c>
      <c r="G2828" s="41"/>
      <c r="H2828" s="41"/>
      <c r="I2828" s="41"/>
    </row>
    <row r="2829" spans="1:9" ht="13.2" hidden="1">
      <c r="A2829" s="48" t="s">
        <v>163</v>
      </c>
      <c r="B2829" s="48" t="s">
        <v>3864</v>
      </c>
      <c r="C2829" s="48" t="s">
        <v>3734</v>
      </c>
      <c r="D2829" s="48" t="s">
        <v>3743</v>
      </c>
      <c r="E2829" s="45" t="s">
        <v>1641</v>
      </c>
      <c r="F2829" s="47">
        <v>69750000</v>
      </c>
      <c r="G2829" s="41"/>
      <c r="H2829" s="41"/>
      <c r="I2829" s="41"/>
    </row>
    <row r="2830" spans="1:9" ht="13.2" hidden="1">
      <c r="A2830" s="48" t="s">
        <v>163</v>
      </c>
      <c r="B2830" s="48" t="s">
        <v>3864</v>
      </c>
      <c r="C2830" s="48" t="s">
        <v>3734</v>
      </c>
      <c r="D2830" s="48" t="s">
        <v>3728</v>
      </c>
      <c r="E2830" s="45" t="s">
        <v>1642</v>
      </c>
      <c r="F2830" s="47">
        <v>157000000</v>
      </c>
      <c r="G2830" s="41"/>
      <c r="H2830" s="41"/>
      <c r="I2830" s="41"/>
    </row>
    <row r="2831" spans="1:9" ht="13.2" hidden="1">
      <c r="A2831" s="48" t="s">
        <v>163</v>
      </c>
      <c r="B2831" s="48" t="s">
        <v>3864</v>
      </c>
      <c r="C2831" s="48" t="s">
        <v>3734</v>
      </c>
      <c r="D2831" s="48" t="s">
        <v>3735</v>
      </c>
      <c r="E2831" s="45" t="s">
        <v>1643</v>
      </c>
      <c r="F2831" s="47">
        <v>118550000</v>
      </c>
      <c r="G2831" s="41"/>
      <c r="H2831" s="41"/>
      <c r="I2831" s="41"/>
    </row>
    <row r="2832" spans="1:9" ht="13.2" hidden="1">
      <c r="A2832" s="48" t="s">
        <v>163</v>
      </c>
      <c r="B2832" s="48" t="s">
        <v>3864</v>
      </c>
      <c r="C2832" s="48" t="s">
        <v>3734</v>
      </c>
      <c r="D2832" s="48" t="s">
        <v>3753</v>
      </c>
      <c r="E2832" s="45" t="s">
        <v>1644</v>
      </c>
      <c r="F2832" s="47">
        <v>17000000</v>
      </c>
      <c r="G2832" s="41"/>
      <c r="H2832" s="41"/>
      <c r="I2832" s="41"/>
    </row>
    <row r="2833" spans="1:9" ht="13.2" hidden="1">
      <c r="A2833" s="48" t="s">
        <v>163</v>
      </c>
      <c r="B2833" s="48" t="s">
        <v>3864</v>
      </c>
      <c r="C2833" s="48" t="s">
        <v>3734</v>
      </c>
      <c r="D2833" s="48" t="s">
        <v>3732</v>
      </c>
      <c r="E2833" s="45" t="s">
        <v>1645</v>
      </c>
      <c r="F2833" s="47">
        <v>17750000</v>
      </c>
      <c r="G2833" s="41"/>
      <c r="H2833" s="41"/>
      <c r="I2833" s="41"/>
    </row>
    <row r="2834" spans="1:9" ht="13.2">
      <c r="A2834" s="48" t="s">
        <v>165</v>
      </c>
      <c r="B2834" s="45"/>
      <c r="C2834" s="45"/>
      <c r="D2834" s="45"/>
      <c r="E2834" s="46" t="s">
        <v>166</v>
      </c>
      <c r="F2834" s="47">
        <v>6272746000</v>
      </c>
      <c r="G2834" s="41"/>
      <c r="H2834" s="41"/>
      <c r="I2834" s="41"/>
    </row>
    <row r="2835" spans="1:9" ht="13.2" hidden="1">
      <c r="A2835" s="48" t="s">
        <v>165</v>
      </c>
      <c r="B2835" s="48" t="s">
        <v>3818</v>
      </c>
      <c r="C2835" s="45"/>
      <c r="D2835" s="45"/>
      <c r="E2835" s="46" t="s">
        <v>82</v>
      </c>
      <c r="F2835" s="47">
        <v>10800000</v>
      </c>
      <c r="G2835" s="41"/>
      <c r="H2835" s="41"/>
      <c r="I2835" s="41"/>
    </row>
    <row r="2836" spans="1:9" ht="13.2" hidden="1">
      <c r="A2836" s="48" t="s">
        <v>165</v>
      </c>
      <c r="B2836" s="48" t="s">
        <v>3818</v>
      </c>
      <c r="C2836" s="48" t="s">
        <v>3752</v>
      </c>
      <c r="D2836" s="45"/>
      <c r="E2836" s="49" t="s">
        <v>1646</v>
      </c>
      <c r="F2836" s="47">
        <v>10800000</v>
      </c>
      <c r="G2836" s="41"/>
      <c r="H2836" s="41"/>
      <c r="I2836" s="41"/>
    </row>
    <row r="2837" spans="1:9" ht="13.2" hidden="1">
      <c r="A2837" s="48" t="s">
        <v>165</v>
      </c>
      <c r="B2837" s="48" t="s">
        <v>3818</v>
      </c>
      <c r="C2837" s="48" t="s">
        <v>3752</v>
      </c>
      <c r="D2837" s="48" t="s">
        <v>3736</v>
      </c>
      <c r="E2837" s="45" t="s">
        <v>1647</v>
      </c>
      <c r="F2837" s="47">
        <v>10800000</v>
      </c>
      <c r="G2837" s="41"/>
      <c r="H2837" s="41"/>
      <c r="I2837" s="41"/>
    </row>
    <row r="2838" spans="1:9" ht="13.2" hidden="1">
      <c r="A2838" s="48" t="s">
        <v>165</v>
      </c>
      <c r="B2838" s="48" t="s">
        <v>3897</v>
      </c>
      <c r="C2838" s="45"/>
      <c r="D2838" s="45"/>
      <c r="E2838" s="46" t="s">
        <v>162</v>
      </c>
      <c r="F2838" s="47">
        <v>6261946000</v>
      </c>
      <c r="G2838" s="41"/>
      <c r="H2838" s="41"/>
      <c r="I2838" s="41"/>
    </row>
    <row r="2839" spans="1:9" ht="13.2" hidden="1">
      <c r="A2839" s="48" t="s">
        <v>165</v>
      </c>
      <c r="B2839" s="48" t="s">
        <v>3897</v>
      </c>
      <c r="C2839" s="48" t="s">
        <v>3726</v>
      </c>
      <c r="D2839" s="45"/>
      <c r="E2839" s="49" t="s">
        <v>187</v>
      </c>
      <c r="F2839" s="47">
        <v>126000000</v>
      </c>
      <c r="G2839" s="41"/>
      <c r="H2839" s="41"/>
      <c r="I2839" s="41"/>
    </row>
    <row r="2840" spans="1:9" ht="13.2" hidden="1">
      <c r="A2840" s="48" t="s">
        <v>165</v>
      </c>
      <c r="B2840" s="48" t="s">
        <v>3897</v>
      </c>
      <c r="C2840" s="48" t="s">
        <v>3726</v>
      </c>
      <c r="D2840" s="48" t="s">
        <v>3726</v>
      </c>
      <c r="E2840" s="45" t="s">
        <v>188</v>
      </c>
      <c r="F2840" s="47">
        <v>4000000</v>
      </c>
      <c r="G2840" s="41"/>
      <c r="H2840" s="41"/>
      <c r="I2840" s="41"/>
    </row>
    <row r="2841" spans="1:9" ht="26.4" hidden="1">
      <c r="A2841" s="48" t="s">
        <v>165</v>
      </c>
      <c r="B2841" s="48" t="s">
        <v>3897</v>
      </c>
      <c r="C2841" s="48" t="s">
        <v>3726</v>
      </c>
      <c r="D2841" s="48" t="s">
        <v>3727</v>
      </c>
      <c r="E2841" s="45" t="s">
        <v>189</v>
      </c>
      <c r="F2841" s="47">
        <v>18000000</v>
      </c>
      <c r="G2841" s="41"/>
      <c r="H2841" s="41"/>
      <c r="I2841" s="41"/>
    </row>
    <row r="2842" spans="1:9" ht="13.2" hidden="1">
      <c r="A2842" s="48" t="s">
        <v>165</v>
      </c>
      <c r="B2842" s="48" t="s">
        <v>3897</v>
      </c>
      <c r="C2842" s="48" t="s">
        <v>3726</v>
      </c>
      <c r="D2842" s="48" t="s">
        <v>3805</v>
      </c>
      <c r="E2842" s="45" t="s">
        <v>362</v>
      </c>
      <c r="F2842" s="47">
        <v>13200000</v>
      </c>
      <c r="G2842" s="41"/>
      <c r="H2842" s="41"/>
      <c r="I2842" s="41"/>
    </row>
    <row r="2843" spans="1:9" ht="13.2" hidden="1">
      <c r="A2843" s="48" t="s">
        <v>165</v>
      </c>
      <c r="B2843" s="48" t="s">
        <v>3897</v>
      </c>
      <c r="C2843" s="48" t="s">
        <v>3726</v>
      </c>
      <c r="D2843" s="48" t="s">
        <v>3729</v>
      </c>
      <c r="E2843" s="45" t="s">
        <v>191</v>
      </c>
      <c r="F2843" s="47">
        <v>18000000</v>
      </c>
      <c r="G2843" s="41"/>
      <c r="H2843" s="41"/>
      <c r="I2843" s="41"/>
    </row>
    <row r="2844" spans="1:9" ht="13.2" hidden="1">
      <c r="A2844" s="48" t="s">
        <v>165</v>
      </c>
      <c r="B2844" s="48" t="s">
        <v>3897</v>
      </c>
      <c r="C2844" s="48" t="s">
        <v>3726</v>
      </c>
      <c r="D2844" s="48" t="s">
        <v>3730</v>
      </c>
      <c r="E2844" s="45" t="s">
        <v>192</v>
      </c>
      <c r="F2844" s="47">
        <v>9000000</v>
      </c>
      <c r="G2844" s="41"/>
      <c r="H2844" s="41"/>
      <c r="I2844" s="41"/>
    </row>
    <row r="2845" spans="1:9" ht="26.4" hidden="1">
      <c r="A2845" s="48" t="s">
        <v>165</v>
      </c>
      <c r="B2845" s="48" t="s">
        <v>3897</v>
      </c>
      <c r="C2845" s="48" t="s">
        <v>3726</v>
      </c>
      <c r="D2845" s="48" t="s">
        <v>3745</v>
      </c>
      <c r="E2845" s="45" t="s">
        <v>363</v>
      </c>
      <c r="F2845" s="47">
        <v>12000000</v>
      </c>
      <c r="G2845" s="41"/>
      <c r="H2845" s="41"/>
      <c r="I2845" s="41"/>
    </row>
    <row r="2846" spans="1:9" ht="13.2" hidden="1">
      <c r="A2846" s="48" t="s">
        <v>165</v>
      </c>
      <c r="B2846" s="48" t="s">
        <v>3897</v>
      </c>
      <c r="C2846" s="48" t="s">
        <v>3726</v>
      </c>
      <c r="D2846" s="48" t="s">
        <v>3752</v>
      </c>
      <c r="E2846" s="45" t="s">
        <v>900</v>
      </c>
      <c r="F2846" s="47">
        <v>4000000</v>
      </c>
      <c r="G2846" s="41"/>
      <c r="H2846" s="41"/>
      <c r="I2846" s="41"/>
    </row>
    <row r="2847" spans="1:9" ht="13.2" hidden="1">
      <c r="A2847" s="48" t="s">
        <v>165</v>
      </c>
      <c r="B2847" s="48" t="s">
        <v>3897</v>
      </c>
      <c r="C2847" s="48" t="s">
        <v>3726</v>
      </c>
      <c r="D2847" s="48" t="s">
        <v>3733</v>
      </c>
      <c r="E2847" s="45" t="s">
        <v>195</v>
      </c>
      <c r="F2847" s="47">
        <v>12720000</v>
      </c>
      <c r="G2847" s="41"/>
      <c r="H2847" s="41"/>
      <c r="I2847" s="41"/>
    </row>
    <row r="2848" spans="1:9" ht="26.4" hidden="1">
      <c r="A2848" s="48" t="s">
        <v>165</v>
      </c>
      <c r="B2848" s="48" t="s">
        <v>3897</v>
      </c>
      <c r="C2848" s="48" t="s">
        <v>3726</v>
      </c>
      <c r="D2848" s="48" t="s">
        <v>3734</v>
      </c>
      <c r="E2848" s="45" t="s">
        <v>196</v>
      </c>
      <c r="F2848" s="47">
        <v>35080000</v>
      </c>
      <c r="G2848" s="41"/>
      <c r="H2848" s="41"/>
      <c r="I2848" s="41"/>
    </row>
    <row r="2849" spans="1:9" ht="26.4" hidden="1">
      <c r="A2849" s="48" t="s">
        <v>165</v>
      </c>
      <c r="B2849" s="48" t="s">
        <v>3897</v>
      </c>
      <c r="C2849" s="48" t="s">
        <v>3727</v>
      </c>
      <c r="D2849" s="45"/>
      <c r="E2849" s="49" t="s">
        <v>198</v>
      </c>
      <c r="F2849" s="47">
        <v>5112000000</v>
      </c>
      <c r="G2849" s="41"/>
      <c r="H2849" s="41"/>
      <c r="I2849" s="41"/>
    </row>
    <row r="2850" spans="1:9" ht="13.2" hidden="1">
      <c r="A2850" s="48" t="s">
        <v>165</v>
      </c>
      <c r="B2850" s="48" t="s">
        <v>3897</v>
      </c>
      <c r="C2850" s="48" t="s">
        <v>3727</v>
      </c>
      <c r="D2850" s="48" t="s">
        <v>3744</v>
      </c>
      <c r="E2850" s="45" t="s">
        <v>1195</v>
      </c>
      <c r="F2850" s="47">
        <v>5000000000</v>
      </c>
      <c r="G2850" s="41"/>
      <c r="H2850" s="41"/>
      <c r="I2850" s="41"/>
    </row>
    <row r="2851" spans="1:9" ht="13.2" hidden="1">
      <c r="A2851" s="48" t="s">
        <v>165</v>
      </c>
      <c r="B2851" s="48" t="s">
        <v>3897</v>
      </c>
      <c r="C2851" s="48" t="s">
        <v>3727</v>
      </c>
      <c r="D2851" s="48" t="s">
        <v>3735</v>
      </c>
      <c r="E2851" s="45" t="s">
        <v>199</v>
      </c>
      <c r="F2851" s="47">
        <v>10000000</v>
      </c>
      <c r="G2851" s="41"/>
      <c r="H2851" s="41"/>
      <c r="I2851" s="41"/>
    </row>
    <row r="2852" spans="1:9" ht="13.2" hidden="1">
      <c r="A2852" s="48" t="s">
        <v>165</v>
      </c>
      <c r="B2852" s="48" t="s">
        <v>3897</v>
      </c>
      <c r="C2852" s="48" t="s">
        <v>3727</v>
      </c>
      <c r="D2852" s="48" t="s">
        <v>3737</v>
      </c>
      <c r="E2852" s="45" t="s">
        <v>201</v>
      </c>
      <c r="F2852" s="47">
        <v>30000000</v>
      </c>
      <c r="G2852" s="41"/>
      <c r="H2852" s="41"/>
      <c r="I2852" s="41"/>
    </row>
    <row r="2853" spans="1:9" ht="26.4" hidden="1">
      <c r="A2853" s="48" t="s">
        <v>165</v>
      </c>
      <c r="B2853" s="48" t="s">
        <v>3897</v>
      </c>
      <c r="C2853" s="48" t="s">
        <v>3727</v>
      </c>
      <c r="D2853" s="48" t="s">
        <v>3738</v>
      </c>
      <c r="E2853" s="45" t="s">
        <v>202</v>
      </c>
      <c r="F2853" s="47">
        <v>60000000</v>
      </c>
      <c r="G2853" s="41"/>
      <c r="H2853" s="41"/>
      <c r="I2853" s="41"/>
    </row>
    <row r="2854" spans="1:9" ht="13.2" hidden="1">
      <c r="A2854" s="48" t="s">
        <v>165</v>
      </c>
      <c r="B2854" s="48" t="s">
        <v>3897</v>
      </c>
      <c r="C2854" s="48" t="s">
        <v>3727</v>
      </c>
      <c r="D2854" s="48" t="s">
        <v>3740</v>
      </c>
      <c r="E2854" s="45" t="s">
        <v>204</v>
      </c>
      <c r="F2854" s="47">
        <v>12000000</v>
      </c>
      <c r="G2854" s="41"/>
      <c r="H2854" s="41"/>
      <c r="I2854" s="41"/>
    </row>
    <row r="2855" spans="1:9" ht="26.4" hidden="1">
      <c r="A2855" s="48" t="s">
        <v>165</v>
      </c>
      <c r="B2855" s="48" t="s">
        <v>3897</v>
      </c>
      <c r="C2855" s="48" t="s">
        <v>3743</v>
      </c>
      <c r="D2855" s="45"/>
      <c r="E2855" s="49" t="s">
        <v>207</v>
      </c>
      <c r="F2855" s="47">
        <v>40000000</v>
      </c>
      <c r="G2855" s="41"/>
      <c r="H2855" s="41"/>
      <c r="I2855" s="41"/>
    </row>
    <row r="2856" spans="1:9" ht="13.2" hidden="1">
      <c r="A2856" s="48" t="s">
        <v>165</v>
      </c>
      <c r="B2856" s="48" t="s">
        <v>3897</v>
      </c>
      <c r="C2856" s="48" t="s">
        <v>3743</v>
      </c>
      <c r="D2856" s="48" t="s">
        <v>3735</v>
      </c>
      <c r="E2856" s="45" t="s">
        <v>1579</v>
      </c>
      <c r="F2856" s="47">
        <v>40000000</v>
      </c>
      <c r="G2856" s="41"/>
      <c r="H2856" s="41"/>
      <c r="I2856" s="41"/>
    </row>
    <row r="2857" spans="1:9" ht="26.4" hidden="1">
      <c r="A2857" s="48" t="s">
        <v>165</v>
      </c>
      <c r="B2857" s="48" t="s">
        <v>3897</v>
      </c>
      <c r="C2857" s="48" t="s">
        <v>3728</v>
      </c>
      <c r="D2857" s="45"/>
      <c r="E2857" s="50" t="s">
        <v>209</v>
      </c>
      <c r="F2857" s="47">
        <v>68300000</v>
      </c>
      <c r="G2857" s="41"/>
      <c r="H2857" s="41"/>
      <c r="I2857" s="41"/>
    </row>
    <row r="2858" spans="1:9" ht="26.4" hidden="1">
      <c r="A2858" s="48" t="s">
        <v>165</v>
      </c>
      <c r="B2858" s="48" t="s">
        <v>3897</v>
      </c>
      <c r="C2858" s="48" t="s">
        <v>3728</v>
      </c>
      <c r="D2858" s="48" t="s">
        <v>3726</v>
      </c>
      <c r="E2858" s="45" t="s">
        <v>210</v>
      </c>
      <c r="F2858" s="47">
        <v>63300000</v>
      </c>
      <c r="G2858" s="41"/>
      <c r="H2858" s="41"/>
      <c r="I2858" s="41"/>
    </row>
    <row r="2859" spans="1:9" ht="13.2" hidden="1">
      <c r="A2859" s="48" t="s">
        <v>165</v>
      </c>
      <c r="B2859" s="48" t="s">
        <v>3897</v>
      </c>
      <c r="C2859" s="48" t="s">
        <v>3728</v>
      </c>
      <c r="D2859" s="48" t="s">
        <v>3804</v>
      </c>
      <c r="E2859" s="45" t="s">
        <v>371</v>
      </c>
      <c r="F2859" s="47">
        <v>5000000</v>
      </c>
      <c r="G2859" s="41"/>
      <c r="H2859" s="41"/>
      <c r="I2859" s="41"/>
    </row>
    <row r="2860" spans="1:9" ht="13.2" hidden="1">
      <c r="A2860" s="48" t="s">
        <v>165</v>
      </c>
      <c r="B2860" s="48" t="s">
        <v>3897</v>
      </c>
      <c r="C2860" s="48" t="s">
        <v>3745</v>
      </c>
      <c r="D2860" s="45"/>
      <c r="E2860" s="49" t="s">
        <v>1648</v>
      </c>
      <c r="F2860" s="47">
        <v>530344000</v>
      </c>
      <c r="G2860" s="41"/>
      <c r="H2860" s="41"/>
      <c r="I2860" s="41"/>
    </row>
    <row r="2861" spans="1:9" ht="26.4" hidden="1">
      <c r="A2861" s="48" t="s">
        <v>165</v>
      </c>
      <c r="B2861" s="48" t="s">
        <v>3897</v>
      </c>
      <c r="C2861" s="48" t="s">
        <v>3745</v>
      </c>
      <c r="D2861" s="48" t="s">
        <v>3726</v>
      </c>
      <c r="E2861" s="45" t="s">
        <v>1649</v>
      </c>
      <c r="F2861" s="47">
        <v>97000000</v>
      </c>
      <c r="G2861" s="41"/>
      <c r="H2861" s="41"/>
      <c r="I2861" s="41"/>
    </row>
    <row r="2862" spans="1:9" ht="13.2" hidden="1">
      <c r="A2862" s="48" t="s">
        <v>165</v>
      </c>
      <c r="B2862" s="48" t="s">
        <v>3897</v>
      </c>
      <c r="C2862" s="48" t="s">
        <v>3745</v>
      </c>
      <c r="D2862" s="48" t="s">
        <v>3727</v>
      </c>
      <c r="E2862" s="45" t="s">
        <v>1650</v>
      </c>
      <c r="F2862" s="47">
        <v>39990000</v>
      </c>
      <c r="G2862" s="41"/>
      <c r="H2862" s="41"/>
      <c r="I2862" s="41"/>
    </row>
    <row r="2863" spans="1:9" ht="13.2" hidden="1">
      <c r="A2863" s="48" t="s">
        <v>165</v>
      </c>
      <c r="B2863" s="48" t="s">
        <v>3897</v>
      </c>
      <c r="C2863" s="48" t="s">
        <v>3745</v>
      </c>
      <c r="D2863" s="48" t="s">
        <v>3744</v>
      </c>
      <c r="E2863" s="45" t="s">
        <v>1651</v>
      </c>
      <c r="F2863" s="47">
        <v>50000000</v>
      </c>
      <c r="G2863" s="41"/>
      <c r="H2863" s="41"/>
      <c r="I2863" s="41"/>
    </row>
    <row r="2864" spans="1:9" ht="13.2" hidden="1">
      <c r="A2864" s="48" t="s">
        <v>165</v>
      </c>
      <c r="B2864" s="48" t="s">
        <v>3897</v>
      </c>
      <c r="C2864" s="48" t="s">
        <v>3745</v>
      </c>
      <c r="D2864" s="48" t="s">
        <v>3743</v>
      </c>
      <c r="E2864" s="45" t="s">
        <v>1652</v>
      </c>
      <c r="F2864" s="47">
        <v>28458000</v>
      </c>
      <c r="G2864" s="41"/>
      <c r="H2864" s="41"/>
      <c r="I2864" s="41"/>
    </row>
    <row r="2865" spans="1:9" ht="13.2" hidden="1">
      <c r="A2865" s="48" t="s">
        <v>165</v>
      </c>
      <c r="B2865" s="48" t="s">
        <v>3897</v>
      </c>
      <c r="C2865" s="48" t="s">
        <v>3745</v>
      </c>
      <c r="D2865" s="48" t="s">
        <v>3728</v>
      </c>
      <c r="E2865" s="45" t="s">
        <v>1653</v>
      </c>
      <c r="F2865" s="47">
        <v>39960000</v>
      </c>
      <c r="G2865" s="41"/>
      <c r="H2865" s="41"/>
      <c r="I2865" s="41"/>
    </row>
    <row r="2866" spans="1:9" ht="13.2" hidden="1">
      <c r="A2866" s="48" t="s">
        <v>165</v>
      </c>
      <c r="B2866" s="48" t="s">
        <v>3897</v>
      </c>
      <c r="C2866" s="48" t="s">
        <v>3745</v>
      </c>
      <c r="D2866" s="48" t="s">
        <v>3735</v>
      </c>
      <c r="E2866" s="45" t="s">
        <v>1654</v>
      </c>
      <c r="F2866" s="47">
        <v>39990000</v>
      </c>
      <c r="G2866" s="41"/>
      <c r="H2866" s="41"/>
      <c r="I2866" s="41"/>
    </row>
    <row r="2867" spans="1:9" ht="13.2" hidden="1">
      <c r="A2867" s="48" t="s">
        <v>165</v>
      </c>
      <c r="B2867" s="48" t="s">
        <v>3897</v>
      </c>
      <c r="C2867" s="48" t="s">
        <v>3745</v>
      </c>
      <c r="D2867" s="48" t="s">
        <v>3805</v>
      </c>
      <c r="E2867" s="45" t="s">
        <v>1655</v>
      </c>
      <c r="F2867" s="47">
        <v>59946000</v>
      </c>
      <c r="G2867" s="41"/>
      <c r="H2867" s="41"/>
      <c r="I2867" s="41"/>
    </row>
    <row r="2868" spans="1:9" ht="13.2" hidden="1">
      <c r="A2868" s="48" t="s">
        <v>165</v>
      </c>
      <c r="B2868" s="48" t="s">
        <v>3897</v>
      </c>
      <c r="C2868" s="48" t="s">
        <v>3745</v>
      </c>
      <c r="D2868" s="48" t="s">
        <v>3736</v>
      </c>
      <c r="E2868" s="45" t="s">
        <v>1656</v>
      </c>
      <c r="F2868" s="47">
        <v>175000000</v>
      </c>
      <c r="G2868" s="41"/>
      <c r="H2868" s="41"/>
      <c r="I2868" s="41"/>
    </row>
    <row r="2869" spans="1:9" ht="13.2" hidden="1">
      <c r="A2869" s="48" t="s">
        <v>165</v>
      </c>
      <c r="B2869" s="48" t="s">
        <v>3897</v>
      </c>
      <c r="C2869" s="48" t="s">
        <v>3752</v>
      </c>
      <c r="D2869" s="45"/>
      <c r="E2869" s="49" t="s">
        <v>1646</v>
      </c>
      <c r="F2869" s="47">
        <v>376302000</v>
      </c>
      <c r="G2869" s="41"/>
      <c r="H2869" s="41"/>
      <c r="I2869" s="41"/>
    </row>
    <row r="2870" spans="1:9" ht="13.2" hidden="1">
      <c r="A2870" s="48" t="s">
        <v>165</v>
      </c>
      <c r="B2870" s="48" t="s">
        <v>3897</v>
      </c>
      <c r="C2870" s="48" t="s">
        <v>3752</v>
      </c>
      <c r="D2870" s="48" t="s">
        <v>3726</v>
      </c>
      <c r="E2870" s="45" t="s">
        <v>1657</v>
      </c>
      <c r="F2870" s="47">
        <v>10000000</v>
      </c>
      <c r="G2870" s="41"/>
      <c r="H2870" s="41"/>
      <c r="I2870" s="41"/>
    </row>
    <row r="2871" spans="1:9" ht="13.2" hidden="1">
      <c r="A2871" s="48" t="s">
        <v>165</v>
      </c>
      <c r="B2871" s="48" t="s">
        <v>3897</v>
      </c>
      <c r="C2871" s="48" t="s">
        <v>3752</v>
      </c>
      <c r="D2871" s="48" t="s">
        <v>3727</v>
      </c>
      <c r="E2871" s="45" t="s">
        <v>1658</v>
      </c>
      <c r="F2871" s="47">
        <v>10000000</v>
      </c>
      <c r="G2871" s="41"/>
      <c r="H2871" s="41"/>
      <c r="I2871" s="41"/>
    </row>
    <row r="2872" spans="1:9" ht="26.4" hidden="1">
      <c r="A2872" s="48" t="s">
        <v>165</v>
      </c>
      <c r="B2872" s="48" t="s">
        <v>3897</v>
      </c>
      <c r="C2872" s="48" t="s">
        <v>3752</v>
      </c>
      <c r="D2872" s="48" t="s">
        <v>3744</v>
      </c>
      <c r="E2872" s="45" t="s">
        <v>1659</v>
      </c>
      <c r="F2872" s="47">
        <v>19995000</v>
      </c>
      <c r="G2872" s="41"/>
      <c r="H2872" s="41"/>
      <c r="I2872" s="41"/>
    </row>
    <row r="2873" spans="1:9" ht="13.2" hidden="1">
      <c r="A2873" s="48" t="s">
        <v>165</v>
      </c>
      <c r="B2873" s="48" t="s">
        <v>3897</v>
      </c>
      <c r="C2873" s="48" t="s">
        <v>3752</v>
      </c>
      <c r="D2873" s="48" t="s">
        <v>3804</v>
      </c>
      <c r="E2873" s="45" t="s">
        <v>1660</v>
      </c>
      <c r="F2873" s="47">
        <v>55000000</v>
      </c>
      <c r="G2873" s="41"/>
      <c r="H2873" s="41"/>
      <c r="I2873" s="41"/>
    </row>
    <row r="2874" spans="1:9" ht="13.2" hidden="1">
      <c r="A2874" s="48" t="s">
        <v>165</v>
      </c>
      <c r="B2874" s="48" t="s">
        <v>3897</v>
      </c>
      <c r="C2874" s="48" t="s">
        <v>3752</v>
      </c>
      <c r="D2874" s="48" t="s">
        <v>3743</v>
      </c>
      <c r="E2874" s="45" t="s">
        <v>1661</v>
      </c>
      <c r="F2874" s="47">
        <v>25000000</v>
      </c>
      <c r="G2874" s="41"/>
      <c r="H2874" s="41"/>
      <c r="I2874" s="41"/>
    </row>
    <row r="2875" spans="1:9" ht="13.2" hidden="1">
      <c r="A2875" s="48" t="s">
        <v>165</v>
      </c>
      <c r="B2875" s="48" t="s">
        <v>3897</v>
      </c>
      <c r="C2875" s="48" t="s">
        <v>3752</v>
      </c>
      <c r="D2875" s="48" t="s">
        <v>3735</v>
      </c>
      <c r="E2875" s="45" t="s">
        <v>1662</v>
      </c>
      <c r="F2875" s="47">
        <v>87447000</v>
      </c>
      <c r="G2875" s="41"/>
      <c r="H2875" s="41"/>
      <c r="I2875" s="41"/>
    </row>
    <row r="2876" spans="1:9" ht="13.2" hidden="1">
      <c r="A2876" s="48" t="s">
        <v>165</v>
      </c>
      <c r="B2876" s="48" t="s">
        <v>3897</v>
      </c>
      <c r="C2876" s="48" t="s">
        <v>3752</v>
      </c>
      <c r="D2876" s="48" t="s">
        <v>3736</v>
      </c>
      <c r="E2876" s="45" t="s">
        <v>1647</v>
      </c>
      <c r="F2876" s="47">
        <v>84000000</v>
      </c>
      <c r="G2876" s="41"/>
      <c r="H2876" s="41"/>
      <c r="I2876" s="41"/>
    </row>
    <row r="2877" spans="1:9" ht="13.2" hidden="1">
      <c r="A2877" s="48" t="s">
        <v>165</v>
      </c>
      <c r="B2877" s="48" t="s">
        <v>3897</v>
      </c>
      <c r="C2877" s="48" t="s">
        <v>3752</v>
      </c>
      <c r="D2877" s="48" t="s">
        <v>3729</v>
      </c>
      <c r="E2877" s="45" t="s">
        <v>1663</v>
      </c>
      <c r="F2877" s="47">
        <v>28510000</v>
      </c>
      <c r="G2877" s="41"/>
      <c r="H2877" s="41"/>
      <c r="I2877" s="41"/>
    </row>
    <row r="2878" spans="1:9" ht="13.2" hidden="1">
      <c r="A2878" s="48" t="s">
        <v>165</v>
      </c>
      <c r="B2878" s="48" t="s">
        <v>3897</v>
      </c>
      <c r="C2878" s="48" t="s">
        <v>3752</v>
      </c>
      <c r="D2878" s="48" t="s">
        <v>3730</v>
      </c>
      <c r="E2878" s="45" t="s">
        <v>1664</v>
      </c>
      <c r="F2878" s="47">
        <v>15000000</v>
      </c>
      <c r="G2878" s="41"/>
      <c r="H2878" s="41"/>
      <c r="I2878" s="41"/>
    </row>
    <row r="2879" spans="1:9" ht="13.2" hidden="1">
      <c r="A2879" s="48" t="s">
        <v>165</v>
      </c>
      <c r="B2879" s="48" t="s">
        <v>3897</v>
      </c>
      <c r="C2879" s="48" t="s">
        <v>3752</v>
      </c>
      <c r="D2879" s="48" t="s">
        <v>3731</v>
      </c>
      <c r="E2879" s="45" t="s">
        <v>1665</v>
      </c>
      <c r="F2879" s="47">
        <v>23700000</v>
      </c>
      <c r="G2879" s="41"/>
      <c r="H2879" s="41"/>
      <c r="I2879" s="41"/>
    </row>
    <row r="2880" spans="1:9" ht="13.2" hidden="1">
      <c r="A2880" s="48" t="s">
        <v>165</v>
      </c>
      <c r="B2880" s="48" t="s">
        <v>3897</v>
      </c>
      <c r="C2880" s="48" t="s">
        <v>3752</v>
      </c>
      <c r="D2880" s="48" t="s">
        <v>3753</v>
      </c>
      <c r="E2880" s="45" t="s">
        <v>1666</v>
      </c>
      <c r="F2880" s="47">
        <v>17650000</v>
      </c>
      <c r="G2880" s="41"/>
      <c r="H2880" s="41"/>
      <c r="I2880" s="41"/>
    </row>
    <row r="2881" spans="1:9" ht="26.4" hidden="1">
      <c r="A2881" s="48" t="s">
        <v>165</v>
      </c>
      <c r="B2881" s="48" t="s">
        <v>3897</v>
      </c>
      <c r="C2881" s="48" t="s">
        <v>3733</v>
      </c>
      <c r="D2881" s="45"/>
      <c r="E2881" s="49" t="s">
        <v>1667</v>
      </c>
      <c r="F2881" s="47">
        <v>9000000</v>
      </c>
      <c r="G2881" s="41"/>
      <c r="H2881" s="41"/>
      <c r="I2881" s="41"/>
    </row>
    <row r="2882" spans="1:9" ht="13.2" hidden="1">
      <c r="A2882" s="48" t="s">
        <v>165</v>
      </c>
      <c r="B2882" s="48" t="s">
        <v>3897</v>
      </c>
      <c r="C2882" s="48" t="s">
        <v>3733</v>
      </c>
      <c r="D2882" s="48" t="s">
        <v>3726</v>
      </c>
      <c r="E2882" s="45" t="s">
        <v>1668</v>
      </c>
      <c r="F2882" s="47">
        <v>9000000</v>
      </c>
      <c r="G2882" s="41"/>
      <c r="H2882" s="41"/>
      <c r="I2882" s="41"/>
    </row>
    <row r="2883" spans="1:9" ht="13.2">
      <c r="A2883" s="48" t="s">
        <v>4</v>
      </c>
      <c r="B2883" s="45"/>
      <c r="C2883" s="45"/>
      <c r="D2883" s="45"/>
      <c r="E2883" s="46" t="s">
        <v>167</v>
      </c>
      <c r="F2883" s="47">
        <v>18287372900</v>
      </c>
      <c r="G2883" s="41"/>
      <c r="H2883" s="41"/>
      <c r="I2883" s="41"/>
    </row>
    <row r="2884" spans="1:9" ht="13.2">
      <c r="A2884" s="48" t="s">
        <v>168</v>
      </c>
      <c r="B2884" s="45"/>
      <c r="C2884" s="45"/>
      <c r="D2884" s="45"/>
      <c r="E2884" s="46" t="s">
        <v>169</v>
      </c>
      <c r="F2884" s="47">
        <v>7063218000</v>
      </c>
      <c r="G2884" s="41"/>
      <c r="H2884" s="41"/>
      <c r="I2884" s="41"/>
    </row>
    <row r="2885" spans="1:9" ht="13.2" hidden="1">
      <c r="A2885" s="48" t="s">
        <v>168</v>
      </c>
      <c r="B2885" s="48" t="s">
        <v>3816</v>
      </c>
      <c r="C2885" s="45"/>
      <c r="D2885" s="45"/>
      <c r="E2885" s="46" t="s">
        <v>80</v>
      </c>
      <c r="F2885" s="47">
        <v>220000000</v>
      </c>
      <c r="G2885" s="41"/>
      <c r="H2885" s="41"/>
      <c r="I2885" s="41"/>
    </row>
    <row r="2886" spans="1:9" ht="13.2" hidden="1">
      <c r="A2886" s="48" t="s">
        <v>168</v>
      </c>
      <c r="B2886" s="48" t="s">
        <v>3816</v>
      </c>
      <c r="C2886" s="48" t="s">
        <v>3745</v>
      </c>
      <c r="D2886" s="45"/>
      <c r="E2886" s="49" t="s">
        <v>1669</v>
      </c>
      <c r="F2886" s="47">
        <v>220000000</v>
      </c>
      <c r="G2886" s="41"/>
      <c r="H2886" s="41"/>
      <c r="I2886" s="41"/>
    </row>
    <row r="2887" spans="1:9" ht="13.2" hidden="1">
      <c r="A2887" s="48" t="s">
        <v>168</v>
      </c>
      <c r="B2887" s="48" t="s">
        <v>3816</v>
      </c>
      <c r="C2887" s="48" t="s">
        <v>3745</v>
      </c>
      <c r="D2887" s="48" t="s">
        <v>3805</v>
      </c>
      <c r="E2887" s="45" t="s">
        <v>1670</v>
      </c>
      <c r="F2887" s="47">
        <v>220000000</v>
      </c>
      <c r="G2887" s="41"/>
      <c r="H2887" s="41"/>
      <c r="I2887" s="41"/>
    </row>
    <row r="2888" spans="1:9" ht="13.2" hidden="1">
      <c r="A2888" s="48" t="s">
        <v>168</v>
      </c>
      <c r="B2888" s="48" t="s">
        <v>3818</v>
      </c>
      <c r="C2888" s="45"/>
      <c r="D2888" s="45"/>
      <c r="E2888" s="46" t="s">
        <v>82</v>
      </c>
      <c r="F2888" s="47">
        <v>3050000</v>
      </c>
      <c r="G2888" s="41"/>
      <c r="H2888" s="41"/>
      <c r="I2888" s="41"/>
    </row>
    <row r="2889" spans="1:9" ht="13.2" hidden="1">
      <c r="A2889" s="48" t="s">
        <v>168</v>
      </c>
      <c r="B2889" s="48" t="s">
        <v>3818</v>
      </c>
      <c r="C2889" s="48" t="s">
        <v>3745</v>
      </c>
      <c r="D2889" s="45"/>
      <c r="E2889" s="49" t="s">
        <v>1669</v>
      </c>
      <c r="F2889" s="47">
        <v>3050000</v>
      </c>
      <c r="G2889" s="41"/>
      <c r="H2889" s="41"/>
      <c r="I2889" s="41"/>
    </row>
    <row r="2890" spans="1:9" ht="13.2" hidden="1">
      <c r="A2890" s="48" t="s">
        <v>168</v>
      </c>
      <c r="B2890" s="48" t="s">
        <v>3818</v>
      </c>
      <c r="C2890" s="48" t="s">
        <v>3745</v>
      </c>
      <c r="D2890" s="48" t="s">
        <v>3744</v>
      </c>
      <c r="E2890" s="45" t="s">
        <v>1671</v>
      </c>
      <c r="F2890" s="47">
        <v>3050000</v>
      </c>
      <c r="G2890" s="41"/>
      <c r="H2890" s="41"/>
      <c r="I2890" s="41"/>
    </row>
    <row r="2891" spans="1:9" ht="13.2" hidden="1">
      <c r="A2891" s="48" t="s">
        <v>168</v>
      </c>
      <c r="B2891" s="48" t="s">
        <v>3895</v>
      </c>
      <c r="C2891" s="45"/>
      <c r="D2891" s="45"/>
      <c r="E2891" s="46" t="s">
        <v>156</v>
      </c>
      <c r="F2891" s="47">
        <v>548000000</v>
      </c>
      <c r="G2891" s="41"/>
      <c r="H2891" s="41"/>
      <c r="I2891" s="41"/>
    </row>
    <row r="2892" spans="1:9" ht="26.4" hidden="1">
      <c r="A2892" s="48" t="s">
        <v>168</v>
      </c>
      <c r="B2892" s="48" t="s">
        <v>3895</v>
      </c>
      <c r="C2892" s="48" t="s">
        <v>3752</v>
      </c>
      <c r="D2892" s="45"/>
      <c r="E2892" s="49" t="s">
        <v>1672</v>
      </c>
      <c r="F2892" s="47">
        <v>548000000</v>
      </c>
      <c r="G2892" s="41"/>
      <c r="H2892" s="41"/>
      <c r="I2892" s="41"/>
    </row>
    <row r="2893" spans="1:9" ht="26.4" hidden="1">
      <c r="A2893" s="48" t="s">
        <v>168</v>
      </c>
      <c r="B2893" s="48" t="s">
        <v>3895</v>
      </c>
      <c r="C2893" s="48" t="s">
        <v>3752</v>
      </c>
      <c r="D2893" s="48" t="s">
        <v>3744</v>
      </c>
      <c r="E2893" s="45" t="s">
        <v>1673</v>
      </c>
      <c r="F2893" s="47">
        <v>22000000</v>
      </c>
      <c r="G2893" s="41"/>
      <c r="H2893" s="41"/>
      <c r="I2893" s="41"/>
    </row>
    <row r="2894" spans="1:9" ht="13.2" hidden="1">
      <c r="A2894" s="48" t="s">
        <v>168</v>
      </c>
      <c r="B2894" s="48" t="s">
        <v>3895</v>
      </c>
      <c r="C2894" s="48" t="s">
        <v>3752</v>
      </c>
      <c r="D2894" s="48" t="s">
        <v>3729</v>
      </c>
      <c r="E2894" s="45" t="s">
        <v>1674</v>
      </c>
      <c r="F2894" s="47">
        <v>20000000</v>
      </c>
      <c r="G2894" s="41"/>
      <c r="H2894" s="41"/>
      <c r="I2894" s="41"/>
    </row>
    <row r="2895" spans="1:9" ht="13.2" hidden="1">
      <c r="A2895" s="48" t="s">
        <v>168</v>
      </c>
      <c r="B2895" s="48" t="s">
        <v>3895</v>
      </c>
      <c r="C2895" s="48" t="s">
        <v>3752</v>
      </c>
      <c r="D2895" s="48" t="s">
        <v>3753</v>
      </c>
      <c r="E2895" s="45" t="s">
        <v>1675</v>
      </c>
      <c r="F2895" s="47">
        <v>104000000</v>
      </c>
      <c r="G2895" s="41"/>
      <c r="H2895" s="41"/>
      <c r="I2895" s="41"/>
    </row>
    <row r="2896" spans="1:9" ht="13.2" hidden="1">
      <c r="A2896" s="48" t="s">
        <v>168</v>
      </c>
      <c r="B2896" s="48" t="s">
        <v>3895</v>
      </c>
      <c r="C2896" s="48" t="s">
        <v>3752</v>
      </c>
      <c r="D2896" s="48" t="s">
        <v>3732</v>
      </c>
      <c r="E2896" s="45" t="s">
        <v>1676</v>
      </c>
      <c r="F2896" s="47">
        <v>50000000</v>
      </c>
      <c r="G2896" s="41"/>
      <c r="H2896" s="41"/>
      <c r="I2896" s="41"/>
    </row>
    <row r="2897" spans="1:9" ht="13.2" hidden="1">
      <c r="A2897" s="48" t="s">
        <v>168</v>
      </c>
      <c r="B2897" s="48" t="s">
        <v>3895</v>
      </c>
      <c r="C2897" s="48" t="s">
        <v>3752</v>
      </c>
      <c r="D2897" s="48" t="s">
        <v>3752</v>
      </c>
      <c r="E2897" s="45" t="s">
        <v>1677</v>
      </c>
      <c r="F2897" s="47">
        <v>30000000</v>
      </c>
      <c r="G2897" s="41"/>
      <c r="H2897" s="41"/>
      <c r="I2897" s="41"/>
    </row>
    <row r="2898" spans="1:9" ht="13.2" hidden="1">
      <c r="A2898" s="48" t="s">
        <v>168</v>
      </c>
      <c r="B2898" s="48" t="s">
        <v>3895</v>
      </c>
      <c r="C2898" s="48" t="s">
        <v>3752</v>
      </c>
      <c r="D2898" s="48" t="s">
        <v>3813</v>
      </c>
      <c r="E2898" s="45" t="s">
        <v>1678</v>
      </c>
      <c r="F2898" s="47">
        <v>30000000</v>
      </c>
      <c r="G2898" s="41"/>
      <c r="H2898" s="41"/>
      <c r="I2898" s="41"/>
    </row>
    <row r="2899" spans="1:9" ht="26.4" hidden="1">
      <c r="A2899" s="48" t="s">
        <v>168</v>
      </c>
      <c r="B2899" s="48" t="s">
        <v>3895</v>
      </c>
      <c r="C2899" s="48" t="s">
        <v>3752</v>
      </c>
      <c r="D2899" s="48" t="s">
        <v>3764</v>
      </c>
      <c r="E2899" s="51" t="s">
        <v>1679</v>
      </c>
      <c r="F2899" s="47">
        <v>50000000</v>
      </c>
      <c r="G2899" s="41"/>
      <c r="H2899" s="41"/>
      <c r="I2899" s="41"/>
    </row>
    <row r="2900" spans="1:9" ht="26.4" hidden="1">
      <c r="A2900" s="48" t="s">
        <v>168</v>
      </c>
      <c r="B2900" s="48" t="s">
        <v>3895</v>
      </c>
      <c r="C2900" s="48" t="s">
        <v>3752</v>
      </c>
      <c r="D2900" s="48" t="s">
        <v>3765</v>
      </c>
      <c r="E2900" s="45" t="s">
        <v>1680</v>
      </c>
      <c r="F2900" s="47">
        <v>10000000</v>
      </c>
      <c r="G2900" s="41"/>
      <c r="H2900" s="41"/>
      <c r="I2900" s="41"/>
    </row>
    <row r="2901" spans="1:9" ht="13.2" hidden="1">
      <c r="A2901" s="48" t="s">
        <v>168</v>
      </c>
      <c r="B2901" s="48" t="s">
        <v>3895</v>
      </c>
      <c r="C2901" s="48" t="s">
        <v>3752</v>
      </c>
      <c r="D2901" s="48" t="s">
        <v>3766</v>
      </c>
      <c r="E2901" s="45" t="s">
        <v>1681</v>
      </c>
      <c r="F2901" s="47">
        <v>17000000</v>
      </c>
      <c r="G2901" s="41"/>
      <c r="H2901" s="41"/>
      <c r="I2901" s="41"/>
    </row>
    <row r="2902" spans="1:9" ht="26.4" hidden="1">
      <c r="A2902" s="48" t="s">
        <v>168</v>
      </c>
      <c r="B2902" s="48" t="s">
        <v>3895</v>
      </c>
      <c r="C2902" s="48" t="s">
        <v>3752</v>
      </c>
      <c r="D2902" s="48" t="s">
        <v>3767</v>
      </c>
      <c r="E2902" s="45" t="s">
        <v>1682</v>
      </c>
      <c r="F2902" s="47">
        <v>30000000</v>
      </c>
      <c r="G2902" s="41"/>
      <c r="H2902" s="41"/>
      <c r="I2902" s="41"/>
    </row>
    <row r="2903" spans="1:9" ht="13.2" hidden="1">
      <c r="A2903" s="48" t="s">
        <v>168</v>
      </c>
      <c r="B2903" s="48" t="s">
        <v>3895</v>
      </c>
      <c r="C2903" s="48" t="s">
        <v>3752</v>
      </c>
      <c r="D2903" s="48" t="s">
        <v>3768</v>
      </c>
      <c r="E2903" s="45" t="s">
        <v>1683</v>
      </c>
      <c r="F2903" s="47">
        <v>85000000</v>
      </c>
      <c r="G2903" s="41"/>
      <c r="H2903" s="41"/>
      <c r="I2903" s="41"/>
    </row>
    <row r="2904" spans="1:9" ht="13.2" hidden="1">
      <c r="A2904" s="48" t="s">
        <v>168</v>
      </c>
      <c r="B2904" s="48" t="s">
        <v>3895</v>
      </c>
      <c r="C2904" s="48" t="s">
        <v>3752</v>
      </c>
      <c r="D2904" s="48" t="s">
        <v>3810</v>
      </c>
      <c r="E2904" s="45" t="s">
        <v>1684</v>
      </c>
      <c r="F2904" s="47">
        <v>75000000</v>
      </c>
      <c r="G2904" s="41"/>
      <c r="H2904" s="41"/>
      <c r="I2904" s="41"/>
    </row>
    <row r="2905" spans="1:9" ht="26.4" hidden="1">
      <c r="A2905" s="48" t="s">
        <v>168</v>
      </c>
      <c r="B2905" s="48" t="s">
        <v>3895</v>
      </c>
      <c r="C2905" s="48" t="s">
        <v>3752</v>
      </c>
      <c r="D2905" s="48" t="s">
        <v>3821</v>
      </c>
      <c r="E2905" s="45" t="s">
        <v>1685</v>
      </c>
      <c r="F2905" s="47">
        <v>25000000</v>
      </c>
      <c r="G2905" s="41"/>
      <c r="H2905" s="41"/>
      <c r="I2905" s="41"/>
    </row>
    <row r="2906" spans="1:9" ht="26.4" hidden="1">
      <c r="A2906" s="48" t="s">
        <v>168</v>
      </c>
      <c r="B2906" s="48" t="s">
        <v>3898</v>
      </c>
      <c r="C2906" s="45"/>
      <c r="D2906" s="45"/>
      <c r="E2906" s="46" t="s">
        <v>170</v>
      </c>
      <c r="F2906" s="47">
        <v>2844840000</v>
      </c>
      <c r="G2906" s="41"/>
      <c r="H2906" s="41"/>
      <c r="I2906" s="41"/>
    </row>
    <row r="2907" spans="1:9" ht="13.2" hidden="1">
      <c r="A2907" s="48" t="s">
        <v>168</v>
      </c>
      <c r="B2907" s="48" t="s">
        <v>3898</v>
      </c>
      <c r="C2907" s="48" t="s">
        <v>3726</v>
      </c>
      <c r="D2907" s="45"/>
      <c r="E2907" s="49" t="s">
        <v>187</v>
      </c>
      <c r="F2907" s="47">
        <v>281860000</v>
      </c>
      <c r="G2907" s="41"/>
      <c r="H2907" s="41"/>
      <c r="I2907" s="41"/>
    </row>
    <row r="2908" spans="1:9" ht="13.2" hidden="1">
      <c r="A2908" s="48" t="s">
        <v>168</v>
      </c>
      <c r="B2908" s="48" t="s">
        <v>3898</v>
      </c>
      <c r="C2908" s="48" t="s">
        <v>3726</v>
      </c>
      <c r="D2908" s="48" t="s">
        <v>3726</v>
      </c>
      <c r="E2908" s="45" t="s">
        <v>188</v>
      </c>
      <c r="F2908" s="47">
        <v>5620000</v>
      </c>
      <c r="G2908" s="41"/>
      <c r="H2908" s="41"/>
      <c r="I2908" s="41"/>
    </row>
    <row r="2909" spans="1:9" ht="26.4" hidden="1">
      <c r="A2909" s="48" t="s">
        <v>168</v>
      </c>
      <c r="B2909" s="48" t="s">
        <v>3898</v>
      </c>
      <c r="C2909" s="48" t="s">
        <v>3726</v>
      </c>
      <c r="D2909" s="48" t="s">
        <v>3727</v>
      </c>
      <c r="E2909" s="45" t="s">
        <v>189</v>
      </c>
      <c r="F2909" s="47">
        <v>50000000</v>
      </c>
      <c r="G2909" s="41"/>
      <c r="H2909" s="41"/>
      <c r="I2909" s="41"/>
    </row>
    <row r="2910" spans="1:9" ht="13.2" hidden="1">
      <c r="A2910" s="48" t="s">
        <v>168</v>
      </c>
      <c r="B2910" s="48" t="s">
        <v>3898</v>
      </c>
      <c r="C2910" s="48" t="s">
        <v>3726</v>
      </c>
      <c r="D2910" s="48" t="s">
        <v>3744</v>
      </c>
      <c r="E2910" s="45" t="s">
        <v>800</v>
      </c>
      <c r="F2910" s="47">
        <v>46850000</v>
      </c>
      <c r="G2910" s="41"/>
      <c r="H2910" s="41"/>
      <c r="I2910" s="41"/>
    </row>
    <row r="2911" spans="1:9" ht="13.2" hidden="1">
      <c r="A2911" s="48" t="s">
        <v>168</v>
      </c>
      <c r="B2911" s="48" t="s">
        <v>3898</v>
      </c>
      <c r="C2911" s="48" t="s">
        <v>3726</v>
      </c>
      <c r="D2911" s="48" t="s">
        <v>3805</v>
      </c>
      <c r="E2911" s="45" t="s">
        <v>362</v>
      </c>
      <c r="F2911" s="47">
        <v>30200000</v>
      </c>
      <c r="G2911" s="41"/>
      <c r="H2911" s="41"/>
      <c r="I2911" s="41"/>
    </row>
    <row r="2912" spans="1:9" ht="13.2" hidden="1">
      <c r="A2912" s="48" t="s">
        <v>168</v>
      </c>
      <c r="B2912" s="48" t="s">
        <v>3898</v>
      </c>
      <c r="C2912" s="48" t="s">
        <v>3726</v>
      </c>
      <c r="D2912" s="48" t="s">
        <v>3736</v>
      </c>
      <c r="E2912" s="45" t="s">
        <v>747</v>
      </c>
      <c r="F2912" s="47">
        <v>18450000</v>
      </c>
      <c r="G2912" s="41"/>
      <c r="H2912" s="41"/>
      <c r="I2912" s="41"/>
    </row>
    <row r="2913" spans="1:9" ht="13.2" hidden="1">
      <c r="A2913" s="48" t="s">
        <v>168</v>
      </c>
      <c r="B2913" s="48" t="s">
        <v>3898</v>
      </c>
      <c r="C2913" s="48" t="s">
        <v>3726</v>
      </c>
      <c r="D2913" s="48" t="s">
        <v>3729</v>
      </c>
      <c r="E2913" s="45" t="s">
        <v>191</v>
      </c>
      <c r="F2913" s="47">
        <v>26000000</v>
      </c>
      <c r="G2913" s="41"/>
      <c r="H2913" s="41"/>
      <c r="I2913" s="41"/>
    </row>
    <row r="2914" spans="1:9" ht="13.2" hidden="1">
      <c r="A2914" s="48" t="s">
        <v>168</v>
      </c>
      <c r="B2914" s="48" t="s">
        <v>3898</v>
      </c>
      <c r="C2914" s="48" t="s">
        <v>3726</v>
      </c>
      <c r="D2914" s="48" t="s">
        <v>3730</v>
      </c>
      <c r="E2914" s="45" t="s">
        <v>192</v>
      </c>
      <c r="F2914" s="47">
        <v>20000000</v>
      </c>
      <c r="G2914" s="41"/>
      <c r="H2914" s="41"/>
      <c r="I2914" s="41"/>
    </row>
    <row r="2915" spans="1:9" ht="26.4" hidden="1">
      <c r="A2915" s="48" t="s">
        <v>168</v>
      </c>
      <c r="B2915" s="48" t="s">
        <v>3898</v>
      </c>
      <c r="C2915" s="48" t="s">
        <v>3726</v>
      </c>
      <c r="D2915" s="48" t="s">
        <v>3731</v>
      </c>
      <c r="E2915" s="45" t="s">
        <v>193</v>
      </c>
      <c r="F2915" s="47">
        <v>3500000</v>
      </c>
      <c r="G2915" s="41"/>
      <c r="H2915" s="41"/>
      <c r="I2915" s="41"/>
    </row>
    <row r="2916" spans="1:9" ht="13.2" hidden="1">
      <c r="A2916" s="48" t="s">
        <v>168</v>
      </c>
      <c r="B2916" s="48" t="s">
        <v>3898</v>
      </c>
      <c r="C2916" s="48" t="s">
        <v>3726</v>
      </c>
      <c r="D2916" s="48" t="s">
        <v>3733</v>
      </c>
      <c r="E2916" s="45" t="s">
        <v>195</v>
      </c>
      <c r="F2916" s="47">
        <v>21000000</v>
      </c>
      <c r="G2916" s="41"/>
      <c r="H2916" s="41"/>
      <c r="I2916" s="41"/>
    </row>
    <row r="2917" spans="1:9" ht="13.2" hidden="1">
      <c r="A2917" s="48" t="s">
        <v>168</v>
      </c>
      <c r="B2917" s="48" t="s">
        <v>3898</v>
      </c>
      <c r="C2917" s="48" t="s">
        <v>3726</v>
      </c>
      <c r="D2917" s="48" t="s">
        <v>3734</v>
      </c>
      <c r="E2917" s="45" t="s">
        <v>197</v>
      </c>
      <c r="F2917" s="47">
        <v>60240000</v>
      </c>
      <c r="G2917" s="41"/>
      <c r="H2917" s="41"/>
      <c r="I2917" s="41"/>
    </row>
    <row r="2918" spans="1:9" ht="26.4" hidden="1">
      <c r="A2918" s="48" t="s">
        <v>168</v>
      </c>
      <c r="B2918" s="48" t="s">
        <v>3898</v>
      </c>
      <c r="C2918" s="48" t="s">
        <v>3727</v>
      </c>
      <c r="D2918" s="45"/>
      <c r="E2918" s="49" t="s">
        <v>198</v>
      </c>
      <c r="F2918" s="47">
        <v>119500000</v>
      </c>
      <c r="G2918" s="41"/>
      <c r="H2918" s="41"/>
      <c r="I2918" s="41"/>
    </row>
    <row r="2919" spans="1:9" ht="13.2" hidden="1">
      <c r="A2919" s="48" t="s">
        <v>168</v>
      </c>
      <c r="B2919" s="48" t="s">
        <v>3898</v>
      </c>
      <c r="C2919" s="48" t="s">
        <v>3727</v>
      </c>
      <c r="D2919" s="48" t="s">
        <v>3737</v>
      </c>
      <c r="E2919" s="45" t="s">
        <v>201</v>
      </c>
      <c r="F2919" s="47">
        <v>16000000</v>
      </c>
      <c r="G2919" s="41"/>
      <c r="H2919" s="41"/>
      <c r="I2919" s="41"/>
    </row>
    <row r="2920" spans="1:9" ht="26.4" hidden="1">
      <c r="A2920" s="48" t="s">
        <v>168</v>
      </c>
      <c r="B2920" s="48" t="s">
        <v>3898</v>
      </c>
      <c r="C2920" s="48" t="s">
        <v>3727</v>
      </c>
      <c r="D2920" s="48" t="s">
        <v>3738</v>
      </c>
      <c r="E2920" s="45" t="s">
        <v>202</v>
      </c>
      <c r="F2920" s="47">
        <v>98300000</v>
      </c>
      <c r="G2920" s="41"/>
      <c r="H2920" s="41"/>
      <c r="I2920" s="41"/>
    </row>
    <row r="2921" spans="1:9" ht="13.2" hidden="1">
      <c r="A2921" s="48" t="s">
        <v>168</v>
      </c>
      <c r="B2921" s="48" t="s">
        <v>3898</v>
      </c>
      <c r="C2921" s="48" t="s">
        <v>3727</v>
      </c>
      <c r="D2921" s="48" t="s">
        <v>3757</v>
      </c>
      <c r="E2921" s="45" t="s">
        <v>366</v>
      </c>
      <c r="F2921" s="47">
        <v>5200000</v>
      </c>
      <c r="G2921" s="41"/>
      <c r="H2921" s="41"/>
      <c r="I2921" s="41"/>
    </row>
    <row r="2922" spans="1:9" ht="26.4" hidden="1">
      <c r="A2922" s="48" t="s">
        <v>168</v>
      </c>
      <c r="B2922" s="48" t="s">
        <v>3898</v>
      </c>
      <c r="C2922" s="48" t="s">
        <v>3743</v>
      </c>
      <c r="D2922" s="45"/>
      <c r="E2922" s="49" t="s">
        <v>207</v>
      </c>
      <c r="F2922" s="47">
        <v>14580000</v>
      </c>
      <c r="G2922" s="41"/>
      <c r="H2922" s="41"/>
      <c r="I2922" s="41"/>
    </row>
    <row r="2923" spans="1:9" ht="13.2" hidden="1">
      <c r="A2923" s="48" t="s">
        <v>168</v>
      </c>
      <c r="B2923" s="48" t="s">
        <v>3898</v>
      </c>
      <c r="C2923" s="48" t="s">
        <v>3743</v>
      </c>
      <c r="D2923" s="48" t="s">
        <v>3743</v>
      </c>
      <c r="E2923" s="45" t="s">
        <v>1579</v>
      </c>
      <c r="F2923" s="47">
        <v>10080000</v>
      </c>
      <c r="G2923" s="41"/>
      <c r="H2923" s="41"/>
      <c r="I2923" s="41"/>
    </row>
    <row r="2924" spans="1:9" ht="26.4" hidden="1">
      <c r="A2924" s="48" t="s">
        <v>168</v>
      </c>
      <c r="B2924" s="48" t="s">
        <v>3898</v>
      </c>
      <c r="C2924" s="48" t="s">
        <v>3743</v>
      </c>
      <c r="D2924" s="48" t="s">
        <v>3728</v>
      </c>
      <c r="E2924" s="45" t="s">
        <v>1686</v>
      </c>
      <c r="F2924" s="47">
        <v>4500000</v>
      </c>
      <c r="G2924" s="41"/>
      <c r="H2924" s="41"/>
      <c r="I2924" s="41"/>
    </row>
    <row r="2925" spans="1:9" ht="26.4" hidden="1">
      <c r="A2925" s="48" t="s">
        <v>168</v>
      </c>
      <c r="B2925" s="48" t="s">
        <v>3898</v>
      </c>
      <c r="C2925" s="48" t="s">
        <v>3728</v>
      </c>
      <c r="D2925" s="45"/>
      <c r="E2925" s="50" t="s">
        <v>209</v>
      </c>
      <c r="F2925" s="47">
        <v>131100000</v>
      </c>
      <c r="G2925" s="41"/>
      <c r="H2925" s="41"/>
      <c r="I2925" s="41"/>
    </row>
    <row r="2926" spans="1:9" ht="26.4" hidden="1">
      <c r="A2926" s="48" t="s">
        <v>168</v>
      </c>
      <c r="B2926" s="48" t="s">
        <v>3898</v>
      </c>
      <c r="C2926" s="48" t="s">
        <v>3728</v>
      </c>
      <c r="D2926" s="48" t="s">
        <v>3726</v>
      </c>
      <c r="E2926" s="45" t="s">
        <v>210</v>
      </c>
      <c r="F2926" s="47">
        <v>131100000</v>
      </c>
      <c r="G2926" s="41"/>
      <c r="H2926" s="41"/>
      <c r="I2926" s="41"/>
    </row>
    <row r="2927" spans="1:9" ht="13.2" hidden="1">
      <c r="A2927" s="48" t="s">
        <v>168</v>
      </c>
      <c r="B2927" s="48" t="s">
        <v>3898</v>
      </c>
      <c r="C2927" s="48" t="s">
        <v>3745</v>
      </c>
      <c r="D2927" s="45"/>
      <c r="E2927" s="49" t="s">
        <v>1669</v>
      </c>
      <c r="F2927" s="47">
        <v>610000000</v>
      </c>
      <c r="G2927" s="41"/>
      <c r="H2927" s="41"/>
      <c r="I2927" s="41"/>
    </row>
    <row r="2928" spans="1:9" ht="13.2" hidden="1">
      <c r="A2928" s="48" t="s">
        <v>168</v>
      </c>
      <c r="B2928" s="48" t="s">
        <v>3898</v>
      </c>
      <c r="C2928" s="48" t="s">
        <v>3745</v>
      </c>
      <c r="D2928" s="48" t="s">
        <v>3728</v>
      </c>
      <c r="E2928" s="45" t="s">
        <v>1687</v>
      </c>
      <c r="F2928" s="47">
        <v>610000000</v>
      </c>
      <c r="G2928" s="41"/>
      <c r="H2928" s="41"/>
      <c r="I2928" s="41"/>
    </row>
    <row r="2929" spans="1:9" ht="26.4" hidden="1">
      <c r="A2929" s="48" t="s">
        <v>168</v>
      </c>
      <c r="B2929" s="48" t="s">
        <v>3898</v>
      </c>
      <c r="C2929" s="48" t="s">
        <v>3752</v>
      </c>
      <c r="D2929" s="45"/>
      <c r="E2929" s="49" t="s">
        <v>1672</v>
      </c>
      <c r="F2929" s="47">
        <v>185400000</v>
      </c>
      <c r="G2929" s="41"/>
      <c r="H2929" s="41"/>
      <c r="I2929" s="41"/>
    </row>
    <row r="2930" spans="1:9" ht="13.2" hidden="1">
      <c r="A2930" s="48" t="s">
        <v>168</v>
      </c>
      <c r="B2930" s="48" t="s">
        <v>3898</v>
      </c>
      <c r="C2930" s="48" t="s">
        <v>3752</v>
      </c>
      <c r="D2930" s="48" t="s">
        <v>3764</v>
      </c>
      <c r="E2930" s="45" t="s">
        <v>1688</v>
      </c>
      <c r="F2930" s="47">
        <v>185400000</v>
      </c>
      <c r="G2930" s="41"/>
      <c r="H2930" s="41"/>
      <c r="I2930" s="41"/>
    </row>
    <row r="2931" spans="1:9" ht="26.4" hidden="1">
      <c r="A2931" s="48" t="s">
        <v>168</v>
      </c>
      <c r="B2931" s="48" t="s">
        <v>3898</v>
      </c>
      <c r="C2931" s="48" t="s">
        <v>3733</v>
      </c>
      <c r="D2931" s="45"/>
      <c r="E2931" s="49" t="s">
        <v>1689</v>
      </c>
      <c r="F2931" s="47">
        <v>80000000</v>
      </c>
      <c r="G2931" s="41"/>
      <c r="H2931" s="41"/>
      <c r="I2931" s="41"/>
    </row>
    <row r="2932" spans="1:9" ht="26.4" hidden="1">
      <c r="A2932" s="48" t="s">
        <v>168</v>
      </c>
      <c r="B2932" s="48" t="s">
        <v>3898</v>
      </c>
      <c r="C2932" s="48" t="s">
        <v>3733</v>
      </c>
      <c r="D2932" s="48" t="s">
        <v>3735</v>
      </c>
      <c r="E2932" s="45" t="s">
        <v>1690</v>
      </c>
      <c r="F2932" s="47">
        <v>80000000</v>
      </c>
      <c r="G2932" s="41"/>
      <c r="H2932" s="41"/>
      <c r="I2932" s="41"/>
    </row>
    <row r="2933" spans="1:9" ht="26.4" hidden="1">
      <c r="A2933" s="48" t="s">
        <v>168</v>
      </c>
      <c r="B2933" s="48" t="s">
        <v>3898</v>
      </c>
      <c r="C2933" s="48" t="s">
        <v>3806</v>
      </c>
      <c r="D2933" s="45"/>
      <c r="E2933" s="49" t="s">
        <v>1691</v>
      </c>
      <c r="F2933" s="47">
        <v>1422400000</v>
      </c>
      <c r="G2933" s="41"/>
      <c r="H2933" s="41"/>
      <c r="I2933" s="41"/>
    </row>
    <row r="2934" spans="1:9" ht="26.4" hidden="1">
      <c r="A2934" s="48" t="s">
        <v>168</v>
      </c>
      <c r="B2934" s="48" t="s">
        <v>3898</v>
      </c>
      <c r="C2934" s="48" t="s">
        <v>3806</v>
      </c>
      <c r="D2934" s="48" t="s">
        <v>3727</v>
      </c>
      <c r="E2934" s="45" t="s">
        <v>1692</v>
      </c>
      <c r="F2934" s="47">
        <v>155000000</v>
      </c>
      <c r="G2934" s="41"/>
      <c r="H2934" s="41"/>
      <c r="I2934" s="41"/>
    </row>
    <row r="2935" spans="1:9" ht="13.2" hidden="1">
      <c r="A2935" s="48" t="s">
        <v>168</v>
      </c>
      <c r="B2935" s="48" t="s">
        <v>3898</v>
      </c>
      <c r="C2935" s="48" t="s">
        <v>3806</v>
      </c>
      <c r="D2935" s="48" t="s">
        <v>3728</v>
      </c>
      <c r="E2935" s="45" t="s">
        <v>333</v>
      </c>
      <c r="F2935" s="47">
        <v>44600000</v>
      </c>
      <c r="G2935" s="41"/>
      <c r="H2935" s="41"/>
      <c r="I2935" s="41"/>
    </row>
    <row r="2936" spans="1:9" ht="13.2" hidden="1">
      <c r="A2936" s="48" t="s">
        <v>168</v>
      </c>
      <c r="B2936" s="48" t="s">
        <v>3898</v>
      </c>
      <c r="C2936" s="48" t="s">
        <v>3806</v>
      </c>
      <c r="D2936" s="48" t="s">
        <v>3735</v>
      </c>
      <c r="E2936" s="45" t="s">
        <v>1693</v>
      </c>
      <c r="F2936" s="47">
        <v>25000000</v>
      </c>
      <c r="G2936" s="41"/>
      <c r="H2936" s="41"/>
      <c r="I2936" s="41"/>
    </row>
    <row r="2937" spans="1:9" ht="13.2" hidden="1">
      <c r="A2937" s="48" t="s">
        <v>168</v>
      </c>
      <c r="B2937" s="48" t="s">
        <v>3898</v>
      </c>
      <c r="C2937" s="48" t="s">
        <v>3806</v>
      </c>
      <c r="D2937" s="48" t="s">
        <v>3736</v>
      </c>
      <c r="E2937" s="45" t="s">
        <v>1694</v>
      </c>
      <c r="F2937" s="47">
        <v>692800000</v>
      </c>
      <c r="G2937" s="41"/>
      <c r="H2937" s="41"/>
      <c r="I2937" s="41"/>
    </row>
    <row r="2938" spans="1:9" ht="13.2" hidden="1">
      <c r="A2938" s="48" t="s">
        <v>168</v>
      </c>
      <c r="B2938" s="48" t="s">
        <v>3898</v>
      </c>
      <c r="C2938" s="48" t="s">
        <v>3806</v>
      </c>
      <c r="D2938" s="48" t="s">
        <v>3733</v>
      </c>
      <c r="E2938" s="45" t="s">
        <v>1695</v>
      </c>
      <c r="F2938" s="47">
        <v>100000000</v>
      </c>
      <c r="G2938" s="41"/>
      <c r="H2938" s="41"/>
      <c r="I2938" s="41"/>
    </row>
    <row r="2939" spans="1:9" ht="13.2" hidden="1">
      <c r="A2939" s="48" t="s">
        <v>168</v>
      </c>
      <c r="B2939" s="48" t="s">
        <v>3898</v>
      </c>
      <c r="C2939" s="48" t="s">
        <v>3806</v>
      </c>
      <c r="D2939" s="48" t="s">
        <v>3734</v>
      </c>
      <c r="E2939" s="45" t="s">
        <v>1696</v>
      </c>
      <c r="F2939" s="47">
        <v>110000000</v>
      </c>
      <c r="G2939" s="41"/>
      <c r="H2939" s="41"/>
      <c r="I2939" s="41"/>
    </row>
    <row r="2940" spans="1:9" ht="13.2" hidden="1">
      <c r="A2940" s="48" t="s">
        <v>168</v>
      </c>
      <c r="B2940" s="48" t="s">
        <v>3898</v>
      </c>
      <c r="C2940" s="48" t="s">
        <v>3806</v>
      </c>
      <c r="D2940" s="48" t="s">
        <v>3806</v>
      </c>
      <c r="E2940" s="45" t="s">
        <v>1697</v>
      </c>
      <c r="F2940" s="47">
        <v>245000000</v>
      </c>
      <c r="G2940" s="41"/>
      <c r="H2940" s="41"/>
      <c r="I2940" s="41"/>
    </row>
    <row r="2941" spans="1:9" ht="13.2" hidden="1">
      <c r="A2941" s="48" t="s">
        <v>168</v>
      </c>
      <c r="B2941" s="48" t="s">
        <v>3898</v>
      </c>
      <c r="C2941" s="48" t="s">
        <v>3806</v>
      </c>
      <c r="D2941" s="48" t="s">
        <v>3754</v>
      </c>
      <c r="E2941" s="45" t="s">
        <v>1698</v>
      </c>
      <c r="F2941" s="47">
        <v>50000000</v>
      </c>
      <c r="G2941" s="41"/>
      <c r="H2941" s="41"/>
      <c r="I2941" s="41"/>
    </row>
    <row r="2942" spans="1:9" ht="13.2" hidden="1">
      <c r="A2942" s="48" t="s">
        <v>168</v>
      </c>
      <c r="B2942" s="48" t="s">
        <v>3899</v>
      </c>
      <c r="C2942" s="45"/>
      <c r="D2942" s="45"/>
      <c r="E2942" s="46" t="s">
        <v>171</v>
      </c>
      <c r="F2942" s="47">
        <v>2178350000</v>
      </c>
      <c r="G2942" s="41"/>
      <c r="H2942" s="41"/>
      <c r="I2942" s="41"/>
    </row>
    <row r="2943" spans="1:9" ht="13.2" hidden="1">
      <c r="A2943" s="48" t="s">
        <v>168</v>
      </c>
      <c r="B2943" s="48" t="s">
        <v>3899</v>
      </c>
      <c r="C2943" s="48" t="s">
        <v>3726</v>
      </c>
      <c r="D2943" s="45"/>
      <c r="E2943" s="49" t="s">
        <v>187</v>
      </c>
      <c r="F2943" s="47">
        <v>365049600</v>
      </c>
      <c r="G2943" s="41"/>
      <c r="H2943" s="41"/>
      <c r="I2943" s="41"/>
    </row>
    <row r="2944" spans="1:9" ht="13.2" hidden="1">
      <c r="A2944" s="48" t="s">
        <v>168</v>
      </c>
      <c r="B2944" s="48" t="s">
        <v>3899</v>
      </c>
      <c r="C2944" s="48" t="s">
        <v>3726</v>
      </c>
      <c r="D2944" s="48" t="s">
        <v>3726</v>
      </c>
      <c r="E2944" s="45" t="s">
        <v>188</v>
      </c>
      <c r="F2944" s="47">
        <v>4500000</v>
      </c>
      <c r="G2944" s="41"/>
      <c r="H2944" s="41"/>
      <c r="I2944" s="41"/>
    </row>
    <row r="2945" spans="1:9" ht="26.4" hidden="1">
      <c r="A2945" s="48" t="s">
        <v>168</v>
      </c>
      <c r="B2945" s="48" t="s">
        <v>3899</v>
      </c>
      <c r="C2945" s="48" t="s">
        <v>3726</v>
      </c>
      <c r="D2945" s="48" t="s">
        <v>3727</v>
      </c>
      <c r="E2945" s="45" t="s">
        <v>189</v>
      </c>
      <c r="F2945" s="47">
        <v>47011000</v>
      </c>
      <c r="G2945" s="41"/>
      <c r="H2945" s="41"/>
      <c r="I2945" s="41"/>
    </row>
    <row r="2946" spans="1:9" ht="13.2" hidden="1">
      <c r="A2946" s="48" t="s">
        <v>168</v>
      </c>
      <c r="B2946" s="48" t="s">
        <v>3899</v>
      </c>
      <c r="C2946" s="48" t="s">
        <v>3726</v>
      </c>
      <c r="D2946" s="48" t="s">
        <v>3735</v>
      </c>
      <c r="E2946" s="45" t="s">
        <v>899</v>
      </c>
      <c r="F2946" s="47">
        <v>65600000</v>
      </c>
      <c r="G2946" s="41"/>
      <c r="H2946" s="41"/>
      <c r="I2946" s="41"/>
    </row>
    <row r="2947" spans="1:9" ht="13.2" hidden="1">
      <c r="A2947" s="48" t="s">
        <v>168</v>
      </c>
      <c r="B2947" s="48" t="s">
        <v>3899</v>
      </c>
      <c r="C2947" s="48" t="s">
        <v>3726</v>
      </c>
      <c r="D2947" s="48" t="s">
        <v>3805</v>
      </c>
      <c r="E2947" s="45" t="s">
        <v>362</v>
      </c>
      <c r="F2947" s="47">
        <v>56460000</v>
      </c>
      <c r="G2947" s="41"/>
      <c r="H2947" s="41"/>
      <c r="I2947" s="41"/>
    </row>
    <row r="2948" spans="1:9" ht="13.2" hidden="1">
      <c r="A2948" s="48" t="s">
        <v>168</v>
      </c>
      <c r="B2948" s="48" t="s">
        <v>3899</v>
      </c>
      <c r="C2948" s="48" t="s">
        <v>3726</v>
      </c>
      <c r="D2948" s="48" t="s">
        <v>3736</v>
      </c>
      <c r="E2948" s="45" t="s">
        <v>747</v>
      </c>
      <c r="F2948" s="47">
        <v>12750000</v>
      </c>
      <c r="G2948" s="41"/>
      <c r="H2948" s="41"/>
      <c r="I2948" s="41"/>
    </row>
    <row r="2949" spans="1:9" ht="13.2" hidden="1">
      <c r="A2949" s="48" t="s">
        <v>168</v>
      </c>
      <c r="B2949" s="48" t="s">
        <v>3899</v>
      </c>
      <c r="C2949" s="48" t="s">
        <v>3726</v>
      </c>
      <c r="D2949" s="48" t="s">
        <v>3729</v>
      </c>
      <c r="E2949" s="45" t="s">
        <v>191</v>
      </c>
      <c r="F2949" s="47">
        <v>34174000</v>
      </c>
      <c r="G2949" s="41"/>
      <c r="H2949" s="41"/>
      <c r="I2949" s="41"/>
    </row>
    <row r="2950" spans="1:9" ht="13.2" hidden="1">
      <c r="A2950" s="48" t="s">
        <v>168</v>
      </c>
      <c r="B2950" s="48" t="s">
        <v>3899</v>
      </c>
      <c r="C2950" s="48" t="s">
        <v>3726</v>
      </c>
      <c r="D2950" s="48" t="s">
        <v>3730</v>
      </c>
      <c r="E2950" s="45" t="s">
        <v>192</v>
      </c>
      <c r="F2950" s="47">
        <v>13890600</v>
      </c>
      <c r="G2950" s="41"/>
      <c r="H2950" s="41"/>
      <c r="I2950" s="41"/>
    </row>
    <row r="2951" spans="1:9" ht="26.4" hidden="1">
      <c r="A2951" s="48" t="s">
        <v>168</v>
      </c>
      <c r="B2951" s="48" t="s">
        <v>3899</v>
      </c>
      <c r="C2951" s="48" t="s">
        <v>3726</v>
      </c>
      <c r="D2951" s="48" t="s">
        <v>3731</v>
      </c>
      <c r="E2951" s="45" t="s">
        <v>193</v>
      </c>
      <c r="F2951" s="47">
        <v>7360500</v>
      </c>
      <c r="G2951" s="41"/>
      <c r="H2951" s="41"/>
      <c r="I2951" s="41"/>
    </row>
    <row r="2952" spans="1:9" ht="13.2" hidden="1">
      <c r="A2952" s="48" t="s">
        <v>168</v>
      </c>
      <c r="B2952" s="48" t="s">
        <v>3899</v>
      </c>
      <c r="C2952" s="48" t="s">
        <v>3726</v>
      </c>
      <c r="D2952" s="48" t="s">
        <v>3733</v>
      </c>
      <c r="E2952" s="45" t="s">
        <v>195</v>
      </c>
      <c r="F2952" s="47">
        <v>30973500</v>
      </c>
      <c r="G2952" s="41"/>
      <c r="H2952" s="41"/>
      <c r="I2952" s="41"/>
    </row>
    <row r="2953" spans="1:9" ht="26.4" hidden="1">
      <c r="A2953" s="48" t="s">
        <v>168</v>
      </c>
      <c r="B2953" s="48" t="s">
        <v>3899</v>
      </c>
      <c r="C2953" s="48" t="s">
        <v>3726</v>
      </c>
      <c r="D2953" s="48" t="s">
        <v>3734</v>
      </c>
      <c r="E2953" s="45" t="s">
        <v>196</v>
      </c>
      <c r="F2953" s="47">
        <v>92330000</v>
      </c>
      <c r="G2953" s="41"/>
      <c r="H2953" s="41"/>
      <c r="I2953" s="41"/>
    </row>
    <row r="2954" spans="1:9" ht="26.4" hidden="1">
      <c r="A2954" s="48" t="s">
        <v>168</v>
      </c>
      <c r="B2954" s="48" t="s">
        <v>3899</v>
      </c>
      <c r="C2954" s="48" t="s">
        <v>3727</v>
      </c>
      <c r="D2954" s="45"/>
      <c r="E2954" s="49" t="s">
        <v>198</v>
      </c>
      <c r="F2954" s="47">
        <v>190180000</v>
      </c>
      <c r="G2954" s="41"/>
      <c r="H2954" s="41"/>
      <c r="I2954" s="41"/>
    </row>
    <row r="2955" spans="1:9" ht="13.2" hidden="1">
      <c r="A2955" s="48" t="s">
        <v>168</v>
      </c>
      <c r="B2955" s="48" t="s">
        <v>3899</v>
      </c>
      <c r="C2955" s="48" t="s">
        <v>3727</v>
      </c>
      <c r="D2955" s="48" t="s">
        <v>3735</v>
      </c>
      <c r="E2955" s="45" t="s">
        <v>199</v>
      </c>
      <c r="F2955" s="47">
        <v>13090000</v>
      </c>
      <c r="G2955" s="41"/>
      <c r="H2955" s="41"/>
      <c r="I2955" s="41"/>
    </row>
    <row r="2956" spans="1:9" ht="13.2" hidden="1">
      <c r="A2956" s="48" t="s">
        <v>168</v>
      </c>
      <c r="B2956" s="48" t="s">
        <v>3899</v>
      </c>
      <c r="C2956" s="48" t="s">
        <v>3727</v>
      </c>
      <c r="D2956" s="48" t="s">
        <v>3736</v>
      </c>
      <c r="E2956" s="45" t="s">
        <v>200</v>
      </c>
      <c r="F2956" s="47">
        <v>13300000</v>
      </c>
      <c r="G2956" s="41"/>
      <c r="H2956" s="41"/>
      <c r="I2956" s="41"/>
    </row>
    <row r="2957" spans="1:9" ht="13.2" hidden="1">
      <c r="A2957" s="48" t="s">
        <v>168</v>
      </c>
      <c r="B2957" s="48" t="s">
        <v>3899</v>
      </c>
      <c r="C2957" s="48" t="s">
        <v>3727</v>
      </c>
      <c r="D2957" s="48" t="s">
        <v>3737</v>
      </c>
      <c r="E2957" s="45" t="s">
        <v>201</v>
      </c>
      <c r="F2957" s="47">
        <v>48380000</v>
      </c>
      <c r="G2957" s="41"/>
      <c r="H2957" s="41"/>
      <c r="I2957" s="41"/>
    </row>
    <row r="2958" spans="1:9" ht="26.4" hidden="1">
      <c r="A2958" s="48" t="s">
        <v>168</v>
      </c>
      <c r="B2958" s="48" t="s">
        <v>3899</v>
      </c>
      <c r="C2958" s="48" t="s">
        <v>3727</v>
      </c>
      <c r="D2958" s="48" t="s">
        <v>3738</v>
      </c>
      <c r="E2958" s="45" t="s">
        <v>202</v>
      </c>
      <c r="F2958" s="47">
        <v>102200000</v>
      </c>
      <c r="G2958" s="41"/>
      <c r="H2958" s="41"/>
      <c r="I2958" s="41"/>
    </row>
    <row r="2959" spans="1:9" ht="26.4" hidden="1">
      <c r="A2959" s="48" t="s">
        <v>168</v>
      </c>
      <c r="B2959" s="48" t="s">
        <v>3899</v>
      </c>
      <c r="C2959" s="48" t="s">
        <v>3727</v>
      </c>
      <c r="D2959" s="48" t="s">
        <v>3739</v>
      </c>
      <c r="E2959" s="45" t="s">
        <v>203</v>
      </c>
      <c r="F2959" s="47">
        <v>11110000</v>
      </c>
      <c r="G2959" s="41"/>
      <c r="H2959" s="41"/>
      <c r="I2959" s="41"/>
    </row>
    <row r="2960" spans="1:9" ht="13.2" hidden="1">
      <c r="A2960" s="48" t="s">
        <v>168</v>
      </c>
      <c r="B2960" s="48" t="s">
        <v>3899</v>
      </c>
      <c r="C2960" s="48" t="s">
        <v>3727</v>
      </c>
      <c r="D2960" s="48" t="s">
        <v>3757</v>
      </c>
      <c r="E2960" s="45" t="s">
        <v>366</v>
      </c>
      <c r="F2960" s="47">
        <v>2100000</v>
      </c>
      <c r="G2960" s="41"/>
      <c r="H2960" s="41"/>
      <c r="I2960" s="41"/>
    </row>
    <row r="2961" spans="1:9" ht="26.4" hidden="1">
      <c r="A2961" s="48" t="s">
        <v>168</v>
      </c>
      <c r="B2961" s="48" t="s">
        <v>3899</v>
      </c>
      <c r="C2961" s="48" t="s">
        <v>3743</v>
      </c>
      <c r="D2961" s="45"/>
      <c r="E2961" s="49" t="s">
        <v>207</v>
      </c>
      <c r="F2961" s="47">
        <v>68180000</v>
      </c>
      <c r="G2961" s="41"/>
      <c r="H2961" s="41"/>
      <c r="I2961" s="41"/>
    </row>
    <row r="2962" spans="1:9" ht="26.4" hidden="1">
      <c r="A2962" s="48" t="s">
        <v>168</v>
      </c>
      <c r="B2962" s="48" t="s">
        <v>3899</v>
      </c>
      <c r="C2962" s="48" t="s">
        <v>3743</v>
      </c>
      <c r="D2962" s="48" t="s">
        <v>3728</v>
      </c>
      <c r="E2962" s="45" t="s">
        <v>1686</v>
      </c>
      <c r="F2962" s="47">
        <v>51500000</v>
      </c>
      <c r="G2962" s="41"/>
      <c r="H2962" s="41"/>
      <c r="I2962" s="41"/>
    </row>
    <row r="2963" spans="1:9" ht="13.2" hidden="1">
      <c r="A2963" s="48" t="s">
        <v>168</v>
      </c>
      <c r="B2963" s="48" t="s">
        <v>3899</v>
      </c>
      <c r="C2963" s="48" t="s">
        <v>3743</v>
      </c>
      <c r="D2963" s="48" t="s">
        <v>3736</v>
      </c>
      <c r="E2963" s="45" t="s">
        <v>1699</v>
      </c>
      <c r="F2963" s="47">
        <v>16680000</v>
      </c>
      <c r="G2963" s="41"/>
      <c r="H2963" s="41"/>
      <c r="I2963" s="41"/>
    </row>
    <row r="2964" spans="1:9" ht="26.4" hidden="1">
      <c r="A2964" s="48" t="s">
        <v>168</v>
      </c>
      <c r="B2964" s="48" t="s">
        <v>3899</v>
      </c>
      <c r="C2964" s="48" t="s">
        <v>3728</v>
      </c>
      <c r="D2964" s="45"/>
      <c r="E2964" s="50" t="s">
        <v>209</v>
      </c>
      <c r="F2964" s="47">
        <v>6440400</v>
      </c>
      <c r="G2964" s="41"/>
      <c r="H2964" s="41"/>
      <c r="I2964" s="41"/>
    </row>
    <row r="2965" spans="1:9" ht="13.2" hidden="1">
      <c r="A2965" s="48" t="s">
        <v>168</v>
      </c>
      <c r="B2965" s="48" t="s">
        <v>3899</v>
      </c>
      <c r="C2965" s="48" t="s">
        <v>3728</v>
      </c>
      <c r="D2965" s="48" t="s">
        <v>3728</v>
      </c>
      <c r="E2965" s="45" t="s">
        <v>1700</v>
      </c>
      <c r="F2965" s="47">
        <v>6440400</v>
      </c>
      <c r="G2965" s="41"/>
      <c r="H2965" s="41"/>
      <c r="I2965" s="41"/>
    </row>
    <row r="2966" spans="1:9" ht="26.4" hidden="1">
      <c r="A2966" s="48" t="s">
        <v>168</v>
      </c>
      <c r="B2966" s="48" t="s">
        <v>3899</v>
      </c>
      <c r="C2966" s="48" t="s">
        <v>3807</v>
      </c>
      <c r="D2966" s="45"/>
      <c r="E2966" s="49" t="s">
        <v>1701</v>
      </c>
      <c r="F2966" s="47">
        <v>460000000</v>
      </c>
      <c r="G2966" s="41"/>
      <c r="H2966" s="41"/>
      <c r="I2966" s="41"/>
    </row>
    <row r="2967" spans="1:9" ht="13.2" hidden="1">
      <c r="A2967" s="48" t="s">
        <v>168</v>
      </c>
      <c r="B2967" s="48" t="s">
        <v>3899</v>
      </c>
      <c r="C2967" s="48" t="s">
        <v>3807</v>
      </c>
      <c r="D2967" s="48" t="s">
        <v>3728</v>
      </c>
      <c r="E2967" s="45" t="s">
        <v>1702</v>
      </c>
      <c r="F2967" s="47">
        <v>40000000</v>
      </c>
      <c r="G2967" s="41"/>
      <c r="H2967" s="41"/>
      <c r="I2967" s="41"/>
    </row>
    <row r="2968" spans="1:9" ht="13.2" hidden="1">
      <c r="A2968" s="48" t="s">
        <v>168</v>
      </c>
      <c r="B2968" s="48" t="s">
        <v>3899</v>
      </c>
      <c r="C2968" s="48" t="s">
        <v>3807</v>
      </c>
      <c r="D2968" s="48" t="s">
        <v>3735</v>
      </c>
      <c r="E2968" s="45" t="s">
        <v>1703</v>
      </c>
      <c r="F2968" s="47">
        <v>30000000</v>
      </c>
      <c r="G2968" s="41"/>
      <c r="H2968" s="41"/>
      <c r="I2968" s="41"/>
    </row>
    <row r="2969" spans="1:9" ht="13.2" hidden="1">
      <c r="A2969" s="48" t="s">
        <v>168</v>
      </c>
      <c r="B2969" s="48" t="s">
        <v>3899</v>
      </c>
      <c r="C2969" s="48" t="s">
        <v>3807</v>
      </c>
      <c r="D2969" s="48" t="s">
        <v>3805</v>
      </c>
      <c r="E2969" s="45" t="s">
        <v>1704</v>
      </c>
      <c r="F2969" s="47">
        <v>40000000</v>
      </c>
      <c r="G2969" s="41"/>
      <c r="H2969" s="41"/>
      <c r="I2969" s="41"/>
    </row>
    <row r="2970" spans="1:9" ht="13.2" hidden="1">
      <c r="A2970" s="48" t="s">
        <v>168</v>
      </c>
      <c r="B2970" s="48" t="s">
        <v>3899</v>
      </c>
      <c r="C2970" s="48" t="s">
        <v>3807</v>
      </c>
      <c r="D2970" s="48" t="s">
        <v>3736</v>
      </c>
      <c r="E2970" s="45" t="s">
        <v>1705</v>
      </c>
      <c r="F2970" s="47">
        <v>350000000</v>
      </c>
      <c r="G2970" s="41"/>
      <c r="H2970" s="41"/>
      <c r="I2970" s="41"/>
    </row>
    <row r="2971" spans="1:9" ht="13.2" hidden="1">
      <c r="A2971" s="48" t="s">
        <v>168</v>
      </c>
      <c r="B2971" s="48" t="s">
        <v>3899</v>
      </c>
      <c r="C2971" s="48" t="s">
        <v>3737</v>
      </c>
      <c r="D2971" s="45"/>
      <c r="E2971" s="49" t="s">
        <v>1706</v>
      </c>
      <c r="F2971" s="47">
        <v>1088500000</v>
      </c>
      <c r="G2971" s="41"/>
      <c r="H2971" s="41"/>
      <c r="I2971" s="41"/>
    </row>
    <row r="2972" spans="1:9" ht="13.2" hidden="1">
      <c r="A2972" s="48" t="s">
        <v>168</v>
      </c>
      <c r="B2972" s="48" t="s">
        <v>3899</v>
      </c>
      <c r="C2972" s="48" t="s">
        <v>3737</v>
      </c>
      <c r="D2972" s="48" t="s">
        <v>3736</v>
      </c>
      <c r="E2972" s="45" t="s">
        <v>1707</v>
      </c>
      <c r="F2972" s="47">
        <v>75250000</v>
      </c>
      <c r="G2972" s="41"/>
      <c r="H2972" s="41"/>
      <c r="I2972" s="41"/>
    </row>
    <row r="2973" spans="1:9" ht="26.4" hidden="1">
      <c r="A2973" s="48" t="s">
        <v>168</v>
      </c>
      <c r="B2973" s="48" t="s">
        <v>3899</v>
      </c>
      <c r="C2973" s="48" t="s">
        <v>3737</v>
      </c>
      <c r="D2973" s="48" t="s">
        <v>3730</v>
      </c>
      <c r="E2973" s="45" t="s">
        <v>1708</v>
      </c>
      <c r="F2973" s="47">
        <v>142300000</v>
      </c>
      <c r="G2973" s="41"/>
      <c r="H2973" s="41"/>
      <c r="I2973" s="41"/>
    </row>
    <row r="2974" spans="1:9" ht="13.2" hidden="1">
      <c r="A2974" s="48" t="s">
        <v>168</v>
      </c>
      <c r="B2974" s="48" t="s">
        <v>3899</v>
      </c>
      <c r="C2974" s="48" t="s">
        <v>3737</v>
      </c>
      <c r="D2974" s="48" t="s">
        <v>3731</v>
      </c>
      <c r="E2974" s="45" t="s">
        <v>1709</v>
      </c>
      <c r="F2974" s="47">
        <v>564200000</v>
      </c>
      <c r="G2974" s="41"/>
      <c r="H2974" s="41"/>
      <c r="I2974" s="41"/>
    </row>
    <row r="2975" spans="1:9" ht="13.2" hidden="1">
      <c r="A2975" s="48" t="s">
        <v>168</v>
      </c>
      <c r="B2975" s="48" t="s">
        <v>3899</v>
      </c>
      <c r="C2975" s="48" t="s">
        <v>3737</v>
      </c>
      <c r="D2975" s="48" t="s">
        <v>3753</v>
      </c>
      <c r="E2975" s="45" t="s">
        <v>1710</v>
      </c>
      <c r="F2975" s="47">
        <v>246750000</v>
      </c>
      <c r="G2975" s="41"/>
      <c r="H2975" s="41"/>
      <c r="I2975" s="41"/>
    </row>
    <row r="2976" spans="1:9" ht="26.4" hidden="1">
      <c r="A2976" s="48" t="s">
        <v>168</v>
      </c>
      <c r="B2976" s="48" t="s">
        <v>3899</v>
      </c>
      <c r="C2976" s="48" t="s">
        <v>3737</v>
      </c>
      <c r="D2976" s="48" t="s">
        <v>3732</v>
      </c>
      <c r="E2976" s="45" t="s">
        <v>1711</v>
      </c>
      <c r="F2976" s="47">
        <v>60000000</v>
      </c>
      <c r="G2976" s="41"/>
      <c r="H2976" s="41"/>
      <c r="I2976" s="41"/>
    </row>
    <row r="2977" spans="1:9" ht="26.4" hidden="1">
      <c r="A2977" s="48" t="s">
        <v>168</v>
      </c>
      <c r="B2977" s="48" t="s">
        <v>3900</v>
      </c>
      <c r="C2977" s="45"/>
      <c r="D2977" s="45"/>
      <c r="E2977" s="46" t="s">
        <v>172</v>
      </c>
      <c r="F2977" s="47">
        <v>1268978000</v>
      </c>
      <c r="G2977" s="41"/>
      <c r="H2977" s="41"/>
      <c r="I2977" s="41"/>
    </row>
    <row r="2978" spans="1:9" ht="13.2" hidden="1">
      <c r="A2978" s="48" t="s">
        <v>168</v>
      </c>
      <c r="B2978" s="48" t="s">
        <v>3900</v>
      </c>
      <c r="C2978" s="48" t="s">
        <v>3726</v>
      </c>
      <c r="D2978" s="45"/>
      <c r="E2978" s="49" t="s">
        <v>187</v>
      </c>
      <c r="F2978" s="47">
        <v>240250000</v>
      </c>
      <c r="G2978" s="41"/>
      <c r="H2978" s="41"/>
      <c r="I2978" s="41"/>
    </row>
    <row r="2979" spans="1:9" ht="13.2" hidden="1">
      <c r="A2979" s="48" t="s">
        <v>168</v>
      </c>
      <c r="B2979" s="48" t="s">
        <v>3900</v>
      </c>
      <c r="C2979" s="48" t="s">
        <v>3726</v>
      </c>
      <c r="D2979" s="48" t="s">
        <v>3726</v>
      </c>
      <c r="E2979" s="45" t="s">
        <v>188</v>
      </c>
      <c r="F2979" s="47">
        <v>1500000</v>
      </c>
      <c r="G2979" s="41"/>
      <c r="H2979" s="41"/>
      <c r="I2979" s="41"/>
    </row>
    <row r="2980" spans="1:9" ht="26.4" hidden="1">
      <c r="A2980" s="48" t="s">
        <v>168</v>
      </c>
      <c r="B2980" s="48" t="s">
        <v>3900</v>
      </c>
      <c r="C2980" s="48" t="s">
        <v>3726</v>
      </c>
      <c r="D2980" s="48" t="s">
        <v>3727</v>
      </c>
      <c r="E2980" s="45" t="s">
        <v>189</v>
      </c>
      <c r="F2980" s="47">
        <v>41250000</v>
      </c>
      <c r="G2980" s="41"/>
      <c r="H2980" s="41"/>
      <c r="I2980" s="41"/>
    </row>
    <row r="2981" spans="1:9" ht="13.2" hidden="1">
      <c r="A2981" s="48" t="s">
        <v>168</v>
      </c>
      <c r="B2981" s="48" t="s">
        <v>3900</v>
      </c>
      <c r="C2981" s="48" t="s">
        <v>3726</v>
      </c>
      <c r="D2981" s="48" t="s">
        <v>3805</v>
      </c>
      <c r="E2981" s="45" t="s">
        <v>362</v>
      </c>
      <c r="F2981" s="47">
        <v>51000000</v>
      </c>
      <c r="G2981" s="41"/>
      <c r="H2981" s="41"/>
      <c r="I2981" s="41"/>
    </row>
    <row r="2982" spans="1:9" ht="13.2" hidden="1">
      <c r="A2982" s="48" t="s">
        <v>168</v>
      </c>
      <c r="B2982" s="48" t="s">
        <v>3900</v>
      </c>
      <c r="C2982" s="48" t="s">
        <v>3726</v>
      </c>
      <c r="D2982" s="48" t="s">
        <v>3736</v>
      </c>
      <c r="E2982" s="45" t="s">
        <v>747</v>
      </c>
      <c r="F2982" s="47">
        <v>10000000</v>
      </c>
      <c r="G2982" s="41"/>
      <c r="H2982" s="41"/>
      <c r="I2982" s="41"/>
    </row>
    <row r="2983" spans="1:9" ht="13.2" hidden="1">
      <c r="A2983" s="48" t="s">
        <v>168</v>
      </c>
      <c r="B2983" s="48" t="s">
        <v>3900</v>
      </c>
      <c r="C2983" s="48" t="s">
        <v>3726</v>
      </c>
      <c r="D2983" s="48" t="s">
        <v>3729</v>
      </c>
      <c r="E2983" s="45" t="s">
        <v>191</v>
      </c>
      <c r="F2983" s="47">
        <v>42500000</v>
      </c>
      <c r="G2983" s="41"/>
      <c r="H2983" s="41"/>
      <c r="I2983" s="41"/>
    </row>
    <row r="2984" spans="1:9" ht="13.2" hidden="1">
      <c r="A2984" s="48" t="s">
        <v>168</v>
      </c>
      <c r="B2984" s="48" t="s">
        <v>3900</v>
      </c>
      <c r="C2984" s="48" t="s">
        <v>3726</v>
      </c>
      <c r="D2984" s="48" t="s">
        <v>3730</v>
      </c>
      <c r="E2984" s="45" t="s">
        <v>192</v>
      </c>
      <c r="F2984" s="47">
        <v>18000000</v>
      </c>
      <c r="G2984" s="41"/>
      <c r="H2984" s="41"/>
      <c r="I2984" s="41"/>
    </row>
    <row r="2985" spans="1:9" ht="26.4" hidden="1">
      <c r="A2985" s="48" t="s">
        <v>168</v>
      </c>
      <c r="B2985" s="48" t="s">
        <v>3900</v>
      </c>
      <c r="C2985" s="48" t="s">
        <v>3726</v>
      </c>
      <c r="D2985" s="48" t="s">
        <v>3731</v>
      </c>
      <c r="E2985" s="45" t="s">
        <v>193</v>
      </c>
      <c r="F2985" s="47">
        <v>10000000</v>
      </c>
      <c r="G2985" s="41"/>
      <c r="H2985" s="41"/>
      <c r="I2985" s="41"/>
    </row>
    <row r="2986" spans="1:9" ht="13.2" hidden="1">
      <c r="A2986" s="48" t="s">
        <v>168</v>
      </c>
      <c r="B2986" s="48" t="s">
        <v>3900</v>
      </c>
      <c r="C2986" s="48" t="s">
        <v>3726</v>
      </c>
      <c r="D2986" s="48" t="s">
        <v>3733</v>
      </c>
      <c r="E2986" s="45" t="s">
        <v>195</v>
      </c>
      <c r="F2986" s="47">
        <v>16000000</v>
      </c>
      <c r="G2986" s="41"/>
      <c r="H2986" s="41"/>
      <c r="I2986" s="41"/>
    </row>
    <row r="2987" spans="1:9" ht="26.4" hidden="1">
      <c r="A2987" s="48" t="s">
        <v>168</v>
      </c>
      <c r="B2987" s="48" t="s">
        <v>3900</v>
      </c>
      <c r="C2987" s="48" t="s">
        <v>3726</v>
      </c>
      <c r="D2987" s="48" t="s">
        <v>3734</v>
      </c>
      <c r="E2987" s="45" t="s">
        <v>196</v>
      </c>
      <c r="F2987" s="47">
        <v>50000000</v>
      </c>
      <c r="G2987" s="41"/>
      <c r="H2987" s="41"/>
      <c r="I2987" s="41"/>
    </row>
    <row r="2988" spans="1:9" ht="26.4" hidden="1">
      <c r="A2988" s="48" t="s">
        <v>168</v>
      </c>
      <c r="B2988" s="48" t="s">
        <v>3900</v>
      </c>
      <c r="C2988" s="48" t="s">
        <v>3727</v>
      </c>
      <c r="D2988" s="45"/>
      <c r="E2988" s="49" t="s">
        <v>198</v>
      </c>
      <c r="F2988" s="47">
        <v>137828000</v>
      </c>
      <c r="G2988" s="41"/>
      <c r="H2988" s="41"/>
      <c r="I2988" s="41"/>
    </row>
    <row r="2989" spans="1:9" ht="13.2" hidden="1">
      <c r="A2989" s="48" t="s">
        <v>168</v>
      </c>
      <c r="B2989" s="48" t="s">
        <v>3900</v>
      </c>
      <c r="C2989" s="48" t="s">
        <v>3727</v>
      </c>
      <c r="D2989" s="48" t="s">
        <v>3744</v>
      </c>
      <c r="E2989" s="45" t="s">
        <v>1195</v>
      </c>
      <c r="F2989" s="47">
        <v>0</v>
      </c>
      <c r="G2989" s="41"/>
      <c r="H2989" s="41"/>
      <c r="I2989" s="41"/>
    </row>
    <row r="2990" spans="1:9" ht="13.2" hidden="1">
      <c r="A2990" s="48" t="s">
        <v>168</v>
      </c>
      <c r="B2990" s="48" t="s">
        <v>3900</v>
      </c>
      <c r="C2990" s="48" t="s">
        <v>3727</v>
      </c>
      <c r="D2990" s="48" t="s">
        <v>3735</v>
      </c>
      <c r="E2990" s="45" t="s">
        <v>199</v>
      </c>
      <c r="F2990" s="47">
        <v>30828000</v>
      </c>
      <c r="G2990" s="41"/>
      <c r="H2990" s="41"/>
      <c r="I2990" s="41"/>
    </row>
    <row r="2991" spans="1:9" ht="13.2" hidden="1">
      <c r="A2991" s="48" t="s">
        <v>168</v>
      </c>
      <c r="B2991" s="48" t="s">
        <v>3900</v>
      </c>
      <c r="C2991" s="48" t="s">
        <v>3727</v>
      </c>
      <c r="D2991" s="48" t="s">
        <v>3729</v>
      </c>
      <c r="E2991" s="45" t="s">
        <v>364</v>
      </c>
      <c r="F2991" s="47">
        <v>0</v>
      </c>
      <c r="G2991" s="41"/>
      <c r="H2991" s="41"/>
      <c r="I2991" s="41"/>
    </row>
    <row r="2992" spans="1:9" ht="13.2" hidden="1">
      <c r="A2992" s="48" t="s">
        <v>168</v>
      </c>
      <c r="B2992" s="48" t="s">
        <v>3900</v>
      </c>
      <c r="C2992" s="48" t="s">
        <v>3727</v>
      </c>
      <c r="D2992" s="48" t="s">
        <v>3730</v>
      </c>
      <c r="E2992" s="45" t="s">
        <v>478</v>
      </c>
      <c r="F2992" s="47">
        <v>20000000</v>
      </c>
      <c r="G2992" s="41"/>
      <c r="H2992" s="41"/>
      <c r="I2992" s="41"/>
    </row>
    <row r="2993" spans="1:9" ht="13.2" hidden="1">
      <c r="A2993" s="48" t="s">
        <v>168</v>
      </c>
      <c r="B2993" s="48" t="s">
        <v>3900</v>
      </c>
      <c r="C2993" s="48" t="s">
        <v>3727</v>
      </c>
      <c r="D2993" s="48" t="s">
        <v>3737</v>
      </c>
      <c r="E2993" s="45" t="s">
        <v>201</v>
      </c>
      <c r="F2993" s="47">
        <v>15000000</v>
      </c>
      <c r="G2993" s="41"/>
      <c r="H2993" s="41"/>
      <c r="I2993" s="41"/>
    </row>
    <row r="2994" spans="1:9" ht="26.4" hidden="1">
      <c r="A2994" s="48" t="s">
        <v>168</v>
      </c>
      <c r="B2994" s="48" t="s">
        <v>3900</v>
      </c>
      <c r="C2994" s="48" t="s">
        <v>3727</v>
      </c>
      <c r="D2994" s="48" t="s">
        <v>3738</v>
      </c>
      <c r="E2994" s="45" t="s">
        <v>202</v>
      </c>
      <c r="F2994" s="47">
        <v>62000000</v>
      </c>
      <c r="G2994" s="41"/>
      <c r="H2994" s="41"/>
      <c r="I2994" s="41"/>
    </row>
    <row r="2995" spans="1:9" ht="13.2" hidden="1">
      <c r="A2995" s="48" t="s">
        <v>168</v>
      </c>
      <c r="B2995" s="48" t="s">
        <v>3900</v>
      </c>
      <c r="C2995" s="48" t="s">
        <v>3727</v>
      </c>
      <c r="D2995" s="48" t="s">
        <v>3757</v>
      </c>
      <c r="E2995" s="45" t="s">
        <v>366</v>
      </c>
      <c r="F2995" s="47">
        <v>10000000</v>
      </c>
      <c r="G2995" s="41"/>
      <c r="H2995" s="41"/>
      <c r="I2995" s="41"/>
    </row>
    <row r="2996" spans="1:9" ht="26.4" hidden="1">
      <c r="A2996" s="48" t="s">
        <v>168</v>
      </c>
      <c r="B2996" s="48" t="s">
        <v>3900</v>
      </c>
      <c r="C2996" s="48" t="s">
        <v>3743</v>
      </c>
      <c r="D2996" s="45"/>
      <c r="E2996" s="49" t="s">
        <v>207</v>
      </c>
      <c r="F2996" s="47">
        <v>232400000</v>
      </c>
      <c r="G2996" s="41"/>
      <c r="H2996" s="41"/>
      <c r="I2996" s="41"/>
    </row>
    <row r="2997" spans="1:9" ht="13.2" hidden="1">
      <c r="A2997" s="48" t="s">
        <v>168</v>
      </c>
      <c r="B2997" s="48" t="s">
        <v>3900</v>
      </c>
      <c r="C2997" s="48" t="s">
        <v>3743</v>
      </c>
      <c r="D2997" s="48" t="s">
        <v>3743</v>
      </c>
      <c r="E2997" s="45" t="s">
        <v>1579</v>
      </c>
      <c r="F2997" s="47">
        <v>60000000</v>
      </c>
      <c r="G2997" s="41"/>
      <c r="H2997" s="41"/>
      <c r="I2997" s="41"/>
    </row>
    <row r="2998" spans="1:9" ht="26.4" hidden="1">
      <c r="A2998" s="48" t="s">
        <v>168</v>
      </c>
      <c r="B2998" s="48" t="s">
        <v>3900</v>
      </c>
      <c r="C2998" s="48" t="s">
        <v>3743</v>
      </c>
      <c r="D2998" s="48" t="s">
        <v>3728</v>
      </c>
      <c r="E2998" s="45" t="s">
        <v>1686</v>
      </c>
      <c r="F2998" s="47">
        <v>172400000</v>
      </c>
      <c r="G2998" s="41"/>
      <c r="H2998" s="41"/>
      <c r="I2998" s="41"/>
    </row>
    <row r="2999" spans="1:9" ht="26.4" hidden="1">
      <c r="A2999" s="48" t="s">
        <v>168</v>
      </c>
      <c r="B2999" s="48" t="s">
        <v>3900</v>
      </c>
      <c r="C2999" s="48" t="s">
        <v>3728</v>
      </c>
      <c r="D2999" s="45"/>
      <c r="E2999" s="50" t="s">
        <v>209</v>
      </c>
      <c r="F2999" s="47">
        <v>67500000</v>
      </c>
      <c r="G2999" s="41"/>
      <c r="H2999" s="41"/>
      <c r="I2999" s="41"/>
    </row>
    <row r="3000" spans="1:9" ht="26.4" hidden="1">
      <c r="A3000" s="48" t="s">
        <v>168</v>
      </c>
      <c r="B3000" s="48" t="s">
        <v>3900</v>
      </c>
      <c r="C3000" s="48" t="s">
        <v>3728</v>
      </c>
      <c r="D3000" s="48" t="s">
        <v>3726</v>
      </c>
      <c r="E3000" s="45" t="s">
        <v>210</v>
      </c>
      <c r="F3000" s="47">
        <v>67500000</v>
      </c>
      <c r="G3000" s="41"/>
      <c r="H3000" s="41"/>
      <c r="I3000" s="41"/>
    </row>
    <row r="3001" spans="1:9" ht="13.2" hidden="1">
      <c r="A3001" s="48" t="s">
        <v>168</v>
      </c>
      <c r="B3001" s="48" t="s">
        <v>3900</v>
      </c>
      <c r="C3001" s="48" t="s">
        <v>3745</v>
      </c>
      <c r="D3001" s="45"/>
      <c r="E3001" s="49" t="s">
        <v>1669</v>
      </c>
      <c r="F3001" s="47">
        <v>151000000</v>
      </c>
      <c r="G3001" s="41"/>
      <c r="H3001" s="41"/>
      <c r="I3001" s="41"/>
    </row>
    <row r="3002" spans="1:9" ht="13.2" hidden="1">
      <c r="A3002" s="48" t="s">
        <v>168</v>
      </c>
      <c r="B3002" s="48" t="s">
        <v>3900</v>
      </c>
      <c r="C3002" s="48" t="s">
        <v>3745</v>
      </c>
      <c r="D3002" s="48" t="s">
        <v>3744</v>
      </c>
      <c r="E3002" s="45" t="s">
        <v>1671</v>
      </c>
      <c r="F3002" s="47">
        <v>58000000</v>
      </c>
      <c r="G3002" s="41"/>
      <c r="H3002" s="41"/>
      <c r="I3002" s="41"/>
    </row>
    <row r="3003" spans="1:9" ht="26.4" hidden="1">
      <c r="A3003" s="48" t="s">
        <v>168</v>
      </c>
      <c r="B3003" s="48" t="s">
        <v>3900</v>
      </c>
      <c r="C3003" s="48" t="s">
        <v>3745</v>
      </c>
      <c r="D3003" s="48" t="s">
        <v>3736</v>
      </c>
      <c r="E3003" s="45" t="s">
        <v>1712</v>
      </c>
      <c r="F3003" s="47">
        <v>93000000</v>
      </c>
      <c r="G3003" s="41"/>
      <c r="H3003" s="41"/>
      <c r="I3003" s="41"/>
    </row>
    <row r="3004" spans="1:9" ht="26.4" hidden="1">
      <c r="A3004" s="48" t="s">
        <v>168</v>
      </c>
      <c r="B3004" s="48" t="s">
        <v>3900</v>
      </c>
      <c r="C3004" s="48" t="s">
        <v>3806</v>
      </c>
      <c r="D3004" s="45"/>
      <c r="E3004" s="49" t="s">
        <v>1691</v>
      </c>
      <c r="F3004" s="47">
        <v>355000000</v>
      </c>
      <c r="G3004" s="41"/>
      <c r="H3004" s="41"/>
      <c r="I3004" s="41"/>
    </row>
    <row r="3005" spans="1:9" ht="26.4" hidden="1">
      <c r="A3005" s="48" t="s">
        <v>168</v>
      </c>
      <c r="B3005" s="48" t="s">
        <v>3900</v>
      </c>
      <c r="C3005" s="48" t="s">
        <v>3806</v>
      </c>
      <c r="D3005" s="48" t="s">
        <v>3734</v>
      </c>
      <c r="E3005" s="45" t="s">
        <v>1713</v>
      </c>
      <c r="F3005" s="47">
        <v>295000000</v>
      </c>
      <c r="G3005" s="41"/>
      <c r="H3005" s="41"/>
      <c r="I3005" s="41"/>
    </row>
    <row r="3006" spans="1:9" ht="13.2" hidden="1">
      <c r="A3006" s="48" t="s">
        <v>168</v>
      </c>
      <c r="B3006" s="48" t="s">
        <v>3900</v>
      </c>
      <c r="C3006" s="48" t="s">
        <v>3806</v>
      </c>
      <c r="D3006" s="48" t="s">
        <v>3806</v>
      </c>
      <c r="E3006" s="45" t="s">
        <v>1714</v>
      </c>
      <c r="F3006" s="47">
        <v>60000000</v>
      </c>
      <c r="G3006" s="41"/>
      <c r="H3006" s="41"/>
      <c r="I3006" s="41"/>
    </row>
    <row r="3007" spans="1:9" ht="26.4" hidden="1">
      <c r="A3007" s="48" t="s">
        <v>168</v>
      </c>
      <c r="B3007" s="48" t="s">
        <v>3900</v>
      </c>
      <c r="C3007" s="48" t="s">
        <v>3754</v>
      </c>
      <c r="D3007" s="45"/>
      <c r="E3007" s="49" t="s">
        <v>1715</v>
      </c>
      <c r="F3007" s="47">
        <v>85000000</v>
      </c>
      <c r="G3007" s="41"/>
      <c r="H3007" s="41"/>
      <c r="I3007" s="41"/>
    </row>
    <row r="3008" spans="1:9" ht="26.4" hidden="1">
      <c r="A3008" s="48" t="s">
        <v>168</v>
      </c>
      <c r="B3008" s="48" t="s">
        <v>3900</v>
      </c>
      <c r="C3008" s="48" t="s">
        <v>3754</v>
      </c>
      <c r="D3008" s="48" t="s">
        <v>3726</v>
      </c>
      <c r="E3008" s="45" t="s">
        <v>1716</v>
      </c>
      <c r="F3008" s="47">
        <v>85000000</v>
      </c>
      <c r="G3008" s="41"/>
      <c r="H3008" s="41"/>
      <c r="I3008" s="41"/>
    </row>
    <row r="3009" spans="1:9" ht="13.2">
      <c r="A3009" s="48" t="s">
        <v>173</v>
      </c>
      <c r="B3009" s="45"/>
      <c r="C3009" s="45"/>
      <c r="D3009" s="45"/>
      <c r="E3009" s="46" t="s">
        <v>174</v>
      </c>
      <c r="F3009" s="47">
        <v>311490000</v>
      </c>
      <c r="G3009" s="41"/>
      <c r="H3009" s="41"/>
      <c r="I3009" s="41"/>
    </row>
    <row r="3010" spans="1:9" ht="26.4" hidden="1">
      <c r="A3010" s="48" t="s">
        <v>173</v>
      </c>
      <c r="B3010" s="48" t="s">
        <v>3898</v>
      </c>
      <c r="C3010" s="45"/>
      <c r="D3010" s="45"/>
      <c r="E3010" s="46" t="s">
        <v>170</v>
      </c>
      <c r="F3010" s="47">
        <v>311490000</v>
      </c>
      <c r="G3010" s="41"/>
      <c r="H3010" s="41"/>
      <c r="I3010" s="41"/>
    </row>
    <row r="3011" spans="1:9" ht="13.2" hidden="1">
      <c r="A3011" s="48" t="s">
        <v>173</v>
      </c>
      <c r="B3011" s="48" t="s">
        <v>3898</v>
      </c>
      <c r="C3011" s="48" t="s">
        <v>3745</v>
      </c>
      <c r="D3011" s="45"/>
      <c r="E3011" s="49" t="s">
        <v>1717</v>
      </c>
      <c r="F3011" s="47">
        <v>50000000</v>
      </c>
      <c r="G3011" s="41"/>
      <c r="H3011" s="41"/>
      <c r="I3011" s="41"/>
    </row>
    <row r="3012" spans="1:9" ht="13.2" hidden="1">
      <c r="A3012" s="48" t="s">
        <v>173</v>
      </c>
      <c r="B3012" s="48" t="s">
        <v>3898</v>
      </c>
      <c r="C3012" s="48" t="s">
        <v>3745</v>
      </c>
      <c r="D3012" s="48" t="s">
        <v>3744</v>
      </c>
      <c r="E3012" s="45" t="s">
        <v>1718</v>
      </c>
      <c r="F3012" s="47">
        <v>50000000</v>
      </c>
      <c r="G3012" s="41"/>
      <c r="H3012" s="41"/>
      <c r="I3012" s="41"/>
    </row>
    <row r="3013" spans="1:9" ht="13.2" hidden="1">
      <c r="A3013" s="48" t="s">
        <v>173</v>
      </c>
      <c r="B3013" s="48" t="s">
        <v>3898</v>
      </c>
      <c r="C3013" s="48" t="s">
        <v>3752</v>
      </c>
      <c r="D3013" s="45"/>
      <c r="E3013" s="49" t="s">
        <v>1719</v>
      </c>
      <c r="F3013" s="47">
        <v>231490000</v>
      </c>
      <c r="G3013" s="41"/>
      <c r="H3013" s="41"/>
      <c r="I3013" s="41"/>
    </row>
    <row r="3014" spans="1:9" ht="13.2" hidden="1">
      <c r="A3014" s="48" t="s">
        <v>173</v>
      </c>
      <c r="B3014" s="48" t="s">
        <v>3898</v>
      </c>
      <c r="C3014" s="48" t="s">
        <v>3752</v>
      </c>
      <c r="D3014" s="48" t="s">
        <v>3805</v>
      </c>
      <c r="E3014" s="45" t="s">
        <v>1720</v>
      </c>
      <c r="F3014" s="47">
        <v>231490000</v>
      </c>
      <c r="G3014" s="41"/>
      <c r="H3014" s="41"/>
      <c r="I3014" s="41"/>
    </row>
    <row r="3015" spans="1:9" ht="13.2" hidden="1">
      <c r="A3015" s="48" t="s">
        <v>173</v>
      </c>
      <c r="B3015" s="48" t="s">
        <v>3898</v>
      </c>
      <c r="C3015" s="48" t="s">
        <v>3733</v>
      </c>
      <c r="D3015" s="45"/>
      <c r="E3015" s="49" t="s">
        <v>1721</v>
      </c>
      <c r="F3015" s="47">
        <v>30000000</v>
      </c>
      <c r="G3015" s="41"/>
      <c r="H3015" s="41"/>
      <c r="I3015" s="41"/>
    </row>
    <row r="3016" spans="1:9" ht="13.2" hidden="1">
      <c r="A3016" s="48" t="s">
        <v>173</v>
      </c>
      <c r="B3016" s="48" t="s">
        <v>3898</v>
      </c>
      <c r="C3016" s="48" t="s">
        <v>3733</v>
      </c>
      <c r="D3016" s="48" t="s">
        <v>3728</v>
      </c>
      <c r="E3016" s="45" t="s">
        <v>1722</v>
      </c>
      <c r="F3016" s="47">
        <v>30000000</v>
      </c>
      <c r="G3016" s="41"/>
      <c r="H3016" s="41"/>
      <c r="I3016" s="41"/>
    </row>
    <row r="3017" spans="1:9" ht="13.2">
      <c r="A3017" s="48" t="s">
        <v>175</v>
      </c>
      <c r="B3017" s="45"/>
      <c r="C3017" s="45"/>
      <c r="D3017" s="45"/>
      <c r="E3017" s="46" t="s">
        <v>176</v>
      </c>
      <c r="F3017" s="47">
        <v>471000000</v>
      </c>
      <c r="G3017" s="41"/>
      <c r="H3017" s="41"/>
      <c r="I3017" s="41"/>
    </row>
    <row r="3018" spans="1:9" ht="13.2" hidden="1">
      <c r="A3018" s="48" t="s">
        <v>175</v>
      </c>
      <c r="B3018" s="48" t="s">
        <v>3819</v>
      </c>
      <c r="C3018" s="45"/>
      <c r="D3018" s="45"/>
      <c r="E3018" s="46" t="s">
        <v>85</v>
      </c>
      <c r="F3018" s="47">
        <v>70000000</v>
      </c>
      <c r="G3018" s="41"/>
      <c r="H3018" s="41"/>
      <c r="I3018" s="41"/>
    </row>
    <row r="3019" spans="1:9" ht="26.4" hidden="1">
      <c r="A3019" s="48" t="s">
        <v>175</v>
      </c>
      <c r="B3019" s="48" t="s">
        <v>3819</v>
      </c>
      <c r="C3019" s="48" t="s">
        <v>3745</v>
      </c>
      <c r="D3019" s="45"/>
      <c r="E3019" s="49" t="s">
        <v>1723</v>
      </c>
      <c r="F3019" s="47">
        <v>70000000</v>
      </c>
      <c r="G3019" s="41"/>
      <c r="H3019" s="41"/>
      <c r="I3019" s="41"/>
    </row>
    <row r="3020" spans="1:9" ht="26.4" hidden="1">
      <c r="A3020" s="48" t="s">
        <v>175</v>
      </c>
      <c r="B3020" s="48" t="s">
        <v>3819</v>
      </c>
      <c r="C3020" s="48" t="s">
        <v>3745</v>
      </c>
      <c r="D3020" s="48" t="s">
        <v>3729</v>
      </c>
      <c r="E3020" s="45" t="s">
        <v>1724</v>
      </c>
      <c r="F3020" s="47">
        <v>50000000</v>
      </c>
      <c r="G3020" s="41"/>
      <c r="H3020" s="41"/>
      <c r="I3020" s="41"/>
    </row>
    <row r="3021" spans="1:9" ht="26.4" hidden="1">
      <c r="A3021" s="48" t="s">
        <v>175</v>
      </c>
      <c r="B3021" s="48" t="s">
        <v>3819</v>
      </c>
      <c r="C3021" s="48" t="s">
        <v>3745</v>
      </c>
      <c r="D3021" s="48" t="s">
        <v>3730</v>
      </c>
      <c r="E3021" s="45" t="s">
        <v>1725</v>
      </c>
      <c r="F3021" s="47">
        <v>20000000</v>
      </c>
      <c r="G3021" s="41"/>
      <c r="H3021" s="41"/>
      <c r="I3021" s="41"/>
    </row>
    <row r="3022" spans="1:9" ht="13.2" hidden="1">
      <c r="A3022" s="48" t="s">
        <v>175</v>
      </c>
      <c r="B3022" s="48" t="s">
        <v>3816</v>
      </c>
      <c r="C3022" s="45"/>
      <c r="D3022" s="45"/>
      <c r="E3022" s="46" t="s">
        <v>80</v>
      </c>
      <c r="F3022" s="47">
        <v>401000000</v>
      </c>
      <c r="G3022" s="41"/>
      <c r="H3022" s="41"/>
      <c r="I3022" s="41"/>
    </row>
    <row r="3023" spans="1:9" ht="26.4" hidden="1">
      <c r="A3023" s="48" t="s">
        <v>175</v>
      </c>
      <c r="B3023" s="48" t="s">
        <v>3816</v>
      </c>
      <c r="C3023" s="48" t="s">
        <v>3745</v>
      </c>
      <c r="D3023" s="45"/>
      <c r="E3023" s="49" t="s">
        <v>1723</v>
      </c>
      <c r="F3023" s="47">
        <v>401000000</v>
      </c>
      <c r="G3023" s="41"/>
      <c r="H3023" s="41"/>
      <c r="I3023" s="41"/>
    </row>
    <row r="3024" spans="1:9" ht="13.2" hidden="1">
      <c r="A3024" s="48" t="s">
        <v>175</v>
      </c>
      <c r="B3024" s="48" t="s">
        <v>3816</v>
      </c>
      <c r="C3024" s="48" t="s">
        <v>3745</v>
      </c>
      <c r="D3024" s="48" t="s">
        <v>3735</v>
      </c>
      <c r="E3024" s="45" t="s">
        <v>1726</v>
      </c>
      <c r="F3024" s="47">
        <v>46000000</v>
      </c>
      <c r="G3024" s="41"/>
      <c r="H3024" s="41"/>
      <c r="I3024" s="41"/>
    </row>
    <row r="3025" spans="1:9" ht="13.2" hidden="1">
      <c r="A3025" s="48" t="s">
        <v>175</v>
      </c>
      <c r="B3025" s="48" t="s">
        <v>3816</v>
      </c>
      <c r="C3025" s="48" t="s">
        <v>3745</v>
      </c>
      <c r="D3025" s="48" t="s">
        <v>3805</v>
      </c>
      <c r="E3025" s="45" t="s">
        <v>1727</v>
      </c>
      <c r="F3025" s="47">
        <v>45000000</v>
      </c>
      <c r="G3025" s="41"/>
      <c r="H3025" s="41"/>
      <c r="I3025" s="41"/>
    </row>
    <row r="3026" spans="1:9" ht="26.4" hidden="1">
      <c r="A3026" s="48" t="s">
        <v>175</v>
      </c>
      <c r="B3026" s="48" t="s">
        <v>3816</v>
      </c>
      <c r="C3026" s="48" t="s">
        <v>3745</v>
      </c>
      <c r="D3026" s="48" t="s">
        <v>3731</v>
      </c>
      <c r="E3026" s="45" t="s">
        <v>1728</v>
      </c>
      <c r="F3026" s="47">
        <v>310000000</v>
      </c>
      <c r="G3026" s="41"/>
      <c r="H3026" s="41"/>
      <c r="I3026" s="41"/>
    </row>
    <row r="3027" spans="1:9" ht="13.2">
      <c r="A3027" s="48" t="s">
        <v>177</v>
      </c>
      <c r="B3027" s="45"/>
      <c r="C3027" s="45"/>
      <c r="D3027" s="45"/>
      <c r="E3027" s="46" t="s">
        <v>178</v>
      </c>
      <c r="F3027" s="47">
        <v>3536545500</v>
      </c>
      <c r="G3027" s="41"/>
      <c r="H3027" s="41"/>
      <c r="I3027" s="41"/>
    </row>
    <row r="3028" spans="1:9" ht="13.2" hidden="1">
      <c r="A3028" s="48" t="s">
        <v>177</v>
      </c>
      <c r="B3028" s="48" t="s">
        <v>3819</v>
      </c>
      <c r="C3028" s="45"/>
      <c r="D3028" s="45"/>
      <c r="E3028" s="46" t="s">
        <v>85</v>
      </c>
      <c r="F3028" s="47">
        <v>2000000000</v>
      </c>
      <c r="G3028" s="41"/>
      <c r="H3028" s="41"/>
      <c r="I3028" s="41"/>
    </row>
    <row r="3029" spans="1:9" ht="13.2" hidden="1">
      <c r="A3029" s="48" t="s">
        <v>177</v>
      </c>
      <c r="B3029" s="48" t="s">
        <v>3819</v>
      </c>
      <c r="C3029" s="48" t="s">
        <v>3752</v>
      </c>
      <c r="D3029" s="45"/>
      <c r="E3029" s="49" t="s">
        <v>1729</v>
      </c>
      <c r="F3029" s="47">
        <v>2000000000</v>
      </c>
      <c r="G3029" s="41"/>
      <c r="H3029" s="41"/>
      <c r="I3029" s="41"/>
    </row>
    <row r="3030" spans="1:9" ht="13.2" hidden="1">
      <c r="A3030" s="48" t="s">
        <v>177</v>
      </c>
      <c r="B3030" s="48" t="s">
        <v>3819</v>
      </c>
      <c r="C3030" s="48" t="s">
        <v>3752</v>
      </c>
      <c r="D3030" s="48" t="s">
        <v>3732</v>
      </c>
      <c r="E3030" s="45" t="s">
        <v>1730</v>
      </c>
      <c r="F3030" s="47">
        <v>2000000000</v>
      </c>
      <c r="G3030" s="41"/>
      <c r="H3030" s="41"/>
      <c r="I3030" s="41"/>
    </row>
    <row r="3031" spans="1:9" ht="13.2" hidden="1">
      <c r="A3031" s="48" t="s">
        <v>177</v>
      </c>
      <c r="B3031" s="48" t="s">
        <v>3863</v>
      </c>
      <c r="C3031" s="45"/>
      <c r="D3031" s="45"/>
      <c r="E3031" s="46" t="s">
        <v>98</v>
      </c>
      <c r="F3031" s="47">
        <v>1536545500</v>
      </c>
      <c r="G3031" s="41"/>
      <c r="H3031" s="41"/>
      <c r="I3031" s="41"/>
    </row>
    <row r="3032" spans="1:9" ht="13.2" hidden="1">
      <c r="A3032" s="48" t="s">
        <v>177</v>
      </c>
      <c r="B3032" s="48" t="s">
        <v>3863</v>
      </c>
      <c r="C3032" s="48" t="s">
        <v>3726</v>
      </c>
      <c r="D3032" s="45"/>
      <c r="E3032" s="49" t="s">
        <v>187</v>
      </c>
      <c r="F3032" s="47">
        <v>345751500</v>
      </c>
      <c r="G3032" s="41"/>
      <c r="H3032" s="41"/>
      <c r="I3032" s="41"/>
    </row>
    <row r="3033" spans="1:9" ht="13.2" hidden="1">
      <c r="A3033" s="48" t="s">
        <v>177</v>
      </c>
      <c r="B3033" s="48" t="s">
        <v>3863</v>
      </c>
      <c r="C3033" s="48" t="s">
        <v>3726</v>
      </c>
      <c r="D3033" s="48" t="s">
        <v>3726</v>
      </c>
      <c r="E3033" s="45" t="s">
        <v>188</v>
      </c>
      <c r="F3033" s="47">
        <v>3550000</v>
      </c>
      <c r="G3033" s="41"/>
      <c r="H3033" s="41"/>
      <c r="I3033" s="41"/>
    </row>
    <row r="3034" spans="1:9" ht="26.4" hidden="1">
      <c r="A3034" s="48" t="s">
        <v>177</v>
      </c>
      <c r="B3034" s="48" t="s">
        <v>3863</v>
      </c>
      <c r="C3034" s="48" t="s">
        <v>3726</v>
      </c>
      <c r="D3034" s="48" t="s">
        <v>3727</v>
      </c>
      <c r="E3034" s="45" t="s">
        <v>189</v>
      </c>
      <c r="F3034" s="47">
        <v>53300000</v>
      </c>
      <c r="G3034" s="41"/>
      <c r="H3034" s="41"/>
      <c r="I3034" s="41"/>
    </row>
    <row r="3035" spans="1:9" ht="13.2" hidden="1">
      <c r="A3035" s="48" t="s">
        <v>177</v>
      </c>
      <c r="B3035" s="48" t="s">
        <v>3863</v>
      </c>
      <c r="C3035" s="48" t="s">
        <v>3726</v>
      </c>
      <c r="D3035" s="48" t="s">
        <v>3744</v>
      </c>
      <c r="E3035" s="45" t="s">
        <v>800</v>
      </c>
      <c r="F3035" s="47">
        <v>7950000</v>
      </c>
      <c r="G3035" s="41"/>
      <c r="H3035" s="41"/>
      <c r="I3035" s="41"/>
    </row>
    <row r="3036" spans="1:9" ht="13.2" hidden="1">
      <c r="A3036" s="48" t="s">
        <v>177</v>
      </c>
      <c r="B3036" s="48" t="s">
        <v>3863</v>
      </c>
      <c r="C3036" s="48" t="s">
        <v>3726</v>
      </c>
      <c r="D3036" s="48" t="s">
        <v>3805</v>
      </c>
      <c r="E3036" s="45" t="s">
        <v>362</v>
      </c>
      <c r="F3036" s="47">
        <v>34440000</v>
      </c>
      <c r="G3036" s="41"/>
      <c r="H3036" s="41"/>
      <c r="I3036" s="41"/>
    </row>
    <row r="3037" spans="1:9" ht="13.2" hidden="1">
      <c r="A3037" s="48" t="s">
        <v>177</v>
      </c>
      <c r="B3037" s="48" t="s">
        <v>3863</v>
      </c>
      <c r="C3037" s="48" t="s">
        <v>3726</v>
      </c>
      <c r="D3037" s="48" t="s">
        <v>3729</v>
      </c>
      <c r="E3037" s="45" t="s">
        <v>191</v>
      </c>
      <c r="F3037" s="47">
        <v>10000000</v>
      </c>
      <c r="G3037" s="41"/>
      <c r="H3037" s="41"/>
      <c r="I3037" s="41"/>
    </row>
    <row r="3038" spans="1:9" ht="13.2" hidden="1">
      <c r="A3038" s="48" t="s">
        <v>177</v>
      </c>
      <c r="B3038" s="48" t="s">
        <v>3863</v>
      </c>
      <c r="C3038" s="48" t="s">
        <v>3726</v>
      </c>
      <c r="D3038" s="48" t="s">
        <v>3730</v>
      </c>
      <c r="E3038" s="45" t="s">
        <v>192</v>
      </c>
      <c r="F3038" s="47">
        <v>52515000</v>
      </c>
      <c r="G3038" s="41"/>
      <c r="H3038" s="41"/>
      <c r="I3038" s="41"/>
    </row>
    <row r="3039" spans="1:9" ht="26.4" hidden="1">
      <c r="A3039" s="48" t="s">
        <v>177</v>
      </c>
      <c r="B3039" s="48" t="s">
        <v>3863</v>
      </c>
      <c r="C3039" s="48" t="s">
        <v>3726</v>
      </c>
      <c r="D3039" s="48" t="s">
        <v>3731</v>
      </c>
      <c r="E3039" s="45" t="s">
        <v>193</v>
      </c>
      <c r="F3039" s="47">
        <v>9789000</v>
      </c>
      <c r="G3039" s="41"/>
      <c r="H3039" s="41"/>
      <c r="I3039" s="41"/>
    </row>
    <row r="3040" spans="1:9" ht="13.2" hidden="1">
      <c r="A3040" s="48" t="s">
        <v>177</v>
      </c>
      <c r="B3040" s="48" t="s">
        <v>3863</v>
      </c>
      <c r="C3040" s="48" t="s">
        <v>3726</v>
      </c>
      <c r="D3040" s="48" t="s">
        <v>3753</v>
      </c>
      <c r="E3040" s="45" t="s">
        <v>475</v>
      </c>
      <c r="F3040" s="47">
        <v>35340000</v>
      </c>
      <c r="G3040" s="41"/>
      <c r="H3040" s="41"/>
      <c r="I3040" s="41"/>
    </row>
    <row r="3041" spans="1:9" ht="13.2" hidden="1">
      <c r="A3041" s="48" t="s">
        <v>177</v>
      </c>
      <c r="B3041" s="48" t="s">
        <v>3863</v>
      </c>
      <c r="C3041" s="48" t="s">
        <v>3726</v>
      </c>
      <c r="D3041" s="48" t="s">
        <v>3732</v>
      </c>
      <c r="E3041" s="45" t="s">
        <v>194</v>
      </c>
      <c r="F3041" s="47">
        <v>5495500</v>
      </c>
      <c r="G3041" s="41"/>
      <c r="H3041" s="41"/>
      <c r="I3041" s="41"/>
    </row>
    <row r="3042" spans="1:9" ht="13.2" hidden="1">
      <c r="A3042" s="48" t="s">
        <v>177</v>
      </c>
      <c r="B3042" s="48" t="s">
        <v>3863</v>
      </c>
      <c r="C3042" s="48" t="s">
        <v>3726</v>
      </c>
      <c r="D3042" s="48" t="s">
        <v>3733</v>
      </c>
      <c r="E3042" s="45" t="s">
        <v>195</v>
      </c>
      <c r="F3042" s="47">
        <v>32332000</v>
      </c>
      <c r="G3042" s="41"/>
      <c r="H3042" s="41"/>
      <c r="I3042" s="41"/>
    </row>
    <row r="3043" spans="1:9" ht="13.2" hidden="1">
      <c r="A3043" s="48" t="s">
        <v>177</v>
      </c>
      <c r="B3043" s="48" t="s">
        <v>3863</v>
      </c>
      <c r="C3043" s="48" t="s">
        <v>3726</v>
      </c>
      <c r="D3043" s="48" t="s">
        <v>3734</v>
      </c>
      <c r="E3043" s="45" t="s">
        <v>197</v>
      </c>
      <c r="F3043" s="47">
        <v>101040000</v>
      </c>
      <c r="G3043" s="41"/>
      <c r="H3043" s="41"/>
      <c r="I3043" s="41"/>
    </row>
    <row r="3044" spans="1:9" ht="26.4" hidden="1">
      <c r="A3044" s="48" t="s">
        <v>177</v>
      </c>
      <c r="B3044" s="48" t="s">
        <v>3863</v>
      </c>
      <c r="C3044" s="48" t="s">
        <v>3727</v>
      </c>
      <c r="D3044" s="45"/>
      <c r="E3044" s="49" t="s">
        <v>198</v>
      </c>
      <c r="F3044" s="47">
        <v>129485000</v>
      </c>
      <c r="G3044" s="41"/>
      <c r="H3044" s="41"/>
      <c r="I3044" s="41"/>
    </row>
    <row r="3045" spans="1:9" ht="13.2" hidden="1">
      <c r="A3045" s="48" t="s">
        <v>177</v>
      </c>
      <c r="B3045" s="48" t="s">
        <v>3863</v>
      </c>
      <c r="C3045" s="48" t="s">
        <v>3727</v>
      </c>
      <c r="D3045" s="48" t="s">
        <v>3729</v>
      </c>
      <c r="E3045" s="45" t="s">
        <v>364</v>
      </c>
      <c r="F3045" s="47">
        <v>10400000</v>
      </c>
      <c r="G3045" s="41"/>
      <c r="H3045" s="41"/>
      <c r="I3045" s="41"/>
    </row>
    <row r="3046" spans="1:9" ht="13.2" hidden="1">
      <c r="A3046" s="48" t="s">
        <v>177</v>
      </c>
      <c r="B3046" s="48" t="s">
        <v>3863</v>
      </c>
      <c r="C3046" s="48" t="s">
        <v>3727</v>
      </c>
      <c r="D3046" s="48" t="s">
        <v>3737</v>
      </c>
      <c r="E3046" s="45" t="s">
        <v>201</v>
      </c>
      <c r="F3046" s="47">
        <v>11838000</v>
      </c>
      <c r="G3046" s="41"/>
      <c r="H3046" s="41"/>
      <c r="I3046" s="41"/>
    </row>
    <row r="3047" spans="1:9" ht="13.2" hidden="1">
      <c r="A3047" s="48" t="s">
        <v>177</v>
      </c>
      <c r="B3047" s="48" t="s">
        <v>3863</v>
      </c>
      <c r="C3047" s="48" t="s">
        <v>3727</v>
      </c>
      <c r="D3047" s="48" t="s">
        <v>3755</v>
      </c>
      <c r="E3047" s="45" t="s">
        <v>901</v>
      </c>
      <c r="F3047" s="47">
        <v>22600000</v>
      </c>
      <c r="G3047" s="41"/>
      <c r="H3047" s="41"/>
      <c r="I3047" s="41"/>
    </row>
    <row r="3048" spans="1:9" ht="26.4" hidden="1">
      <c r="A3048" s="48" t="s">
        <v>177</v>
      </c>
      <c r="B3048" s="48" t="s">
        <v>3863</v>
      </c>
      <c r="C3048" s="48" t="s">
        <v>3727</v>
      </c>
      <c r="D3048" s="48" t="s">
        <v>3738</v>
      </c>
      <c r="E3048" s="45" t="s">
        <v>202</v>
      </c>
      <c r="F3048" s="47">
        <v>51390000</v>
      </c>
      <c r="G3048" s="41"/>
      <c r="H3048" s="41"/>
      <c r="I3048" s="41"/>
    </row>
    <row r="3049" spans="1:9" ht="13.2" hidden="1">
      <c r="A3049" s="48" t="s">
        <v>177</v>
      </c>
      <c r="B3049" s="48" t="s">
        <v>3863</v>
      </c>
      <c r="C3049" s="48" t="s">
        <v>3727</v>
      </c>
      <c r="D3049" s="48" t="s">
        <v>3740</v>
      </c>
      <c r="E3049" s="45" t="s">
        <v>204</v>
      </c>
      <c r="F3049" s="47">
        <v>5000000</v>
      </c>
      <c r="G3049" s="41"/>
      <c r="H3049" s="41"/>
      <c r="I3049" s="41"/>
    </row>
    <row r="3050" spans="1:9" ht="13.2" hidden="1">
      <c r="A3050" s="48" t="s">
        <v>177</v>
      </c>
      <c r="B3050" s="48" t="s">
        <v>3863</v>
      </c>
      <c r="C3050" s="48" t="s">
        <v>3727</v>
      </c>
      <c r="D3050" s="48" t="s">
        <v>3831</v>
      </c>
      <c r="E3050" s="45" t="s">
        <v>1731</v>
      </c>
      <c r="F3050" s="47">
        <v>11267000</v>
      </c>
      <c r="G3050" s="41"/>
      <c r="H3050" s="41"/>
      <c r="I3050" s="41"/>
    </row>
    <row r="3051" spans="1:9" ht="26.4" hidden="1">
      <c r="A3051" s="48" t="s">
        <v>177</v>
      </c>
      <c r="B3051" s="48" t="s">
        <v>3863</v>
      </c>
      <c r="C3051" s="48" t="s">
        <v>3727</v>
      </c>
      <c r="D3051" s="48" t="s">
        <v>3741</v>
      </c>
      <c r="E3051" s="45" t="s">
        <v>1732</v>
      </c>
      <c r="F3051" s="47">
        <v>16990000</v>
      </c>
      <c r="G3051" s="41"/>
      <c r="H3051" s="41"/>
      <c r="I3051" s="41"/>
    </row>
    <row r="3052" spans="1:9" ht="13.2" hidden="1">
      <c r="A3052" s="48" t="s">
        <v>177</v>
      </c>
      <c r="B3052" s="48" t="s">
        <v>3863</v>
      </c>
      <c r="C3052" s="48" t="s">
        <v>3744</v>
      </c>
      <c r="D3052" s="45"/>
      <c r="E3052" s="49" t="s">
        <v>1061</v>
      </c>
      <c r="F3052" s="47">
        <v>31000000</v>
      </c>
      <c r="G3052" s="41"/>
      <c r="H3052" s="41"/>
      <c r="I3052" s="41"/>
    </row>
    <row r="3053" spans="1:9" ht="13.2" hidden="1">
      <c r="A3053" s="48" t="s">
        <v>177</v>
      </c>
      <c r="B3053" s="48" t="s">
        <v>3863</v>
      </c>
      <c r="C3053" s="48" t="s">
        <v>3744</v>
      </c>
      <c r="D3053" s="48" t="s">
        <v>3727</v>
      </c>
      <c r="E3053" s="45" t="s">
        <v>1062</v>
      </c>
      <c r="F3053" s="47">
        <v>31000000</v>
      </c>
      <c r="G3053" s="41"/>
      <c r="H3053" s="41"/>
      <c r="I3053" s="41"/>
    </row>
    <row r="3054" spans="1:9" ht="26.4" hidden="1">
      <c r="A3054" s="48" t="s">
        <v>177</v>
      </c>
      <c r="B3054" s="48" t="s">
        <v>3863</v>
      </c>
      <c r="C3054" s="48" t="s">
        <v>3743</v>
      </c>
      <c r="D3054" s="45"/>
      <c r="E3054" s="49" t="s">
        <v>207</v>
      </c>
      <c r="F3054" s="47">
        <v>45094000</v>
      </c>
      <c r="G3054" s="41"/>
      <c r="H3054" s="41"/>
      <c r="I3054" s="41"/>
    </row>
    <row r="3055" spans="1:9" ht="13.2" hidden="1">
      <c r="A3055" s="48" t="s">
        <v>177</v>
      </c>
      <c r="B3055" s="48" t="s">
        <v>3863</v>
      </c>
      <c r="C3055" s="48" t="s">
        <v>3743</v>
      </c>
      <c r="D3055" s="48" t="s">
        <v>3726</v>
      </c>
      <c r="E3055" s="45" t="s">
        <v>369</v>
      </c>
      <c r="F3055" s="47">
        <v>9500000</v>
      </c>
      <c r="G3055" s="41"/>
      <c r="H3055" s="41"/>
      <c r="I3055" s="41"/>
    </row>
    <row r="3056" spans="1:9" ht="13.2" hidden="1">
      <c r="A3056" s="48" t="s">
        <v>177</v>
      </c>
      <c r="B3056" s="48" t="s">
        <v>3863</v>
      </c>
      <c r="C3056" s="48" t="s">
        <v>3743</v>
      </c>
      <c r="D3056" s="48" t="s">
        <v>3735</v>
      </c>
      <c r="E3056" s="45" t="s">
        <v>1733</v>
      </c>
      <c r="F3056" s="47">
        <v>20541500</v>
      </c>
      <c r="G3056" s="41"/>
      <c r="H3056" s="41"/>
      <c r="I3056" s="41"/>
    </row>
    <row r="3057" spans="1:9" ht="13.2" hidden="1">
      <c r="A3057" s="48" t="s">
        <v>177</v>
      </c>
      <c r="B3057" s="48" t="s">
        <v>3863</v>
      </c>
      <c r="C3057" s="48" t="s">
        <v>3743</v>
      </c>
      <c r="D3057" s="48" t="s">
        <v>3805</v>
      </c>
      <c r="E3057" s="45" t="s">
        <v>1734</v>
      </c>
      <c r="F3057" s="47">
        <v>15052500</v>
      </c>
      <c r="G3057" s="41"/>
      <c r="H3057" s="41"/>
      <c r="I3057" s="41"/>
    </row>
    <row r="3058" spans="1:9" ht="26.4" hidden="1">
      <c r="A3058" s="48" t="s">
        <v>177</v>
      </c>
      <c r="B3058" s="48" t="s">
        <v>3863</v>
      </c>
      <c r="C3058" s="48" t="s">
        <v>3728</v>
      </c>
      <c r="D3058" s="45"/>
      <c r="E3058" s="50" t="s">
        <v>209</v>
      </c>
      <c r="F3058" s="47">
        <v>50657000</v>
      </c>
      <c r="G3058" s="41"/>
      <c r="H3058" s="41"/>
      <c r="I3058" s="41"/>
    </row>
    <row r="3059" spans="1:9" ht="26.4" hidden="1">
      <c r="A3059" s="48" t="s">
        <v>177</v>
      </c>
      <c r="B3059" s="48" t="s">
        <v>3863</v>
      </c>
      <c r="C3059" s="48" t="s">
        <v>3728</v>
      </c>
      <c r="D3059" s="48" t="s">
        <v>3726</v>
      </c>
      <c r="E3059" s="45" t="s">
        <v>210</v>
      </c>
      <c r="F3059" s="47">
        <v>50657000</v>
      </c>
      <c r="G3059" s="41"/>
      <c r="H3059" s="41"/>
      <c r="I3059" s="41"/>
    </row>
    <row r="3060" spans="1:9" ht="13.2" hidden="1">
      <c r="A3060" s="48" t="s">
        <v>177</v>
      </c>
      <c r="B3060" s="48" t="s">
        <v>3863</v>
      </c>
      <c r="C3060" s="48" t="s">
        <v>3745</v>
      </c>
      <c r="D3060" s="45"/>
      <c r="E3060" s="49" t="s">
        <v>1735</v>
      </c>
      <c r="F3060" s="47">
        <v>536571000</v>
      </c>
      <c r="G3060" s="41"/>
      <c r="H3060" s="41"/>
      <c r="I3060" s="41"/>
    </row>
    <row r="3061" spans="1:9" ht="26.4" hidden="1">
      <c r="A3061" s="48" t="s">
        <v>177</v>
      </c>
      <c r="B3061" s="48" t="s">
        <v>3863</v>
      </c>
      <c r="C3061" s="48" t="s">
        <v>3745</v>
      </c>
      <c r="D3061" s="48" t="s">
        <v>3727</v>
      </c>
      <c r="E3061" s="45" t="s">
        <v>1736</v>
      </c>
      <c r="F3061" s="47">
        <v>10000000</v>
      </c>
      <c r="G3061" s="41"/>
      <c r="H3061" s="41"/>
      <c r="I3061" s="41"/>
    </row>
    <row r="3062" spans="1:9" ht="26.4" hidden="1">
      <c r="A3062" s="48" t="s">
        <v>177</v>
      </c>
      <c r="B3062" s="48" t="s">
        <v>3863</v>
      </c>
      <c r="C3062" s="48" t="s">
        <v>3745</v>
      </c>
      <c r="D3062" s="48" t="s">
        <v>3744</v>
      </c>
      <c r="E3062" s="45" t="s">
        <v>1737</v>
      </c>
      <c r="F3062" s="47">
        <v>90000000</v>
      </c>
      <c r="G3062" s="41"/>
      <c r="H3062" s="41"/>
      <c r="I3062" s="41"/>
    </row>
    <row r="3063" spans="1:9" ht="13.2" hidden="1">
      <c r="A3063" s="48" t="s">
        <v>177</v>
      </c>
      <c r="B3063" s="48" t="s">
        <v>3863</v>
      </c>
      <c r="C3063" s="48" t="s">
        <v>3745</v>
      </c>
      <c r="D3063" s="48" t="s">
        <v>3736</v>
      </c>
      <c r="E3063" s="45" t="s">
        <v>1738</v>
      </c>
      <c r="F3063" s="47">
        <v>150000000</v>
      </c>
      <c r="G3063" s="41"/>
      <c r="H3063" s="41"/>
      <c r="I3063" s="41"/>
    </row>
    <row r="3064" spans="1:9" ht="13.2" hidden="1">
      <c r="A3064" s="48" t="s">
        <v>177</v>
      </c>
      <c r="B3064" s="48" t="s">
        <v>3863</v>
      </c>
      <c r="C3064" s="48" t="s">
        <v>3745</v>
      </c>
      <c r="D3064" s="48" t="s">
        <v>3729</v>
      </c>
      <c r="E3064" s="45" t="s">
        <v>1739</v>
      </c>
      <c r="F3064" s="47">
        <v>145000000</v>
      </c>
      <c r="G3064" s="41"/>
      <c r="H3064" s="41"/>
      <c r="I3064" s="41"/>
    </row>
    <row r="3065" spans="1:9" ht="13.2" hidden="1">
      <c r="A3065" s="48" t="s">
        <v>177</v>
      </c>
      <c r="B3065" s="48" t="s">
        <v>3863</v>
      </c>
      <c r="C3065" s="48" t="s">
        <v>3745</v>
      </c>
      <c r="D3065" s="48" t="s">
        <v>3730</v>
      </c>
      <c r="E3065" s="45" t="s">
        <v>1740</v>
      </c>
      <c r="F3065" s="47">
        <v>21007000</v>
      </c>
      <c r="G3065" s="41"/>
      <c r="H3065" s="41"/>
      <c r="I3065" s="41"/>
    </row>
    <row r="3066" spans="1:9" ht="13.2" hidden="1">
      <c r="A3066" s="48" t="s">
        <v>177</v>
      </c>
      <c r="B3066" s="48" t="s">
        <v>3863</v>
      </c>
      <c r="C3066" s="48" t="s">
        <v>3745</v>
      </c>
      <c r="D3066" s="48" t="s">
        <v>3731</v>
      </c>
      <c r="E3066" s="45" t="s">
        <v>1741</v>
      </c>
      <c r="F3066" s="47">
        <v>100000000</v>
      </c>
      <c r="G3066" s="41"/>
      <c r="H3066" s="41"/>
      <c r="I3066" s="41"/>
    </row>
    <row r="3067" spans="1:9" ht="13.2" hidden="1">
      <c r="A3067" s="48" t="s">
        <v>177</v>
      </c>
      <c r="B3067" s="48" t="s">
        <v>3863</v>
      </c>
      <c r="C3067" s="48" t="s">
        <v>3745</v>
      </c>
      <c r="D3067" s="48" t="s">
        <v>3732</v>
      </c>
      <c r="E3067" s="45" t="s">
        <v>1742</v>
      </c>
      <c r="F3067" s="47">
        <v>20564000</v>
      </c>
      <c r="G3067" s="41"/>
      <c r="H3067" s="41"/>
      <c r="I3067" s="41"/>
    </row>
    <row r="3068" spans="1:9" ht="13.2" hidden="1">
      <c r="A3068" s="48" t="s">
        <v>177</v>
      </c>
      <c r="B3068" s="48" t="s">
        <v>3863</v>
      </c>
      <c r="C3068" s="48" t="s">
        <v>3752</v>
      </c>
      <c r="D3068" s="45"/>
      <c r="E3068" s="49" t="s">
        <v>1729</v>
      </c>
      <c r="F3068" s="47">
        <v>342837000</v>
      </c>
      <c r="G3068" s="41"/>
      <c r="H3068" s="41"/>
      <c r="I3068" s="41"/>
    </row>
    <row r="3069" spans="1:9" ht="26.4" hidden="1">
      <c r="A3069" s="48" t="s">
        <v>177</v>
      </c>
      <c r="B3069" s="48" t="s">
        <v>3863</v>
      </c>
      <c r="C3069" s="48" t="s">
        <v>3752</v>
      </c>
      <c r="D3069" s="48" t="s">
        <v>3727</v>
      </c>
      <c r="E3069" s="45" t="s">
        <v>1743</v>
      </c>
      <c r="F3069" s="47">
        <v>25000000</v>
      </c>
      <c r="G3069" s="41"/>
      <c r="H3069" s="41"/>
      <c r="I3069" s="41"/>
    </row>
    <row r="3070" spans="1:9" ht="13.2" hidden="1">
      <c r="A3070" s="48" t="s">
        <v>177</v>
      </c>
      <c r="B3070" s="48" t="s">
        <v>3863</v>
      </c>
      <c r="C3070" s="48" t="s">
        <v>3752</v>
      </c>
      <c r="D3070" s="48" t="s">
        <v>3729</v>
      </c>
      <c r="E3070" s="45" t="s">
        <v>1744</v>
      </c>
      <c r="F3070" s="47">
        <v>266306000</v>
      </c>
      <c r="G3070" s="41"/>
      <c r="H3070" s="41"/>
      <c r="I3070" s="41"/>
    </row>
    <row r="3071" spans="1:9" ht="13.2" hidden="1">
      <c r="A3071" s="48" t="s">
        <v>177</v>
      </c>
      <c r="B3071" s="48" t="s">
        <v>3863</v>
      </c>
      <c r="C3071" s="48" t="s">
        <v>3752</v>
      </c>
      <c r="D3071" s="48" t="s">
        <v>3754</v>
      </c>
      <c r="E3071" s="45" t="s">
        <v>1745</v>
      </c>
      <c r="F3071" s="47">
        <v>25000000</v>
      </c>
      <c r="G3071" s="41"/>
      <c r="H3071" s="41"/>
      <c r="I3071" s="41"/>
    </row>
    <row r="3072" spans="1:9" ht="13.2" hidden="1">
      <c r="A3072" s="48" t="s">
        <v>177</v>
      </c>
      <c r="B3072" s="48" t="s">
        <v>3863</v>
      </c>
      <c r="C3072" s="48" t="s">
        <v>3752</v>
      </c>
      <c r="D3072" s="48" t="s">
        <v>3737</v>
      </c>
      <c r="E3072" s="45" t="s">
        <v>1746</v>
      </c>
      <c r="F3072" s="47">
        <v>26531000</v>
      </c>
      <c r="G3072" s="41"/>
      <c r="H3072" s="41"/>
      <c r="I3072" s="41"/>
    </row>
    <row r="3073" spans="1:9" ht="13.2" hidden="1">
      <c r="A3073" s="48" t="s">
        <v>177</v>
      </c>
      <c r="B3073" s="48" t="s">
        <v>3863</v>
      </c>
      <c r="C3073" s="48" t="s">
        <v>3733</v>
      </c>
      <c r="D3073" s="45"/>
      <c r="E3073" s="49" t="s">
        <v>1747</v>
      </c>
      <c r="F3073" s="47">
        <v>55150000</v>
      </c>
      <c r="G3073" s="41"/>
      <c r="H3073" s="41"/>
      <c r="I3073" s="41"/>
    </row>
    <row r="3074" spans="1:9" ht="26.4" hidden="1">
      <c r="A3074" s="48" t="s">
        <v>177</v>
      </c>
      <c r="B3074" s="48" t="s">
        <v>3863</v>
      </c>
      <c r="C3074" s="48" t="s">
        <v>3733</v>
      </c>
      <c r="D3074" s="48" t="s">
        <v>3729</v>
      </c>
      <c r="E3074" s="45" t="s">
        <v>1748</v>
      </c>
      <c r="F3074" s="47">
        <v>25150000</v>
      </c>
      <c r="G3074" s="41"/>
      <c r="H3074" s="41"/>
      <c r="I3074" s="41"/>
    </row>
    <row r="3075" spans="1:9" ht="13.2" hidden="1">
      <c r="A3075" s="48" t="s">
        <v>177</v>
      </c>
      <c r="B3075" s="48" t="s">
        <v>3863</v>
      </c>
      <c r="C3075" s="48" t="s">
        <v>3733</v>
      </c>
      <c r="D3075" s="48" t="s">
        <v>3730</v>
      </c>
      <c r="E3075" s="45" t="s">
        <v>1749</v>
      </c>
      <c r="F3075" s="47">
        <v>30000000</v>
      </c>
      <c r="G3075" s="41"/>
      <c r="H3075" s="41"/>
      <c r="I3075" s="41"/>
    </row>
    <row r="3076" spans="1:9" ht="13.2">
      <c r="A3076" s="48" t="s">
        <v>179</v>
      </c>
      <c r="B3076" s="45"/>
      <c r="C3076" s="45"/>
      <c r="D3076" s="45"/>
      <c r="E3076" s="46" t="s">
        <v>180</v>
      </c>
      <c r="F3076" s="47">
        <v>573450000</v>
      </c>
      <c r="G3076" s="41"/>
      <c r="H3076" s="41"/>
      <c r="I3076" s="41"/>
    </row>
    <row r="3077" spans="1:9" ht="13.2" hidden="1">
      <c r="A3077" s="48" t="s">
        <v>179</v>
      </c>
      <c r="B3077" s="48" t="s">
        <v>3899</v>
      </c>
      <c r="C3077" s="45"/>
      <c r="D3077" s="45"/>
      <c r="E3077" s="46" t="s">
        <v>171</v>
      </c>
      <c r="F3077" s="47">
        <v>573450000</v>
      </c>
      <c r="G3077" s="41"/>
      <c r="H3077" s="41"/>
      <c r="I3077" s="41"/>
    </row>
    <row r="3078" spans="1:9" ht="13.2" hidden="1">
      <c r="A3078" s="48" t="s">
        <v>179</v>
      </c>
      <c r="B3078" s="48" t="s">
        <v>3899</v>
      </c>
      <c r="C3078" s="48" t="s">
        <v>3754</v>
      </c>
      <c r="D3078" s="45"/>
      <c r="E3078" s="49" t="s">
        <v>1750</v>
      </c>
      <c r="F3078" s="47">
        <v>485450000</v>
      </c>
      <c r="G3078" s="41"/>
      <c r="H3078" s="41"/>
      <c r="I3078" s="41"/>
    </row>
    <row r="3079" spans="1:9" ht="13.2" hidden="1">
      <c r="A3079" s="48" t="s">
        <v>179</v>
      </c>
      <c r="B3079" s="48" t="s">
        <v>3899</v>
      </c>
      <c r="C3079" s="48" t="s">
        <v>3754</v>
      </c>
      <c r="D3079" s="48" t="s">
        <v>3744</v>
      </c>
      <c r="E3079" s="45" t="s">
        <v>1751</v>
      </c>
      <c r="F3079" s="47">
        <v>71000000</v>
      </c>
      <c r="G3079" s="41"/>
      <c r="H3079" s="41"/>
      <c r="I3079" s="41"/>
    </row>
    <row r="3080" spans="1:9" ht="13.2" hidden="1">
      <c r="A3080" s="48" t="s">
        <v>179</v>
      </c>
      <c r="B3080" s="48" t="s">
        <v>3899</v>
      </c>
      <c r="C3080" s="48" t="s">
        <v>3754</v>
      </c>
      <c r="D3080" s="48" t="s">
        <v>3804</v>
      </c>
      <c r="E3080" s="45" t="s">
        <v>1752</v>
      </c>
      <c r="F3080" s="47">
        <v>306850000</v>
      </c>
      <c r="G3080" s="41"/>
      <c r="H3080" s="41"/>
      <c r="I3080" s="41"/>
    </row>
    <row r="3081" spans="1:9" ht="13.2" hidden="1">
      <c r="A3081" s="48" t="s">
        <v>179</v>
      </c>
      <c r="B3081" s="48" t="s">
        <v>3899</v>
      </c>
      <c r="C3081" s="48" t="s">
        <v>3754</v>
      </c>
      <c r="D3081" s="48" t="s">
        <v>3743</v>
      </c>
      <c r="E3081" s="45" t="s">
        <v>1753</v>
      </c>
      <c r="F3081" s="47">
        <v>93280000</v>
      </c>
      <c r="G3081" s="41"/>
      <c r="H3081" s="41"/>
      <c r="I3081" s="41"/>
    </row>
    <row r="3082" spans="1:9" ht="13.2" hidden="1">
      <c r="A3082" s="48" t="s">
        <v>179</v>
      </c>
      <c r="B3082" s="48" t="s">
        <v>3899</v>
      </c>
      <c r="C3082" s="48" t="s">
        <v>3754</v>
      </c>
      <c r="D3082" s="48" t="s">
        <v>3805</v>
      </c>
      <c r="E3082" s="45" t="s">
        <v>1754</v>
      </c>
      <c r="F3082" s="47">
        <v>14320000</v>
      </c>
      <c r="G3082" s="41"/>
      <c r="H3082" s="41"/>
      <c r="I3082" s="41"/>
    </row>
    <row r="3083" spans="1:9" ht="13.2" hidden="1">
      <c r="A3083" s="48" t="s">
        <v>179</v>
      </c>
      <c r="B3083" s="48" t="s">
        <v>3899</v>
      </c>
      <c r="C3083" s="48" t="s">
        <v>3807</v>
      </c>
      <c r="D3083" s="45"/>
      <c r="E3083" s="49" t="s">
        <v>1755</v>
      </c>
      <c r="F3083" s="47">
        <v>30000000</v>
      </c>
      <c r="G3083" s="41"/>
      <c r="H3083" s="41"/>
      <c r="I3083" s="41"/>
    </row>
    <row r="3084" spans="1:9" ht="26.4" hidden="1">
      <c r="A3084" s="48" t="s">
        <v>179</v>
      </c>
      <c r="B3084" s="48" t="s">
        <v>3899</v>
      </c>
      <c r="C3084" s="48" t="s">
        <v>3807</v>
      </c>
      <c r="D3084" s="48" t="s">
        <v>3728</v>
      </c>
      <c r="E3084" s="45" t="s">
        <v>1756</v>
      </c>
      <c r="F3084" s="47">
        <v>30000000</v>
      </c>
      <c r="G3084" s="41"/>
      <c r="H3084" s="41"/>
      <c r="I3084" s="41"/>
    </row>
    <row r="3085" spans="1:9" ht="26.4" hidden="1">
      <c r="A3085" s="48" t="s">
        <v>179</v>
      </c>
      <c r="B3085" s="48" t="s">
        <v>3899</v>
      </c>
      <c r="C3085" s="48" t="s">
        <v>3755</v>
      </c>
      <c r="D3085" s="45"/>
      <c r="E3085" s="49" t="s">
        <v>1757</v>
      </c>
      <c r="F3085" s="47">
        <v>58000000</v>
      </c>
      <c r="G3085" s="41"/>
      <c r="H3085" s="41"/>
      <c r="I3085" s="41"/>
    </row>
    <row r="3086" spans="1:9" ht="13.2" hidden="1">
      <c r="A3086" s="48" t="s">
        <v>179</v>
      </c>
      <c r="B3086" s="48" t="s">
        <v>3899</v>
      </c>
      <c r="C3086" s="48" t="s">
        <v>3755</v>
      </c>
      <c r="D3086" s="48" t="s">
        <v>3727</v>
      </c>
      <c r="E3086" s="45" t="s">
        <v>1758</v>
      </c>
      <c r="F3086" s="47">
        <v>58000000</v>
      </c>
      <c r="G3086" s="41"/>
      <c r="H3086" s="41"/>
      <c r="I3086" s="41"/>
    </row>
    <row r="3087" spans="1:9" ht="13.2">
      <c r="A3087" s="48" t="s">
        <v>181</v>
      </c>
      <c r="B3087" s="45"/>
      <c r="C3087" s="45"/>
      <c r="D3087" s="45"/>
      <c r="E3087" s="46" t="s">
        <v>182</v>
      </c>
      <c r="F3087" s="47">
        <v>3760169400</v>
      </c>
      <c r="G3087" s="41"/>
      <c r="H3087" s="41"/>
      <c r="I3087" s="41"/>
    </row>
    <row r="3088" spans="1:9" ht="26.4">
      <c r="A3088" s="48" t="s">
        <v>181</v>
      </c>
      <c r="B3088" s="48" t="s">
        <v>3868</v>
      </c>
      <c r="C3088" s="45"/>
      <c r="D3088" s="45"/>
      <c r="E3088" s="46" t="s">
        <v>105</v>
      </c>
      <c r="F3088" s="47">
        <v>3760169400</v>
      </c>
      <c r="G3088" s="41"/>
      <c r="H3088" s="41"/>
      <c r="I3088" s="41"/>
    </row>
    <row r="3089" spans="1:9" ht="13.2">
      <c r="A3089" s="48" t="s">
        <v>181</v>
      </c>
      <c r="B3089" s="48" t="s">
        <v>3868</v>
      </c>
      <c r="C3089" s="48" t="s">
        <v>3726</v>
      </c>
      <c r="D3089" s="45"/>
      <c r="E3089" s="49" t="s">
        <v>187</v>
      </c>
      <c r="F3089" s="47">
        <v>952553000</v>
      </c>
      <c r="G3089" s="41"/>
      <c r="H3089" s="41"/>
      <c r="I3089" s="41"/>
    </row>
    <row r="3090" spans="1:9" ht="13.2">
      <c r="A3090" s="48" t="s">
        <v>181</v>
      </c>
      <c r="B3090" s="48" t="s">
        <v>3868</v>
      </c>
      <c r="C3090" s="48" t="s">
        <v>3726</v>
      </c>
      <c r="D3090" s="48" t="s">
        <v>3726</v>
      </c>
      <c r="E3090" s="45" t="s">
        <v>188</v>
      </c>
      <c r="F3090" s="47">
        <v>9000000</v>
      </c>
      <c r="G3090" s="41"/>
      <c r="H3090" s="41"/>
      <c r="I3090" s="41"/>
    </row>
    <row r="3091" spans="1:9" ht="26.4">
      <c r="A3091" s="48" t="s">
        <v>181</v>
      </c>
      <c r="B3091" s="48" t="s">
        <v>3868</v>
      </c>
      <c r="C3091" s="48" t="s">
        <v>3726</v>
      </c>
      <c r="D3091" s="48" t="s">
        <v>3727</v>
      </c>
      <c r="E3091" s="45" t="s">
        <v>189</v>
      </c>
      <c r="F3091" s="47">
        <v>150000000</v>
      </c>
      <c r="G3091" s="41"/>
      <c r="H3091" s="41"/>
      <c r="I3091" s="41"/>
    </row>
    <row r="3092" spans="1:9" ht="26.4">
      <c r="A3092" s="48" t="s">
        <v>181</v>
      </c>
      <c r="B3092" s="48" t="s">
        <v>3868</v>
      </c>
      <c r="C3092" s="48" t="s">
        <v>3726</v>
      </c>
      <c r="D3092" s="48" t="s">
        <v>3728</v>
      </c>
      <c r="E3092" s="45" t="s">
        <v>190</v>
      </c>
      <c r="F3092" s="47">
        <v>169910400</v>
      </c>
      <c r="G3092" s="41"/>
      <c r="H3092" s="41"/>
      <c r="I3092" s="41"/>
    </row>
    <row r="3093" spans="1:9" ht="13.2">
      <c r="A3093" s="48" t="s">
        <v>181</v>
      </c>
      <c r="B3093" s="48" t="s">
        <v>3868</v>
      </c>
      <c r="C3093" s="48" t="s">
        <v>3726</v>
      </c>
      <c r="D3093" s="48" t="s">
        <v>3805</v>
      </c>
      <c r="E3093" s="45" t="s">
        <v>362</v>
      </c>
      <c r="F3093" s="47">
        <v>136400000</v>
      </c>
      <c r="G3093" s="41"/>
      <c r="H3093" s="41"/>
      <c r="I3093" s="41"/>
    </row>
    <row r="3094" spans="1:9" ht="13.2">
      <c r="A3094" s="48" t="s">
        <v>181</v>
      </c>
      <c r="B3094" s="48" t="s">
        <v>3868</v>
      </c>
      <c r="C3094" s="48" t="s">
        <v>3726</v>
      </c>
      <c r="D3094" s="48" t="s">
        <v>3736</v>
      </c>
      <c r="E3094" s="45" t="s">
        <v>747</v>
      </c>
      <c r="F3094" s="47">
        <v>25000000</v>
      </c>
      <c r="G3094" s="41"/>
      <c r="H3094" s="41"/>
      <c r="I3094" s="41"/>
    </row>
    <row r="3095" spans="1:9" ht="13.2">
      <c r="A3095" s="48" t="s">
        <v>181</v>
      </c>
      <c r="B3095" s="48" t="s">
        <v>3868</v>
      </c>
      <c r="C3095" s="48" t="s">
        <v>3726</v>
      </c>
      <c r="D3095" s="48" t="s">
        <v>3729</v>
      </c>
      <c r="E3095" s="45" t="s">
        <v>191</v>
      </c>
      <c r="F3095" s="47">
        <v>57462000</v>
      </c>
      <c r="G3095" s="41"/>
      <c r="H3095" s="41"/>
      <c r="I3095" s="41"/>
    </row>
    <row r="3096" spans="1:9" ht="13.2">
      <c r="A3096" s="48" t="s">
        <v>181</v>
      </c>
      <c r="B3096" s="48" t="s">
        <v>3868</v>
      </c>
      <c r="C3096" s="48" t="s">
        <v>3726</v>
      </c>
      <c r="D3096" s="48" t="s">
        <v>3730</v>
      </c>
      <c r="E3096" s="45" t="s">
        <v>192</v>
      </c>
      <c r="F3096" s="47">
        <v>69845600</v>
      </c>
      <c r="G3096" s="41"/>
      <c r="H3096" s="41"/>
      <c r="I3096" s="41"/>
    </row>
    <row r="3097" spans="1:9" ht="26.4">
      <c r="A3097" s="48" t="s">
        <v>181</v>
      </c>
      <c r="B3097" s="48" t="s">
        <v>3868</v>
      </c>
      <c r="C3097" s="48" t="s">
        <v>3726</v>
      </c>
      <c r="D3097" s="48" t="s">
        <v>3731</v>
      </c>
      <c r="E3097" s="45" t="s">
        <v>193</v>
      </c>
      <c r="F3097" s="47">
        <v>25000000</v>
      </c>
      <c r="G3097" s="41"/>
      <c r="H3097" s="41"/>
      <c r="I3097" s="41"/>
    </row>
    <row r="3098" spans="1:9" ht="13.2">
      <c r="A3098" s="48" t="s">
        <v>181</v>
      </c>
      <c r="B3098" s="48" t="s">
        <v>3868</v>
      </c>
      <c r="C3098" s="48" t="s">
        <v>3726</v>
      </c>
      <c r="D3098" s="48" t="s">
        <v>3733</v>
      </c>
      <c r="E3098" s="45" t="s">
        <v>195</v>
      </c>
      <c r="F3098" s="47">
        <v>34000000</v>
      </c>
      <c r="G3098" s="41"/>
      <c r="H3098" s="41"/>
      <c r="I3098" s="41"/>
    </row>
    <row r="3099" spans="1:9" ht="13.2">
      <c r="A3099" s="48" t="s">
        <v>181</v>
      </c>
      <c r="B3099" s="48" t="s">
        <v>3868</v>
      </c>
      <c r="C3099" s="48" t="s">
        <v>3726</v>
      </c>
      <c r="D3099" s="48" t="s">
        <v>3734</v>
      </c>
      <c r="E3099" s="45" t="s">
        <v>197</v>
      </c>
      <c r="F3099" s="47">
        <v>124960000</v>
      </c>
      <c r="G3099" s="41"/>
      <c r="H3099" s="41"/>
      <c r="I3099" s="41"/>
    </row>
    <row r="3100" spans="1:9" ht="13.2">
      <c r="A3100" s="48" t="s">
        <v>181</v>
      </c>
      <c r="B3100" s="48" t="s">
        <v>3868</v>
      </c>
      <c r="C3100" s="48" t="s">
        <v>3726</v>
      </c>
      <c r="D3100" s="48" t="s">
        <v>3806</v>
      </c>
      <c r="E3100" s="45" t="s">
        <v>1759</v>
      </c>
      <c r="F3100" s="47">
        <v>150975000</v>
      </c>
      <c r="G3100" s="41"/>
      <c r="H3100" s="41"/>
      <c r="I3100" s="41"/>
    </row>
    <row r="3101" spans="1:9" ht="26.4">
      <c r="A3101" s="48" t="s">
        <v>181</v>
      </c>
      <c r="B3101" s="48" t="s">
        <v>3868</v>
      </c>
      <c r="C3101" s="48" t="s">
        <v>3727</v>
      </c>
      <c r="D3101" s="45"/>
      <c r="E3101" s="49" t="s">
        <v>198</v>
      </c>
      <c r="F3101" s="47">
        <v>299485490</v>
      </c>
      <c r="G3101" s="41"/>
      <c r="H3101" s="41"/>
      <c r="I3101" s="41"/>
    </row>
    <row r="3102" spans="1:9" ht="13.2">
      <c r="A3102" s="48" t="s">
        <v>181</v>
      </c>
      <c r="B3102" s="48" t="s">
        <v>3868</v>
      </c>
      <c r="C3102" s="48" t="s">
        <v>3727</v>
      </c>
      <c r="D3102" s="48" t="s">
        <v>3736</v>
      </c>
      <c r="E3102" s="45" t="s">
        <v>200</v>
      </c>
      <c r="F3102" s="47">
        <v>107860000</v>
      </c>
      <c r="G3102" s="41"/>
      <c r="H3102" s="41"/>
      <c r="I3102" s="41"/>
    </row>
    <row r="3103" spans="1:9" ht="13.2">
      <c r="A3103" s="48" t="s">
        <v>181</v>
      </c>
      <c r="B3103" s="48" t="s">
        <v>3868</v>
      </c>
      <c r="C3103" s="48" t="s">
        <v>3727</v>
      </c>
      <c r="D3103" s="48" t="s">
        <v>3730</v>
      </c>
      <c r="E3103" s="45" t="s">
        <v>478</v>
      </c>
      <c r="F3103" s="47">
        <v>80300000</v>
      </c>
      <c r="G3103" s="41"/>
      <c r="H3103" s="41"/>
      <c r="I3103" s="41"/>
    </row>
    <row r="3104" spans="1:9" ht="13.2">
      <c r="A3104" s="48" t="s">
        <v>181</v>
      </c>
      <c r="B3104" s="48" t="s">
        <v>3868</v>
      </c>
      <c r="C3104" s="48" t="s">
        <v>3727</v>
      </c>
      <c r="D3104" s="48" t="s">
        <v>3737</v>
      </c>
      <c r="E3104" s="45" t="s">
        <v>201</v>
      </c>
      <c r="F3104" s="47">
        <v>65690490</v>
      </c>
      <c r="G3104" s="41"/>
      <c r="H3104" s="41"/>
      <c r="I3104" s="41"/>
    </row>
    <row r="3105" spans="1:9" ht="13.2">
      <c r="A3105" s="48" t="s">
        <v>181</v>
      </c>
      <c r="B3105" s="48" t="s">
        <v>3868</v>
      </c>
      <c r="C3105" s="48" t="s">
        <v>3727</v>
      </c>
      <c r="D3105" s="48" t="s">
        <v>3813</v>
      </c>
      <c r="E3105" s="45" t="s">
        <v>367</v>
      </c>
      <c r="F3105" s="47">
        <v>15635000</v>
      </c>
      <c r="G3105" s="41"/>
      <c r="H3105" s="41"/>
      <c r="I3105" s="41"/>
    </row>
    <row r="3106" spans="1:9" ht="26.4">
      <c r="A3106" s="48" t="s">
        <v>181</v>
      </c>
      <c r="B3106" s="48" t="s">
        <v>3868</v>
      </c>
      <c r="C3106" s="48" t="s">
        <v>3727</v>
      </c>
      <c r="D3106" s="48" t="s">
        <v>3765</v>
      </c>
      <c r="E3106" s="45" t="s">
        <v>1760</v>
      </c>
      <c r="F3106" s="47">
        <v>30000000</v>
      </c>
      <c r="G3106" s="41"/>
      <c r="H3106" s="41"/>
      <c r="I3106" s="41"/>
    </row>
    <row r="3107" spans="1:9" ht="26.4">
      <c r="A3107" s="48" t="s">
        <v>181</v>
      </c>
      <c r="B3107" s="48" t="s">
        <v>3868</v>
      </c>
      <c r="C3107" s="48" t="s">
        <v>3743</v>
      </c>
      <c r="D3107" s="45"/>
      <c r="E3107" s="49" t="s">
        <v>207</v>
      </c>
      <c r="F3107" s="47">
        <v>525000000</v>
      </c>
      <c r="G3107" s="41"/>
      <c r="H3107" s="41"/>
      <c r="I3107" s="41"/>
    </row>
    <row r="3108" spans="1:9" ht="13.2">
      <c r="A3108" s="48" t="s">
        <v>181</v>
      </c>
      <c r="B3108" s="48" t="s">
        <v>3868</v>
      </c>
      <c r="C3108" s="48" t="s">
        <v>3743</v>
      </c>
      <c r="D3108" s="48" t="s">
        <v>3726</v>
      </c>
      <c r="E3108" s="45" t="s">
        <v>369</v>
      </c>
      <c r="F3108" s="47">
        <v>25000000</v>
      </c>
      <c r="G3108" s="41"/>
      <c r="H3108" s="41"/>
      <c r="I3108" s="41"/>
    </row>
    <row r="3109" spans="1:9" ht="26.4">
      <c r="A3109" s="48" t="s">
        <v>181</v>
      </c>
      <c r="B3109" s="48" t="s">
        <v>3868</v>
      </c>
      <c r="C3109" s="48" t="s">
        <v>3743</v>
      </c>
      <c r="D3109" s="48" t="s">
        <v>3804</v>
      </c>
      <c r="E3109" s="45" t="s">
        <v>1761</v>
      </c>
      <c r="F3109" s="47">
        <v>250000000</v>
      </c>
      <c r="G3109" s="41"/>
      <c r="H3109" s="41"/>
      <c r="I3109" s="41"/>
    </row>
    <row r="3110" spans="1:9" ht="26.4">
      <c r="A3110" s="48" t="s">
        <v>181</v>
      </c>
      <c r="B3110" s="48" t="s">
        <v>3868</v>
      </c>
      <c r="C3110" s="48" t="s">
        <v>3743</v>
      </c>
      <c r="D3110" s="48" t="s">
        <v>3743</v>
      </c>
      <c r="E3110" s="45" t="s">
        <v>1762</v>
      </c>
      <c r="F3110" s="47">
        <v>250000000</v>
      </c>
      <c r="G3110" s="41"/>
      <c r="H3110" s="41"/>
      <c r="I3110" s="41"/>
    </row>
    <row r="3111" spans="1:9" ht="26.4">
      <c r="A3111" s="48" t="s">
        <v>181</v>
      </c>
      <c r="B3111" s="48" t="s">
        <v>3868</v>
      </c>
      <c r="C3111" s="48" t="s">
        <v>3728</v>
      </c>
      <c r="D3111" s="45"/>
      <c r="E3111" s="50" t="s">
        <v>209</v>
      </c>
      <c r="F3111" s="47">
        <v>163130000</v>
      </c>
      <c r="G3111" s="41"/>
      <c r="H3111" s="41"/>
      <c r="I3111" s="41"/>
    </row>
    <row r="3112" spans="1:9" ht="26.4">
      <c r="A3112" s="48" t="s">
        <v>181</v>
      </c>
      <c r="B3112" s="48" t="s">
        <v>3868</v>
      </c>
      <c r="C3112" s="48" t="s">
        <v>3728</v>
      </c>
      <c r="D3112" s="48" t="s">
        <v>3735</v>
      </c>
      <c r="E3112" s="45" t="s">
        <v>482</v>
      </c>
      <c r="F3112" s="47">
        <v>22702000</v>
      </c>
      <c r="G3112" s="41"/>
      <c r="H3112" s="41"/>
      <c r="I3112" s="41"/>
    </row>
    <row r="3113" spans="1:9" ht="13.2">
      <c r="A3113" s="48" t="s">
        <v>181</v>
      </c>
      <c r="B3113" s="48" t="s">
        <v>3868</v>
      </c>
      <c r="C3113" s="48" t="s">
        <v>3728</v>
      </c>
      <c r="D3113" s="48" t="s">
        <v>3736</v>
      </c>
      <c r="E3113" s="45" t="s">
        <v>1288</v>
      </c>
      <c r="F3113" s="47">
        <v>15000000</v>
      </c>
      <c r="G3113" s="41"/>
      <c r="H3113" s="41"/>
      <c r="I3113" s="41"/>
    </row>
    <row r="3114" spans="1:9" ht="13.2">
      <c r="A3114" s="48" t="s">
        <v>181</v>
      </c>
      <c r="B3114" s="48" t="s">
        <v>3868</v>
      </c>
      <c r="C3114" s="48" t="s">
        <v>3728</v>
      </c>
      <c r="D3114" s="48" t="s">
        <v>3731</v>
      </c>
      <c r="E3114" s="45" t="s">
        <v>211</v>
      </c>
      <c r="F3114" s="47">
        <v>125428000</v>
      </c>
      <c r="G3114" s="41"/>
      <c r="H3114" s="41"/>
      <c r="I3114" s="41"/>
    </row>
    <row r="3115" spans="1:9" ht="26.4">
      <c r="A3115" s="48" t="s">
        <v>181</v>
      </c>
      <c r="B3115" s="48" t="s">
        <v>3868</v>
      </c>
      <c r="C3115" s="48" t="s">
        <v>3745</v>
      </c>
      <c r="D3115" s="45"/>
      <c r="E3115" s="49" t="s">
        <v>1763</v>
      </c>
      <c r="F3115" s="47">
        <v>50000000</v>
      </c>
      <c r="G3115" s="41"/>
      <c r="H3115" s="41"/>
      <c r="I3115" s="41"/>
    </row>
    <row r="3116" spans="1:9" ht="13.2">
      <c r="A3116" s="48" t="s">
        <v>181</v>
      </c>
      <c r="B3116" s="48" t="s">
        <v>3868</v>
      </c>
      <c r="C3116" s="48" t="s">
        <v>3745</v>
      </c>
      <c r="D3116" s="48" t="s">
        <v>3743</v>
      </c>
      <c r="E3116" s="45" t="s">
        <v>1764</v>
      </c>
      <c r="F3116" s="47">
        <v>35000000</v>
      </c>
      <c r="G3116" s="41"/>
      <c r="H3116" s="41"/>
      <c r="I3116" s="41"/>
    </row>
    <row r="3117" spans="1:9" ht="13.2">
      <c r="A3117" s="48" t="s">
        <v>181</v>
      </c>
      <c r="B3117" s="48" t="s">
        <v>3868</v>
      </c>
      <c r="C3117" s="48" t="s">
        <v>3745</v>
      </c>
      <c r="D3117" s="48" t="s">
        <v>3736</v>
      </c>
      <c r="E3117" s="45" t="s">
        <v>1765</v>
      </c>
      <c r="F3117" s="47">
        <v>15000000</v>
      </c>
      <c r="G3117" s="41"/>
      <c r="H3117" s="41"/>
      <c r="I3117" s="41"/>
    </row>
    <row r="3118" spans="1:9" ht="13.2">
      <c r="A3118" s="48" t="s">
        <v>181</v>
      </c>
      <c r="B3118" s="48" t="s">
        <v>3868</v>
      </c>
      <c r="C3118" s="48" t="s">
        <v>3733</v>
      </c>
      <c r="D3118" s="45"/>
      <c r="E3118" s="49" t="s">
        <v>1766</v>
      </c>
      <c r="F3118" s="47">
        <v>75000000</v>
      </c>
      <c r="G3118" s="41"/>
      <c r="H3118" s="41"/>
      <c r="I3118" s="41"/>
    </row>
    <row r="3119" spans="1:9" ht="26.4">
      <c r="A3119" s="48" t="s">
        <v>181</v>
      </c>
      <c r="B3119" s="48" t="s">
        <v>3868</v>
      </c>
      <c r="C3119" s="48" t="s">
        <v>3733</v>
      </c>
      <c r="D3119" s="48" t="s">
        <v>3753</v>
      </c>
      <c r="E3119" s="45" t="s">
        <v>1767</v>
      </c>
      <c r="F3119" s="47">
        <v>0</v>
      </c>
      <c r="G3119" s="41"/>
      <c r="H3119" s="41"/>
      <c r="I3119" s="41"/>
    </row>
    <row r="3120" spans="1:9" ht="13.2">
      <c r="A3120" s="48" t="s">
        <v>181</v>
      </c>
      <c r="B3120" s="48" t="s">
        <v>3868</v>
      </c>
      <c r="C3120" s="48" t="s">
        <v>3733</v>
      </c>
      <c r="D3120" s="48" t="s">
        <v>3732</v>
      </c>
      <c r="E3120" s="45" t="s">
        <v>1768</v>
      </c>
      <c r="F3120" s="47">
        <v>75000000</v>
      </c>
      <c r="G3120" s="41"/>
      <c r="H3120" s="41"/>
      <c r="I3120" s="41"/>
    </row>
    <row r="3121" spans="1:9" ht="26.4">
      <c r="A3121" s="48" t="s">
        <v>181</v>
      </c>
      <c r="B3121" s="48" t="s">
        <v>3868</v>
      </c>
      <c r="C3121" s="48" t="s">
        <v>3734</v>
      </c>
      <c r="D3121" s="45"/>
      <c r="E3121" s="49" t="s">
        <v>1769</v>
      </c>
      <c r="F3121" s="47">
        <v>1555000910</v>
      </c>
      <c r="G3121" s="41"/>
      <c r="H3121" s="41"/>
      <c r="I3121" s="41"/>
    </row>
    <row r="3122" spans="1:9" ht="13.2">
      <c r="A3122" s="48" t="s">
        <v>181</v>
      </c>
      <c r="B3122" s="48" t="s">
        <v>3868</v>
      </c>
      <c r="C3122" s="48" t="s">
        <v>3734</v>
      </c>
      <c r="D3122" s="48" t="s">
        <v>3726</v>
      </c>
      <c r="E3122" s="45" t="s">
        <v>1770</v>
      </c>
      <c r="F3122" s="47">
        <v>100000000</v>
      </c>
      <c r="G3122" s="41"/>
      <c r="H3122" s="41"/>
      <c r="I3122" s="41"/>
    </row>
    <row r="3123" spans="1:9" ht="13.2">
      <c r="A3123" s="48" t="s">
        <v>181</v>
      </c>
      <c r="B3123" s="48" t="s">
        <v>3868</v>
      </c>
      <c r="C3123" s="48" t="s">
        <v>3734</v>
      </c>
      <c r="D3123" s="48" t="s">
        <v>3727</v>
      </c>
      <c r="E3123" s="45" t="s">
        <v>1771</v>
      </c>
      <c r="F3123" s="47">
        <v>376000910</v>
      </c>
      <c r="G3123" s="41"/>
      <c r="H3123" s="41"/>
      <c r="I3123" s="41"/>
    </row>
    <row r="3124" spans="1:9" ht="13.2">
      <c r="A3124" s="48" t="s">
        <v>181</v>
      </c>
      <c r="B3124" s="48" t="s">
        <v>3868</v>
      </c>
      <c r="C3124" s="48" t="s">
        <v>3734</v>
      </c>
      <c r="D3124" s="48" t="s">
        <v>3728</v>
      </c>
      <c r="E3124" s="45" t="s">
        <v>1772</v>
      </c>
      <c r="F3124" s="47">
        <v>30000000</v>
      </c>
      <c r="G3124" s="41"/>
      <c r="H3124" s="41"/>
      <c r="I3124" s="41"/>
    </row>
    <row r="3125" spans="1:9" ht="26.4">
      <c r="A3125" s="48" t="s">
        <v>181</v>
      </c>
      <c r="B3125" s="48" t="s">
        <v>3868</v>
      </c>
      <c r="C3125" s="48" t="s">
        <v>3734</v>
      </c>
      <c r="D3125" s="48" t="s">
        <v>3805</v>
      </c>
      <c r="E3125" s="45" t="s">
        <v>1773</v>
      </c>
      <c r="F3125" s="47">
        <v>30000000</v>
      </c>
      <c r="G3125" s="41"/>
      <c r="H3125" s="41"/>
      <c r="I3125" s="41"/>
    </row>
    <row r="3126" spans="1:9" ht="13.2">
      <c r="A3126" s="48" t="s">
        <v>181</v>
      </c>
      <c r="B3126" s="48" t="s">
        <v>3868</v>
      </c>
      <c r="C3126" s="48" t="s">
        <v>3734</v>
      </c>
      <c r="D3126" s="48" t="s">
        <v>3732</v>
      </c>
      <c r="E3126" s="45" t="s">
        <v>1774</v>
      </c>
      <c r="F3126" s="47">
        <v>300000000</v>
      </c>
      <c r="G3126" s="41"/>
      <c r="H3126" s="41"/>
      <c r="I3126" s="41"/>
    </row>
    <row r="3127" spans="1:9" ht="13.2">
      <c r="A3127" s="48" t="s">
        <v>181</v>
      </c>
      <c r="B3127" s="48" t="s">
        <v>3868</v>
      </c>
      <c r="C3127" s="48" t="s">
        <v>3734</v>
      </c>
      <c r="D3127" s="48" t="s">
        <v>3745</v>
      </c>
      <c r="E3127" s="45" t="s">
        <v>1775</v>
      </c>
      <c r="F3127" s="47">
        <v>15000000</v>
      </c>
      <c r="G3127" s="41"/>
      <c r="H3127" s="41"/>
      <c r="I3127" s="41"/>
    </row>
    <row r="3128" spans="1:9" ht="26.4">
      <c r="A3128" s="48" t="s">
        <v>181</v>
      </c>
      <c r="B3128" s="48" t="s">
        <v>3868</v>
      </c>
      <c r="C3128" s="48" t="s">
        <v>3734</v>
      </c>
      <c r="D3128" s="48" t="s">
        <v>3752</v>
      </c>
      <c r="E3128" s="45" t="s">
        <v>1776</v>
      </c>
      <c r="F3128" s="47">
        <v>300000000</v>
      </c>
      <c r="G3128" s="41"/>
      <c r="H3128" s="41"/>
      <c r="I3128" s="41"/>
    </row>
    <row r="3129" spans="1:9" ht="13.2">
      <c r="A3129" s="48" t="s">
        <v>181</v>
      </c>
      <c r="B3129" s="48" t="s">
        <v>3868</v>
      </c>
      <c r="C3129" s="48" t="s">
        <v>3734</v>
      </c>
      <c r="D3129" s="48" t="s">
        <v>3733</v>
      </c>
      <c r="E3129" s="45" t="s">
        <v>1777</v>
      </c>
      <c r="F3129" s="47">
        <v>100000000</v>
      </c>
      <c r="G3129" s="41"/>
      <c r="H3129" s="41"/>
      <c r="I3129" s="41"/>
    </row>
    <row r="3130" spans="1:9" ht="13.2">
      <c r="A3130" s="48" t="s">
        <v>181</v>
      </c>
      <c r="B3130" s="48" t="s">
        <v>3868</v>
      </c>
      <c r="C3130" s="48" t="s">
        <v>3734</v>
      </c>
      <c r="D3130" s="48" t="s">
        <v>3734</v>
      </c>
      <c r="E3130" s="45" t="s">
        <v>1778</v>
      </c>
      <c r="F3130" s="47">
        <v>60000000</v>
      </c>
      <c r="G3130" s="41"/>
      <c r="H3130" s="41"/>
      <c r="I3130" s="41"/>
    </row>
    <row r="3131" spans="1:9" ht="13.2">
      <c r="A3131" s="48" t="s">
        <v>181</v>
      </c>
      <c r="B3131" s="48" t="s">
        <v>3868</v>
      </c>
      <c r="C3131" s="48" t="s">
        <v>3734</v>
      </c>
      <c r="D3131" s="48" t="s">
        <v>3738</v>
      </c>
      <c r="E3131" s="45" t="s">
        <v>1779</v>
      </c>
      <c r="F3131" s="47">
        <v>44000000</v>
      </c>
      <c r="G3131" s="41"/>
      <c r="H3131" s="41"/>
      <c r="I3131" s="41"/>
    </row>
    <row r="3132" spans="1:9" ht="13.2">
      <c r="A3132" s="48" t="s">
        <v>181</v>
      </c>
      <c r="B3132" s="48" t="s">
        <v>3868</v>
      </c>
      <c r="C3132" s="48" t="s">
        <v>3734</v>
      </c>
      <c r="D3132" s="48" t="s">
        <v>3808</v>
      </c>
      <c r="E3132" s="45" t="s">
        <v>1780</v>
      </c>
      <c r="F3132" s="47">
        <v>150000000</v>
      </c>
      <c r="G3132" s="41"/>
      <c r="H3132" s="41"/>
      <c r="I3132" s="41"/>
    </row>
    <row r="3133" spans="1:9" ht="26.4">
      <c r="A3133" s="48" t="s">
        <v>181</v>
      </c>
      <c r="B3133" s="48" t="s">
        <v>3868</v>
      </c>
      <c r="C3133" s="48" t="s">
        <v>3734</v>
      </c>
      <c r="D3133" s="48" t="s">
        <v>3740</v>
      </c>
      <c r="E3133" s="45" t="s">
        <v>1781</v>
      </c>
      <c r="F3133" s="47">
        <v>50000000</v>
      </c>
      <c r="G3133" s="41"/>
      <c r="H3133" s="41"/>
      <c r="I3133" s="41"/>
    </row>
    <row r="3134" spans="1:9" ht="26.4">
      <c r="A3134" s="48" t="s">
        <v>181</v>
      </c>
      <c r="B3134" s="48" t="s">
        <v>3868</v>
      </c>
      <c r="C3134" s="48" t="s">
        <v>3806</v>
      </c>
      <c r="D3134" s="45"/>
      <c r="E3134" s="49" t="s">
        <v>1782</v>
      </c>
      <c r="F3134" s="47">
        <v>140000000</v>
      </c>
      <c r="G3134" s="41"/>
      <c r="H3134" s="41"/>
      <c r="I3134" s="41"/>
    </row>
    <row r="3135" spans="1:9" ht="26.4">
      <c r="A3135" s="48" t="s">
        <v>181</v>
      </c>
      <c r="B3135" s="48" t="s">
        <v>3868</v>
      </c>
      <c r="C3135" s="48" t="s">
        <v>3806</v>
      </c>
      <c r="D3135" s="48" t="s">
        <v>3726</v>
      </c>
      <c r="E3135" s="45" t="s">
        <v>1783</v>
      </c>
      <c r="F3135" s="47">
        <v>40000000</v>
      </c>
      <c r="G3135" s="41"/>
      <c r="H3135" s="41"/>
      <c r="I3135" s="41"/>
    </row>
    <row r="3136" spans="1:9" ht="26.4">
      <c r="A3136" s="48" t="s">
        <v>181</v>
      </c>
      <c r="B3136" s="48" t="s">
        <v>3868</v>
      </c>
      <c r="C3136" s="48" t="s">
        <v>3806</v>
      </c>
      <c r="D3136" s="48" t="s">
        <v>3727</v>
      </c>
      <c r="E3136" s="45" t="s">
        <v>1784</v>
      </c>
      <c r="F3136" s="47">
        <v>100000000</v>
      </c>
      <c r="G3136" s="41"/>
      <c r="H3136" s="41"/>
      <c r="I3136" s="41"/>
    </row>
    <row r="3137" spans="1:9" ht="13.2">
      <c r="A3137" s="48" t="s">
        <v>183</v>
      </c>
      <c r="B3137" s="45"/>
      <c r="C3137" s="45"/>
      <c r="D3137" s="45"/>
      <c r="E3137" s="46" t="s">
        <v>184</v>
      </c>
      <c r="F3137" s="47">
        <v>2515000000</v>
      </c>
      <c r="G3137" s="41"/>
      <c r="H3137" s="41"/>
      <c r="I3137" s="41"/>
    </row>
    <row r="3138" spans="1:9" ht="26.4">
      <c r="A3138" s="48" t="s">
        <v>183</v>
      </c>
      <c r="B3138" s="48" t="s">
        <v>3868</v>
      </c>
      <c r="C3138" s="45"/>
      <c r="D3138" s="45"/>
      <c r="E3138" s="46" t="s">
        <v>105</v>
      </c>
      <c r="F3138" s="47">
        <v>2515000000</v>
      </c>
      <c r="G3138" s="41"/>
      <c r="H3138" s="41"/>
      <c r="I3138" s="41"/>
    </row>
    <row r="3139" spans="1:9" ht="26.4">
      <c r="A3139" s="48" t="s">
        <v>183</v>
      </c>
      <c r="B3139" s="48" t="s">
        <v>3868</v>
      </c>
      <c r="C3139" s="48" t="s">
        <v>3745</v>
      </c>
      <c r="D3139" s="45"/>
      <c r="E3139" s="49" t="s">
        <v>1785</v>
      </c>
      <c r="F3139" s="47">
        <v>290506000</v>
      </c>
      <c r="G3139" s="41"/>
      <c r="H3139" s="41"/>
      <c r="I3139" s="41"/>
    </row>
    <row r="3140" spans="1:9" ht="13.2">
      <c r="A3140" s="48" t="s">
        <v>183</v>
      </c>
      <c r="B3140" s="48" t="s">
        <v>3868</v>
      </c>
      <c r="C3140" s="48" t="s">
        <v>3745</v>
      </c>
      <c r="D3140" s="48" t="s">
        <v>3726</v>
      </c>
      <c r="E3140" s="45" t="s">
        <v>1786</v>
      </c>
      <c r="F3140" s="47">
        <v>25000000</v>
      </c>
      <c r="G3140" s="41"/>
      <c r="H3140" s="41"/>
      <c r="I3140" s="41"/>
    </row>
    <row r="3141" spans="1:9" ht="26.4">
      <c r="A3141" s="48" t="s">
        <v>183</v>
      </c>
      <c r="B3141" s="48" t="s">
        <v>3868</v>
      </c>
      <c r="C3141" s="48" t="s">
        <v>3745</v>
      </c>
      <c r="D3141" s="48" t="s">
        <v>3727</v>
      </c>
      <c r="E3141" s="45" t="s">
        <v>1787</v>
      </c>
      <c r="F3141" s="47">
        <v>50506000</v>
      </c>
      <c r="G3141" s="41"/>
      <c r="H3141" s="41"/>
      <c r="I3141" s="41"/>
    </row>
    <row r="3142" spans="1:9" ht="26.4">
      <c r="A3142" s="48" t="s">
        <v>183</v>
      </c>
      <c r="B3142" s="48" t="s">
        <v>3868</v>
      </c>
      <c r="C3142" s="48" t="s">
        <v>3745</v>
      </c>
      <c r="D3142" s="48" t="s">
        <v>3735</v>
      </c>
      <c r="E3142" s="45" t="s">
        <v>1788</v>
      </c>
      <c r="F3142" s="47">
        <v>75000000</v>
      </c>
      <c r="G3142" s="41"/>
      <c r="H3142" s="41"/>
      <c r="I3142" s="41"/>
    </row>
    <row r="3143" spans="1:9" ht="26.4">
      <c r="A3143" s="48" t="s">
        <v>183</v>
      </c>
      <c r="B3143" s="48" t="s">
        <v>3868</v>
      </c>
      <c r="C3143" s="48" t="s">
        <v>3745</v>
      </c>
      <c r="D3143" s="48" t="s">
        <v>3805</v>
      </c>
      <c r="E3143" s="45" t="s">
        <v>1789</v>
      </c>
      <c r="F3143" s="47">
        <v>65000000</v>
      </c>
      <c r="G3143" s="41"/>
      <c r="H3143" s="41"/>
      <c r="I3143" s="41"/>
    </row>
    <row r="3144" spans="1:9" ht="26.4">
      <c r="A3144" s="48" t="s">
        <v>183</v>
      </c>
      <c r="B3144" s="48" t="s">
        <v>3868</v>
      </c>
      <c r="C3144" s="48" t="s">
        <v>3745</v>
      </c>
      <c r="D3144" s="48" t="s">
        <v>3729</v>
      </c>
      <c r="E3144" s="45" t="s">
        <v>1790</v>
      </c>
      <c r="F3144" s="47">
        <v>75000000</v>
      </c>
      <c r="G3144" s="41"/>
      <c r="H3144" s="41"/>
      <c r="I3144" s="41"/>
    </row>
    <row r="3145" spans="1:9" ht="26.4">
      <c r="A3145" s="48" t="s">
        <v>183</v>
      </c>
      <c r="B3145" s="48" t="s">
        <v>3868</v>
      </c>
      <c r="C3145" s="48" t="s">
        <v>3752</v>
      </c>
      <c r="D3145" s="45"/>
      <c r="E3145" s="49" t="s">
        <v>1791</v>
      </c>
      <c r="F3145" s="47">
        <v>155000000</v>
      </c>
      <c r="G3145" s="41"/>
      <c r="H3145" s="41"/>
      <c r="I3145" s="41"/>
    </row>
    <row r="3146" spans="1:9" ht="13.2">
      <c r="A3146" s="48" t="s">
        <v>183</v>
      </c>
      <c r="B3146" s="48" t="s">
        <v>3868</v>
      </c>
      <c r="C3146" s="48" t="s">
        <v>3752</v>
      </c>
      <c r="D3146" s="48" t="s">
        <v>3735</v>
      </c>
      <c r="E3146" s="45" t="s">
        <v>1792</v>
      </c>
      <c r="F3146" s="47">
        <v>155000000</v>
      </c>
      <c r="G3146" s="41"/>
      <c r="H3146" s="41"/>
      <c r="I3146" s="41"/>
    </row>
    <row r="3147" spans="1:9" ht="26.4">
      <c r="A3147" s="48" t="s">
        <v>183</v>
      </c>
      <c r="B3147" s="48" t="s">
        <v>3868</v>
      </c>
      <c r="C3147" s="48" t="s">
        <v>3733</v>
      </c>
      <c r="D3147" s="45"/>
      <c r="E3147" s="49" t="s">
        <v>1793</v>
      </c>
      <c r="F3147" s="47">
        <v>1914494000</v>
      </c>
      <c r="G3147" s="41"/>
      <c r="H3147" s="41"/>
      <c r="I3147" s="41"/>
    </row>
    <row r="3148" spans="1:9" ht="66">
      <c r="A3148" s="48" t="s">
        <v>183</v>
      </c>
      <c r="B3148" s="48" t="s">
        <v>3868</v>
      </c>
      <c r="C3148" s="48" t="s">
        <v>3733</v>
      </c>
      <c r="D3148" s="48" t="s">
        <v>3726</v>
      </c>
      <c r="E3148" s="51" t="s">
        <v>1794</v>
      </c>
      <c r="F3148" s="47">
        <v>1733202300</v>
      </c>
      <c r="G3148" s="41"/>
      <c r="H3148" s="41"/>
      <c r="I3148" s="41"/>
    </row>
    <row r="3149" spans="1:9" ht="39.6">
      <c r="A3149" s="48" t="s">
        <v>183</v>
      </c>
      <c r="B3149" s="48" t="s">
        <v>3868</v>
      </c>
      <c r="C3149" s="48" t="s">
        <v>3733</v>
      </c>
      <c r="D3149" s="48" t="s">
        <v>3727</v>
      </c>
      <c r="E3149" s="51" t="s">
        <v>1795</v>
      </c>
      <c r="F3149" s="47">
        <v>81291700</v>
      </c>
      <c r="G3149" s="41"/>
      <c r="H3149" s="41"/>
      <c r="I3149" s="41"/>
    </row>
    <row r="3150" spans="1:9" ht="39.6">
      <c r="A3150" s="48" t="s">
        <v>183</v>
      </c>
      <c r="B3150" s="48" t="s">
        <v>3868</v>
      </c>
      <c r="C3150" s="48" t="s">
        <v>3733</v>
      </c>
      <c r="D3150" s="48" t="s">
        <v>3744</v>
      </c>
      <c r="E3150" s="51" t="s">
        <v>1796</v>
      </c>
      <c r="F3150" s="47">
        <v>60000000</v>
      </c>
      <c r="G3150" s="41"/>
      <c r="H3150" s="41"/>
      <c r="I3150" s="41"/>
    </row>
    <row r="3151" spans="1:9" ht="26.4">
      <c r="A3151" s="48" t="s">
        <v>183</v>
      </c>
      <c r="B3151" s="48" t="s">
        <v>3868</v>
      </c>
      <c r="C3151" s="48" t="s">
        <v>3733</v>
      </c>
      <c r="D3151" s="48" t="s">
        <v>3728</v>
      </c>
      <c r="E3151" s="45" t="s">
        <v>1797</v>
      </c>
      <c r="F3151" s="47">
        <v>40000000</v>
      </c>
      <c r="G3151" s="41"/>
      <c r="H3151" s="41"/>
      <c r="I3151" s="41"/>
    </row>
    <row r="3152" spans="1:9" ht="26.4">
      <c r="A3152" s="48" t="s">
        <v>183</v>
      </c>
      <c r="B3152" s="48" t="s">
        <v>3868</v>
      </c>
      <c r="C3152" s="48" t="s">
        <v>3806</v>
      </c>
      <c r="D3152" s="45"/>
      <c r="E3152" s="49" t="s">
        <v>1798</v>
      </c>
      <c r="F3152" s="47">
        <v>155000000</v>
      </c>
      <c r="G3152" s="41"/>
      <c r="H3152" s="41"/>
      <c r="I3152" s="41"/>
    </row>
    <row r="3153" spans="1:9" ht="26.4">
      <c r="A3153" s="48" t="s">
        <v>183</v>
      </c>
      <c r="B3153" s="48" t="s">
        <v>3868</v>
      </c>
      <c r="C3153" s="48" t="s">
        <v>3806</v>
      </c>
      <c r="D3153" s="48" t="s">
        <v>3727</v>
      </c>
      <c r="E3153" s="45" t="s">
        <v>1799</v>
      </c>
      <c r="F3153" s="47">
        <v>140000000</v>
      </c>
      <c r="G3153" s="41"/>
      <c r="H3153" s="41"/>
      <c r="I3153" s="41"/>
    </row>
    <row r="3154" spans="1:9" ht="13.2">
      <c r="A3154" s="48" t="s">
        <v>183</v>
      </c>
      <c r="B3154" s="48" t="s">
        <v>3868</v>
      </c>
      <c r="C3154" s="48" t="s">
        <v>3806</v>
      </c>
      <c r="D3154" s="48" t="s">
        <v>3744</v>
      </c>
      <c r="E3154" s="45" t="s">
        <v>1800</v>
      </c>
      <c r="F3154" s="47">
        <v>15000000</v>
      </c>
      <c r="G3154" s="41"/>
      <c r="H3154" s="41"/>
      <c r="I3154" s="41"/>
    </row>
    <row r="3155" spans="1:9" s="56" customFormat="1" ht="13.2">
      <c r="A3155" s="57" t="s">
        <v>185</v>
      </c>
      <c r="B3155" s="46"/>
      <c r="C3155" s="46"/>
      <c r="D3155" s="46"/>
      <c r="E3155" s="46" t="s">
        <v>186</v>
      </c>
      <c r="F3155" s="54">
        <v>56500000</v>
      </c>
      <c r="G3155" s="55"/>
      <c r="H3155" s="55"/>
      <c r="I3155" s="55"/>
    </row>
    <row r="3156" spans="1:9" s="56" customFormat="1" ht="13.2" hidden="1">
      <c r="A3156" s="57" t="s">
        <v>185</v>
      </c>
      <c r="B3156" s="57" t="s">
        <v>3881</v>
      </c>
      <c r="C3156" s="46"/>
      <c r="D3156" s="46"/>
      <c r="E3156" s="46" t="s">
        <v>128</v>
      </c>
      <c r="F3156" s="54">
        <v>56500000</v>
      </c>
      <c r="G3156" s="55"/>
      <c r="H3156" s="55"/>
      <c r="I3156" s="55"/>
    </row>
    <row r="3157" spans="1:9" s="56" customFormat="1" ht="13.2" hidden="1">
      <c r="A3157" s="57" t="s">
        <v>185</v>
      </c>
      <c r="B3157" s="57" t="s">
        <v>3881</v>
      </c>
      <c r="C3157" s="57" t="s">
        <v>3733</v>
      </c>
      <c r="D3157" s="46"/>
      <c r="E3157" s="49" t="s">
        <v>1801</v>
      </c>
      <c r="F3157" s="54">
        <v>56500000</v>
      </c>
      <c r="G3157" s="55"/>
      <c r="H3157" s="55"/>
      <c r="I3157" s="55"/>
    </row>
    <row r="3158" spans="1:9" ht="26.4" hidden="1">
      <c r="A3158" s="48" t="s">
        <v>185</v>
      </c>
      <c r="B3158" s="48" t="s">
        <v>3881</v>
      </c>
      <c r="C3158" s="48" t="s">
        <v>3733</v>
      </c>
      <c r="D3158" s="48" t="s">
        <v>3744</v>
      </c>
      <c r="E3158" s="45" t="s">
        <v>1802</v>
      </c>
      <c r="F3158" s="47">
        <v>56500000</v>
      </c>
      <c r="G3158" s="41"/>
      <c r="H3158" s="41"/>
      <c r="I3158" s="41"/>
    </row>
    <row r="3159" spans="1:9" s="56" customFormat="1" ht="13.2">
      <c r="A3159" s="53"/>
      <c r="B3159" s="53"/>
      <c r="C3159" s="53"/>
      <c r="D3159" s="53"/>
      <c r="E3159" s="52" t="s">
        <v>2</v>
      </c>
      <c r="F3159" s="54">
        <v>573375723000</v>
      </c>
      <c r="G3159" s="55"/>
      <c r="H3159" s="55"/>
      <c r="I3159" s="55"/>
    </row>
  </sheetData>
  <autoFilter ref="A6:B3159">
    <filterColumn colId="1">
      <filters>
        <filter val="2.06.01"/>
      </filters>
    </filterColumn>
  </autoFilter>
  <mergeCells count="2">
    <mergeCell ref="A4:D4"/>
    <mergeCell ref="A5:D5"/>
  </mergeCells>
  <pageMargins left="0.16597222222222222" right="0.16597222222222222" top="0.23541666666666666" bottom="0.23541666666666666" header="0" footer="0"/>
  <pageSetup paperSize="14" fitToWidth="0" fitToHeight="0"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sheetPr>
    <tabColor rgb="FFFFFF00"/>
    <pageSetUpPr fitToPage="1"/>
  </sheetPr>
  <dimension ref="A1:F1176"/>
  <sheetViews>
    <sheetView view="pageBreakPreview" zoomScale="85" zoomScaleSheetLayoutView="85" workbookViewId="0">
      <selection activeCell="D23" sqref="D2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1" t="s">
        <v>5085</v>
      </c>
    </row>
    <row r="2" spans="1:6" s="145" customFormat="1" ht="12.75" customHeight="1"/>
    <row r="3" spans="1:6">
      <c r="A3" s="214" t="s">
        <v>3903</v>
      </c>
      <c r="B3" s="146" t="s">
        <v>3904</v>
      </c>
      <c r="C3" s="147" t="s">
        <v>3908</v>
      </c>
      <c r="D3" s="146" t="s">
        <v>5084</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75</v>
      </c>
      <c r="C6" s="154">
        <f>SUM(C8)</f>
        <v>36675733000</v>
      </c>
      <c r="D6" s="155"/>
      <c r="E6" s="155"/>
      <c r="F6" s="155"/>
    </row>
    <row r="7" spans="1:6" s="156" customFormat="1">
      <c r="A7" s="157"/>
      <c r="B7" s="153"/>
      <c r="C7" s="154"/>
      <c r="D7" s="155"/>
      <c r="E7" s="281"/>
      <c r="F7" s="281"/>
    </row>
    <row r="8" spans="1:6" s="152" customFormat="1">
      <c r="A8" s="207" t="s">
        <v>8798</v>
      </c>
      <c r="B8" s="149" t="s">
        <v>35</v>
      </c>
      <c r="C8" s="150">
        <f>SUM(C9,C1173)</f>
        <v>36675733000</v>
      </c>
      <c r="D8" s="158"/>
    </row>
    <row r="9" spans="1:6" s="152" customFormat="1">
      <c r="A9" s="294" t="s">
        <v>8799</v>
      </c>
      <c r="B9" s="149" t="s">
        <v>39</v>
      </c>
      <c r="C9" s="150">
        <f>SUM(C10,C17)</f>
        <v>36375733000</v>
      </c>
      <c r="D9" s="158"/>
    </row>
    <row r="10" spans="1:6" s="152" customFormat="1" ht="27.6">
      <c r="A10" s="304">
        <v>1</v>
      </c>
      <c r="B10" s="149" t="s">
        <v>1809</v>
      </c>
      <c r="C10" s="150">
        <f>SUM(C11:C15)</f>
        <v>325000000</v>
      </c>
      <c r="D10" s="158"/>
    </row>
    <row r="11" spans="1:6" s="181" customFormat="1">
      <c r="A11" s="270">
        <v>2</v>
      </c>
      <c r="B11" s="159" t="s">
        <v>3928</v>
      </c>
      <c r="C11" s="179">
        <v>50000000</v>
      </c>
      <c r="D11" s="162" t="s">
        <v>3929</v>
      </c>
    </row>
    <row r="12" spans="1:6" s="181" customFormat="1" ht="27.6">
      <c r="A12" s="270">
        <v>2</v>
      </c>
      <c r="B12" s="159" t="s">
        <v>3963</v>
      </c>
      <c r="C12" s="182">
        <v>50000000</v>
      </c>
      <c r="D12" s="163" t="s">
        <v>3929</v>
      </c>
    </row>
    <row r="13" spans="1:6" s="181" customFormat="1">
      <c r="A13" s="270">
        <v>3</v>
      </c>
      <c r="B13" s="159" t="s">
        <v>3964</v>
      </c>
      <c r="C13" s="179">
        <v>150000000</v>
      </c>
      <c r="D13" s="162" t="s">
        <v>3929</v>
      </c>
    </row>
    <row r="14" spans="1:6" s="181" customFormat="1">
      <c r="A14" s="270">
        <v>4</v>
      </c>
      <c r="B14" s="159" t="s">
        <v>3943</v>
      </c>
      <c r="C14" s="182">
        <v>25000000</v>
      </c>
      <c r="D14" s="163" t="s">
        <v>3929</v>
      </c>
    </row>
    <row r="15" spans="1:6" s="183" customFormat="1">
      <c r="A15" s="270">
        <v>5</v>
      </c>
      <c r="B15" s="159" t="s">
        <v>3941</v>
      </c>
      <c r="C15" s="182">
        <v>50000000</v>
      </c>
      <c r="D15" s="162" t="s">
        <v>3929</v>
      </c>
    </row>
    <row r="16" spans="1:6" s="178" customFormat="1">
      <c r="A16" s="297"/>
      <c r="B16" s="184"/>
      <c r="C16" s="185"/>
      <c r="D16" s="264"/>
    </row>
    <row r="17" spans="1:5" s="152" customFormat="1">
      <c r="A17" s="296"/>
      <c r="B17" s="149" t="s">
        <v>1825</v>
      </c>
      <c r="C17" s="150">
        <f>SUM(C18)</f>
        <v>36050733000</v>
      </c>
      <c r="D17" s="158"/>
    </row>
    <row r="18" spans="1:5" s="152" customFormat="1">
      <c r="A18" s="294" t="s">
        <v>8805</v>
      </c>
      <c r="B18" s="149" t="s">
        <v>1825</v>
      </c>
      <c r="C18" s="150">
        <f>SUM(C19,C214,C1139,C1153,C1170)</f>
        <v>36050733000</v>
      </c>
      <c r="D18" s="190" t="s">
        <v>1827</v>
      </c>
      <c r="E18" s="195"/>
    </row>
    <row r="19" spans="1:5" s="181" customFormat="1">
      <c r="A19" s="208"/>
      <c r="B19" s="196" t="s">
        <v>3978</v>
      </c>
      <c r="C19" s="197">
        <f>SUM(C20:C212)</f>
        <v>21816233000</v>
      </c>
      <c r="D19" s="208"/>
    </row>
    <row r="20" spans="1:5" s="181" customFormat="1">
      <c r="A20" s="270">
        <v>1</v>
      </c>
      <c r="B20" s="159" t="s">
        <v>3979</v>
      </c>
      <c r="C20" s="179">
        <v>10400000</v>
      </c>
      <c r="D20" s="162" t="s">
        <v>3929</v>
      </c>
    </row>
    <row r="21" spans="1:5" s="181" customFormat="1">
      <c r="A21" s="270">
        <f t="shared" ref="A21:A84" si="0">A20+1</f>
        <v>2</v>
      </c>
      <c r="B21" s="159" t="s">
        <v>3980</v>
      </c>
      <c r="C21" s="179">
        <v>11700000</v>
      </c>
      <c r="D21" s="162" t="s">
        <v>3929</v>
      </c>
    </row>
    <row r="22" spans="1:5" s="183" customFormat="1">
      <c r="A22" s="270">
        <f t="shared" si="0"/>
        <v>3</v>
      </c>
      <c r="B22" s="159" t="s">
        <v>3981</v>
      </c>
      <c r="C22" s="182">
        <v>15700000</v>
      </c>
      <c r="D22" s="163" t="s">
        <v>3929</v>
      </c>
    </row>
    <row r="23" spans="1:5" s="183" customFormat="1">
      <c r="A23" s="270">
        <f t="shared" si="0"/>
        <v>4</v>
      </c>
      <c r="B23" s="159" t="s">
        <v>3982</v>
      </c>
      <c r="C23" s="182">
        <v>35200000</v>
      </c>
      <c r="D23" s="163" t="s">
        <v>3929</v>
      </c>
    </row>
    <row r="24" spans="1:5" s="181" customFormat="1">
      <c r="A24" s="270">
        <f t="shared" si="0"/>
        <v>5</v>
      </c>
      <c r="B24" s="159" t="s">
        <v>3983</v>
      </c>
      <c r="C24" s="179">
        <v>43300000</v>
      </c>
      <c r="D24" s="162" t="s">
        <v>3929</v>
      </c>
    </row>
    <row r="25" spans="1:5" s="181" customFormat="1">
      <c r="A25" s="270">
        <f t="shared" si="0"/>
        <v>6</v>
      </c>
      <c r="B25" s="159" t="s">
        <v>3984</v>
      </c>
      <c r="C25" s="179">
        <v>10300000</v>
      </c>
      <c r="D25" s="162" t="s">
        <v>3929</v>
      </c>
    </row>
    <row r="26" spans="1:5" s="181" customFormat="1">
      <c r="A26" s="270">
        <f t="shared" si="0"/>
        <v>7</v>
      </c>
      <c r="B26" s="159" t="s">
        <v>3985</v>
      </c>
      <c r="C26" s="179">
        <v>11200000</v>
      </c>
      <c r="D26" s="162" t="s">
        <v>3929</v>
      </c>
    </row>
    <row r="27" spans="1:5" s="181" customFormat="1">
      <c r="A27" s="270">
        <f t="shared" si="0"/>
        <v>8</v>
      </c>
      <c r="B27" s="159" t="s">
        <v>3986</v>
      </c>
      <c r="C27" s="179">
        <v>8300000</v>
      </c>
      <c r="D27" s="162" t="s">
        <v>3929</v>
      </c>
    </row>
    <row r="28" spans="1:5" s="181" customFormat="1">
      <c r="A28" s="270">
        <f t="shared" si="0"/>
        <v>9</v>
      </c>
      <c r="B28" s="159" t="s">
        <v>3987</v>
      </c>
      <c r="C28" s="179">
        <v>10200000</v>
      </c>
      <c r="D28" s="162" t="s">
        <v>3929</v>
      </c>
    </row>
    <row r="29" spans="1:5" s="181" customFormat="1">
      <c r="A29" s="270">
        <f t="shared" si="0"/>
        <v>10</v>
      </c>
      <c r="B29" s="159" t="s">
        <v>3988</v>
      </c>
      <c r="C29" s="179">
        <v>70800000</v>
      </c>
      <c r="D29" s="162" t="s">
        <v>3929</v>
      </c>
    </row>
    <row r="30" spans="1:5" s="181" customFormat="1">
      <c r="A30" s="270">
        <f t="shared" si="0"/>
        <v>11</v>
      </c>
      <c r="B30" s="159" t="s">
        <v>3989</v>
      </c>
      <c r="C30" s="179">
        <v>27500000</v>
      </c>
      <c r="D30" s="162" t="s">
        <v>3929</v>
      </c>
    </row>
    <row r="31" spans="1:5" s="181" customFormat="1">
      <c r="A31" s="270">
        <f t="shared" si="0"/>
        <v>12</v>
      </c>
      <c r="B31" s="159" t="s">
        <v>3990</v>
      </c>
      <c r="C31" s="179">
        <v>8000000</v>
      </c>
      <c r="D31" s="162" t="s">
        <v>3929</v>
      </c>
    </row>
    <row r="32" spans="1:5" s="181" customFormat="1">
      <c r="A32" s="270">
        <f t="shared" si="0"/>
        <v>13</v>
      </c>
      <c r="B32" s="159" t="s">
        <v>3991</v>
      </c>
      <c r="C32" s="182">
        <v>17600000</v>
      </c>
      <c r="D32" s="163" t="s">
        <v>3929</v>
      </c>
    </row>
    <row r="33" spans="1:5" s="181" customFormat="1">
      <c r="A33" s="270">
        <f t="shared" si="0"/>
        <v>14</v>
      </c>
      <c r="B33" s="159" t="s">
        <v>3992</v>
      </c>
      <c r="C33" s="179">
        <v>32200000</v>
      </c>
      <c r="D33" s="162" t="s">
        <v>3929</v>
      </c>
    </row>
    <row r="34" spans="1:5" s="181" customFormat="1">
      <c r="A34" s="270">
        <f t="shared" si="0"/>
        <v>15</v>
      </c>
      <c r="B34" s="159" t="s">
        <v>3993</v>
      </c>
      <c r="C34" s="179">
        <v>31400000</v>
      </c>
      <c r="D34" s="162" t="s">
        <v>3929</v>
      </c>
    </row>
    <row r="35" spans="1:5" s="181" customFormat="1">
      <c r="A35" s="270">
        <f t="shared" si="0"/>
        <v>16</v>
      </c>
      <c r="B35" s="159" t="s">
        <v>3994</v>
      </c>
      <c r="C35" s="179">
        <v>28500000</v>
      </c>
      <c r="D35" s="162" t="s">
        <v>3929</v>
      </c>
    </row>
    <row r="36" spans="1:5" s="181" customFormat="1">
      <c r="A36" s="270">
        <f t="shared" si="0"/>
        <v>17</v>
      </c>
      <c r="B36" s="159" t="s">
        <v>3995</v>
      </c>
      <c r="C36" s="179">
        <v>24300000</v>
      </c>
      <c r="D36" s="162" t="s">
        <v>3929</v>
      </c>
      <c r="E36" s="181">
        <v>0</v>
      </c>
    </row>
    <row r="37" spans="1:5" s="181" customFormat="1">
      <c r="A37" s="270">
        <f t="shared" si="0"/>
        <v>18</v>
      </c>
      <c r="B37" s="159" t="s">
        <v>3996</v>
      </c>
      <c r="C37" s="179">
        <v>23600000</v>
      </c>
      <c r="D37" s="162" t="s">
        <v>3929</v>
      </c>
    </row>
    <row r="38" spans="1:5" s="181" customFormat="1">
      <c r="A38" s="270">
        <f t="shared" si="0"/>
        <v>19</v>
      </c>
      <c r="B38" s="159" t="s">
        <v>3997</v>
      </c>
      <c r="C38" s="179">
        <v>18600000</v>
      </c>
      <c r="D38" s="162" t="s">
        <v>3929</v>
      </c>
    </row>
    <row r="39" spans="1:5" s="181" customFormat="1">
      <c r="A39" s="270">
        <f t="shared" si="0"/>
        <v>20</v>
      </c>
      <c r="B39" s="159" t="s">
        <v>3998</v>
      </c>
      <c r="C39" s="179">
        <v>21300000</v>
      </c>
      <c r="D39" s="162" t="s">
        <v>3929</v>
      </c>
    </row>
    <row r="40" spans="1:5" s="181" customFormat="1">
      <c r="A40" s="270">
        <f t="shared" si="0"/>
        <v>21</v>
      </c>
      <c r="B40" s="159" t="s">
        <v>3999</v>
      </c>
      <c r="C40" s="179">
        <v>4700000</v>
      </c>
      <c r="D40" s="162" t="s">
        <v>3929</v>
      </c>
    </row>
    <row r="41" spans="1:5" s="181" customFormat="1">
      <c r="A41" s="270">
        <f t="shared" si="0"/>
        <v>22</v>
      </c>
      <c r="B41" s="159" t="s">
        <v>4000</v>
      </c>
      <c r="C41" s="179">
        <v>21000000</v>
      </c>
      <c r="D41" s="162" t="s">
        <v>3929</v>
      </c>
    </row>
    <row r="42" spans="1:5" s="181" customFormat="1">
      <c r="A42" s="270">
        <f t="shared" si="0"/>
        <v>23</v>
      </c>
      <c r="B42" s="159" t="s">
        <v>4001</v>
      </c>
      <c r="C42" s="179">
        <v>20500000</v>
      </c>
      <c r="D42" s="162" t="s">
        <v>3929</v>
      </c>
    </row>
    <row r="43" spans="1:5" s="181" customFormat="1">
      <c r="A43" s="270">
        <f t="shared" si="0"/>
        <v>24</v>
      </c>
      <c r="B43" s="159" t="s">
        <v>4002</v>
      </c>
      <c r="C43" s="179">
        <v>8100000</v>
      </c>
      <c r="D43" s="162" t="s">
        <v>3929</v>
      </c>
    </row>
    <row r="44" spans="1:5" s="181" customFormat="1">
      <c r="A44" s="270">
        <f t="shared" si="0"/>
        <v>25</v>
      </c>
      <c r="B44" s="159" t="s">
        <v>4003</v>
      </c>
      <c r="C44" s="179">
        <v>8100000</v>
      </c>
      <c r="D44" s="162" t="s">
        <v>3929</v>
      </c>
    </row>
    <row r="45" spans="1:5" s="181" customFormat="1">
      <c r="A45" s="270">
        <f t="shared" si="0"/>
        <v>26</v>
      </c>
      <c r="B45" s="159" t="s">
        <v>4004</v>
      </c>
      <c r="C45" s="179">
        <v>4100000</v>
      </c>
      <c r="D45" s="162" t="s">
        <v>3929</v>
      </c>
    </row>
    <row r="46" spans="1:5" s="181" customFormat="1">
      <c r="A46" s="270">
        <f t="shared" si="0"/>
        <v>27</v>
      </c>
      <c r="B46" s="159" t="s">
        <v>4005</v>
      </c>
      <c r="C46" s="179">
        <v>4100000</v>
      </c>
      <c r="D46" s="162" t="s">
        <v>3929</v>
      </c>
    </row>
    <row r="47" spans="1:5" s="181" customFormat="1">
      <c r="A47" s="270">
        <f t="shared" si="0"/>
        <v>28</v>
      </c>
      <c r="B47" s="159" t="s">
        <v>4006</v>
      </c>
      <c r="C47" s="179">
        <v>3300000</v>
      </c>
      <c r="D47" s="162" t="s">
        <v>3929</v>
      </c>
    </row>
    <row r="48" spans="1:5" s="181" customFormat="1">
      <c r="A48" s="270">
        <f t="shared" si="0"/>
        <v>29</v>
      </c>
      <c r="B48" s="159" t="s">
        <v>4007</v>
      </c>
      <c r="C48" s="179">
        <v>2400000</v>
      </c>
      <c r="D48" s="162" t="s">
        <v>3929</v>
      </c>
    </row>
    <row r="49" spans="1:4" s="181" customFormat="1">
      <c r="A49" s="270">
        <f t="shared" si="0"/>
        <v>30</v>
      </c>
      <c r="B49" s="159" t="s">
        <v>4008</v>
      </c>
      <c r="C49" s="179">
        <v>2600000</v>
      </c>
      <c r="D49" s="162" t="s">
        <v>3929</v>
      </c>
    </row>
    <row r="50" spans="1:4" s="181" customFormat="1">
      <c r="A50" s="270">
        <f t="shared" si="0"/>
        <v>31</v>
      </c>
      <c r="B50" s="159" t="s">
        <v>4009</v>
      </c>
      <c r="C50" s="179">
        <v>1800000</v>
      </c>
      <c r="D50" s="162" t="s">
        <v>3929</v>
      </c>
    </row>
    <row r="51" spans="1:4" s="181" customFormat="1">
      <c r="A51" s="270">
        <f t="shared" si="0"/>
        <v>32</v>
      </c>
      <c r="B51" s="159" t="s">
        <v>4010</v>
      </c>
      <c r="C51" s="179">
        <v>49900000</v>
      </c>
      <c r="D51" s="162" t="s">
        <v>3929</v>
      </c>
    </row>
    <row r="52" spans="1:4" s="181" customFormat="1">
      <c r="A52" s="270">
        <f t="shared" si="0"/>
        <v>33</v>
      </c>
      <c r="B52" s="159" t="s">
        <v>4011</v>
      </c>
      <c r="C52" s="179">
        <v>69500000</v>
      </c>
      <c r="D52" s="162" t="s">
        <v>3929</v>
      </c>
    </row>
    <row r="53" spans="1:4" s="181" customFormat="1">
      <c r="A53" s="270">
        <f t="shared" si="0"/>
        <v>34</v>
      </c>
      <c r="B53" s="159" t="s">
        <v>4012</v>
      </c>
      <c r="C53" s="179">
        <v>26500000</v>
      </c>
      <c r="D53" s="162" t="s">
        <v>3929</v>
      </c>
    </row>
    <row r="54" spans="1:4" s="181" customFormat="1">
      <c r="A54" s="270">
        <f t="shared" si="0"/>
        <v>35</v>
      </c>
      <c r="B54" s="159" t="s">
        <v>4013</v>
      </c>
      <c r="C54" s="179">
        <v>11800000</v>
      </c>
      <c r="D54" s="162" t="s">
        <v>3929</v>
      </c>
    </row>
    <row r="55" spans="1:4" s="181" customFormat="1">
      <c r="A55" s="270">
        <f t="shared" si="0"/>
        <v>36</v>
      </c>
      <c r="B55" s="159" t="s">
        <v>4014</v>
      </c>
      <c r="C55" s="179">
        <v>4800000</v>
      </c>
      <c r="D55" s="162" t="s">
        <v>3929</v>
      </c>
    </row>
    <row r="56" spans="1:4" s="181" customFormat="1">
      <c r="A56" s="270">
        <f t="shared" si="0"/>
        <v>37</v>
      </c>
      <c r="B56" s="159" t="s">
        <v>4015</v>
      </c>
      <c r="C56" s="179">
        <v>5900000</v>
      </c>
      <c r="D56" s="162" t="s">
        <v>3929</v>
      </c>
    </row>
    <row r="57" spans="1:4" s="181" customFormat="1">
      <c r="A57" s="270">
        <f t="shared" si="0"/>
        <v>38</v>
      </c>
      <c r="B57" s="159" t="s">
        <v>4016</v>
      </c>
      <c r="C57" s="179">
        <v>8200000</v>
      </c>
      <c r="D57" s="162" t="s">
        <v>3929</v>
      </c>
    </row>
    <row r="58" spans="1:4" s="181" customFormat="1">
      <c r="A58" s="270">
        <f t="shared" si="0"/>
        <v>39</v>
      </c>
      <c r="B58" s="159" t="s">
        <v>4017</v>
      </c>
      <c r="C58" s="179">
        <v>11400000</v>
      </c>
      <c r="D58" s="162" t="s">
        <v>3929</v>
      </c>
    </row>
    <row r="59" spans="1:4" s="181" customFormat="1">
      <c r="A59" s="270">
        <f t="shared" si="0"/>
        <v>40</v>
      </c>
      <c r="B59" s="159" t="s">
        <v>4018</v>
      </c>
      <c r="C59" s="179">
        <v>6400000</v>
      </c>
      <c r="D59" s="162" t="s">
        <v>3929</v>
      </c>
    </row>
    <row r="60" spans="1:4" s="181" customFormat="1">
      <c r="A60" s="270">
        <f t="shared" si="0"/>
        <v>41</v>
      </c>
      <c r="B60" s="159" t="s">
        <v>4019</v>
      </c>
      <c r="C60" s="179">
        <v>7100000</v>
      </c>
      <c r="D60" s="162" t="s">
        <v>3929</v>
      </c>
    </row>
    <row r="61" spans="1:4" s="181" customFormat="1">
      <c r="A61" s="270">
        <f t="shared" si="0"/>
        <v>42</v>
      </c>
      <c r="B61" s="159" t="s">
        <v>4020</v>
      </c>
      <c r="C61" s="179">
        <v>19500000</v>
      </c>
      <c r="D61" s="162" t="s">
        <v>3929</v>
      </c>
    </row>
    <row r="62" spans="1:4" s="181" customFormat="1">
      <c r="A62" s="270">
        <f t="shared" si="0"/>
        <v>43</v>
      </c>
      <c r="B62" s="159" t="s">
        <v>4021</v>
      </c>
      <c r="C62" s="179">
        <v>5900000</v>
      </c>
      <c r="D62" s="162" t="s">
        <v>3929</v>
      </c>
    </row>
    <row r="63" spans="1:4" s="181" customFormat="1">
      <c r="A63" s="270">
        <f t="shared" si="0"/>
        <v>44</v>
      </c>
      <c r="B63" s="159" t="s">
        <v>4022</v>
      </c>
      <c r="C63" s="179">
        <v>10200000</v>
      </c>
      <c r="D63" s="162" t="s">
        <v>3929</v>
      </c>
    </row>
    <row r="64" spans="1:4" s="181" customFormat="1">
      <c r="A64" s="270">
        <f t="shared" si="0"/>
        <v>45</v>
      </c>
      <c r="B64" s="159" t="s">
        <v>4023</v>
      </c>
      <c r="C64" s="179">
        <v>5300000</v>
      </c>
      <c r="D64" s="162" t="s">
        <v>3929</v>
      </c>
    </row>
    <row r="65" spans="1:4" s="181" customFormat="1">
      <c r="A65" s="270">
        <f t="shared" si="0"/>
        <v>46</v>
      </c>
      <c r="B65" s="159" t="s">
        <v>4024</v>
      </c>
      <c r="C65" s="179">
        <v>5100000</v>
      </c>
      <c r="D65" s="162" t="s">
        <v>3929</v>
      </c>
    </row>
    <row r="66" spans="1:4" s="181" customFormat="1">
      <c r="A66" s="270">
        <f t="shared" si="0"/>
        <v>47</v>
      </c>
      <c r="B66" s="159" t="s">
        <v>4025</v>
      </c>
      <c r="C66" s="179">
        <v>11900000</v>
      </c>
      <c r="D66" s="162" t="s">
        <v>3929</v>
      </c>
    </row>
    <row r="67" spans="1:4" s="181" customFormat="1">
      <c r="A67" s="270">
        <f t="shared" si="0"/>
        <v>48</v>
      </c>
      <c r="B67" s="159" t="s">
        <v>4026</v>
      </c>
      <c r="C67" s="179">
        <v>22600000</v>
      </c>
      <c r="D67" s="162" t="s">
        <v>3929</v>
      </c>
    </row>
    <row r="68" spans="1:4" s="181" customFormat="1">
      <c r="A68" s="270">
        <f t="shared" si="0"/>
        <v>49</v>
      </c>
      <c r="B68" s="159" t="s">
        <v>4027</v>
      </c>
      <c r="C68" s="179">
        <v>10700000</v>
      </c>
      <c r="D68" s="162" t="s">
        <v>3929</v>
      </c>
    </row>
    <row r="69" spans="1:4" s="181" customFormat="1">
      <c r="A69" s="270">
        <f t="shared" si="0"/>
        <v>50</v>
      </c>
      <c r="B69" s="159" t="s">
        <v>4028</v>
      </c>
      <c r="C69" s="179">
        <v>9600000</v>
      </c>
      <c r="D69" s="162" t="s">
        <v>3929</v>
      </c>
    </row>
    <row r="70" spans="1:4" s="181" customFormat="1">
      <c r="A70" s="270">
        <f t="shared" si="0"/>
        <v>51</v>
      </c>
      <c r="B70" s="159" t="s">
        <v>4029</v>
      </c>
      <c r="C70" s="179">
        <v>6000000</v>
      </c>
      <c r="D70" s="162" t="s">
        <v>3929</v>
      </c>
    </row>
    <row r="71" spans="1:4" s="181" customFormat="1">
      <c r="A71" s="270">
        <f t="shared" si="0"/>
        <v>52</v>
      </c>
      <c r="B71" s="159" t="s">
        <v>4030</v>
      </c>
      <c r="C71" s="179">
        <v>6900000</v>
      </c>
      <c r="D71" s="162" t="s">
        <v>3929</v>
      </c>
    </row>
    <row r="72" spans="1:4" s="181" customFormat="1">
      <c r="A72" s="270">
        <f t="shared" si="0"/>
        <v>53</v>
      </c>
      <c r="B72" s="159" t="s">
        <v>4031</v>
      </c>
      <c r="C72" s="179">
        <v>129200000</v>
      </c>
      <c r="D72" s="162" t="s">
        <v>3929</v>
      </c>
    </row>
    <row r="73" spans="1:4" s="181" customFormat="1">
      <c r="A73" s="270">
        <f t="shared" si="0"/>
        <v>54</v>
      </c>
      <c r="B73" s="159" t="s">
        <v>4032</v>
      </c>
      <c r="C73" s="179">
        <v>3000000</v>
      </c>
      <c r="D73" s="162" t="s">
        <v>3929</v>
      </c>
    </row>
    <row r="74" spans="1:4" s="181" customFormat="1">
      <c r="A74" s="270">
        <f t="shared" si="0"/>
        <v>55</v>
      </c>
      <c r="B74" s="159" t="s">
        <v>4033</v>
      </c>
      <c r="C74" s="179">
        <v>2300000</v>
      </c>
      <c r="D74" s="162" t="s">
        <v>3929</v>
      </c>
    </row>
    <row r="75" spans="1:4" s="181" customFormat="1">
      <c r="A75" s="270">
        <f t="shared" si="0"/>
        <v>56</v>
      </c>
      <c r="B75" s="159" t="s">
        <v>4034</v>
      </c>
      <c r="C75" s="179">
        <v>7500000</v>
      </c>
      <c r="D75" s="162" t="s">
        <v>3929</v>
      </c>
    </row>
    <row r="76" spans="1:4" s="181" customFormat="1">
      <c r="A76" s="270">
        <f t="shared" si="0"/>
        <v>57</v>
      </c>
      <c r="B76" s="159" t="s">
        <v>4035</v>
      </c>
      <c r="C76" s="179">
        <v>23500000</v>
      </c>
      <c r="D76" s="162" t="s">
        <v>3929</v>
      </c>
    </row>
    <row r="77" spans="1:4" s="181" customFormat="1">
      <c r="A77" s="270">
        <f t="shared" si="0"/>
        <v>58</v>
      </c>
      <c r="B77" s="159" t="s">
        <v>4036</v>
      </c>
      <c r="C77" s="179">
        <v>30400000</v>
      </c>
      <c r="D77" s="162" t="s">
        <v>3929</v>
      </c>
    </row>
    <row r="78" spans="1:4" s="181" customFormat="1">
      <c r="A78" s="270">
        <f t="shared" si="0"/>
        <v>59</v>
      </c>
      <c r="B78" s="159" t="s">
        <v>4037</v>
      </c>
      <c r="C78" s="179">
        <v>9400000</v>
      </c>
      <c r="D78" s="162" t="s">
        <v>3929</v>
      </c>
    </row>
    <row r="79" spans="1:4" s="181" customFormat="1">
      <c r="A79" s="270">
        <f t="shared" si="0"/>
        <v>60</v>
      </c>
      <c r="B79" s="159" t="s">
        <v>4038</v>
      </c>
      <c r="C79" s="179">
        <v>18900000</v>
      </c>
      <c r="D79" s="162" t="s">
        <v>3929</v>
      </c>
    </row>
    <row r="80" spans="1:4" s="181" customFormat="1">
      <c r="A80" s="270">
        <f t="shared" si="0"/>
        <v>61</v>
      </c>
      <c r="B80" s="159" t="s">
        <v>4039</v>
      </c>
      <c r="C80" s="179">
        <v>14800000</v>
      </c>
      <c r="D80" s="162" t="s">
        <v>3929</v>
      </c>
    </row>
    <row r="81" spans="1:4" s="181" customFormat="1">
      <c r="A81" s="270">
        <f t="shared" si="0"/>
        <v>62</v>
      </c>
      <c r="B81" s="159" t="s">
        <v>4040</v>
      </c>
      <c r="C81" s="179">
        <v>28100000</v>
      </c>
      <c r="D81" s="162" t="s">
        <v>3929</v>
      </c>
    </row>
    <row r="82" spans="1:4" s="181" customFormat="1">
      <c r="A82" s="270">
        <f t="shared" si="0"/>
        <v>63</v>
      </c>
      <c r="B82" s="159" t="s">
        <v>4041</v>
      </c>
      <c r="C82" s="179">
        <v>18400000</v>
      </c>
      <c r="D82" s="162" t="s">
        <v>3929</v>
      </c>
    </row>
    <row r="83" spans="1:4" s="181" customFormat="1">
      <c r="A83" s="270">
        <f t="shared" si="0"/>
        <v>64</v>
      </c>
      <c r="B83" s="159" t="s">
        <v>4042</v>
      </c>
      <c r="C83" s="179">
        <v>21100000</v>
      </c>
      <c r="D83" s="162" t="s">
        <v>3929</v>
      </c>
    </row>
    <row r="84" spans="1:4" s="181" customFormat="1">
      <c r="A84" s="270">
        <f t="shared" si="0"/>
        <v>65</v>
      </c>
      <c r="B84" s="159" t="s">
        <v>4043</v>
      </c>
      <c r="C84" s="179">
        <v>12900000</v>
      </c>
      <c r="D84" s="162" t="s">
        <v>3929</v>
      </c>
    </row>
    <row r="85" spans="1:4" s="181" customFormat="1">
      <c r="A85" s="270">
        <f t="shared" ref="A85:A148" si="1">A84+1</f>
        <v>66</v>
      </c>
      <c r="B85" s="159" t="s">
        <v>4044</v>
      </c>
      <c r="C85" s="179">
        <v>10700000</v>
      </c>
      <c r="D85" s="162" t="s">
        <v>3929</v>
      </c>
    </row>
    <row r="86" spans="1:4" s="181" customFormat="1">
      <c r="A86" s="270">
        <f t="shared" si="1"/>
        <v>67</v>
      </c>
      <c r="B86" s="159" t="s">
        <v>4045</v>
      </c>
      <c r="C86" s="179">
        <v>8300000</v>
      </c>
      <c r="D86" s="162" t="s">
        <v>3929</v>
      </c>
    </row>
    <row r="87" spans="1:4" s="181" customFormat="1">
      <c r="A87" s="270">
        <f t="shared" si="1"/>
        <v>68</v>
      </c>
      <c r="B87" s="159" t="s">
        <v>4046</v>
      </c>
      <c r="C87" s="179">
        <v>29200000</v>
      </c>
      <c r="D87" s="162" t="s">
        <v>3929</v>
      </c>
    </row>
    <row r="88" spans="1:4" s="181" customFormat="1">
      <c r="A88" s="270">
        <f t="shared" si="1"/>
        <v>69</v>
      </c>
      <c r="B88" s="159" t="s">
        <v>4047</v>
      </c>
      <c r="C88" s="179">
        <v>14600000</v>
      </c>
      <c r="D88" s="162" t="s">
        <v>3929</v>
      </c>
    </row>
    <row r="89" spans="1:4" s="181" customFormat="1">
      <c r="A89" s="270">
        <f t="shared" si="1"/>
        <v>70</v>
      </c>
      <c r="B89" s="159" t="s">
        <v>4048</v>
      </c>
      <c r="C89" s="179">
        <v>7800000</v>
      </c>
      <c r="D89" s="162" t="s">
        <v>3929</v>
      </c>
    </row>
    <row r="90" spans="1:4" s="181" customFormat="1">
      <c r="A90" s="270">
        <f t="shared" si="1"/>
        <v>71</v>
      </c>
      <c r="B90" s="159" t="s">
        <v>4049</v>
      </c>
      <c r="C90" s="179">
        <v>5400000</v>
      </c>
      <c r="D90" s="162" t="s">
        <v>3929</v>
      </c>
    </row>
    <row r="91" spans="1:4" s="181" customFormat="1">
      <c r="A91" s="270">
        <f t="shared" si="1"/>
        <v>72</v>
      </c>
      <c r="B91" s="159" t="s">
        <v>4050</v>
      </c>
      <c r="C91" s="179">
        <v>6000000</v>
      </c>
      <c r="D91" s="162" t="s">
        <v>3929</v>
      </c>
    </row>
    <row r="92" spans="1:4" s="181" customFormat="1">
      <c r="A92" s="270">
        <f t="shared" si="1"/>
        <v>73</v>
      </c>
      <c r="B92" s="159" t="s">
        <v>4051</v>
      </c>
      <c r="C92" s="179">
        <v>7100000</v>
      </c>
      <c r="D92" s="162" t="s">
        <v>3929</v>
      </c>
    </row>
    <row r="93" spans="1:4" s="181" customFormat="1">
      <c r="A93" s="270">
        <f t="shared" si="1"/>
        <v>74</v>
      </c>
      <c r="B93" s="159" t="s">
        <v>4052</v>
      </c>
      <c r="C93" s="179">
        <v>4600000</v>
      </c>
      <c r="D93" s="162" t="s">
        <v>3929</v>
      </c>
    </row>
    <row r="94" spans="1:4" s="181" customFormat="1">
      <c r="A94" s="270">
        <f t="shared" si="1"/>
        <v>75</v>
      </c>
      <c r="B94" s="159" t="s">
        <v>4053</v>
      </c>
      <c r="C94" s="179">
        <v>19200000</v>
      </c>
      <c r="D94" s="162" t="s">
        <v>3929</v>
      </c>
    </row>
    <row r="95" spans="1:4" s="181" customFormat="1">
      <c r="A95" s="270">
        <f t="shared" si="1"/>
        <v>76</v>
      </c>
      <c r="B95" s="159" t="s">
        <v>4054</v>
      </c>
      <c r="C95" s="179">
        <v>7700000</v>
      </c>
      <c r="D95" s="162" t="s">
        <v>3929</v>
      </c>
    </row>
    <row r="96" spans="1:4" s="181" customFormat="1">
      <c r="A96" s="270">
        <f t="shared" si="1"/>
        <v>77</v>
      </c>
      <c r="B96" s="159" t="s">
        <v>4055</v>
      </c>
      <c r="C96" s="179">
        <v>4000000</v>
      </c>
      <c r="D96" s="162" t="s">
        <v>3929</v>
      </c>
    </row>
    <row r="97" spans="1:4" s="181" customFormat="1">
      <c r="A97" s="270">
        <f t="shared" si="1"/>
        <v>78</v>
      </c>
      <c r="B97" s="159" t="s">
        <v>4056</v>
      </c>
      <c r="C97" s="179">
        <v>5100000</v>
      </c>
      <c r="D97" s="162" t="s">
        <v>3929</v>
      </c>
    </row>
    <row r="98" spans="1:4" s="181" customFormat="1">
      <c r="A98" s="270">
        <f t="shared" si="1"/>
        <v>79</v>
      </c>
      <c r="B98" s="159" t="s">
        <v>4057</v>
      </c>
      <c r="C98" s="179">
        <v>9400000</v>
      </c>
      <c r="D98" s="162" t="s">
        <v>3929</v>
      </c>
    </row>
    <row r="99" spans="1:4" s="181" customFormat="1">
      <c r="A99" s="270">
        <f t="shared" si="1"/>
        <v>80</v>
      </c>
      <c r="B99" s="159" t="s">
        <v>4058</v>
      </c>
      <c r="C99" s="179">
        <v>15600000</v>
      </c>
      <c r="D99" s="162" t="s">
        <v>3929</v>
      </c>
    </row>
    <row r="100" spans="1:4" s="181" customFormat="1">
      <c r="A100" s="270">
        <f t="shared" si="1"/>
        <v>81</v>
      </c>
      <c r="B100" s="159" t="s">
        <v>4059</v>
      </c>
      <c r="C100" s="179">
        <v>8700000</v>
      </c>
      <c r="D100" s="162" t="s">
        <v>3929</v>
      </c>
    </row>
    <row r="101" spans="1:4" s="181" customFormat="1">
      <c r="A101" s="270">
        <f t="shared" si="1"/>
        <v>82</v>
      </c>
      <c r="B101" s="159" t="s">
        <v>4060</v>
      </c>
      <c r="C101" s="179">
        <v>13800000</v>
      </c>
      <c r="D101" s="162" t="s">
        <v>3929</v>
      </c>
    </row>
    <row r="102" spans="1:4" s="181" customFormat="1">
      <c r="A102" s="270">
        <f t="shared" si="1"/>
        <v>83</v>
      </c>
      <c r="B102" s="159" t="s">
        <v>4061</v>
      </c>
      <c r="C102" s="179">
        <v>7800000</v>
      </c>
      <c r="D102" s="162" t="s">
        <v>3929</v>
      </c>
    </row>
    <row r="103" spans="1:4" s="181" customFormat="1">
      <c r="A103" s="270">
        <f t="shared" si="1"/>
        <v>84</v>
      </c>
      <c r="B103" s="159" t="s">
        <v>4062</v>
      </c>
      <c r="C103" s="179">
        <v>12700000</v>
      </c>
      <c r="D103" s="162" t="s">
        <v>3929</v>
      </c>
    </row>
    <row r="104" spans="1:4" s="181" customFormat="1">
      <c r="A104" s="270">
        <f t="shared" si="1"/>
        <v>85</v>
      </c>
      <c r="B104" s="159" t="s">
        <v>4063</v>
      </c>
      <c r="C104" s="179">
        <v>30900000</v>
      </c>
      <c r="D104" s="162" t="s">
        <v>3929</v>
      </c>
    </row>
    <row r="105" spans="1:4" s="181" customFormat="1">
      <c r="A105" s="270">
        <f t="shared" si="1"/>
        <v>86</v>
      </c>
      <c r="B105" s="159" t="s">
        <v>4064</v>
      </c>
      <c r="C105" s="179">
        <v>5200000</v>
      </c>
      <c r="D105" s="162" t="s">
        <v>3929</v>
      </c>
    </row>
    <row r="106" spans="1:4" s="181" customFormat="1">
      <c r="A106" s="270">
        <f t="shared" si="1"/>
        <v>87</v>
      </c>
      <c r="B106" s="159" t="s">
        <v>4065</v>
      </c>
      <c r="C106" s="179">
        <v>10000000</v>
      </c>
      <c r="D106" s="162" t="s">
        <v>3929</v>
      </c>
    </row>
    <row r="107" spans="1:4" s="181" customFormat="1">
      <c r="A107" s="270">
        <f t="shared" si="1"/>
        <v>88</v>
      </c>
      <c r="B107" s="159" t="s">
        <v>4066</v>
      </c>
      <c r="C107" s="179">
        <v>9700000</v>
      </c>
      <c r="D107" s="162" t="s">
        <v>3929</v>
      </c>
    </row>
    <row r="108" spans="1:4" s="181" customFormat="1">
      <c r="A108" s="270">
        <f t="shared" si="1"/>
        <v>89</v>
      </c>
      <c r="B108" s="159" t="s">
        <v>4067</v>
      </c>
      <c r="C108" s="179">
        <v>36900000</v>
      </c>
      <c r="D108" s="162" t="s">
        <v>3929</v>
      </c>
    </row>
    <row r="109" spans="1:4" s="181" customFormat="1">
      <c r="A109" s="270">
        <f t="shared" si="1"/>
        <v>90</v>
      </c>
      <c r="B109" s="159" t="s">
        <v>4068</v>
      </c>
      <c r="C109" s="179">
        <v>38500000</v>
      </c>
      <c r="D109" s="162" t="s">
        <v>3929</v>
      </c>
    </row>
    <row r="110" spans="1:4" s="181" customFormat="1">
      <c r="A110" s="270">
        <f t="shared" si="1"/>
        <v>91</v>
      </c>
      <c r="B110" s="159" t="s">
        <v>4069</v>
      </c>
      <c r="C110" s="179">
        <v>25400000</v>
      </c>
      <c r="D110" s="162" t="s">
        <v>3929</v>
      </c>
    </row>
    <row r="111" spans="1:4" s="181" customFormat="1">
      <c r="A111" s="270">
        <f t="shared" si="1"/>
        <v>92</v>
      </c>
      <c r="B111" s="159" t="s">
        <v>4070</v>
      </c>
      <c r="C111" s="179">
        <v>9900000</v>
      </c>
      <c r="D111" s="162" t="s">
        <v>3929</v>
      </c>
    </row>
    <row r="112" spans="1:4" s="181" customFormat="1">
      <c r="A112" s="270">
        <f t="shared" si="1"/>
        <v>93</v>
      </c>
      <c r="B112" s="159" t="s">
        <v>4071</v>
      </c>
      <c r="C112" s="179">
        <v>10900000</v>
      </c>
      <c r="D112" s="162" t="s">
        <v>3929</v>
      </c>
    </row>
    <row r="113" spans="1:4" s="181" customFormat="1">
      <c r="A113" s="270">
        <f t="shared" si="1"/>
        <v>94</v>
      </c>
      <c r="B113" s="159" t="s">
        <v>4072</v>
      </c>
      <c r="C113" s="179">
        <v>14800000</v>
      </c>
      <c r="D113" s="162" t="s">
        <v>3929</v>
      </c>
    </row>
    <row r="114" spans="1:4" s="181" customFormat="1">
      <c r="A114" s="270">
        <f t="shared" si="1"/>
        <v>95</v>
      </c>
      <c r="B114" s="159" t="s">
        <v>4073</v>
      </c>
      <c r="C114" s="179">
        <v>5400000</v>
      </c>
      <c r="D114" s="162" t="s">
        <v>3929</v>
      </c>
    </row>
    <row r="115" spans="1:4" s="181" customFormat="1">
      <c r="A115" s="270">
        <f t="shared" si="1"/>
        <v>96</v>
      </c>
      <c r="B115" s="159" t="s">
        <v>4074</v>
      </c>
      <c r="C115" s="179">
        <v>40897500</v>
      </c>
      <c r="D115" s="162" t="s">
        <v>3929</v>
      </c>
    </row>
    <row r="116" spans="1:4" s="181" customFormat="1">
      <c r="A116" s="270">
        <f t="shared" si="1"/>
        <v>97</v>
      </c>
      <c r="B116" s="159" t="s">
        <v>4075</v>
      </c>
      <c r="C116" s="179">
        <v>29520000</v>
      </c>
      <c r="D116" s="162" t="s">
        <v>3929</v>
      </c>
    </row>
    <row r="117" spans="1:4" s="181" customFormat="1">
      <c r="A117" s="270">
        <f t="shared" si="1"/>
        <v>98</v>
      </c>
      <c r="B117" s="159" t="s">
        <v>4076</v>
      </c>
      <c r="C117" s="179">
        <v>15990000</v>
      </c>
      <c r="D117" s="162" t="s">
        <v>3929</v>
      </c>
    </row>
    <row r="118" spans="1:4" s="181" customFormat="1">
      <c r="A118" s="270">
        <f t="shared" si="1"/>
        <v>99</v>
      </c>
      <c r="B118" s="159" t="s">
        <v>4077</v>
      </c>
      <c r="C118" s="179">
        <v>15375000</v>
      </c>
      <c r="D118" s="162" t="s">
        <v>3929</v>
      </c>
    </row>
    <row r="119" spans="1:4" s="181" customFormat="1">
      <c r="A119" s="270">
        <f t="shared" si="1"/>
        <v>100</v>
      </c>
      <c r="B119" s="159" t="s">
        <v>4078</v>
      </c>
      <c r="C119" s="179">
        <v>73800000</v>
      </c>
      <c r="D119" s="162" t="s">
        <v>3929</v>
      </c>
    </row>
    <row r="120" spans="1:4" s="181" customFormat="1">
      <c r="A120" s="270">
        <f t="shared" si="1"/>
        <v>101</v>
      </c>
      <c r="B120" s="159" t="s">
        <v>4079</v>
      </c>
      <c r="C120" s="179">
        <v>23062500</v>
      </c>
      <c r="D120" s="162" t="s">
        <v>3929</v>
      </c>
    </row>
    <row r="121" spans="1:4" s="181" customFormat="1">
      <c r="A121" s="270">
        <f t="shared" si="1"/>
        <v>102</v>
      </c>
      <c r="B121" s="159" t="s">
        <v>4080</v>
      </c>
      <c r="C121" s="179">
        <v>16605000</v>
      </c>
      <c r="D121" s="162" t="s">
        <v>3929</v>
      </c>
    </row>
    <row r="122" spans="1:4" s="181" customFormat="1">
      <c r="A122" s="270">
        <f t="shared" si="1"/>
        <v>103</v>
      </c>
      <c r="B122" s="159" t="s">
        <v>4081</v>
      </c>
      <c r="C122" s="179">
        <v>40897500</v>
      </c>
      <c r="D122" s="162" t="s">
        <v>3929</v>
      </c>
    </row>
    <row r="123" spans="1:4" s="181" customFormat="1">
      <c r="A123" s="270">
        <f t="shared" si="1"/>
        <v>104</v>
      </c>
      <c r="B123" s="159" t="s">
        <v>4082</v>
      </c>
      <c r="C123" s="179">
        <v>11377500</v>
      </c>
      <c r="D123" s="162" t="s">
        <v>3929</v>
      </c>
    </row>
    <row r="124" spans="1:4" s="181" customFormat="1">
      <c r="A124" s="270">
        <f t="shared" si="1"/>
        <v>105</v>
      </c>
      <c r="B124" s="159" t="s">
        <v>4083</v>
      </c>
      <c r="C124" s="179">
        <v>88252500</v>
      </c>
      <c r="D124" s="162" t="s">
        <v>3929</v>
      </c>
    </row>
    <row r="125" spans="1:4" s="183" customFormat="1">
      <c r="A125" s="270">
        <f t="shared" si="1"/>
        <v>106</v>
      </c>
      <c r="B125" s="159" t="s">
        <v>4084</v>
      </c>
      <c r="C125" s="182">
        <v>77490000</v>
      </c>
      <c r="D125" s="163" t="s">
        <v>3929</v>
      </c>
    </row>
    <row r="126" spans="1:4" s="181" customFormat="1">
      <c r="A126" s="270">
        <f t="shared" si="1"/>
        <v>107</v>
      </c>
      <c r="B126" s="159" t="s">
        <v>4085</v>
      </c>
      <c r="C126" s="179">
        <v>20295000</v>
      </c>
      <c r="D126" s="162" t="s">
        <v>3929</v>
      </c>
    </row>
    <row r="127" spans="1:4" s="181" customFormat="1">
      <c r="A127" s="270">
        <f t="shared" si="1"/>
        <v>108</v>
      </c>
      <c r="B127" s="159" t="s">
        <v>4086</v>
      </c>
      <c r="C127" s="179">
        <v>98092500</v>
      </c>
      <c r="D127" s="162" t="s">
        <v>3929</v>
      </c>
    </row>
    <row r="128" spans="1:4" s="181" customFormat="1">
      <c r="A128" s="270">
        <f t="shared" si="1"/>
        <v>109</v>
      </c>
      <c r="B128" s="159" t="s">
        <v>4087</v>
      </c>
      <c r="C128" s="179">
        <v>78720000</v>
      </c>
      <c r="D128" s="162" t="s">
        <v>3929</v>
      </c>
    </row>
    <row r="129" spans="1:4" s="181" customFormat="1">
      <c r="A129" s="270">
        <f t="shared" si="1"/>
        <v>110</v>
      </c>
      <c r="B129" s="159" t="s">
        <v>4088</v>
      </c>
      <c r="C129" s="179">
        <v>14452500</v>
      </c>
      <c r="D129" s="162" t="s">
        <v>3929</v>
      </c>
    </row>
    <row r="130" spans="1:4" s="183" customFormat="1">
      <c r="A130" s="270">
        <f t="shared" si="1"/>
        <v>111</v>
      </c>
      <c r="B130" s="159" t="s">
        <v>4089</v>
      </c>
      <c r="C130" s="179">
        <v>4612500</v>
      </c>
      <c r="D130" s="163" t="s">
        <v>3929</v>
      </c>
    </row>
    <row r="131" spans="1:4" s="183" customFormat="1">
      <c r="A131" s="270">
        <f t="shared" si="1"/>
        <v>112</v>
      </c>
      <c r="B131" s="159" t="s">
        <v>4090</v>
      </c>
      <c r="C131" s="179">
        <v>69495000</v>
      </c>
      <c r="D131" s="163" t="s">
        <v>3929</v>
      </c>
    </row>
    <row r="132" spans="1:4" s="183" customFormat="1">
      <c r="A132" s="270">
        <f t="shared" si="1"/>
        <v>113</v>
      </c>
      <c r="B132" s="159" t="s">
        <v>4091</v>
      </c>
      <c r="C132" s="179">
        <v>21832500</v>
      </c>
      <c r="D132" s="163" t="s">
        <v>3929</v>
      </c>
    </row>
    <row r="133" spans="1:4" s="181" customFormat="1">
      <c r="A133" s="270">
        <f t="shared" si="1"/>
        <v>114</v>
      </c>
      <c r="B133" s="159" t="s">
        <v>4092</v>
      </c>
      <c r="C133" s="179">
        <v>79027500</v>
      </c>
      <c r="D133" s="162" t="s">
        <v>3929</v>
      </c>
    </row>
    <row r="134" spans="1:4" s="181" customFormat="1">
      <c r="A134" s="270">
        <f t="shared" si="1"/>
        <v>115</v>
      </c>
      <c r="B134" s="282" t="s">
        <v>4093</v>
      </c>
      <c r="C134" s="283">
        <v>26752500</v>
      </c>
      <c r="D134" s="162" t="s">
        <v>3929</v>
      </c>
    </row>
    <row r="135" spans="1:4" s="183" customFormat="1">
      <c r="A135" s="270">
        <f t="shared" si="1"/>
        <v>116</v>
      </c>
      <c r="B135" s="159" t="s">
        <v>4094</v>
      </c>
      <c r="C135" s="179">
        <v>31057500</v>
      </c>
      <c r="D135" s="163" t="s">
        <v>3929</v>
      </c>
    </row>
    <row r="136" spans="1:4" s="181" customFormat="1">
      <c r="A136" s="270">
        <f t="shared" si="1"/>
        <v>117</v>
      </c>
      <c r="B136" s="159" t="s">
        <v>4095</v>
      </c>
      <c r="C136" s="179">
        <v>100245000</v>
      </c>
      <c r="D136" s="162" t="s">
        <v>3929</v>
      </c>
    </row>
    <row r="137" spans="1:4" s="181" customFormat="1">
      <c r="A137" s="270">
        <f t="shared" si="1"/>
        <v>118</v>
      </c>
      <c r="B137" s="159" t="s">
        <v>4096</v>
      </c>
      <c r="C137" s="179">
        <v>113467500</v>
      </c>
      <c r="D137" s="162" t="s">
        <v>3929</v>
      </c>
    </row>
    <row r="138" spans="1:4" s="183" customFormat="1">
      <c r="A138" s="270">
        <f t="shared" si="1"/>
        <v>119</v>
      </c>
      <c r="B138" s="159" t="s">
        <v>4097</v>
      </c>
      <c r="C138" s="179">
        <v>23677500</v>
      </c>
      <c r="D138" s="163" t="s">
        <v>3929</v>
      </c>
    </row>
    <row r="139" spans="1:4" s="183" customFormat="1">
      <c r="A139" s="270">
        <f t="shared" si="1"/>
        <v>120</v>
      </c>
      <c r="B139" s="159" t="s">
        <v>4098</v>
      </c>
      <c r="C139" s="179">
        <v>168202500</v>
      </c>
      <c r="D139" s="163" t="s">
        <v>3929</v>
      </c>
    </row>
    <row r="140" spans="1:4" s="181" customFormat="1">
      <c r="A140" s="270">
        <f t="shared" si="1"/>
        <v>121</v>
      </c>
      <c r="B140" s="159" t="s">
        <v>4099</v>
      </c>
      <c r="C140" s="179">
        <v>130995000</v>
      </c>
      <c r="D140" s="162" t="s">
        <v>3929</v>
      </c>
    </row>
    <row r="141" spans="1:4" s="183" customFormat="1">
      <c r="A141" s="270">
        <f t="shared" si="1"/>
        <v>122</v>
      </c>
      <c r="B141" s="159" t="s">
        <v>4100</v>
      </c>
      <c r="C141" s="179">
        <v>69495000</v>
      </c>
      <c r="D141" s="163" t="s">
        <v>3929</v>
      </c>
    </row>
    <row r="142" spans="1:4" s="183" customFormat="1">
      <c r="A142" s="270">
        <f t="shared" si="1"/>
        <v>123</v>
      </c>
      <c r="B142" s="159" t="s">
        <v>4101</v>
      </c>
      <c r="C142" s="179">
        <v>6150000</v>
      </c>
      <c r="D142" s="163" t="s">
        <v>3929</v>
      </c>
    </row>
    <row r="143" spans="1:4" s="181" customFormat="1">
      <c r="A143" s="270">
        <f t="shared" si="1"/>
        <v>124</v>
      </c>
      <c r="B143" s="159" t="s">
        <v>4102</v>
      </c>
      <c r="C143" s="179">
        <v>5535000</v>
      </c>
      <c r="D143" s="162" t="s">
        <v>3929</v>
      </c>
    </row>
    <row r="144" spans="1:4" s="181" customFormat="1">
      <c r="A144" s="270">
        <f t="shared" si="1"/>
        <v>125</v>
      </c>
      <c r="B144" s="159" t="s">
        <v>4103</v>
      </c>
      <c r="C144" s="179">
        <v>1845000</v>
      </c>
      <c r="D144" s="162" t="s">
        <v>3929</v>
      </c>
    </row>
    <row r="145" spans="1:4" s="181" customFormat="1">
      <c r="A145" s="270">
        <f t="shared" si="1"/>
        <v>126</v>
      </c>
      <c r="B145" s="159" t="s">
        <v>4104</v>
      </c>
      <c r="C145" s="179">
        <v>15067500</v>
      </c>
      <c r="D145" s="162" t="s">
        <v>3929</v>
      </c>
    </row>
    <row r="146" spans="1:4" s="181" customFormat="1">
      <c r="A146" s="270">
        <f t="shared" si="1"/>
        <v>127</v>
      </c>
      <c r="B146" s="159" t="s">
        <v>4105</v>
      </c>
      <c r="C146" s="179">
        <v>4612500</v>
      </c>
      <c r="D146" s="162" t="s">
        <v>3929</v>
      </c>
    </row>
    <row r="147" spans="1:4" s="183" customFormat="1">
      <c r="A147" s="270">
        <f t="shared" si="1"/>
        <v>128</v>
      </c>
      <c r="B147" s="159" t="s">
        <v>4106</v>
      </c>
      <c r="C147" s="179">
        <v>8302500</v>
      </c>
      <c r="D147" s="163" t="s">
        <v>3929</v>
      </c>
    </row>
    <row r="148" spans="1:4" s="181" customFormat="1">
      <c r="A148" s="270">
        <f t="shared" si="1"/>
        <v>129</v>
      </c>
      <c r="B148" s="159" t="s">
        <v>4107</v>
      </c>
      <c r="C148" s="179">
        <v>112545000</v>
      </c>
      <c r="D148" s="162" t="s">
        <v>3929</v>
      </c>
    </row>
    <row r="149" spans="1:4" s="181" customFormat="1">
      <c r="A149" s="270">
        <f t="shared" ref="A149:A212" si="2">A148+1</f>
        <v>130</v>
      </c>
      <c r="B149" s="159" t="s">
        <v>4108</v>
      </c>
      <c r="C149" s="179">
        <v>99322500</v>
      </c>
      <c r="D149" s="162" t="s">
        <v>3929</v>
      </c>
    </row>
    <row r="150" spans="1:4" s="181" customFormat="1">
      <c r="A150" s="270">
        <f t="shared" si="2"/>
        <v>131</v>
      </c>
      <c r="B150" s="159" t="s">
        <v>4109</v>
      </c>
      <c r="C150" s="179">
        <v>314880000</v>
      </c>
      <c r="D150" s="162" t="s">
        <v>3929</v>
      </c>
    </row>
    <row r="151" spans="1:4" s="181" customFormat="1">
      <c r="A151" s="270">
        <f t="shared" si="2"/>
        <v>132</v>
      </c>
      <c r="B151" s="159" t="s">
        <v>4110</v>
      </c>
      <c r="C151" s="179">
        <v>233700000</v>
      </c>
      <c r="D151" s="162" t="s">
        <v>3929</v>
      </c>
    </row>
    <row r="152" spans="1:4" s="181" customFormat="1">
      <c r="A152" s="270">
        <f t="shared" si="2"/>
        <v>133</v>
      </c>
      <c r="B152" s="159" t="s">
        <v>4111</v>
      </c>
      <c r="C152" s="179">
        <v>273982500</v>
      </c>
      <c r="D152" s="162" t="s">
        <v>3929</v>
      </c>
    </row>
    <row r="153" spans="1:4" s="181" customFormat="1">
      <c r="A153" s="270">
        <f t="shared" si="2"/>
        <v>134</v>
      </c>
      <c r="B153" s="159" t="s">
        <v>4112</v>
      </c>
      <c r="C153" s="179">
        <v>43050000</v>
      </c>
      <c r="D153" s="162" t="s">
        <v>3929</v>
      </c>
    </row>
    <row r="154" spans="1:4" s="181" customFormat="1">
      <c r="A154" s="270">
        <f t="shared" si="2"/>
        <v>135</v>
      </c>
      <c r="B154" s="159" t="s">
        <v>4113</v>
      </c>
      <c r="C154" s="179">
        <v>13222500</v>
      </c>
      <c r="D154" s="162" t="s">
        <v>3929</v>
      </c>
    </row>
    <row r="155" spans="1:4" s="181" customFormat="1">
      <c r="A155" s="270">
        <f t="shared" si="2"/>
        <v>136</v>
      </c>
      <c r="B155" s="159" t="s">
        <v>4114</v>
      </c>
      <c r="C155" s="179">
        <v>83947500</v>
      </c>
      <c r="D155" s="162" t="s">
        <v>3929</v>
      </c>
    </row>
    <row r="156" spans="1:4" s="181" customFormat="1">
      <c r="A156" s="270">
        <f t="shared" si="2"/>
        <v>137</v>
      </c>
      <c r="B156" s="159" t="s">
        <v>4115</v>
      </c>
      <c r="C156" s="179">
        <v>61807500</v>
      </c>
      <c r="D156" s="162" t="s">
        <v>3929</v>
      </c>
    </row>
    <row r="157" spans="1:4" s="181" customFormat="1">
      <c r="A157" s="270">
        <f t="shared" si="2"/>
        <v>138</v>
      </c>
      <c r="B157" s="159" t="s">
        <v>4116</v>
      </c>
      <c r="C157" s="179">
        <v>31057500</v>
      </c>
      <c r="D157" s="162" t="s">
        <v>3929</v>
      </c>
    </row>
    <row r="158" spans="1:4" s="181" customFormat="1">
      <c r="A158" s="270">
        <f t="shared" si="2"/>
        <v>139</v>
      </c>
      <c r="B158" s="159" t="s">
        <v>4117</v>
      </c>
      <c r="C158" s="179">
        <v>51352500</v>
      </c>
      <c r="D158" s="162" t="s">
        <v>3929</v>
      </c>
    </row>
    <row r="159" spans="1:4" s="181" customFormat="1">
      <c r="A159" s="270">
        <f t="shared" si="2"/>
        <v>140</v>
      </c>
      <c r="B159" s="159" t="s">
        <v>4118</v>
      </c>
      <c r="C159" s="179">
        <v>36285000</v>
      </c>
      <c r="D159" s="162" t="s">
        <v>3929</v>
      </c>
    </row>
    <row r="160" spans="1:4" s="183" customFormat="1">
      <c r="A160" s="270">
        <f t="shared" si="2"/>
        <v>141</v>
      </c>
      <c r="B160" s="159" t="s">
        <v>4119</v>
      </c>
      <c r="C160" s="179">
        <v>39975000</v>
      </c>
      <c r="D160" s="163" t="s">
        <v>3929</v>
      </c>
    </row>
    <row r="161" spans="1:4" s="181" customFormat="1">
      <c r="A161" s="270">
        <f t="shared" si="2"/>
        <v>142</v>
      </c>
      <c r="B161" s="159" t="s">
        <v>4120</v>
      </c>
      <c r="C161" s="179">
        <v>4612500</v>
      </c>
      <c r="D161" s="162" t="s">
        <v>3929</v>
      </c>
    </row>
    <row r="162" spans="1:4" s="181" customFormat="1">
      <c r="A162" s="270">
        <f t="shared" si="2"/>
        <v>143</v>
      </c>
      <c r="B162" s="159" t="s">
        <v>4121</v>
      </c>
      <c r="C162" s="179">
        <v>27675000</v>
      </c>
      <c r="D162" s="162" t="s">
        <v>3929</v>
      </c>
    </row>
    <row r="163" spans="1:4" s="181" customFormat="1">
      <c r="A163" s="270">
        <f t="shared" si="2"/>
        <v>144</v>
      </c>
      <c r="B163" s="159" t="s">
        <v>4122</v>
      </c>
      <c r="C163" s="179">
        <v>40590000</v>
      </c>
      <c r="D163" s="162" t="s">
        <v>3929</v>
      </c>
    </row>
    <row r="164" spans="1:4" s="181" customFormat="1">
      <c r="A164" s="270">
        <f t="shared" si="2"/>
        <v>145</v>
      </c>
      <c r="B164" s="159" t="s">
        <v>4123</v>
      </c>
      <c r="C164" s="179">
        <v>40282500</v>
      </c>
      <c r="D164" s="162" t="s">
        <v>3929</v>
      </c>
    </row>
    <row r="165" spans="1:4" s="181" customFormat="1">
      <c r="A165" s="270">
        <f t="shared" si="2"/>
        <v>146</v>
      </c>
      <c r="B165" s="159" t="s">
        <v>4124</v>
      </c>
      <c r="C165" s="179">
        <v>96555000</v>
      </c>
      <c r="D165" s="162" t="s">
        <v>3929</v>
      </c>
    </row>
    <row r="166" spans="1:4" s="181" customFormat="1">
      <c r="A166" s="270">
        <f t="shared" si="2"/>
        <v>147</v>
      </c>
      <c r="B166" s="159" t="s">
        <v>4125</v>
      </c>
      <c r="C166" s="179">
        <v>78105000</v>
      </c>
      <c r="D166" s="162" t="s">
        <v>3929</v>
      </c>
    </row>
    <row r="167" spans="1:4" s="181" customFormat="1">
      <c r="A167" s="270">
        <f t="shared" si="2"/>
        <v>148</v>
      </c>
      <c r="B167" s="159" t="s">
        <v>4126</v>
      </c>
      <c r="C167" s="179">
        <v>19372500</v>
      </c>
      <c r="D167" s="162" t="s">
        <v>3929</v>
      </c>
    </row>
    <row r="168" spans="1:4" s="181" customFormat="1">
      <c r="A168" s="270">
        <f t="shared" si="2"/>
        <v>149</v>
      </c>
      <c r="B168" s="159" t="s">
        <v>4127</v>
      </c>
      <c r="C168" s="179">
        <v>54427500</v>
      </c>
      <c r="D168" s="162" t="s">
        <v>3929</v>
      </c>
    </row>
    <row r="169" spans="1:4" s="181" customFormat="1">
      <c r="A169" s="270">
        <f t="shared" si="2"/>
        <v>150</v>
      </c>
      <c r="B169" s="159" t="s">
        <v>4128</v>
      </c>
      <c r="C169" s="179">
        <v>24907500</v>
      </c>
      <c r="D169" s="162" t="s">
        <v>3929</v>
      </c>
    </row>
    <row r="170" spans="1:4" s="181" customFormat="1">
      <c r="A170" s="270">
        <f t="shared" si="2"/>
        <v>151</v>
      </c>
      <c r="B170" s="159" t="s">
        <v>4129</v>
      </c>
      <c r="C170" s="179">
        <v>41205000</v>
      </c>
      <c r="D170" s="162" t="s">
        <v>3929</v>
      </c>
    </row>
    <row r="171" spans="1:4" s="181" customFormat="1">
      <c r="A171" s="270">
        <f t="shared" si="2"/>
        <v>152</v>
      </c>
      <c r="B171" s="159" t="s">
        <v>4130</v>
      </c>
      <c r="C171" s="179">
        <v>15375000</v>
      </c>
      <c r="D171" s="162" t="s">
        <v>3929</v>
      </c>
    </row>
    <row r="172" spans="1:4" s="181" customFormat="1">
      <c r="A172" s="270">
        <f t="shared" si="2"/>
        <v>153</v>
      </c>
      <c r="B172" s="159" t="s">
        <v>4131</v>
      </c>
      <c r="C172" s="179">
        <v>34830000</v>
      </c>
      <c r="D172" s="162" t="s">
        <v>3929</v>
      </c>
    </row>
    <row r="173" spans="1:4" s="183" customFormat="1">
      <c r="A173" s="270">
        <f t="shared" si="2"/>
        <v>154</v>
      </c>
      <c r="B173" s="159" t="s">
        <v>4132</v>
      </c>
      <c r="C173" s="182">
        <v>41796000</v>
      </c>
      <c r="D173" s="163" t="s">
        <v>3929</v>
      </c>
    </row>
    <row r="174" spans="1:4" s="183" customFormat="1">
      <c r="A174" s="270">
        <f t="shared" si="2"/>
        <v>155</v>
      </c>
      <c r="B174" s="159" t="s">
        <v>4133</v>
      </c>
      <c r="C174" s="182">
        <v>1168740000</v>
      </c>
      <c r="D174" s="163" t="s">
        <v>3929</v>
      </c>
    </row>
    <row r="175" spans="1:4" s="183" customFormat="1">
      <c r="A175" s="270">
        <f t="shared" si="2"/>
        <v>156</v>
      </c>
      <c r="B175" s="159" t="s">
        <v>4134</v>
      </c>
      <c r="C175" s="182">
        <v>45666000</v>
      </c>
      <c r="D175" s="163" t="s">
        <v>3929</v>
      </c>
    </row>
    <row r="176" spans="1:4" s="181" customFormat="1">
      <c r="A176" s="270">
        <f t="shared" si="2"/>
        <v>157</v>
      </c>
      <c r="B176" s="159" t="s">
        <v>4135</v>
      </c>
      <c r="C176" s="179">
        <v>109908000</v>
      </c>
      <c r="D176" s="162" t="s">
        <v>3929</v>
      </c>
    </row>
    <row r="177" spans="1:4" s="181" customFormat="1">
      <c r="A177" s="270">
        <f t="shared" si="2"/>
        <v>158</v>
      </c>
      <c r="B177" s="159" t="s">
        <v>4136</v>
      </c>
      <c r="C177" s="179">
        <v>0</v>
      </c>
      <c r="D177" s="162" t="s">
        <v>3929</v>
      </c>
    </row>
    <row r="178" spans="1:4" s="181" customFormat="1">
      <c r="A178" s="270">
        <f t="shared" si="2"/>
        <v>159</v>
      </c>
      <c r="B178" s="159" t="s">
        <v>4137</v>
      </c>
      <c r="C178" s="179">
        <v>1157904000</v>
      </c>
      <c r="D178" s="162" t="s">
        <v>3929</v>
      </c>
    </row>
    <row r="179" spans="1:4" s="181" customFormat="1">
      <c r="A179" s="270">
        <f t="shared" si="2"/>
        <v>160</v>
      </c>
      <c r="B179" s="159" t="s">
        <v>4138</v>
      </c>
      <c r="C179" s="179">
        <v>445824000</v>
      </c>
      <c r="D179" s="162" t="s">
        <v>3929</v>
      </c>
    </row>
    <row r="180" spans="1:4" s="181" customFormat="1">
      <c r="A180" s="270">
        <f t="shared" si="2"/>
        <v>161</v>
      </c>
      <c r="B180" s="159" t="s">
        <v>4139</v>
      </c>
      <c r="C180" s="179">
        <v>75852000</v>
      </c>
      <c r="D180" s="162" t="s">
        <v>3929</v>
      </c>
    </row>
    <row r="181" spans="1:4" s="181" customFormat="1">
      <c r="A181" s="270">
        <f t="shared" si="2"/>
        <v>162</v>
      </c>
      <c r="B181" s="159" t="s">
        <v>4140</v>
      </c>
      <c r="C181" s="179">
        <v>80496000</v>
      </c>
      <c r="D181" s="162" t="s">
        <v>3929</v>
      </c>
    </row>
    <row r="182" spans="1:4" s="183" customFormat="1">
      <c r="A182" s="270">
        <f t="shared" si="2"/>
        <v>163</v>
      </c>
      <c r="B182" s="159" t="s">
        <v>4141</v>
      </c>
      <c r="C182" s="179">
        <v>436800000</v>
      </c>
      <c r="D182" s="163" t="s">
        <v>3929</v>
      </c>
    </row>
    <row r="183" spans="1:4" s="183" customFormat="1">
      <c r="A183" s="270">
        <f t="shared" si="2"/>
        <v>164</v>
      </c>
      <c r="B183" s="159" t="s">
        <v>4142</v>
      </c>
      <c r="C183" s="179">
        <v>94900000</v>
      </c>
      <c r="D183" s="163" t="s">
        <v>3929</v>
      </c>
    </row>
    <row r="184" spans="1:4" s="181" customFormat="1">
      <c r="A184" s="270">
        <f t="shared" si="2"/>
        <v>165</v>
      </c>
      <c r="B184" s="159" t="s">
        <v>4143</v>
      </c>
      <c r="C184" s="179">
        <v>828100000</v>
      </c>
      <c r="D184" s="162" t="s">
        <v>3929</v>
      </c>
    </row>
    <row r="185" spans="1:4" s="181" customFormat="1">
      <c r="A185" s="270">
        <f t="shared" si="2"/>
        <v>166</v>
      </c>
      <c r="B185" s="159" t="s">
        <v>4144</v>
      </c>
      <c r="C185" s="179">
        <v>152100000</v>
      </c>
      <c r="D185" s="162" t="s">
        <v>3929</v>
      </c>
    </row>
    <row r="186" spans="1:4" s="181" customFormat="1">
      <c r="A186" s="270">
        <f t="shared" si="2"/>
        <v>167</v>
      </c>
      <c r="B186" s="159" t="s">
        <v>4145</v>
      </c>
      <c r="C186" s="179">
        <v>58500000</v>
      </c>
      <c r="D186" s="162" t="s">
        <v>3929</v>
      </c>
    </row>
    <row r="187" spans="1:4" s="181" customFormat="1">
      <c r="A187" s="270">
        <f t="shared" si="2"/>
        <v>168</v>
      </c>
      <c r="B187" s="159" t="s">
        <v>4146</v>
      </c>
      <c r="C187" s="179">
        <v>374400000</v>
      </c>
      <c r="D187" s="162" t="s">
        <v>3929</v>
      </c>
    </row>
    <row r="188" spans="1:4" s="183" customFormat="1">
      <c r="A188" s="270">
        <f t="shared" si="2"/>
        <v>169</v>
      </c>
      <c r="B188" s="159" t="s">
        <v>4147</v>
      </c>
      <c r="C188" s="182">
        <v>256100000</v>
      </c>
      <c r="D188" s="163" t="s">
        <v>3929</v>
      </c>
    </row>
    <row r="189" spans="1:4" s="181" customFormat="1">
      <c r="A189" s="270">
        <f t="shared" si="2"/>
        <v>170</v>
      </c>
      <c r="B189" s="159" t="s">
        <v>4148</v>
      </c>
      <c r="C189" s="179">
        <v>123500000</v>
      </c>
      <c r="D189" s="162" t="s">
        <v>3929</v>
      </c>
    </row>
    <row r="190" spans="1:4" s="183" customFormat="1">
      <c r="A190" s="270">
        <f t="shared" si="2"/>
        <v>171</v>
      </c>
      <c r="B190" s="159" t="s">
        <v>4149</v>
      </c>
      <c r="C190" s="182">
        <v>1469000000</v>
      </c>
      <c r="D190" s="163" t="s">
        <v>3929</v>
      </c>
    </row>
    <row r="191" spans="1:4" s="181" customFormat="1">
      <c r="A191" s="270">
        <f t="shared" si="2"/>
        <v>172</v>
      </c>
      <c r="B191" s="162" t="s">
        <v>4150</v>
      </c>
      <c r="C191" s="179">
        <v>105300000</v>
      </c>
      <c r="D191" s="162" t="s">
        <v>3929</v>
      </c>
    </row>
    <row r="192" spans="1:4" s="181" customFormat="1">
      <c r="A192" s="270">
        <f t="shared" si="2"/>
        <v>173</v>
      </c>
      <c r="B192" s="162" t="s">
        <v>4151</v>
      </c>
      <c r="C192" s="179">
        <v>969800000</v>
      </c>
      <c r="D192" s="162" t="s">
        <v>3929</v>
      </c>
    </row>
    <row r="193" spans="1:4" s="183" customFormat="1">
      <c r="A193" s="270">
        <f t="shared" si="2"/>
        <v>174</v>
      </c>
      <c r="B193" s="159" t="s">
        <v>4152</v>
      </c>
      <c r="C193" s="179">
        <v>100100000</v>
      </c>
      <c r="D193" s="163" t="s">
        <v>3929</v>
      </c>
    </row>
    <row r="194" spans="1:4" s="183" customFormat="1">
      <c r="A194" s="270">
        <f t="shared" si="2"/>
        <v>175</v>
      </c>
      <c r="B194" s="159" t="s">
        <v>4153</v>
      </c>
      <c r="C194" s="179">
        <v>928200000</v>
      </c>
      <c r="D194" s="163" t="s">
        <v>3929</v>
      </c>
    </row>
    <row r="195" spans="1:4" s="181" customFormat="1">
      <c r="A195" s="270">
        <f t="shared" si="2"/>
        <v>176</v>
      </c>
      <c r="B195" s="159" t="s">
        <v>4154</v>
      </c>
      <c r="C195" s="179">
        <v>130000000</v>
      </c>
      <c r="D195" s="162" t="s">
        <v>3929</v>
      </c>
    </row>
    <row r="196" spans="1:4" s="183" customFormat="1">
      <c r="A196" s="270">
        <f t="shared" si="2"/>
        <v>177</v>
      </c>
      <c r="B196" s="159" t="s">
        <v>4155</v>
      </c>
      <c r="C196" s="182">
        <v>27300000</v>
      </c>
      <c r="D196" s="163" t="s">
        <v>3929</v>
      </c>
    </row>
    <row r="197" spans="1:4" s="181" customFormat="1">
      <c r="A197" s="270">
        <f t="shared" si="2"/>
        <v>178</v>
      </c>
      <c r="B197" s="162" t="s">
        <v>4156</v>
      </c>
      <c r="C197" s="179">
        <v>677300000</v>
      </c>
      <c r="D197" s="162" t="s">
        <v>3929</v>
      </c>
    </row>
    <row r="198" spans="1:4" s="181" customFormat="1">
      <c r="A198" s="270">
        <f t="shared" si="2"/>
        <v>179</v>
      </c>
      <c r="B198" s="162" t="s">
        <v>4157</v>
      </c>
      <c r="C198" s="179">
        <v>1853800000</v>
      </c>
      <c r="D198" s="162" t="s">
        <v>3929</v>
      </c>
    </row>
    <row r="199" spans="1:4" s="181" customFormat="1">
      <c r="A199" s="270">
        <f t="shared" si="2"/>
        <v>180</v>
      </c>
      <c r="B199" s="159" t="s">
        <v>4158</v>
      </c>
      <c r="C199" s="179">
        <v>149500000</v>
      </c>
      <c r="D199" s="162" t="s">
        <v>3929</v>
      </c>
    </row>
    <row r="200" spans="1:4" s="183" customFormat="1">
      <c r="A200" s="270">
        <f t="shared" si="2"/>
        <v>181</v>
      </c>
      <c r="B200" s="159" t="s">
        <v>4159</v>
      </c>
      <c r="C200" s="182">
        <v>127400000</v>
      </c>
      <c r="D200" s="163" t="s">
        <v>3929</v>
      </c>
    </row>
    <row r="201" spans="1:4" s="183" customFormat="1">
      <c r="A201" s="270">
        <f t="shared" si="2"/>
        <v>182</v>
      </c>
      <c r="B201" s="159" t="s">
        <v>4160</v>
      </c>
      <c r="C201" s="182">
        <v>1779700000</v>
      </c>
      <c r="D201" s="163" t="s">
        <v>3929</v>
      </c>
    </row>
    <row r="202" spans="1:4" s="183" customFormat="1">
      <c r="A202" s="270">
        <f t="shared" si="2"/>
        <v>183</v>
      </c>
      <c r="B202" s="159" t="s">
        <v>4161</v>
      </c>
      <c r="C202" s="182">
        <v>1144000000</v>
      </c>
      <c r="D202" s="163" t="s">
        <v>3929</v>
      </c>
    </row>
    <row r="203" spans="1:4" s="183" customFormat="1">
      <c r="A203" s="270">
        <f t="shared" si="2"/>
        <v>184</v>
      </c>
      <c r="B203" s="159" t="s">
        <v>4162</v>
      </c>
      <c r="C203" s="179">
        <v>444600000</v>
      </c>
      <c r="D203" s="163" t="s">
        <v>3929</v>
      </c>
    </row>
    <row r="204" spans="1:4" s="183" customFormat="1">
      <c r="A204" s="270">
        <f t="shared" si="2"/>
        <v>185</v>
      </c>
      <c r="B204" s="159" t="s">
        <v>4163</v>
      </c>
      <c r="C204" s="182">
        <v>141700000</v>
      </c>
      <c r="D204" s="163" t="s">
        <v>3929</v>
      </c>
    </row>
    <row r="205" spans="1:4" s="181" customFormat="1">
      <c r="A205" s="270">
        <f t="shared" si="2"/>
        <v>186</v>
      </c>
      <c r="B205" s="159" t="s">
        <v>4164</v>
      </c>
      <c r="C205" s="179">
        <v>626600000</v>
      </c>
      <c r="D205" s="162" t="s">
        <v>3929</v>
      </c>
    </row>
    <row r="206" spans="1:4" s="181" customFormat="1">
      <c r="A206" s="270">
        <f t="shared" si="2"/>
        <v>187</v>
      </c>
      <c r="B206" s="159" t="s">
        <v>4165</v>
      </c>
      <c r="C206" s="179">
        <v>227500000</v>
      </c>
      <c r="D206" s="162" t="s">
        <v>3929</v>
      </c>
    </row>
    <row r="207" spans="1:4" s="181" customFormat="1">
      <c r="A207" s="270">
        <f t="shared" si="2"/>
        <v>188</v>
      </c>
      <c r="B207" s="159" t="s">
        <v>4166</v>
      </c>
      <c r="C207" s="179">
        <v>133900000</v>
      </c>
      <c r="D207" s="162" t="s">
        <v>3929</v>
      </c>
    </row>
    <row r="208" spans="1:4" s="183" customFormat="1">
      <c r="A208" s="270">
        <f t="shared" si="2"/>
        <v>189</v>
      </c>
      <c r="B208" s="159" t="s">
        <v>4167</v>
      </c>
      <c r="C208" s="179">
        <v>114400000</v>
      </c>
      <c r="D208" s="163" t="s">
        <v>3929</v>
      </c>
    </row>
    <row r="209" spans="1:4" s="181" customFormat="1">
      <c r="A209" s="270">
        <f t="shared" si="2"/>
        <v>190</v>
      </c>
      <c r="B209" s="159" t="s">
        <v>4168</v>
      </c>
      <c r="C209" s="179">
        <v>213200000</v>
      </c>
      <c r="D209" s="162" t="s">
        <v>3929</v>
      </c>
    </row>
    <row r="210" spans="1:4" s="181" customFormat="1">
      <c r="A210" s="270">
        <f t="shared" si="2"/>
        <v>191</v>
      </c>
      <c r="B210" s="159" t="s">
        <v>4169</v>
      </c>
      <c r="C210" s="179">
        <v>12384000</v>
      </c>
      <c r="D210" s="162" t="s">
        <v>3929</v>
      </c>
    </row>
    <row r="211" spans="1:4" s="181" customFormat="1">
      <c r="A211" s="270">
        <f t="shared" si="2"/>
        <v>192</v>
      </c>
      <c r="B211" s="159" t="s">
        <v>4170</v>
      </c>
      <c r="C211" s="179">
        <v>13158000</v>
      </c>
      <c r="D211" s="162" t="s">
        <v>3929</v>
      </c>
    </row>
    <row r="212" spans="1:4" s="181" customFormat="1">
      <c r="A212" s="270">
        <f t="shared" si="2"/>
        <v>193</v>
      </c>
      <c r="B212" s="159" t="s">
        <v>4171</v>
      </c>
      <c r="C212" s="179">
        <v>7740000</v>
      </c>
      <c r="D212" s="162" t="s">
        <v>3929</v>
      </c>
    </row>
    <row r="213" spans="1:4" s="181" customFormat="1">
      <c r="A213" s="270"/>
      <c r="B213" s="159"/>
      <c r="C213" s="179"/>
      <c r="D213" s="162"/>
    </row>
    <row r="214" spans="1:4" s="286" customFormat="1">
      <c r="A214" s="298" t="s">
        <v>8806</v>
      </c>
      <c r="B214" s="196" t="s">
        <v>4172</v>
      </c>
      <c r="C214" s="284">
        <f>SUM(C215:C1137)</f>
        <v>11076000000</v>
      </c>
      <c r="D214" s="285"/>
    </row>
    <row r="215" spans="1:4" s="181" customFormat="1">
      <c r="A215" s="270">
        <v>1</v>
      </c>
      <c r="B215" s="162" t="s">
        <v>4173</v>
      </c>
      <c r="C215" s="179">
        <v>12000000</v>
      </c>
      <c r="D215" s="162" t="s">
        <v>3929</v>
      </c>
    </row>
    <row r="216" spans="1:4" s="181" customFormat="1">
      <c r="A216" s="270">
        <v>2</v>
      </c>
      <c r="B216" s="162" t="s">
        <v>4174</v>
      </c>
      <c r="C216" s="179">
        <v>12000000</v>
      </c>
      <c r="D216" s="162" t="s">
        <v>3929</v>
      </c>
    </row>
    <row r="217" spans="1:4" s="181" customFormat="1">
      <c r="A217" s="270">
        <v>3</v>
      </c>
      <c r="B217" s="287" t="s">
        <v>4175</v>
      </c>
      <c r="C217" s="179">
        <v>12000000</v>
      </c>
      <c r="D217" s="162" t="s">
        <v>3929</v>
      </c>
    </row>
    <row r="218" spans="1:4" s="181" customFormat="1">
      <c r="A218" s="270">
        <v>4</v>
      </c>
      <c r="B218" s="287" t="s">
        <v>4176</v>
      </c>
      <c r="C218" s="179">
        <v>12000000</v>
      </c>
      <c r="D218" s="162" t="s">
        <v>3929</v>
      </c>
    </row>
    <row r="219" spans="1:4" s="181" customFormat="1">
      <c r="A219" s="270">
        <v>5</v>
      </c>
      <c r="B219" s="287" t="s">
        <v>4177</v>
      </c>
      <c r="C219" s="179">
        <v>12000000</v>
      </c>
      <c r="D219" s="162" t="s">
        <v>3929</v>
      </c>
    </row>
    <row r="220" spans="1:4" s="181" customFormat="1">
      <c r="A220" s="270">
        <v>6</v>
      </c>
      <c r="B220" s="287" t="s">
        <v>4178</v>
      </c>
      <c r="C220" s="179">
        <v>12000000</v>
      </c>
      <c r="D220" s="162" t="s">
        <v>3929</v>
      </c>
    </row>
    <row r="221" spans="1:4" s="181" customFormat="1">
      <c r="A221" s="270">
        <v>7</v>
      </c>
      <c r="B221" s="287" t="s">
        <v>4179</v>
      </c>
      <c r="C221" s="179">
        <v>12000000</v>
      </c>
      <c r="D221" s="162" t="s">
        <v>3929</v>
      </c>
    </row>
    <row r="222" spans="1:4" s="181" customFormat="1">
      <c r="A222" s="270">
        <v>8</v>
      </c>
      <c r="B222" s="287" t="s">
        <v>4180</v>
      </c>
      <c r="C222" s="179">
        <v>12000000</v>
      </c>
      <c r="D222" s="162" t="s">
        <v>3929</v>
      </c>
    </row>
    <row r="223" spans="1:4" s="181" customFormat="1">
      <c r="A223" s="270">
        <v>9</v>
      </c>
      <c r="B223" s="287" t="s">
        <v>4181</v>
      </c>
      <c r="C223" s="179">
        <v>12000000</v>
      </c>
      <c r="D223" s="162" t="s">
        <v>3929</v>
      </c>
    </row>
    <row r="224" spans="1:4" s="181" customFormat="1">
      <c r="A224" s="270">
        <v>10</v>
      </c>
      <c r="B224" s="287" t="s">
        <v>4182</v>
      </c>
      <c r="C224" s="179">
        <v>12000000</v>
      </c>
      <c r="D224" s="162" t="s">
        <v>3929</v>
      </c>
    </row>
    <row r="225" spans="1:4" s="181" customFormat="1">
      <c r="A225" s="270">
        <v>11</v>
      </c>
      <c r="B225" s="287" t="s">
        <v>4183</v>
      </c>
      <c r="C225" s="179">
        <v>12000000</v>
      </c>
      <c r="D225" s="162" t="s">
        <v>3929</v>
      </c>
    </row>
    <row r="226" spans="1:4" s="181" customFormat="1">
      <c r="A226" s="270">
        <v>12</v>
      </c>
      <c r="B226" s="287" t="s">
        <v>4184</v>
      </c>
      <c r="C226" s="179">
        <v>12000000</v>
      </c>
      <c r="D226" s="162" t="s">
        <v>3929</v>
      </c>
    </row>
    <row r="227" spans="1:4" s="181" customFormat="1">
      <c r="A227" s="270">
        <v>13</v>
      </c>
      <c r="B227" s="287" t="s">
        <v>4185</v>
      </c>
      <c r="C227" s="179">
        <v>12000000</v>
      </c>
      <c r="D227" s="162" t="s">
        <v>3929</v>
      </c>
    </row>
    <row r="228" spans="1:4" s="181" customFormat="1">
      <c r="A228" s="270">
        <v>14</v>
      </c>
      <c r="B228" s="287" t="s">
        <v>4186</v>
      </c>
      <c r="C228" s="179">
        <v>12000000</v>
      </c>
      <c r="D228" s="162" t="s">
        <v>3929</v>
      </c>
    </row>
    <row r="229" spans="1:4" s="181" customFormat="1">
      <c r="A229" s="270">
        <v>15</v>
      </c>
      <c r="B229" s="287" t="s">
        <v>4187</v>
      </c>
      <c r="C229" s="179">
        <v>12000000</v>
      </c>
      <c r="D229" s="162" t="s">
        <v>3929</v>
      </c>
    </row>
    <row r="230" spans="1:4" s="181" customFormat="1">
      <c r="A230" s="270">
        <v>16</v>
      </c>
      <c r="B230" s="287" t="s">
        <v>4188</v>
      </c>
      <c r="C230" s="179">
        <v>12000000</v>
      </c>
      <c r="D230" s="162" t="s">
        <v>3929</v>
      </c>
    </row>
    <row r="231" spans="1:4" s="181" customFormat="1">
      <c r="A231" s="270">
        <v>17</v>
      </c>
      <c r="B231" s="287" t="s">
        <v>4189</v>
      </c>
      <c r="C231" s="179">
        <v>12000000</v>
      </c>
      <c r="D231" s="162" t="s">
        <v>3929</v>
      </c>
    </row>
    <row r="232" spans="1:4" s="181" customFormat="1">
      <c r="A232" s="270">
        <v>18</v>
      </c>
      <c r="B232" s="287" t="s">
        <v>4190</v>
      </c>
      <c r="C232" s="179">
        <v>12000000</v>
      </c>
      <c r="D232" s="162" t="s">
        <v>3929</v>
      </c>
    </row>
    <row r="233" spans="1:4" s="181" customFormat="1">
      <c r="A233" s="270">
        <v>19</v>
      </c>
      <c r="B233" s="287" t="s">
        <v>4191</v>
      </c>
      <c r="C233" s="179">
        <v>12000000</v>
      </c>
      <c r="D233" s="162" t="s">
        <v>3929</v>
      </c>
    </row>
    <row r="234" spans="1:4" s="181" customFormat="1">
      <c r="A234" s="270">
        <v>20</v>
      </c>
      <c r="B234" s="287" t="s">
        <v>4192</v>
      </c>
      <c r="C234" s="179">
        <v>12000000</v>
      </c>
      <c r="D234" s="162" t="s">
        <v>3929</v>
      </c>
    </row>
    <row r="235" spans="1:4" s="181" customFormat="1">
      <c r="A235" s="270">
        <v>21</v>
      </c>
      <c r="B235" s="287" t="s">
        <v>4193</v>
      </c>
      <c r="C235" s="179">
        <v>12000000</v>
      </c>
      <c r="D235" s="162" t="s">
        <v>3929</v>
      </c>
    </row>
    <row r="236" spans="1:4" s="181" customFormat="1">
      <c r="A236" s="270">
        <v>22</v>
      </c>
      <c r="B236" s="287" t="s">
        <v>4194</v>
      </c>
      <c r="C236" s="179">
        <v>12000000</v>
      </c>
      <c r="D236" s="162" t="s">
        <v>3929</v>
      </c>
    </row>
    <row r="237" spans="1:4" s="181" customFormat="1">
      <c r="A237" s="270">
        <v>23</v>
      </c>
      <c r="B237" s="287" t="s">
        <v>4195</v>
      </c>
      <c r="C237" s="179">
        <v>12000000</v>
      </c>
      <c r="D237" s="162" t="s">
        <v>3929</v>
      </c>
    </row>
    <row r="238" spans="1:4" s="181" customFormat="1">
      <c r="A238" s="270">
        <v>24</v>
      </c>
      <c r="B238" s="287" t="s">
        <v>4196</v>
      </c>
      <c r="C238" s="179">
        <v>12000000</v>
      </c>
      <c r="D238" s="162" t="s">
        <v>3929</v>
      </c>
    </row>
    <row r="239" spans="1:4" s="181" customFormat="1">
      <c r="A239" s="270">
        <v>25</v>
      </c>
      <c r="B239" s="287" t="s">
        <v>4197</v>
      </c>
      <c r="C239" s="179">
        <v>12000000</v>
      </c>
      <c r="D239" s="162" t="s">
        <v>3929</v>
      </c>
    </row>
    <row r="240" spans="1:4" s="181" customFormat="1">
      <c r="A240" s="270">
        <v>26</v>
      </c>
      <c r="B240" s="287" t="s">
        <v>4198</v>
      </c>
      <c r="C240" s="179">
        <v>12000000</v>
      </c>
      <c r="D240" s="162" t="s">
        <v>3929</v>
      </c>
    </row>
    <row r="241" spans="1:4" s="181" customFormat="1">
      <c r="A241" s="270">
        <v>27</v>
      </c>
      <c r="B241" s="287" t="s">
        <v>4199</v>
      </c>
      <c r="C241" s="179">
        <v>12000000</v>
      </c>
      <c r="D241" s="162" t="s">
        <v>3929</v>
      </c>
    </row>
    <row r="242" spans="1:4" s="181" customFormat="1">
      <c r="A242" s="270">
        <v>28</v>
      </c>
      <c r="B242" s="287" t="s">
        <v>4200</v>
      </c>
      <c r="C242" s="179">
        <v>12000000</v>
      </c>
      <c r="D242" s="162" t="s">
        <v>3929</v>
      </c>
    </row>
    <row r="243" spans="1:4" s="181" customFormat="1">
      <c r="A243" s="270">
        <v>29</v>
      </c>
      <c r="B243" s="287" t="s">
        <v>4201</v>
      </c>
      <c r="C243" s="179">
        <v>12000000</v>
      </c>
      <c r="D243" s="162" t="s">
        <v>3929</v>
      </c>
    </row>
    <row r="244" spans="1:4" s="181" customFormat="1">
      <c r="A244" s="270">
        <v>30</v>
      </c>
      <c r="B244" s="287" t="s">
        <v>4202</v>
      </c>
      <c r="C244" s="179">
        <v>12000000</v>
      </c>
      <c r="D244" s="162" t="s">
        <v>3929</v>
      </c>
    </row>
    <row r="245" spans="1:4" s="181" customFormat="1">
      <c r="A245" s="270">
        <v>31</v>
      </c>
      <c r="B245" s="287" t="s">
        <v>4203</v>
      </c>
      <c r="C245" s="179">
        <v>12000000</v>
      </c>
      <c r="D245" s="162" t="s">
        <v>3929</v>
      </c>
    </row>
    <row r="246" spans="1:4" s="181" customFormat="1">
      <c r="A246" s="270">
        <v>32</v>
      </c>
      <c r="B246" s="287" t="s">
        <v>4204</v>
      </c>
      <c r="C246" s="179">
        <v>12000000</v>
      </c>
      <c r="D246" s="162" t="s">
        <v>3929</v>
      </c>
    </row>
    <row r="247" spans="1:4" s="181" customFormat="1">
      <c r="A247" s="270">
        <v>33</v>
      </c>
      <c r="B247" s="287" t="s">
        <v>4205</v>
      </c>
      <c r="C247" s="179">
        <v>12000000</v>
      </c>
      <c r="D247" s="162" t="s">
        <v>3929</v>
      </c>
    </row>
    <row r="248" spans="1:4" s="181" customFormat="1">
      <c r="A248" s="270">
        <v>34</v>
      </c>
      <c r="B248" s="287" t="s">
        <v>4206</v>
      </c>
      <c r="C248" s="179">
        <v>12000000</v>
      </c>
      <c r="D248" s="162" t="s">
        <v>3929</v>
      </c>
    </row>
    <row r="249" spans="1:4" s="181" customFormat="1">
      <c r="A249" s="270">
        <v>35</v>
      </c>
      <c r="B249" s="287" t="s">
        <v>4207</v>
      </c>
      <c r="C249" s="179">
        <v>12000000</v>
      </c>
      <c r="D249" s="162" t="s">
        <v>3929</v>
      </c>
    </row>
    <row r="250" spans="1:4" s="181" customFormat="1">
      <c r="A250" s="270">
        <v>36</v>
      </c>
      <c r="B250" s="287" t="s">
        <v>4208</v>
      </c>
      <c r="C250" s="179">
        <v>12000000</v>
      </c>
      <c r="D250" s="162" t="s">
        <v>3929</v>
      </c>
    </row>
    <row r="251" spans="1:4" s="181" customFormat="1">
      <c r="A251" s="270">
        <v>37</v>
      </c>
      <c r="B251" s="287" t="s">
        <v>4209</v>
      </c>
      <c r="C251" s="179">
        <v>12000000</v>
      </c>
      <c r="D251" s="162" t="s">
        <v>3929</v>
      </c>
    </row>
    <row r="252" spans="1:4" s="181" customFormat="1">
      <c r="A252" s="270">
        <v>38</v>
      </c>
      <c r="B252" s="287" t="s">
        <v>4210</v>
      </c>
      <c r="C252" s="179">
        <v>12000000</v>
      </c>
      <c r="D252" s="162" t="s">
        <v>3929</v>
      </c>
    </row>
    <row r="253" spans="1:4" s="181" customFormat="1">
      <c r="A253" s="270">
        <v>39</v>
      </c>
      <c r="B253" s="287" t="s">
        <v>4211</v>
      </c>
      <c r="C253" s="179">
        <v>12000000</v>
      </c>
      <c r="D253" s="162" t="s">
        <v>3929</v>
      </c>
    </row>
    <row r="254" spans="1:4" s="181" customFormat="1">
      <c r="A254" s="270">
        <v>40</v>
      </c>
      <c r="B254" s="287" t="s">
        <v>4212</v>
      </c>
      <c r="C254" s="179">
        <v>12000000</v>
      </c>
      <c r="D254" s="162" t="s">
        <v>3929</v>
      </c>
    </row>
    <row r="255" spans="1:4" s="181" customFormat="1">
      <c r="A255" s="270">
        <v>41</v>
      </c>
      <c r="B255" s="287" t="s">
        <v>4213</v>
      </c>
      <c r="C255" s="179">
        <v>12000000</v>
      </c>
      <c r="D255" s="162" t="s">
        <v>3929</v>
      </c>
    </row>
    <row r="256" spans="1:4" s="181" customFormat="1">
      <c r="A256" s="270">
        <v>42</v>
      </c>
      <c r="B256" s="287" t="s">
        <v>4214</v>
      </c>
      <c r="C256" s="179">
        <v>12000000</v>
      </c>
      <c r="D256" s="162" t="s">
        <v>3929</v>
      </c>
    </row>
    <row r="257" spans="1:4" s="181" customFormat="1">
      <c r="A257" s="270">
        <v>43</v>
      </c>
      <c r="B257" s="287" t="s">
        <v>4215</v>
      </c>
      <c r="C257" s="179">
        <v>12000000</v>
      </c>
      <c r="D257" s="162" t="s">
        <v>3929</v>
      </c>
    </row>
    <row r="258" spans="1:4" s="181" customFormat="1">
      <c r="A258" s="270">
        <v>44</v>
      </c>
      <c r="B258" s="287" t="s">
        <v>4216</v>
      </c>
      <c r="C258" s="179">
        <v>12000000</v>
      </c>
      <c r="D258" s="162" t="s">
        <v>3929</v>
      </c>
    </row>
    <row r="259" spans="1:4" s="181" customFormat="1">
      <c r="A259" s="270">
        <v>45</v>
      </c>
      <c r="B259" s="287" t="s">
        <v>4217</v>
      </c>
      <c r="C259" s="179">
        <v>12000000</v>
      </c>
      <c r="D259" s="162" t="s">
        <v>3929</v>
      </c>
    </row>
    <row r="260" spans="1:4" s="181" customFormat="1">
      <c r="A260" s="270">
        <v>46</v>
      </c>
      <c r="B260" s="287" t="s">
        <v>4218</v>
      </c>
      <c r="C260" s="179">
        <v>12000000</v>
      </c>
      <c r="D260" s="162" t="s">
        <v>3929</v>
      </c>
    </row>
    <row r="261" spans="1:4" s="181" customFormat="1">
      <c r="A261" s="270">
        <v>47</v>
      </c>
      <c r="B261" s="287" t="s">
        <v>4219</v>
      </c>
      <c r="C261" s="179">
        <v>12000000</v>
      </c>
      <c r="D261" s="162" t="s">
        <v>3929</v>
      </c>
    </row>
    <row r="262" spans="1:4" s="181" customFormat="1">
      <c r="A262" s="270">
        <v>48</v>
      </c>
      <c r="B262" s="287" t="s">
        <v>4220</v>
      </c>
      <c r="C262" s="179">
        <v>12000000</v>
      </c>
      <c r="D262" s="162" t="s">
        <v>3929</v>
      </c>
    </row>
    <row r="263" spans="1:4" s="181" customFormat="1">
      <c r="A263" s="270">
        <v>49</v>
      </c>
      <c r="B263" s="287" t="s">
        <v>4221</v>
      </c>
      <c r="C263" s="179">
        <v>12000000</v>
      </c>
      <c r="D263" s="162" t="s">
        <v>3929</v>
      </c>
    </row>
    <row r="264" spans="1:4" s="181" customFormat="1">
      <c r="A264" s="270">
        <v>50</v>
      </c>
      <c r="B264" s="287" t="s">
        <v>4222</v>
      </c>
      <c r="C264" s="179">
        <v>12000000</v>
      </c>
      <c r="D264" s="162" t="s">
        <v>3929</v>
      </c>
    </row>
    <row r="265" spans="1:4" s="181" customFormat="1">
      <c r="A265" s="270">
        <v>51</v>
      </c>
      <c r="B265" s="287" t="s">
        <v>4223</v>
      </c>
      <c r="C265" s="179">
        <v>12000000</v>
      </c>
      <c r="D265" s="162" t="s">
        <v>3929</v>
      </c>
    </row>
    <row r="266" spans="1:4" s="181" customFormat="1">
      <c r="A266" s="270">
        <v>52</v>
      </c>
      <c r="B266" s="287" t="s">
        <v>4224</v>
      </c>
      <c r="C266" s="179">
        <v>12000000</v>
      </c>
      <c r="D266" s="162" t="s">
        <v>3929</v>
      </c>
    </row>
    <row r="267" spans="1:4" s="181" customFormat="1">
      <c r="A267" s="270">
        <v>53</v>
      </c>
      <c r="B267" s="287" t="s">
        <v>4225</v>
      </c>
      <c r="C267" s="179">
        <v>12000000</v>
      </c>
      <c r="D267" s="162" t="s">
        <v>3929</v>
      </c>
    </row>
    <row r="268" spans="1:4" s="181" customFormat="1">
      <c r="A268" s="270">
        <v>54</v>
      </c>
      <c r="B268" s="287" t="s">
        <v>4226</v>
      </c>
      <c r="C268" s="179">
        <v>12000000</v>
      </c>
      <c r="D268" s="162" t="s">
        <v>3929</v>
      </c>
    </row>
    <row r="269" spans="1:4" s="181" customFormat="1">
      <c r="A269" s="270">
        <v>55</v>
      </c>
      <c r="B269" s="287" t="s">
        <v>4227</v>
      </c>
      <c r="C269" s="179">
        <v>12000000</v>
      </c>
      <c r="D269" s="162" t="s">
        <v>3929</v>
      </c>
    </row>
    <row r="270" spans="1:4" s="181" customFormat="1">
      <c r="A270" s="270">
        <v>56</v>
      </c>
      <c r="B270" s="287" t="s">
        <v>4228</v>
      </c>
      <c r="C270" s="179">
        <v>12000000</v>
      </c>
      <c r="D270" s="162" t="s">
        <v>3929</v>
      </c>
    </row>
    <row r="271" spans="1:4" s="181" customFormat="1">
      <c r="A271" s="270">
        <v>57</v>
      </c>
      <c r="B271" s="287" t="s">
        <v>4229</v>
      </c>
      <c r="C271" s="179">
        <v>12000000</v>
      </c>
      <c r="D271" s="162" t="s">
        <v>3929</v>
      </c>
    </row>
    <row r="272" spans="1:4" s="181" customFormat="1">
      <c r="A272" s="270">
        <v>58</v>
      </c>
      <c r="B272" s="287" t="s">
        <v>4230</v>
      </c>
      <c r="C272" s="179">
        <v>12000000</v>
      </c>
      <c r="D272" s="162" t="s">
        <v>3929</v>
      </c>
    </row>
    <row r="273" spans="1:4" s="181" customFormat="1">
      <c r="A273" s="270">
        <v>59</v>
      </c>
      <c r="B273" s="287" t="s">
        <v>4231</v>
      </c>
      <c r="C273" s="179">
        <v>12000000</v>
      </c>
      <c r="D273" s="162" t="s">
        <v>3929</v>
      </c>
    </row>
    <row r="274" spans="1:4" s="181" customFormat="1">
      <c r="A274" s="270">
        <v>60</v>
      </c>
      <c r="B274" s="287" t="s">
        <v>4232</v>
      </c>
      <c r="C274" s="179">
        <v>12000000</v>
      </c>
      <c r="D274" s="162" t="s">
        <v>3929</v>
      </c>
    </row>
    <row r="275" spans="1:4" s="181" customFormat="1">
      <c r="A275" s="270">
        <v>61</v>
      </c>
      <c r="B275" s="287" t="s">
        <v>4233</v>
      </c>
      <c r="C275" s="179">
        <v>12000000</v>
      </c>
      <c r="D275" s="162" t="s">
        <v>3929</v>
      </c>
    </row>
    <row r="276" spans="1:4" s="181" customFormat="1">
      <c r="A276" s="270">
        <v>62</v>
      </c>
      <c r="B276" s="287" t="s">
        <v>4234</v>
      </c>
      <c r="C276" s="179">
        <v>12000000</v>
      </c>
      <c r="D276" s="162" t="s">
        <v>3929</v>
      </c>
    </row>
    <row r="277" spans="1:4" s="181" customFormat="1">
      <c r="A277" s="270">
        <v>63</v>
      </c>
      <c r="B277" s="287" t="s">
        <v>4235</v>
      </c>
      <c r="C277" s="179">
        <v>12000000</v>
      </c>
      <c r="D277" s="162" t="s">
        <v>3929</v>
      </c>
    </row>
    <row r="278" spans="1:4" s="181" customFormat="1">
      <c r="A278" s="270">
        <v>64</v>
      </c>
      <c r="B278" s="287" t="s">
        <v>4236</v>
      </c>
      <c r="C278" s="179">
        <v>12000000</v>
      </c>
      <c r="D278" s="162" t="s">
        <v>3929</v>
      </c>
    </row>
    <row r="279" spans="1:4" s="181" customFormat="1">
      <c r="A279" s="270">
        <v>65</v>
      </c>
      <c r="B279" s="287" t="s">
        <v>4237</v>
      </c>
      <c r="C279" s="179">
        <v>12000000</v>
      </c>
      <c r="D279" s="162" t="s">
        <v>3929</v>
      </c>
    </row>
    <row r="280" spans="1:4" s="181" customFormat="1">
      <c r="A280" s="270">
        <v>66</v>
      </c>
      <c r="B280" s="287" t="s">
        <v>4238</v>
      </c>
      <c r="C280" s="179">
        <v>12000000</v>
      </c>
      <c r="D280" s="162" t="s">
        <v>3929</v>
      </c>
    </row>
    <row r="281" spans="1:4" s="181" customFormat="1">
      <c r="A281" s="270">
        <v>67</v>
      </c>
      <c r="B281" s="287" t="s">
        <v>4239</v>
      </c>
      <c r="C281" s="179">
        <v>12000000</v>
      </c>
      <c r="D281" s="162" t="s">
        <v>3929</v>
      </c>
    </row>
    <row r="282" spans="1:4" s="181" customFormat="1">
      <c r="A282" s="270">
        <v>68</v>
      </c>
      <c r="B282" s="287" t="s">
        <v>4240</v>
      </c>
      <c r="C282" s="179">
        <v>12000000</v>
      </c>
      <c r="D282" s="162" t="s">
        <v>3929</v>
      </c>
    </row>
    <row r="283" spans="1:4" s="181" customFormat="1">
      <c r="A283" s="270">
        <v>69</v>
      </c>
      <c r="B283" s="287" t="s">
        <v>4241</v>
      </c>
      <c r="C283" s="179">
        <v>12000000</v>
      </c>
      <c r="D283" s="162" t="s">
        <v>3929</v>
      </c>
    </row>
    <row r="284" spans="1:4" s="181" customFormat="1">
      <c r="A284" s="270">
        <v>70</v>
      </c>
      <c r="B284" s="287" t="s">
        <v>4242</v>
      </c>
      <c r="C284" s="179">
        <v>12000000</v>
      </c>
      <c r="D284" s="162" t="s">
        <v>3929</v>
      </c>
    </row>
    <row r="285" spans="1:4" s="181" customFormat="1">
      <c r="A285" s="270">
        <v>71</v>
      </c>
      <c r="B285" s="287" t="s">
        <v>4243</v>
      </c>
      <c r="C285" s="179">
        <v>12000000</v>
      </c>
      <c r="D285" s="162" t="s">
        <v>3929</v>
      </c>
    </row>
    <row r="286" spans="1:4" s="181" customFormat="1">
      <c r="A286" s="270">
        <v>72</v>
      </c>
      <c r="B286" s="287" t="s">
        <v>4244</v>
      </c>
      <c r="C286" s="179">
        <v>12000000</v>
      </c>
      <c r="D286" s="162" t="s">
        <v>3929</v>
      </c>
    </row>
    <row r="287" spans="1:4" s="181" customFormat="1">
      <c r="A287" s="270">
        <v>73</v>
      </c>
      <c r="B287" s="287" t="s">
        <v>4245</v>
      </c>
      <c r="C287" s="179">
        <v>12000000</v>
      </c>
      <c r="D287" s="162" t="s">
        <v>3929</v>
      </c>
    </row>
    <row r="288" spans="1:4" s="181" customFormat="1">
      <c r="A288" s="270">
        <v>74</v>
      </c>
      <c r="B288" s="287" t="s">
        <v>4246</v>
      </c>
      <c r="C288" s="179">
        <v>12000000</v>
      </c>
      <c r="D288" s="162" t="s">
        <v>3929</v>
      </c>
    </row>
    <row r="289" spans="1:4" s="181" customFormat="1">
      <c r="A289" s="270">
        <v>75</v>
      </c>
      <c r="B289" s="287" t="s">
        <v>4247</v>
      </c>
      <c r="C289" s="179">
        <v>12000000</v>
      </c>
      <c r="D289" s="162" t="s">
        <v>3929</v>
      </c>
    </row>
    <row r="290" spans="1:4" s="181" customFormat="1">
      <c r="A290" s="270">
        <v>76</v>
      </c>
      <c r="B290" s="287" t="s">
        <v>4248</v>
      </c>
      <c r="C290" s="179">
        <v>12000000</v>
      </c>
      <c r="D290" s="162" t="s">
        <v>3929</v>
      </c>
    </row>
    <row r="291" spans="1:4" s="181" customFormat="1">
      <c r="A291" s="270">
        <v>77</v>
      </c>
      <c r="B291" s="287" t="s">
        <v>4249</v>
      </c>
      <c r="C291" s="179">
        <v>12000000</v>
      </c>
      <c r="D291" s="162" t="s">
        <v>3929</v>
      </c>
    </row>
    <row r="292" spans="1:4" s="181" customFormat="1">
      <c r="A292" s="270">
        <v>78</v>
      </c>
      <c r="B292" s="287" t="s">
        <v>4250</v>
      </c>
      <c r="C292" s="179">
        <v>12000000</v>
      </c>
      <c r="D292" s="162" t="s">
        <v>3929</v>
      </c>
    </row>
    <row r="293" spans="1:4" s="181" customFormat="1">
      <c r="A293" s="270">
        <v>79</v>
      </c>
      <c r="B293" s="287" t="s">
        <v>4251</v>
      </c>
      <c r="C293" s="179">
        <v>12000000</v>
      </c>
      <c r="D293" s="162" t="s">
        <v>3929</v>
      </c>
    </row>
    <row r="294" spans="1:4" s="181" customFormat="1">
      <c r="A294" s="270">
        <v>80</v>
      </c>
      <c r="B294" s="287" t="s">
        <v>4252</v>
      </c>
      <c r="C294" s="179">
        <v>12000000</v>
      </c>
      <c r="D294" s="162" t="s">
        <v>3929</v>
      </c>
    </row>
    <row r="295" spans="1:4" s="181" customFormat="1">
      <c r="A295" s="270">
        <v>81</v>
      </c>
      <c r="B295" s="287" t="s">
        <v>4253</v>
      </c>
      <c r="C295" s="179">
        <v>12000000</v>
      </c>
      <c r="D295" s="162" t="s">
        <v>3929</v>
      </c>
    </row>
    <row r="296" spans="1:4" s="181" customFormat="1">
      <c r="A296" s="270">
        <v>82</v>
      </c>
      <c r="B296" s="287" t="s">
        <v>4254</v>
      </c>
      <c r="C296" s="179">
        <v>12000000</v>
      </c>
      <c r="D296" s="162" t="s">
        <v>3929</v>
      </c>
    </row>
    <row r="297" spans="1:4" s="181" customFormat="1">
      <c r="A297" s="270">
        <v>83</v>
      </c>
      <c r="B297" s="287" t="s">
        <v>4255</v>
      </c>
      <c r="C297" s="179">
        <v>12000000</v>
      </c>
      <c r="D297" s="162" t="s">
        <v>3929</v>
      </c>
    </row>
    <row r="298" spans="1:4" s="181" customFormat="1">
      <c r="A298" s="270">
        <v>84</v>
      </c>
      <c r="B298" s="287" t="s">
        <v>4256</v>
      </c>
      <c r="C298" s="179">
        <v>12000000</v>
      </c>
      <c r="D298" s="162" t="s">
        <v>3929</v>
      </c>
    </row>
    <row r="299" spans="1:4" s="181" customFormat="1">
      <c r="A299" s="270">
        <v>85</v>
      </c>
      <c r="B299" s="287" t="s">
        <v>4257</v>
      </c>
      <c r="C299" s="179">
        <v>12000000</v>
      </c>
      <c r="D299" s="162" t="s">
        <v>3929</v>
      </c>
    </row>
    <row r="300" spans="1:4" s="181" customFormat="1">
      <c r="A300" s="270">
        <v>86</v>
      </c>
      <c r="B300" s="287" t="s">
        <v>4258</v>
      </c>
      <c r="C300" s="179">
        <v>12000000</v>
      </c>
      <c r="D300" s="162" t="s">
        <v>3929</v>
      </c>
    </row>
    <row r="301" spans="1:4" s="181" customFormat="1">
      <c r="A301" s="270">
        <v>87</v>
      </c>
      <c r="B301" s="287" t="s">
        <v>4259</v>
      </c>
      <c r="C301" s="179">
        <v>12000000</v>
      </c>
      <c r="D301" s="162" t="s">
        <v>3929</v>
      </c>
    </row>
    <row r="302" spans="1:4" s="181" customFormat="1">
      <c r="A302" s="270">
        <v>88</v>
      </c>
      <c r="B302" s="287" t="s">
        <v>4260</v>
      </c>
      <c r="C302" s="179">
        <v>12000000</v>
      </c>
      <c r="D302" s="162" t="s">
        <v>3929</v>
      </c>
    </row>
    <row r="303" spans="1:4" s="181" customFormat="1">
      <c r="A303" s="270">
        <v>89</v>
      </c>
      <c r="B303" s="287" t="s">
        <v>4261</v>
      </c>
      <c r="C303" s="179">
        <v>12000000</v>
      </c>
      <c r="D303" s="162" t="s">
        <v>3929</v>
      </c>
    </row>
    <row r="304" spans="1:4" s="181" customFormat="1">
      <c r="A304" s="270">
        <v>90</v>
      </c>
      <c r="B304" s="287" t="s">
        <v>4262</v>
      </c>
      <c r="C304" s="179">
        <v>12000000</v>
      </c>
      <c r="D304" s="162" t="s">
        <v>3929</v>
      </c>
    </row>
    <row r="305" spans="1:4" s="181" customFormat="1">
      <c r="A305" s="270">
        <v>91</v>
      </c>
      <c r="B305" s="287" t="s">
        <v>4263</v>
      </c>
      <c r="C305" s="179">
        <v>12000000</v>
      </c>
      <c r="D305" s="162" t="s">
        <v>3929</v>
      </c>
    </row>
    <row r="306" spans="1:4" s="181" customFormat="1">
      <c r="A306" s="270">
        <v>92</v>
      </c>
      <c r="B306" s="287" t="s">
        <v>4264</v>
      </c>
      <c r="C306" s="179">
        <v>12000000</v>
      </c>
      <c r="D306" s="162" t="s">
        <v>3929</v>
      </c>
    </row>
    <row r="307" spans="1:4" s="181" customFormat="1">
      <c r="A307" s="270">
        <v>93</v>
      </c>
      <c r="B307" s="287" t="s">
        <v>4265</v>
      </c>
      <c r="C307" s="179">
        <v>12000000</v>
      </c>
      <c r="D307" s="162" t="s">
        <v>3929</v>
      </c>
    </row>
    <row r="308" spans="1:4" s="181" customFormat="1">
      <c r="A308" s="270">
        <v>94</v>
      </c>
      <c r="B308" s="287" t="s">
        <v>4266</v>
      </c>
      <c r="C308" s="179">
        <v>12000000</v>
      </c>
      <c r="D308" s="162" t="s">
        <v>3929</v>
      </c>
    </row>
    <row r="309" spans="1:4" s="181" customFormat="1">
      <c r="A309" s="270">
        <v>95</v>
      </c>
      <c r="B309" s="287" t="s">
        <v>4267</v>
      </c>
      <c r="C309" s="179">
        <v>12000000</v>
      </c>
      <c r="D309" s="162" t="s">
        <v>3929</v>
      </c>
    </row>
    <row r="310" spans="1:4" s="181" customFormat="1">
      <c r="A310" s="270">
        <v>96</v>
      </c>
      <c r="B310" s="287" t="s">
        <v>4268</v>
      </c>
      <c r="C310" s="179">
        <v>12000000</v>
      </c>
      <c r="D310" s="162" t="s">
        <v>3929</v>
      </c>
    </row>
    <row r="311" spans="1:4" s="181" customFormat="1">
      <c r="A311" s="270">
        <v>97</v>
      </c>
      <c r="B311" s="287" t="s">
        <v>4269</v>
      </c>
      <c r="C311" s="179">
        <v>12000000</v>
      </c>
      <c r="D311" s="162" t="s">
        <v>3929</v>
      </c>
    </row>
    <row r="312" spans="1:4" s="181" customFormat="1">
      <c r="A312" s="270">
        <v>98</v>
      </c>
      <c r="B312" s="287" t="s">
        <v>4270</v>
      </c>
      <c r="C312" s="179">
        <v>12000000</v>
      </c>
      <c r="D312" s="162" t="s">
        <v>3929</v>
      </c>
    </row>
    <row r="313" spans="1:4" s="181" customFormat="1">
      <c r="A313" s="270">
        <v>99</v>
      </c>
      <c r="B313" s="287" t="s">
        <v>4271</v>
      </c>
      <c r="C313" s="179">
        <v>12000000</v>
      </c>
      <c r="D313" s="162" t="s">
        <v>3929</v>
      </c>
    </row>
    <row r="314" spans="1:4" s="181" customFormat="1">
      <c r="A314" s="270">
        <v>100</v>
      </c>
      <c r="B314" s="287" t="s">
        <v>4272</v>
      </c>
      <c r="C314" s="179">
        <v>12000000</v>
      </c>
      <c r="D314" s="162" t="s">
        <v>3929</v>
      </c>
    </row>
    <row r="315" spans="1:4" s="181" customFormat="1">
      <c r="A315" s="270">
        <v>101</v>
      </c>
      <c r="B315" s="287" t="s">
        <v>4273</v>
      </c>
      <c r="C315" s="179">
        <v>12000000</v>
      </c>
      <c r="D315" s="162" t="s">
        <v>3929</v>
      </c>
    </row>
    <row r="316" spans="1:4" s="181" customFormat="1">
      <c r="A316" s="270">
        <v>102</v>
      </c>
      <c r="B316" s="287" t="s">
        <v>4274</v>
      </c>
      <c r="C316" s="179">
        <v>12000000</v>
      </c>
      <c r="D316" s="162" t="s">
        <v>3929</v>
      </c>
    </row>
    <row r="317" spans="1:4" s="181" customFormat="1">
      <c r="A317" s="270">
        <v>103</v>
      </c>
      <c r="B317" s="287" t="s">
        <v>4275</v>
      </c>
      <c r="C317" s="179">
        <v>12000000</v>
      </c>
      <c r="D317" s="162" t="s">
        <v>3929</v>
      </c>
    </row>
    <row r="318" spans="1:4" s="181" customFormat="1">
      <c r="A318" s="270">
        <v>104</v>
      </c>
      <c r="B318" s="287" t="s">
        <v>4276</v>
      </c>
      <c r="C318" s="179">
        <v>12000000</v>
      </c>
      <c r="D318" s="162" t="s">
        <v>3929</v>
      </c>
    </row>
    <row r="319" spans="1:4" s="181" customFormat="1">
      <c r="A319" s="270">
        <v>105</v>
      </c>
      <c r="B319" s="287" t="s">
        <v>4277</v>
      </c>
      <c r="C319" s="179">
        <v>12000000</v>
      </c>
      <c r="D319" s="162" t="s">
        <v>3929</v>
      </c>
    </row>
    <row r="320" spans="1:4" s="181" customFormat="1">
      <c r="A320" s="270">
        <v>106</v>
      </c>
      <c r="B320" s="287" t="s">
        <v>4278</v>
      </c>
      <c r="C320" s="179">
        <v>12000000</v>
      </c>
      <c r="D320" s="162" t="s">
        <v>3929</v>
      </c>
    </row>
    <row r="321" spans="1:4" s="181" customFormat="1">
      <c r="A321" s="270">
        <v>107</v>
      </c>
      <c r="B321" s="287" t="s">
        <v>4279</v>
      </c>
      <c r="C321" s="179">
        <v>12000000</v>
      </c>
      <c r="D321" s="162" t="s">
        <v>3929</v>
      </c>
    </row>
    <row r="322" spans="1:4" s="181" customFormat="1">
      <c r="A322" s="270">
        <v>108</v>
      </c>
      <c r="B322" s="287" t="s">
        <v>4280</v>
      </c>
      <c r="C322" s="179">
        <v>12000000</v>
      </c>
      <c r="D322" s="162" t="s">
        <v>3929</v>
      </c>
    </row>
    <row r="323" spans="1:4" s="181" customFormat="1">
      <c r="A323" s="270">
        <v>109</v>
      </c>
      <c r="B323" s="287" t="s">
        <v>4230</v>
      </c>
      <c r="C323" s="179">
        <v>12000000</v>
      </c>
      <c r="D323" s="162" t="s">
        <v>3929</v>
      </c>
    </row>
    <row r="324" spans="1:4" s="181" customFormat="1">
      <c r="A324" s="270">
        <v>110</v>
      </c>
      <c r="B324" s="287" t="s">
        <v>4281</v>
      </c>
      <c r="C324" s="179">
        <v>12000000</v>
      </c>
      <c r="D324" s="162" t="s">
        <v>3929</v>
      </c>
    </row>
    <row r="325" spans="1:4" s="181" customFormat="1">
      <c r="A325" s="270">
        <v>111</v>
      </c>
      <c r="B325" s="287" t="s">
        <v>4282</v>
      </c>
      <c r="C325" s="179">
        <v>12000000</v>
      </c>
      <c r="D325" s="162" t="s">
        <v>3929</v>
      </c>
    </row>
    <row r="326" spans="1:4" s="181" customFormat="1">
      <c r="A326" s="270">
        <v>112</v>
      </c>
      <c r="B326" s="287" t="s">
        <v>4283</v>
      </c>
      <c r="C326" s="179">
        <v>12000000</v>
      </c>
      <c r="D326" s="162" t="s">
        <v>3929</v>
      </c>
    </row>
    <row r="327" spans="1:4" s="181" customFormat="1">
      <c r="A327" s="270">
        <v>113</v>
      </c>
      <c r="B327" s="287" t="s">
        <v>4284</v>
      </c>
      <c r="C327" s="179">
        <v>12000000</v>
      </c>
      <c r="D327" s="162" t="s">
        <v>3929</v>
      </c>
    </row>
    <row r="328" spans="1:4" s="181" customFormat="1">
      <c r="A328" s="270">
        <v>114</v>
      </c>
      <c r="B328" s="287" t="s">
        <v>4285</v>
      </c>
      <c r="C328" s="179">
        <v>12000000</v>
      </c>
      <c r="D328" s="162" t="s">
        <v>3929</v>
      </c>
    </row>
    <row r="329" spans="1:4" s="181" customFormat="1">
      <c r="A329" s="270">
        <v>115</v>
      </c>
      <c r="B329" s="287" t="s">
        <v>4286</v>
      </c>
      <c r="C329" s="179">
        <v>12000000</v>
      </c>
      <c r="D329" s="162" t="s">
        <v>3929</v>
      </c>
    </row>
    <row r="330" spans="1:4" s="181" customFormat="1">
      <c r="A330" s="270">
        <v>116</v>
      </c>
      <c r="B330" s="287" t="s">
        <v>4287</v>
      </c>
      <c r="C330" s="179">
        <v>12000000</v>
      </c>
      <c r="D330" s="162" t="s">
        <v>3929</v>
      </c>
    </row>
    <row r="331" spans="1:4" s="181" customFormat="1">
      <c r="A331" s="270">
        <v>117</v>
      </c>
      <c r="B331" s="287" t="s">
        <v>4288</v>
      </c>
      <c r="C331" s="179">
        <v>12000000</v>
      </c>
      <c r="D331" s="162" t="s">
        <v>3929</v>
      </c>
    </row>
    <row r="332" spans="1:4" s="181" customFormat="1">
      <c r="A332" s="270">
        <v>118</v>
      </c>
      <c r="B332" s="287" t="s">
        <v>4289</v>
      </c>
      <c r="C332" s="179">
        <v>12000000</v>
      </c>
      <c r="D332" s="162" t="s">
        <v>3929</v>
      </c>
    </row>
    <row r="333" spans="1:4" s="181" customFormat="1">
      <c r="A333" s="270">
        <v>119</v>
      </c>
      <c r="B333" s="287" t="s">
        <v>4290</v>
      </c>
      <c r="C333" s="179">
        <v>12000000</v>
      </c>
      <c r="D333" s="162" t="s">
        <v>3929</v>
      </c>
    </row>
    <row r="334" spans="1:4" s="181" customFormat="1">
      <c r="A334" s="270">
        <v>120</v>
      </c>
      <c r="B334" s="287" t="s">
        <v>4291</v>
      </c>
      <c r="C334" s="179">
        <v>12000000</v>
      </c>
      <c r="D334" s="162" t="s">
        <v>3929</v>
      </c>
    </row>
    <row r="335" spans="1:4" s="181" customFormat="1">
      <c r="A335" s="270">
        <v>121</v>
      </c>
      <c r="B335" s="287" t="s">
        <v>4292</v>
      </c>
      <c r="C335" s="179">
        <v>12000000</v>
      </c>
      <c r="D335" s="162" t="s">
        <v>3929</v>
      </c>
    </row>
    <row r="336" spans="1:4" s="181" customFormat="1">
      <c r="A336" s="270">
        <v>122</v>
      </c>
      <c r="B336" s="287" t="s">
        <v>4293</v>
      </c>
      <c r="C336" s="179">
        <v>12000000</v>
      </c>
      <c r="D336" s="162" t="s">
        <v>3929</v>
      </c>
    </row>
    <row r="337" spans="1:4" s="181" customFormat="1">
      <c r="A337" s="270">
        <v>123</v>
      </c>
      <c r="B337" s="287" t="s">
        <v>4294</v>
      </c>
      <c r="C337" s="179">
        <v>12000000</v>
      </c>
      <c r="D337" s="162" t="s">
        <v>3929</v>
      </c>
    </row>
    <row r="338" spans="1:4" s="181" customFormat="1">
      <c r="A338" s="270">
        <v>124</v>
      </c>
      <c r="B338" s="287" t="s">
        <v>4295</v>
      </c>
      <c r="C338" s="179">
        <v>12000000</v>
      </c>
      <c r="D338" s="162" t="s">
        <v>3929</v>
      </c>
    </row>
    <row r="339" spans="1:4" s="181" customFormat="1">
      <c r="A339" s="270">
        <v>125</v>
      </c>
      <c r="B339" s="287" t="s">
        <v>4296</v>
      </c>
      <c r="C339" s="179">
        <v>12000000</v>
      </c>
      <c r="D339" s="162" t="s">
        <v>3929</v>
      </c>
    </row>
    <row r="340" spans="1:4" s="181" customFormat="1">
      <c r="A340" s="270">
        <v>126</v>
      </c>
      <c r="B340" s="287" t="s">
        <v>4297</v>
      </c>
      <c r="C340" s="179">
        <v>12000000</v>
      </c>
      <c r="D340" s="162" t="s">
        <v>3929</v>
      </c>
    </row>
    <row r="341" spans="1:4" s="181" customFormat="1">
      <c r="A341" s="270">
        <v>127</v>
      </c>
      <c r="B341" s="287" t="s">
        <v>4298</v>
      </c>
      <c r="C341" s="179">
        <v>12000000</v>
      </c>
      <c r="D341" s="162" t="s">
        <v>3929</v>
      </c>
    </row>
    <row r="342" spans="1:4" s="181" customFormat="1">
      <c r="A342" s="270">
        <v>128</v>
      </c>
      <c r="B342" s="287" t="s">
        <v>4299</v>
      </c>
      <c r="C342" s="179">
        <v>12000000</v>
      </c>
      <c r="D342" s="162" t="s">
        <v>3929</v>
      </c>
    </row>
    <row r="343" spans="1:4" s="181" customFormat="1">
      <c r="A343" s="270">
        <v>129</v>
      </c>
      <c r="B343" s="287" t="s">
        <v>4300</v>
      </c>
      <c r="C343" s="179">
        <v>12000000</v>
      </c>
      <c r="D343" s="162" t="s">
        <v>3929</v>
      </c>
    </row>
    <row r="344" spans="1:4" s="181" customFormat="1">
      <c r="A344" s="270">
        <v>130</v>
      </c>
      <c r="B344" s="287" t="s">
        <v>4301</v>
      </c>
      <c r="C344" s="179">
        <v>12000000</v>
      </c>
      <c r="D344" s="162" t="s">
        <v>3929</v>
      </c>
    </row>
    <row r="345" spans="1:4" s="181" customFormat="1">
      <c r="A345" s="270">
        <v>131</v>
      </c>
      <c r="B345" s="287" t="s">
        <v>4302</v>
      </c>
      <c r="C345" s="179">
        <v>12000000</v>
      </c>
      <c r="D345" s="162" t="s">
        <v>3929</v>
      </c>
    </row>
    <row r="346" spans="1:4" s="181" customFormat="1">
      <c r="A346" s="270">
        <v>132</v>
      </c>
      <c r="B346" s="287" t="s">
        <v>4303</v>
      </c>
      <c r="C346" s="179">
        <v>12000000</v>
      </c>
      <c r="D346" s="162" t="s">
        <v>3929</v>
      </c>
    </row>
    <row r="347" spans="1:4" s="181" customFormat="1">
      <c r="A347" s="270">
        <v>133</v>
      </c>
      <c r="B347" s="287" t="s">
        <v>4304</v>
      </c>
      <c r="C347" s="179">
        <v>12000000</v>
      </c>
      <c r="D347" s="162" t="s">
        <v>3929</v>
      </c>
    </row>
    <row r="348" spans="1:4" s="181" customFormat="1">
      <c r="A348" s="270">
        <v>134</v>
      </c>
      <c r="B348" s="287" t="s">
        <v>4305</v>
      </c>
      <c r="C348" s="179">
        <v>12000000</v>
      </c>
      <c r="D348" s="162" t="s">
        <v>3929</v>
      </c>
    </row>
    <row r="349" spans="1:4" s="181" customFormat="1">
      <c r="A349" s="270">
        <v>135</v>
      </c>
      <c r="B349" s="287" t="s">
        <v>4306</v>
      </c>
      <c r="C349" s="179">
        <v>12000000</v>
      </c>
      <c r="D349" s="162" t="s">
        <v>3929</v>
      </c>
    </row>
    <row r="350" spans="1:4" s="181" customFormat="1">
      <c r="A350" s="270">
        <v>136</v>
      </c>
      <c r="B350" s="287" t="s">
        <v>4307</v>
      </c>
      <c r="C350" s="179">
        <v>12000000</v>
      </c>
      <c r="D350" s="162" t="s">
        <v>3929</v>
      </c>
    </row>
    <row r="351" spans="1:4" s="181" customFormat="1">
      <c r="A351" s="270">
        <v>137</v>
      </c>
      <c r="B351" s="287" t="s">
        <v>4308</v>
      </c>
      <c r="C351" s="179">
        <v>12000000</v>
      </c>
      <c r="D351" s="162" t="s">
        <v>3929</v>
      </c>
    </row>
    <row r="352" spans="1:4" s="181" customFormat="1">
      <c r="A352" s="270">
        <v>138</v>
      </c>
      <c r="B352" s="287" t="s">
        <v>4309</v>
      </c>
      <c r="C352" s="179">
        <v>12000000</v>
      </c>
      <c r="D352" s="162" t="s">
        <v>3929</v>
      </c>
    </row>
    <row r="353" spans="1:4" s="181" customFormat="1">
      <c r="A353" s="270">
        <v>139</v>
      </c>
      <c r="B353" s="287" t="s">
        <v>4310</v>
      </c>
      <c r="C353" s="179">
        <v>12000000</v>
      </c>
      <c r="D353" s="162" t="s">
        <v>3929</v>
      </c>
    </row>
    <row r="354" spans="1:4" s="181" customFormat="1">
      <c r="A354" s="270">
        <v>140</v>
      </c>
      <c r="B354" s="287" t="s">
        <v>4311</v>
      </c>
      <c r="C354" s="179">
        <v>12000000</v>
      </c>
      <c r="D354" s="162" t="s">
        <v>3929</v>
      </c>
    </row>
    <row r="355" spans="1:4" s="181" customFormat="1">
      <c r="A355" s="270">
        <v>141</v>
      </c>
      <c r="B355" s="287" t="s">
        <v>4312</v>
      </c>
      <c r="C355" s="179">
        <v>12000000</v>
      </c>
      <c r="D355" s="162" t="s">
        <v>3929</v>
      </c>
    </row>
    <row r="356" spans="1:4" s="181" customFormat="1">
      <c r="A356" s="270">
        <v>142</v>
      </c>
      <c r="B356" s="287" t="s">
        <v>4313</v>
      </c>
      <c r="C356" s="179">
        <v>12000000</v>
      </c>
      <c r="D356" s="162" t="s">
        <v>3929</v>
      </c>
    </row>
    <row r="357" spans="1:4" s="181" customFormat="1">
      <c r="A357" s="270">
        <v>143</v>
      </c>
      <c r="B357" s="287" t="s">
        <v>4314</v>
      </c>
      <c r="C357" s="179">
        <v>12000000</v>
      </c>
      <c r="D357" s="162" t="s">
        <v>3929</v>
      </c>
    </row>
    <row r="358" spans="1:4" s="181" customFormat="1">
      <c r="A358" s="270">
        <v>144</v>
      </c>
      <c r="B358" s="287" t="s">
        <v>4315</v>
      </c>
      <c r="C358" s="179">
        <v>12000000</v>
      </c>
      <c r="D358" s="162" t="s">
        <v>3929</v>
      </c>
    </row>
    <row r="359" spans="1:4" s="181" customFormat="1">
      <c r="A359" s="270">
        <v>145</v>
      </c>
      <c r="B359" s="287" t="s">
        <v>4316</v>
      </c>
      <c r="C359" s="179">
        <v>12000000</v>
      </c>
      <c r="D359" s="162" t="s">
        <v>3929</v>
      </c>
    </row>
    <row r="360" spans="1:4" s="181" customFormat="1">
      <c r="A360" s="270">
        <v>146</v>
      </c>
      <c r="B360" s="287" t="s">
        <v>4317</v>
      </c>
      <c r="C360" s="179">
        <v>12000000</v>
      </c>
      <c r="D360" s="162" t="s">
        <v>3929</v>
      </c>
    </row>
    <row r="361" spans="1:4" s="181" customFormat="1">
      <c r="A361" s="270">
        <v>147</v>
      </c>
      <c r="B361" s="287" t="s">
        <v>4263</v>
      </c>
      <c r="C361" s="179">
        <v>12000000</v>
      </c>
      <c r="D361" s="162" t="s">
        <v>3929</v>
      </c>
    </row>
    <row r="362" spans="1:4" s="181" customFormat="1">
      <c r="A362" s="270">
        <v>148</v>
      </c>
      <c r="B362" s="287" t="s">
        <v>4318</v>
      </c>
      <c r="C362" s="179">
        <v>12000000</v>
      </c>
      <c r="D362" s="162" t="s">
        <v>3929</v>
      </c>
    </row>
    <row r="363" spans="1:4" s="181" customFormat="1">
      <c r="A363" s="270">
        <v>149</v>
      </c>
      <c r="B363" s="287" t="s">
        <v>4177</v>
      </c>
      <c r="C363" s="179">
        <v>12000000</v>
      </c>
      <c r="D363" s="162" t="s">
        <v>3929</v>
      </c>
    </row>
    <row r="364" spans="1:4" s="181" customFormat="1">
      <c r="A364" s="270">
        <v>150</v>
      </c>
      <c r="B364" s="287" t="s">
        <v>4319</v>
      </c>
      <c r="C364" s="179">
        <v>12000000</v>
      </c>
      <c r="D364" s="162" t="s">
        <v>3929</v>
      </c>
    </row>
    <row r="365" spans="1:4" s="181" customFormat="1">
      <c r="A365" s="270">
        <v>151</v>
      </c>
      <c r="B365" s="287" t="s">
        <v>4320</v>
      </c>
      <c r="C365" s="179">
        <v>12000000</v>
      </c>
      <c r="D365" s="162" t="s">
        <v>3929</v>
      </c>
    </row>
    <row r="366" spans="1:4" s="181" customFormat="1">
      <c r="A366" s="270">
        <v>152</v>
      </c>
      <c r="B366" s="287" t="s">
        <v>4321</v>
      </c>
      <c r="C366" s="179">
        <v>12000000</v>
      </c>
      <c r="D366" s="162" t="s">
        <v>3929</v>
      </c>
    </row>
    <row r="367" spans="1:4" s="181" customFormat="1">
      <c r="A367" s="270">
        <v>153</v>
      </c>
      <c r="B367" s="287" t="s">
        <v>4322</v>
      </c>
      <c r="C367" s="179">
        <v>12000000</v>
      </c>
      <c r="D367" s="162" t="s">
        <v>3929</v>
      </c>
    </row>
    <row r="368" spans="1:4" s="181" customFormat="1">
      <c r="A368" s="270">
        <v>154</v>
      </c>
      <c r="B368" s="287" t="s">
        <v>4323</v>
      </c>
      <c r="C368" s="179">
        <v>12000000</v>
      </c>
      <c r="D368" s="162" t="s">
        <v>3929</v>
      </c>
    </row>
    <row r="369" spans="1:4" s="181" customFormat="1">
      <c r="A369" s="270">
        <v>155</v>
      </c>
      <c r="B369" s="287" t="s">
        <v>4224</v>
      </c>
      <c r="C369" s="179">
        <v>12000000</v>
      </c>
      <c r="D369" s="162" t="s">
        <v>3929</v>
      </c>
    </row>
    <row r="370" spans="1:4" s="181" customFormat="1">
      <c r="A370" s="270">
        <v>156</v>
      </c>
      <c r="B370" s="287" t="s">
        <v>4324</v>
      </c>
      <c r="C370" s="179">
        <v>12000000</v>
      </c>
      <c r="D370" s="162" t="s">
        <v>3929</v>
      </c>
    </row>
    <row r="371" spans="1:4" s="181" customFormat="1">
      <c r="A371" s="270">
        <v>157</v>
      </c>
      <c r="B371" s="287" t="s">
        <v>4325</v>
      </c>
      <c r="C371" s="179">
        <v>12000000</v>
      </c>
      <c r="D371" s="162" t="s">
        <v>3929</v>
      </c>
    </row>
    <row r="372" spans="1:4" s="181" customFormat="1">
      <c r="A372" s="270">
        <v>158</v>
      </c>
      <c r="B372" s="287" t="s">
        <v>4326</v>
      </c>
      <c r="C372" s="179">
        <v>12000000</v>
      </c>
      <c r="D372" s="162" t="s">
        <v>3929</v>
      </c>
    </row>
    <row r="373" spans="1:4" s="181" customFormat="1">
      <c r="A373" s="270">
        <v>159</v>
      </c>
      <c r="B373" s="287" t="s">
        <v>4327</v>
      </c>
      <c r="C373" s="179">
        <v>12000000</v>
      </c>
      <c r="D373" s="162" t="s">
        <v>3929</v>
      </c>
    </row>
    <row r="374" spans="1:4" s="181" customFormat="1">
      <c r="A374" s="270">
        <v>160</v>
      </c>
      <c r="B374" s="287" t="s">
        <v>4328</v>
      </c>
      <c r="C374" s="179">
        <v>12000000</v>
      </c>
      <c r="D374" s="162" t="s">
        <v>3929</v>
      </c>
    </row>
    <row r="375" spans="1:4" s="181" customFormat="1">
      <c r="A375" s="270">
        <v>161</v>
      </c>
      <c r="B375" s="287" t="s">
        <v>4329</v>
      </c>
      <c r="C375" s="179">
        <v>12000000</v>
      </c>
      <c r="D375" s="162" t="s">
        <v>3929</v>
      </c>
    </row>
    <row r="376" spans="1:4" s="181" customFormat="1">
      <c r="A376" s="270">
        <v>162</v>
      </c>
      <c r="B376" s="287" t="s">
        <v>4330</v>
      </c>
      <c r="C376" s="179">
        <v>12000000</v>
      </c>
      <c r="D376" s="162" t="s">
        <v>3929</v>
      </c>
    </row>
    <row r="377" spans="1:4" s="181" customFormat="1">
      <c r="A377" s="270">
        <v>163</v>
      </c>
      <c r="B377" s="287" t="s">
        <v>4331</v>
      </c>
      <c r="C377" s="179">
        <v>12000000</v>
      </c>
      <c r="D377" s="162" t="s">
        <v>3929</v>
      </c>
    </row>
    <row r="378" spans="1:4" s="181" customFormat="1">
      <c r="A378" s="270">
        <v>164</v>
      </c>
      <c r="B378" s="287" t="s">
        <v>4332</v>
      </c>
      <c r="C378" s="179">
        <v>12000000</v>
      </c>
      <c r="D378" s="162" t="s">
        <v>3929</v>
      </c>
    </row>
    <row r="379" spans="1:4" s="181" customFormat="1">
      <c r="A379" s="270">
        <v>165</v>
      </c>
      <c r="B379" s="287" t="s">
        <v>4333</v>
      </c>
      <c r="C379" s="179">
        <v>12000000</v>
      </c>
      <c r="D379" s="162" t="s">
        <v>3929</v>
      </c>
    </row>
    <row r="380" spans="1:4" s="181" customFormat="1">
      <c r="A380" s="270">
        <v>166</v>
      </c>
      <c r="B380" s="287" t="s">
        <v>4334</v>
      </c>
      <c r="C380" s="179">
        <v>12000000</v>
      </c>
      <c r="D380" s="162" t="s">
        <v>3929</v>
      </c>
    </row>
    <row r="381" spans="1:4" s="181" customFormat="1">
      <c r="A381" s="270">
        <v>167</v>
      </c>
      <c r="B381" s="287" t="s">
        <v>4335</v>
      </c>
      <c r="C381" s="179">
        <v>12000000</v>
      </c>
      <c r="D381" s="162" t="s">
        <v>3929</v>
      </c>
    </row>
    <row r="382" spans="1:4" s="181" customFormat="1">
      <c r="A382" s="270">
        <v>168</v>
      </c>
      <c r="B382" s="287" t="s">
        <v>4285</v>
      </c>
      <c r="C382" s="179">
        <v>12000000</v>
      </c>
      <c r="D382" s="162" t="s">
        <v>3929</v>
      </c>
    </row>
    <row r="383" spans="1:4" s="181" customFormat="1">
      <c r="A383" s="270">
        <v>169</v>
      </c>
      <c r="B383" s="287" t="s">
        <v>4336</v>
      </c>
      <c r="C383" s="179">
        <v>12000000</v>
      </c>
      <c r="D383" s="162" t="s">
        <v>3929</v>
      </c>
    </row>
    <row r="384" spans="1:4" s="181" customFormat="1">
      <c r="A384" s="270">
        <v>170</v>
      </c>
      <c r="B384" s="287" t="s">
        <v>4337</v>
      </c>
      <c r="C384" s="179">
        <v>12000000</v>
      </c>
      <c r="D384" s="162" t="s">
        <v>3929</v>
      </c>
    </row>
    <row r="385" spans="1:4" s="181" customFormat="1">
      <c r="A385" s="270">
        <v>171</v>
      </c>
      <c r="B385" s="287" t="s">
        <v>4338</v>
      </c>
      <c r="C385" s="179">
        <v>12000000</v>
      </c>
      <c r="D385" s="162" t="s">
        <v>3929</v>
      </c>
    </row>
    <row r="386" spans="1:4" s="181" customFormat="1">
      <c r="A386" s="270">
        <v>172</v>
      </c>
      <c r="B386" s="287" t="s">
        <v>4339</v>
      </c>
      <c r="C386" s="179">
        <v>12000000</v>
      </c>
      <c r="D386" s="162" t="s">
        <v>3929</v>
      </c>
    </row>
    <row r="387" spans="1:4" s="181" customFormat="1">
      <c r="A387" s="270">
        <v>173</v>
      </c>
      <c r="B387" s="287" t="s">
        <v>4340</v>
      </c>
      <c r="C387" s="179">
        <v>12000000</v>
      </c>
      <c r="D387" s="162" t="s">
        <v>3929</v>
      </c>
    </row>
    <row r="388" spans="1:4" s="181" customFormat="1">
      <c r="A388" s="270">
        <v>174</v>
      </c>
      <c r="B388" s="287" t="s">
        <v>4341</v>
      </c>
      <c r="C388" s="179">
        <v>12000000</v>
      </c>
      <c r="D388" s="162" t="s">
        <v>3929</v>
      </c>
    </row>
    <row r="389" spans="1:4" s="181" customFormat="1">
      <c r="A389" s="270">
        <v>175</v>
      </c>
      <c r="B389" s="287" t="s">
        <v>4342</v>
      </c>
      <c r="C389" s="179">
        <v>12000000</v>
      </c>
      <c r="D389" s="162" t="s">
        <v>3929</v>
      </c>
    </row>
    <row r="390" spans="1:4" s="181" customFormat="1">
      <c r="A390" s="270">
        <v>176</v>
      </c>
      <c r="B390" s="287" t="s">
        <v>4343</v>
      </c>
      <c r="C390" s="179">
        <v>12000000</v>
      </c>
      <c r="D390" s="162" t="s">
        <v>3929</v>
      </c>
    </row>
    <row r="391" spans="1:4" s="181" customFormat="1">
      <c r="A391" s="270">
        <v>177</v>
      </c>
      <c r="B391" s="287" t="s">
        <v>4344</v>
      </c>
      <c r="C391" s="179">
        <v>12000000</v>
      </c>
      <c r="D391" s="162" t="s">
        <v>3929</v>
      </c>
    </row>
    <row r="392" spans="1:4" s="181" customFormat="1">
      <c r="A392" s="270">
        <v>178</v>
      </c>
      <c r="B392" s="287" t="s">
        <v>4345</v>
      </c>
      <c r="C392" s="179">
        <v>12000000</v>
      </c>
      <c r="D392" s="162" t="s">
        <v>3929</v>
      </c>
    </row>
    <row r="393" spans="1:4" s="181" customFormat="1">
      <c r="A393" s="270">
        <v>179</v>
      </c>
      <c r="B393" s="287" t="s">
        <v>4346</v>
      </c>
      <c r="C393" s="179">
        <v>12000000</v>
      </c>
      <c r="D393" s="162" t="s">
        <v>3929</v>
      </c>
    </row>
    <row r="394" spans="1:4" s="181" customFormat="1">
      <c r="A394" s="270">
        <v>180</v>
      </c>
      <c r="B394" s="287" t="s">
        <v>4347</v>
      </c>
      <c r="C394" s="179">
        <v>12000000</v>
      </c>
      <c r="D394" s="162" t="s">
        <v>3929</v>
      </c>
    </row>
    <row r="395" spans="1:4" s="181" customFormat="1">
      <c r="A395" s="270">
        <v>181</v>
      </c>
      <c r="B395" s="287" t="s">
        <v>4348</v>
      </c>
      <c r="C395" s="179">
        <v>12000000</v>
      </c>
      <c r="D395" s="162" t="s">
        <v>3929</v>
      </c>
    </row>
    <row r="396" spans="1:4" s="181" customFormat="1">
      <c r="A396" s="270">
        <v>182</v>
      </c>
      <c r="B396" s="287" t="s">
        <v>4349</v>
      </c>
      <c r="C396" s="179">
        <v>12000000</v>
      </c>
      <c r="D396" s="162" t="s">
        <v>3929</v>
      </c>
    </row>
    <row r="397" spans="1:4" s="181" customFormat="1">
      <c r="A397" s="270">
        <v>183</v>
      </c>
      <c r="B397" s="287" t="s">
        <v>4350</v>
      </c>
      <c r="C397" s="179">
        <v>12000000</v>
      </c>
      <c r="D397" s="162" t="s">
        <v>3929</v>
      </c>
    </row>
    <row r="398" spans="1:4" s="181" customFormat="1">
      <c r="A398" s="270">
        <v>184</v>
      </c>
      <c r="B398" s="287" t="s">
        <v>4351</v>
      </c>
      <c r="C398" s="179">
        <v>12000000</v>
      </c>
      <c r="D398" s="162" t="s">
        <v>3929</v>
      </c>
    </row>
    <row r="399" spans="1:4" s="181" customFormat="1">
      <c r="A399" s="270">
        <v>185</v>
      </c>
      <c r="B399" s="287" t="s">
        <v>4352</v>
      </c>
      <c r="C399" s="179">
        <v>12000000</v>
      </c>
      <c r="D399" s="162" t="s">
        <v>3929</v>
      </c>
    </row>
    <row r="400" spans="1:4" s="181" customFormat="1">
      <c r="A400" s="270">
        <v>186</v>
      </c>
      <c r="B400" s="287" t="s">
        <v>4353</v>
      </c>
      <c r="C400" s="179">
        <v>12000000</v>
      </c>
      <c r="D400" s="162" t="s">
        <v>3929</v>
      </c>
    </row>
    <row r="401" spans="1:4" s="181" customFormat="1">
      <c r="A401" s="270">
        <v>187</v>
      </c>
      <c r="B401" s="287" t="s">
        <v>4354</v>
      </c>
      <c r="C401" s="179">
        <v>12000000</v>
      </c>
      <c r="D401" s="162" t="s">
        <v>3929</v>
      </c>
    </row>
    <row r="402" spans="1:4" s="181" customFormat="1">
      <c r="A402" s="270">
        <v>188</v>
      </c>
      <c r="B402" s="287" t="s">
        <v>4355</v>
      </c>
      <c r="C402" s="179">
        <v>12000000</v>
      </c>
      <c r="D402" s="162" t="s">
        <v>3929</v>
      </c>
    </row>
    <row r="403" spans="1:4" s="181" customFormat="1">
      <c r="A403" s="270">
        <v>189</v>
      </c>
      <c r="B403" s="287" t="s">
        <v>4356</v>
      </c>
      <c r="C403" s="179">
        <v>12000000</v>
      </c>
      <c r="D403" s="162" t="s">
        <v>3929</v>
      </c>
    </row>
    <row r="404" spans="1:4" s="181" customFormat="1">
      <c r="A404" s="270">
        <v>190</v>
      </c>
      <c r="B404" s="287" t="s">
        <v>4357</v>
      </c>
      <c r="C404" s="179">
        <v>12000000</v>
      </c>
      <c r="D404" s="162" t="s">
        <v>3929</v>
      </c>
    </row>
    <row r="405" spans="1:4" s="181" customFormat="1">
      <c r="A405" s="270">
        <v>191</v>
      </c>
      <c r="B405" s="287" t="s">
        <v>4358</v>
      </c>
      <c r="C405" s="179">
        <v>12000000</v>
      </c>
      <c r="D405" s="162" t="s">
        <v>3929</v>
      </c>
    </row>
    <row r="406" spans="1:4" s="181" customFormat="1">
      <c r="A406" s="270">
        <v>192</v>
      </c>
      <c r="B406" s="287" t="s">
        <v>4359</v>
      </c>
      <c r="C406" s="179">
        <v>12000000</v>
      </c>
      <c r="D406" s="162" t="s">
        <v>3929</v>
      </c>
    </row>
    <row r="407" spans="1:4" s="181" customFormat="1">
      <c r="A407" s="270">
        <v>193</v>
      </c>
      <c r="B407" s="287" t="s">
        <v>4360</v>
      </c>
      <c r="C407" s="179">
        <v>12000000</v>
      </c>
      <c r="D407" s="162" t="s">
        <v>3929</v>
      </c>
    </row>
    <row r="408" spans="1:4" s="181" customFormat="1">
      <c r="A408" s="270">
        <v>194</v>
      </c>
      <c r="B408" s="287" t="s">
        <v>4361</v>
      </c>
      <c r="C408" s="179">
        <v>12000000</v>
      </c>
      <c r="D408" s="162" t="s">
        <v>3929</v>
      </c>
    </row>
    <row r="409" spans="1:4" s="181" customFormat="1">
      <c r="A409" s="270">
        <v>195</v>
      </c>
      <c r="B409" s="287" t="s">
        <v>4362</v>
      </c>
      <c r="C409" s="179">
        <v>12000000</v>
      </c>
      <c r="D409" s="162" t="s">
        <v>3929</v>
      </c>
    </row>
    <row r="410" spans="1:4" s="181" customFormat="1">
      <c r="A410" s="270">
        <v>196</v>
      </c>
      <c r="B410" s="287" t="s">
        <v>4363</v>
      </c>
      <c r="C410" s="179">
        <v>12000000</v>
      </c>
      <c r="D410" s="162" t="s">
        <v>3929</v>
      </c>
    </row>
    <row r="411" spans="1:4" s="181" customFormat="1">
      <c r="A411" s="270">
        <v>197</v>
      </c>
      <c r="B411" s="287" t="s">
        <v>4364</v>
      </c>
      <c r="C411" s="179">
        <v>12000000</v>
      </c>
      <c r="D411" s="162" t="s">
        <v>3929</v>
      </c>
    </row>
    <row r="412" spans="1:4" s="181" customFormat="1">
      <c r="A412" s="270">
        <v>198</v>
      </c>
      <c r="B412" s="287" t="s">
        <v>4365</v>
      </c>
      <c r="C412" s="179">
        <v>12000000</v>
      </c>
      <c r="D412" s="162" t="s">
        <v>3929</v>
      </c>
    </row>
    <row r="413" spans="1:4" s="181" customFormat="1">
      <c r="A413" s="270">
        <v>199</v>
      </c>
      <c r="B413" s="287" t="s">
        <v>4366</v>
      </c>
      <c r="C413" s="179">
        <v>12000000</v>
      </c>
      <c r="D413" s="162" t="s">
        <v>3929</v>
      </c>
    </row>
    <row r="414" spans="1:4" s="181" customFormat="1">
      <c r="A414" s="270">
        <v>200</v>
      </c>
      <c r="B414" s="287" t="s">
        <v>4367</v>
      </c>
      <c r="C414" s="179">
        <v>12000000</v>
      </c>
      <c r="D414" s="162" t="s">
        <v>3929</v>
      </c>
    </row>
    <row r="415" spans="1:4" s="181" customFormat="1">
      <c r="A415" s="270">
        <v>201</v>
      </c>
      <c r="B415" s="287" t="s">
        <v>4368</v>
      </c>
      <c r="C415" s="179">
        <v>12000000</v>
      </c>
      <c r="D415" s="162" t="s">
        <v>3929</v>
      </c>
    </row>
    <row r="416" spans="1:4" s="181" customFormat="1">
      <c r="A416" s="270">
        <v>202</v>
      </c>
      <c r="B416" s="287" t="s">
        <v>4369</v>
      </c>
      <c r="C416" s="179">
        <v>12000000</v>
      </c>
      <c r="D416" s="162" t="s">
        <v>3929</v>
      </c>
    </row>
    <row r="417" spans="1:4" s="181" customFormat="1">
      <c r="A417" s="270">
        <v>203</v>
      </c>
      <c r="B417" s="287" t="s">
        <v>4370</v>
      </c>
      <c r="C417" s="179">
        <v>12000000</v>
      </c>
      <c r="D417" s="162" t="s">
        <v>3929</v>
      </c>
    </row>
    <row r="418" spans="1:4" s="181" customFormat="1">
      <c r="A418" s="270">
        <v>204</v>
      </c>
      <c r="B418" s="287" t="s">
        <v>4178</v>
      </c>
      <c r="C418" s="179">
        <v>12000000</v>
      </c>
      <c r="D418" s="162" t="s">
        <v>3929</v>
      </c>
    </row>
    <row r="419" spans="1:4" s="181" customFormat="1">
      <c r="A419" s="270">
        <v>205</v>
      </c>
      <c r="B419" s="287" t="s">
        <v>4371</v>
      </c>
      <c r="C419" s="179">
        <v>12000000</v>
      </c>
      <c r="D419" s="162" t="s">
        <v>3929</v>
      </c>
    </row>
    <row r="420" spans="1:4" s="181" customFormat="1">
      <c r="A420" s="270">
        <v>206</v>
      </c>
      <c r="B420" s="287" t="s">
        <v>4372</v>
      </c>
      <c r="C420" s="179">
        <v>12000000</v>
      </c>
      <c r="D420" s="162" t="s">
        <v>3929</v>
      </c>
    </row>
    <row r="421" spans="1:4" s="181" customFormat="1">
      <c r="A421" s="270">
        <v>207</v>
      </c>
      <c r="B421" s="287" t="s">
        <v>4373</v>
      </c>
      <c r="C421" s="179">
        <v>12000000</v>
      </c>
      <c r="D421" s="162" t="s">
        <v>3929</v>
      </c>
    </row>
    <row r="422" spans="1:4" s="181" customFormat="1">
      <c r="A422" s="270">
        <v>208</v>
      </c>
      <c r="B422" s="287" t="s">
        <v>4181</v>
      </c>
      <c r="C422" s="179">
        <v>12000000</v>
      </c>
      <c r="D422" s="162" t="s">
        <v>3929</v>
      </c>
    </row>
    <row r="423" spans="1:4" s="181" customFormat="1">
      <c r="A423" s="270">
        <v>209</v>
      </c>
      <c r="B423" s="287" t="s">
        <v>4374</v>
      </c>
      <c r="C423" s="179">
        <v>12000000</v>
      </c>
      <c r="D423" s="162" t="s">
        <v>3929</v>
      </c>
    </row>
    <row r="424" spans="1:4" s="181" customFormat="1">
      <c r="A424" s="270">
        <v>210</v>
      </c>
      <c r="B424" s="287" t="s">
        <v>4375</v>
      </c>
      <c r="C424" s="179">
        <v>12000000</v>
      </c>
      <c r="D424" s="162" t="s">
        <v>3929</v>
      </c>
    </row>
    <row r="425" spans="1:4" s="181" customFormat="1">
      <c r="A425" s="270">
        <v>211</v>
      </c>
      <c r="B425" s="287" t="s">
        <v>4376</v>
      </c>
      <c r="C425" s="179">
        <v>12000000</v>
      </c>
      <c r="D425" s="162" t="s">
        <v>3929</v>
      </c>
    </row>
    <row r="426" spans="1:4" s="181" customFormat="1">
      <c r="A426" s="270">
        <v>212</v>
      </c>
      <c r="B426" s="287" t="s">
        <v>4377</v>
      </c>
      <c r="C426" s="179">
        <v>12000000</v>
      </c>
      <c r="D426" s="162" t="s">
        <v>3929</v>
      </c>
    </row>
    <row r="427" spans="1:4" s="181" customFormat="1">
      <c r="A427" s="270">
        <v>213</v>
      </c>
      <c r="B427" s="287" t="s">
        <v>4378</v>
      </c>
      <c r="C427" s="179">
        <v>12000000</v>
      </c>
      <c r="D427" s="162" t="s">
        <v>3929</v>
      </c>
    </row>
    <row r="428" spans="1:4" s="181" customFormat="1">
      <c r="A428" s="270">
        <v>214</v>
      </c>
      <c r="B428" s="287" t="s">
        <v>4275</v>
      </c>
      <c r="C428" s="179">
        <v>12000000</v>
      </c>
      <c r="D428" s="162" t="s">
        <v>3929</v>
      </c>
    </row>
    <row r="429" spans="1:4" s="181" customFormat="1">
      <c r="A429" s="270">
        <v>215</v>
      </c>
      <c r="B429" s="287" t="s">
        <v>4379</v>
      </c>
      <c r="C429" s="179">
        <v>12000000</v>
      </c>
      <c r="D429" s="162" t="s">
        <v>3929</v>
      </c>
    </row>
    <row r="430" spans="1:4" s="181" customFormat="1">
      <c r="A430" s="270">
        <v>216</v>
      </c>
      <c r="B430" s="287" t="s">
        <v>4380</v>
      </c>
      <c r="C430" s="179">
        <v>12000000</v>
      </c>
      <c r="D430" s="162" t="s">
        <v>3929</v>
      </c>
    </row>
    <row r="431" spans="1:4" s="181" customFormat="1">
      <c r="A431" s="270">
        <v>217</v>
      </c>
      <c r="B431" s="287" t="s">
        <v>4381</v>
      </c>
      <c r="C431" s="179">
        <v>12000000</v>
      </c>
      <c r="D431" s="162" t="s">
        <v>3929</v>
      </c>
    </row>
    <row r="432" spans="1:4" s="181" customFormat="1">
      <c r="A432" s="270">
        <v>218</v>
      </c>
      <c r="B432" s="287" t="s">
        <v>4382</v>
      </c>
      <c r="C432" s="179">
        <v>12000000</v>
      </c>
      <c r="D432" s="162" t="s">
        <v>3929</v>
      </c>
    </row>
    <row r="433" spans="1:4" s="181" customFormat="1">
      <c r="A433" s="270">
        <v>219</v>
      </c>
      <c r="B433" s="287" t="s">
        <v>4383</v>
      </c>
      <c r="C433" s="179">
        <v>12000000</v>
      </c>
      <c r="D433" s="162" t="s">
        <v>3929</v>
      </c>
    </row>
    <row r="434" spans="1:4" s="181" customFormat="1">
      <c r="A434" s="270">
        <v>220</v>
      </c>
      <c r="B434" s="287" t="s">
        <v>4384</v>
      </c>
      <c r="C434" s="179">
        <v>12000000</v>
      </c>
      <c r="D434" s="162" t="s">
        <v>3929</v>
      </c>
    </row>
    <row r="435" spans="1:4" s="181" customFormat="1">
      <c r="A435" s="270">
        <v>221</v>
      </c>
      <c r="B435" s="287" t="s">
        <v>4385</v>
      </c>
      <c r="C435" s="179">
        <v>12000000</v>
      </c>
      <c r="D435" s="162" t="s">
        <v>3929</v>
      </c>
    </row>
    <row r="436" spans="1:4" s="181" customFormat="1">
      <c r="A436" s="270">
        <v>222</v>
      </c>
      <c r="B436" s="287" t="s">
        <v>4386</v>
      </c>
      <c r="C436" s="179">
        <v>12000000</v>
      </c>
      <c r="D436" s="162" t="s">
        <v>3929</v>
      </c>
    </row>
    <row r="437" spans="1:4" s="181" customFormat="1">
      <c r="A437" s="270">
        <v>223</v>
      </c>
      <c r="B437" s="287" t="s">
        <v>4387</v>
      </c>
      <c r="C437" s="179">
        <v>12000000</v>
      </c>
      <c r="D437" s="162" t="s">
        <v>3929</v>
      </c>
    </row>
    <row r="438" spans="1:4" s="181" customFormat="1">
      <c r="A438" s="270">
        <v>224</v>
      </c>
      <c r="B438" s="287" t="s">
        <v>4388</v>
      </c>
      <c r="C438" s="179">
        <v>12000000</v>
      </c>
      <c r="D438" s="162" t="s">
        <v>3929</v>
      </c>
    </row>
    <row r="439" spans="1:4" s="181" customFormat="1">
      <c r="A439" s="270">
        <v>225</v>
      </c>
      <c r="B439" s="287" t="s">
        <v>4389</v>
      </c>
      <c r="C439" s="179">
        <v>12000000</v>
      </c>
      <c r="D439" s="162" t="s">
        <v>3929</v>
      </c>
    </row>
    <row r="440" spans="1:4" s="181" customFormat="1">
      <c r="A440" s="270">
        <v>226</v>
      </c>
      <c r="B440" s="287" t="s">
        <v>4390</v>
      </c>
      <c r="C440" s="179">
        <v>12000000</v>
      </c>
      <c r="D440" s="162" t="s">
        <v>3929</v>
      </c>
    </row>
    <row r="441" spans="1:4" s="181" customFormat="1">
      <c r="A441" s="270">
        <v>227</v>
      </c>
      <c r="B441" s="287" t="s">
        <v>4391</v>
      </c>
      <c r="C441" s="179">
        <v>12000000</v>
      </c>
      <c r="D441" s="162" t="s">
        <v>3929</v>
      </c>
    </row>
    <row r="442" spans="1:4" s="181" customFormat="1">
      <c r="A442" s="270">
        <v>228</v>
      </c>
      <c r="B442" s="287" t="s">
        <v>4392</v>
      </c>
      <c r="C442" s="179">
        <v>12000000</v>
      </c>
      <c r="D442" s="162" t="s">
        <v>3929</v>
      </c>
    </row>
    <row r="443" spans="1:4" s="181" customFormat="1">
      <c r="A443" s="270">
        <v>229</v>
      </c>
      <c r="B443" s="287" t="s">
        <v>4393</v>
      </c>
      <c r="C443" s="179">
        <v>12000000</v>
      </c>
      <c r="D443" s="162" t="s">
        <v>3929</v>
      </c>
    </row>
    <row r="444" spans="1:4" s="181" customFormat="1">
      <c r="A444" s="270">
        <v>230</v>
      </c>
      <c r="B444" s="287" t="s">
        <v>4394</v>
      </c>
      <c r="C444" s="179">
        <v>12000000</v>
      </c>
      <c r="D444" s="162" t="s">
        <v>3929</v>
      </c>
    </row>
    <row r="445" spans="1:4" s="181" customFormat="1">
      <c r="A445" s="270">
        <v>231</v>
      </c>
      <c r="B445" s="287" t="s">
        <v>4395</v>
      </c>
      <c r="C445" s="179">
        <v>12000000</v>
      </c>
      <c r="D445" s="162" t="s">
        <v>3929</v>
      </c>
    </row>
    <row r="446" spans="1:4" s="181" customFormat="1">
      <c r="A446" s="270">
        <v>232</v>
      </c>
      <c r="B446" s="287" t="s">
        <v>4396</v>
      </c>
      <c r="C446" s="179">
        <v>12000000</v>
      </c>
      <c r="D446" s="162" t="s">
        <v>3929</v>
      </c>
    </row>
    <row r="447" spans="1:4" s="181" customFormat="1">
      <c r="A447" s="270">
        <v>233</v>
      </c>
      <c r="B447" s="287" t="s">
        <v>4397</v>
      </c>
      <c r="C447" s="179">
        <v>12000000</v>
      </c>
      <c r="D447" s="162" t="s">
        <v>3929</v>
      </c>
    </row>
    <row r="448" spans="1:4" s="181" customFormat="1">
      <c r="A448" s="270">
        <v>234</v>
      </c>
      <c r="B448" s="287" t="s">
        <v>4398</v>
      </c>
      <c r="C448" s="179">
        <v>12000000</v>
      </c>
      <c r="D448" s="162" t="s">
        <v>3929</v>
      </c>
    </row>
    <row r="449" spans="1:4" s="181" customFormat="1">
      <c r="A449" s="270">
        <v>235</v>
      </c>
      <c r="B449" s="287" t="s">
        <v>4399</v>
      </c>
      <c r="C449" s="179">
        <v>12000000</v>
      </c>
      <c r="D449" s="162" t="s">
        <v>3929</v>
      </c>
    </row>
    <row r="450" spans="1:4" s="181" customFormat="1">
      <c r="A450" s="270">
        <v>236</v>
      </c>
      <c r="B450" s="287" t="s">
        <v>4400</v>
      </c>
      <c r="C450" s="179">
        <v>12000000</v>
      </c>
      <c r="D450" s="162" t="s">
        <v>3929</v>
      </c>
    </row>
    <row r="451" spans="1:4" s="181" customFormat="1">
      <c r="A451" s="270">
        <v>237</v>
      </c>
      <c r="B451" s="287" t="s">
        <v>4401</v>
      </c>
      <c r="C451" s="179">
        <v>12000000</v>
      </c>
      <c r="D451" s="162" t="s">
        <v>3929</v>
      </c>
    </row>
    <row r="452" spans="1:4" s="181" customFormat="1">
      <c r="A452" s="270">
        <v>238</v>
      </c>
      <c r="B452" s="287" t="s">
        <v>4402</v>
      </c>
      <c r="C452" s="179">
        <v>12000000</v>
      </c>
      <c r="D452" s="162" t="s">
        <v>3929</v>
      </c>
    </row>
    <row r="453" spans="1:4" s="181" customFormat="1">
      <c r="A453" s="270">
        <v>239</v>
      </c>
      <c r="B453" s="287" t="s">
        <v>4403</v>
      </c>
      <c r="C453" s="179">
        <v>12000000</v>
      </c>
      <c r="D453" s="162" t="s">
        <v>3929</v>
      </c>
    </row>
    <row r="454" spans="1:4" s="181" customFormat="1">
      <c r="A454" s="270">
        <v>240</v>
      </c>
      <c r="B454" s="287" t="s">
        <v>4404</v>
      </c>
      <c r="C454" s="179">
        <v>12000000</v>
      </c>
      <c r="D454" s="162" t="s">
        <v>3929</v>
      </c>
    </row>
    <row r="455" spans="1:4" s="181" customFormat="1">
      <c r="A455" s="270">
        <v>241</v>
      </c>
      <c r="B455" s="287" t="s">
        <v>4405</v>
      </c>
      <c r="C455" s="179">
        <v>12000000</v>
      </c>
      <c r="D455" s="162" t="s">
        <v>3929</v>
      </c>
    </row>
    <row r="456" spans="1:4" s="181" customFormat="1">
      <c r="A456" s="270">
        <v>242</v>
      </c>
      <c r="B456" s="287" t="s">
        <v>4406</v>
      </c>
      <c r="C456" s="179">
        <v>12000000</v>
      </c>
      <c r="D456" s="162" t="s">
        <v>3929</v>
      </c>
    </row>
    <row r="457" spans="1:4" s="181" customFormat="1">
      <c r="A457" s="270">
        <v>243</v>
      </c>
      <c r="B457" s="287" t="s">
        <v>4407</v>
      </c>
      <c r="C457" s="179">
        <v>12000000</v>
      </c>
      <c r="D457" s="162" t="s">
        <v>3929</v>
      </c>
    </row>
    <row r="458" spans="1:4" s="181" customFormat="1">
      <c r="A458" s="270">
        <v>244</v>
      </c>
      <c r="B458" s="287" t="s">
        <v>4408</v>
      </c>
      <c r="C458" s="179">
        <v>12000000</v>
      </c>
      <c r="D458" s="162" t="s">
        <v>3929</v>
      </c>
    </row>
    <row r="459" spans="1:4" s="181" customFormat="1">
      <c r="A459" s="270">
        <v>245</v>
      </c>
      <c r="B459" s="287" t="s">
        <v>4409</v>
      </c>
      <c r="C459" s="179">
        <v>12000000</v>
      </c>
      <c r="D459" s="162" t="s">
        <v>3929</v>
      </c>
    </row>
    <row r="460" spans="1:4" s="181" customFormat="1">
      <c r="A460" s="270">
        <v>246</v>
      </c>
      <c r="B460" s="287" t="s">
        <v>4410</v>
      </c>
      <c r="C460" s="179">
        <v>12000000</v>
      </c>
      <c r="D460" s="162" t="s">
        <v>3929</v>
      </c>
    </row>
    <row r="461" spans="1:4" s="181" customFormat="1">
      <c r="A461" s="270">
        <v>247</v>
      </c>
      <c r="B461" s="287" t="s">
        <v>4411</v>
      </c>
      <c r="C461" s="179">
        <v>12000000</v>
      </c>
      <c r="D461" s="162" t="s">
        <v>3929</v>
      </c>
    </row>
    <row r="462" spans="1:4" s="181" customFormat="1">
      <c r="A462" s="270">
        <v>248</v>
      </c>
      <c r="B462" s="287" t="s">
        <v>4412</v>
      </c>
      <c r="C462" s="179">
        <v>12000000</v>
      </c>
      <c r="D462" s="162" t="s">
        <v>3929</v>
      </c>
    </row>
    <row r="463" spans="1:4" s="181" customFormat="1">
      <c r="A463" s="270">
        <v>249</v>
      </c>
      <c r="B463" s="287" t="s">
        <v>4413</v>
      </c>
      <c r="C463" s="179">
        <v>12000000</v>
      </c>
      <c r="D463" s="162" t="s">
        <v>3929</v>
      </c>
    </row>
    <row r="464" spans="1:4" s="181" customFormat="1">
      <c r="A464" s="270">
        <v>250</v>
      </c>
      <c r="B464" s="287" t="s">
        <v>4414</v>
      </c>
      <c r="C464" s="179">
        <v>12000000</v>
      </c>
      <c r="D464" s="162" t="s">
        <v>3929</v>
      </c>
    </row>
    <row r="465" spans="1:4" s="181" customFormat="1">
      <c r="A465" s="270">
        <v>251</v>
      </c>
      <c r="B465" s="287" t="s">
        <v>4415</v>
      </c>
      <c r="C465" s="179">
        <v>12000000</v>
      </c>
      <c r="D465" s="162" t="s">
        <v>3929</v>
      </c>
    </row>
    <row r="466" spans="1:4" s="181" customFormat="1">
      <c r="A466" s="270">
        <v>252</v>
      </c>
      <c r="B466" s="287" t="s">
        <v>4416</v>
      </c>
      <c r="C466" s="179">
        <v>12000000</v>
      </c>
      <c r="D466" s="162" t="s">
        <v>3929</v>
      </c>
    </row>
    <row r="467" spans="1:4" s="181" customFormat="1">
      <c r="A467" s="270">
        <v>253</v>
      </c>
      <c r="B467" s="287" t="s">
        <v>4417</v>
      </c>
      <c r="C467" s="179">
        <v>12000000</v>
      </c>
      <c r="D467" s="162" t="s">
        <v>3929</v>
      </c>
    </row>
    <row r="468" spans="1:4" s="181" customFormat="1">
      <c r="A468" s="270">
        <v>254</v>
      </c>
      <c r="B468" s="287" t="s">
        <v>4418</v>
      </c>
      <c r="C468" s="179">
        <v>12000000</v>
      </c>
      <c r="D468" s="162" t="s">
        <v>3929</v>
      </c>
    </row>
    <row r="469" spans="1:4" s="181" customFormat="1">
      <c r="A469" s="270">
        <v>255</v>
      </c>
      <c r="B469" s="287" t="s">
        <v>4419</v>
      </c>
      <c r="C469" s="179">
        <v>12000000</v>
      </c>
      <c r="D469" s="162" t="s">
        <v>3929</v>
      </c>
    </row>
    <row r="470" spans="1:4" s="181" customFormat="1">
      <c r="A470" s="270">
        <v>256</v>
      </c>
      <c r="B470" s="287" t="s">
        <v>4368</v>
      </c>
      <c r="C470" s="179">
        <v>12000000</v>
      </c>
      <c r="D470" s="162" t="s">
        <v>3929</v>
      </c>
    </row>
    <row r="471" spans="1:4" s="181" customFormat="1">
      <c r="A471" s="270">
        <v>257</v>
      </c>
      <c r="B471" s="287" t="s">
        <v>4420</v>
      </c>
      <c r="C471" s="179">
        <v>12000000</v>
      </c>
      <c r="D471" s="162" t="s">
        <v>3929</v>
      </c>
    </row>
    <row r="472" spans="1:4" s="181" customFormat="1">
      <c r="A472" s="270">
        <v>258</v>
      </c>
      <c r="B472" s="287" t="s">
        <v>4421</v>
      </c>
      <c r="C472" s="179">
        <v>12000000</v>
      </c>
      <c r="D472" s="162" t="s">
        <v>3929</v>
      </c>
    </row>
    <row r="473" spans="1:4" s="181" customFormat="1">
      <c r="A473" s="270">
        <v>259</v>
      </c>
      <c r="B473" s="287" t="s">
        <v>4422</v>
      </c>
      <c r="C473" s="179">
        <v>12000000</v>
      </c>
      <c r="D473" s="162" t="s">
        <v>3929</v>
      </c>
    </row>
    <row r="474" spans="1:4" s="181" customFormat="1">
      <c r="A474" s="270">
        <v>260</v>
      </c>
      <c r="B474" s="287" t="s">
        <v>4224</v>
      </c>
      <c r="C474" s="179">
        <v>12000000</v>
      </c>
      <c r="D474" s="162" t="s">
        <v>3929</v>
      </c>
    </row>
    <row r="475" spans="1:4" s="181" customFormat="1">
      <c r="A475" s="270">
        <v>261</v>
      </c>
      <c r="B475" s="287" t="s">
        <v>4423</v>
      </c>
      <c r="C475" s="179">
        <v>12000000</v>
      </c>
      <c r="D475" s="162" t="s">
        <v>3929</v>
      </c>
    </row>
    <row r="476" spans="1:4" s="181" customFormat="1">
      <c r="A476" s="270">
        <v>262</v>
      </c>
      <c r="B476" s="287" t="s">
        <v>4424</v>
      </c>
      <c r="C476" s="179">
        <v>12000000</v>
      </c>
      <c r="D476" s="162" t="s">
        <v>3929</v>
      </c>
    </row>
    <row r="477" spans="1:4" s="181" customFormat="1">
      <c r="A477" s="270">
        <v>263</v>
      </c>
      <c r="B477" s="287" t="s">
        <v>4425</v>
      </c>
      <c r="C477" s="179">
        <v>12000000</v>
      </c>
      <c r="D477" s="162" t="s">
        <v>3929</v>
      </c>
    </row>
    <row r="478" spans="1:4" s="181" customFormat="1">
      <c r="A478" s="270">
        <v>264</v>
      </c>
      <c r="B478" s="287" t="s">
        <v>4426</v>
      </c>
      <c r="C478" s="179">
        <v>12000000</v>
      </c>
      <c r="D478" s="162" t="s">
        <v>3929</v>
      </c>
    </row>
    <row r="479" spans="1:4" s="181" customFormat="1">
      <c r="A479" s="270">
        <v>265</v>
      </c>
      <c r="B479" s="287" t="s">
        <v>4427</v>
      </c>
      <c r="C479" s="179">
        <v>12000000</v>
      </c>
      <c r="D479" s="162" t="s">
        <v>3929</v>
      </c>
    </row>
    <row r="480" spans="1:4" s="181" customFormat="1">
      <c r="A480" s="270">
        <v>266</v>
      </c>
      <c r="B480" s="287" t="s">
        <v>4428</v>
      </c>
      <c r="C480" s="179">
        <v>12000000</v>
      </c>
      <c r="D480" s="162" t="s">
        <v>3929</v>
      </c>
    </row>
    <row r="481" spans="1:4" s="181" customFormat="1">
      <c r="A481" s="270">
        <v>267</v>
      </c>
      <c r="B481" s="287" t="s">
        <v>4429</v>
      </c>
      <c r="C481" s="179">
        <v>12000000</v>
      </c>
      <c r="D481" s="162" t="s">
        <v>3929</v>
      </c>
    </row>
    <row r="482" spans="1:4" s="181" customFormat="1">
      <c r="A482" s="270">
        <v>268</v>
      </c>
      <c r="B482" s="287" t="s">
        <v>4430</v>
      </c>
      <c r="C482" s="179">
        <v>12000000</v>
      </c>
      <c r="D482" s="162" t="s">
        <v>3929</v>
      </c>
    </row>
    <row r="483" spans="1:4" s="181" customFormat="1">
      <c r="A483" s="270">
        <v>269</v>
      </c>
      <c r="B483" s="287" t="s">
        <v>4431</v>
      </c>
      <c r="C483" s="179">
        <v>12000000</v>
      </c>
      <c r="D483" s="162" t="s">
        <v>3929</v>
      </c>
    </row>
    <row r="484" spans="1:4" s="181" customFormat="1">
      <c r="A484" s="270">
        <v>270</v>
      </c>
      <c r="B484" s="287" t="s">
        <v>4432</v>
      </c>
      <c r="C484" s="179">
        <v>12000000</v>
      </c>
      <c r="D484" s="162" t="s">
        <v>3929</v>
      </c>
    </row>
    <row r="485" spans="1:4" s="181" customFormat="1">
      <c r="A485" s="270">
        <v>271</v>
      </c>
      <c r="B485" s="287" t="s">
        <v>4433</v>
      </c>
      <c r="C485" s="179">
        <v>12000000</v>
      </c>
      <c r="D485" s="162" t="s">
        <v>3929</v>
      </c>
    </row>
    <row r="486" spans="1:4" s="181" customFormat="1">
      <c r="A486" s="270">
        <v>272</v>
      </c>
      <c r="B486" s="287" t="s">
        <v>4434</v>
      </c>
      <c r="C486" s="179">
        <v>12000000</v>
      </c>
      <c r="D486" s="162" t="s">
        <v>3929</v>
      </c>
    </row>
    <row r="487" spans="1:4" s="181" customFormat="1">
      <c r="A487" s="270">
        <v>273</v>
      </c>
      <c r="B487" s="287" t="s">
        <v>4435</v>
      </c>
      <c r="C487" s="179">
        <v>12000000</v>
      </c>
      <c r="D487" s="162" t="s">
        <v>3929</v>
      </c>
    </row>
    <row r="488" spans="1:4" s="181" customFormat="1">
      <c r="A488" s="270">
        <v>274</v>
      </c>
      <c r="B488" s="287" t="s">
        <v>4436</v>
      </c>
      <c r="C488" s="179">
        <v>12000000</v>
      </c>
      <c r="D488" s="162" t="s">
        <v>3929</v>
      </c>
    </row>
    <row r="489" spans="1:4" s="181" customFormat="1">
      <c r="A489" s="270">
        <v>275</v>
      </c>
      <c r="B489" s="287" t="s">
        <v>4437</v>
      </c>
      <c r="C489" s="179">
        <v>12000000</v>
      </c>
      <c r="D489" s="162" t="s">
        <v>3929</v>
      </c>
    </row>
    <row r="490" spans="1:4" s="181" customFormat="1">
      <c r="A490" s="270">
        <v>276</v>
      </c>
      <c r="B490" s="287" t="s">
        <v>4438</v>
      </c>
      <c r="C490" s="179">
        <v>12000000</v>
      </c>
      <c r="D490" s="162" t="s">
        <v>3929</v>
      </c>
    </row>
    <row r="491" spans="1:4" s="181" customFormat="1">
      <c r="A491" s="270">
        <v>277</v>
      </c>
      <c r="B491" s="287" t="s">
        <v>4439</v>
      </c>
      <c r="C491" s="179">
        <v>12000000</v>
      </c>
      <c r="D491" s="162" t="s">
        <v>3929</v>
      </c>
    </row>
    <row r="492" spans="1:4" s="181" customFormat="1">
      <c r="A492" s="270">
        <v>278</v>
      </c>
      <c r="B492" s="287" t="s">
        <v>4440</v>
      </c>
      <c r="C492" s="179">
        <v>12000000</v>
      </c>
      <c r="D492" s="162" t="s">
        <v>3929</v>
      </c>
    </row>
    <row r="493" spans="1:4" s="181" customFormat="1">
      <c r="A493" s="270">
        <v>279</v>
      </c>
      <c r="B493" s="287" t="s">
        <v>4441</v>
      </c>
      <c r="C493" s="179">
        <v>12000000</v>
      </c>
      <c r="D493" s="162" t="s">
        <v>3929</v>
      </c>
    </row>
    <row r="494" spans="1:4" s="181" customFormat="1">
      <c r="A494" s="270">
        <v>280</v>
      </c>
      <c r="B494" s="287" t="s">
        <v>4442</v>
      </c>
      <c r="C494" s="179">
        <v>12000000</v>
      </c>
      <c r="D494" s="162" t="s">
        <v>3929</v>
      </c>
    </row>
    <row r="495" spans="1:4" s="181" customFormat="1">
      <c r="A495" s="270">
        <v>281</v>
      </c>
      <c r="B495" s="287" t="s">
        <v>4443</v>
      </c>
      <c r="C495" s="179">
        <v>12000000</v>
      </c>
      <c r="D495" s="162" t="s">
        <v>3929</v>
      </c>
    </row>
    <row r="496" spans="1:4" s="181" customFormat="1">
      <c r="A496" s="270">
        <v>282</v>
      </c>
      <c r="B496" s="287" t="s">
        <v>4444</v>
      </c>
      <c r="C496" s="179">
        <v>12000000</v>
      </c>
      <c r="D496" s="162" t="s">
        <v>3929</v>
      </c>
    </row>
    <row r="497" spans="1:4" s="181" customFormat="1">
      <c r="A497" s="270">
        <v>283</v>
      </c>
      <c r="B497" s="287" t="s">
        <v>4445</v>
      </c>
      <c r="C497" s="179">
        <v>12000000</v>
      </c>
      <c r="D497" s="162" t="s">
        <v>3929</v>
      </c>
    </row>
    <row r="498" spans="1:4" s="181" customFormat="1">
      <c r="A498" s="270">
        <v>284</v>
      </c>
      <c r="B498" s="287" t="s">
        <v>4446</v>
      </c>
      <c r="C498" s="179">
        <v>12000000</v>
      </c>
      <c r="D498" s="162" t="s">
        <v>3929</v>
      </c>
    </row>
    <row r="499" spans="1:4" s="181" customFormat="1">
      <c r="A499" s="270">
        <v>285</v>
      </c>
      <c r="B499" s="287" t="s">
        <v>4447</v>
      </c>
      <c r="C499" s="179">
        <v>12000000</v>
      </c>
      <c r="D499" s="162" t="s">
        <v>3929</v>
      </c>
    </row>
    <row r="500" spans="1:4" s="181" customFormat="1">
      <c r="A500" s="270">
        <v>286</v>
      </c>
      <c r="B500" s="287" t="s">
        <v>4448</v>
      </c>
      <c r="C500" s="179">
        <v>12000000</v>
      </c>
      <c r="D500" s="162" t="s">
        <v>3929</v>
      </c>
    </row>
    <row r="501" spans="1:4" s="181" customFormat="1">
      <c r="A501" s="270">
        <v>287</v>
      </c>
      <c r="B501" s="287" t="s">
        <v>4449</v>
      </c>
      <c r="C501" s="179">
        <v>12000000</v>
      </c>
      <c r="D501" s="162" t="s">
        <v>3929</v>
      </c>
    </row>
    <row r="502" spans="1:4" s="181" customFormat="1">
      <c r="A502" s="270">
        <v>288</v>
      </c>
      <c r="B502" s="287" t="s">
        <v>4450</v>
      </c>
      <c r="C502" s="179">
        <v>12000000</v>
      </c>
      <c r="D502" s="162" t="s">
        <v>3929</v>
      </c>
    </row>
    <row r="503" spans="1:4" s="181" customFormat="1">
      <c r="A503" s="270">
        <v>289</v>
      </c>
      <c r="B503" s="287" t="s">
        <v>4451</v>
      </c>
      <c r="C503" s="179">
        <v>12000000</v>
      </c>
      <c r="D503" s="162" t="s">
        <v>3929</v>
      </c>
    </row>
    <row r="504" spans="1:4" s="181" customFormat="1">
      <c r="A504" s="270">
        <v>290</v>
      </c>
      <c r="B504" s="287" t="s">
        <v>4452</v>
      </c>
      <c r="C504" s="179">
        <v>12000000</v>
      </c>
      <c r="D504" s="162" t="s">
        <v>3929</v>
      </c>
    </row>
    <row r="505" spans="1:4" s="181" customFormat="1">
      <c r="A505" s="270">
        <v>291</v>
      </c>
      <c r="B505" s="287" t="s">
        <v>4453</v>
      </c>
      <c r="C505" s="179">
        <v>12000000</v>
      </c>
      <c r="D505" s="162" t="s">
        <v>3929</v>
      </c>
    </row>
    <row r="506" spans="1:4" s="181" customFormat="1">
      <c r="A506" s="270">
        <v>292</v>
      </c>
      <c r="B506" s="287" t="s">
        <v>4454</v>
      </c>
      <c r="C506" s="179">
        <v>12000000</v>
      </c>
      <c r="D506" s="162" t="s">
        <v>3929</v>
      </c>
    </row>
    <row r="507" spans="1:4" s="181" customFormat="1">
      <c r="A507" s="270">
        <v>293</v>
      </c>
      <c r="B507" s="287" t="s">
        <v>4455</v>
      </c>
      <c r="C507" s="179">
        <v>12000000</v>
      </c>
      <c r="D507" s="162" t="s">
        <v>3929</v>
      </c>
    </row>
    <row r="508" spans="1:4" s="181" customFormat="1">
      <c r="A508" s="270">
        <v>294</v>
      </c>
      <c r="B508" s="287" t="s">
        <v>4456</v>
      </c>
      <c r="C508" s="179">
        <v>12000000</v>
      </c>
      <c r="D508" s="162" t="s">
        <v>3929</v>
      </c>
    </row>
    <row r="509" spans="1:4" s="181" customFormat="1">
      <c r="A509" s="270">
        <v>295</v>
      </c>
      <c r="B509" s="287" t="s">
        <v>4457</v>
      </c>
      <c r="C509" s="179">
        <v>12000000</v>
      </c>
      <c r="D509" s="162" t="s">
        <v>3929</v>
      </c>
    </row>
    <row r="510" spans="1:4" s="181" customFormat="1">
      <c r="A510" s="270">
        <v>296</v>
      </c>
      <c r="B510" s="287" t="s">
        <v>4458</v>
      </c>
      <c r="C510" s="179">
        <v>12000000</v>
      </c>
      <c r="D510" s="162" t="s">
        <v>3929</v>
      </c>
    </row>
    <row r="511" spans="1:4" s="181" customFormat="1">
      <c r="A511" s="270">
        <v>297</v>
      </c>
      <c r="B511" s="287" t="s">
        <v>4459</v>
      </c>
      <c r="C511" s="179">
        <v>12000000</v>
      </c>
      <c r="D511" s="162" t="s">
        <v>3929</v>
      </c>
    </row>
    <row r="512" spans="1:4" s="181" customFormat="1">
      <c r="A512" s="270">
        <v>298</v>
      </c>
      <c r="B512" s="287" t="s">
        <v>4460</v>
      </c>
      <c r="C512" s="179">
        <v>12000000</v>
      </c>
      <c r="D512" s="162" t="s">
        <v>3929</v>
      </c>
    </row>
    <row r="513" spans="1:4" s="181" customFormat="1">
      <c r="A513" s="270">
        <v>299</v>
      </c>
      <c r="B513" s="287" t="s">
        <v>4461</v>
      </c>
      <c r="C513" s="179">
        <v>12000000</v>
      </c>
      <c r="D513" s="162" t="s">
        <v>3929</v>
      </c>
    </row>
    <row r="514" spans="1:4" s="181" customFormat="1">
      <c r="A514" s="270">
        <v>300</v>
      </c>
      <c r="B514" s="287" t="s">
        <v>4462</v>
      </c>
      <c r="C514" s="179">
        <v>12000000</v>
      </c>
      <c r="D514" s="162" t="s">
        <v>3929</v>
      </c>
    </row>
    <row r="515" spans="1:4" s="181" customFormat="1">
      <c r="A515" s="270">
        <v>301</v>
      </c>
      <c r="B515" s="287" t="s">
        <v>4463</v>
      </c>
      <c r="C515" s="179">
        <v>12000000</v>
      </c>
      <c r="D515" s="162" t="s">
        <v>3929</v>
      </c>
    </row>
    <row r="516" spans="1:4" s="181" customFormat="1">
      <c r="A516" s="270">
        <v>302</v>
      </c>
      <c r="B516" s="287" t="s">
        <v>4464</v>
      </c>
      <c r="C516" s="179">
        <v>12000000</v>
      </c>
      <c r="D516" s="162" t="s">
        <v>3929</v>
      </c>
    </row>
    <row r="517" spans="1:4" s="181" customFormat="1">
      <c r="A517" s="270">
        <v>303</v>
      </c>
      <c r="B517" s="287" t="s">
        <v>4465</v>
      </c>
      <c r="C517" s="179">
        <v>12000000</v>
      </c>
      <c r="D517" s="162" t="s">
        <v>3929</v>
      </c>
    </row>
    <row r="518" spans="1:4" s="181" customFormat="1">
      <c r="A518" s="270">
        <v>304</v>
      </c>
      <c r="B518" s="287" t="s">
        <v>4466</v>
      </c>
      <c r="C518" s="179">
        <v>12000000</v>
      </c>
      <c r="D518" s="162" t="s">
        <v>3929</v>
      </c>
    </row>
    <row r="519" spans="1:4" s="181" customFormat="1">
      <c r="A519" s="270">
        <v>305</v>
      </c>
      <c r="B519" s="287" t="s">
        <v>4467</v>
      </c>
      <c r="C519" s="179">
        <v>12000000</v>
      </c>
      <c r="D519" s="162" t="s">
        <v>3929</v>
      </c>
    </row>
    <row r="520" spans="1:4" s="181" customFormat="1">
      <c r="A520" s="270">
        <v>306</v>
      </c>
      <c r="B520" s="287" t="s">
        <v>4468</v>
      </c>
      <c r="C520" s="179">
        <v>12000000</v>
      </c>
      <c r="D520" s="162" t="s">
        <v>3929</v>
      </c>
    </row>
    <row r="521" spans="1:4" s="181" customFormat="1">
      <c r="A521" s="270">
        <v>307</v>
      </c>
      <c r="B521" s="287" t="s">
        <v>4420</v>
      </c>
      <c r="C521" s="179">
        <v>12000000</v>
      </c>
      <c r="D521" s="162" t="s">
        <v>3929</v>
      </c>
    </row>
    <row r="522" spans="1:4" s="181" customFormat="1">
      <c r="A522" s="270">
        <v>308</v>
      </c>
      <c r="B522" s="287" t="s">
        <v>4469</v>
      </c>
      <c r="C522" s="179">
        <v>12000000</v>
      </c>
      <c r="D522" s="162" t="s">
        <v>3929</v>
      </c>
    </row>
    <row r="523" spans="1:4" s="181" customFormat="1">
      <c r="A523" s="270">
        <v>309</v>
      </c>
      <c r="B523" s="287" t="s">
        <v>4470</v>
      </c>
      <c r="C523" s="179">
        <v>12000000</v>
      </c>
      <c r="D523" s="162" t="s">
        <v>3929</v>
      </c>
    </row>
    <row r="524" spans="1:4" s="181" customFormat="1">
      <c r="A524" s="270">
        <v>310</v>
      </c>
      <c r="B524" s="287" t="s">
        <v>4471</v>
      </c>
      <c r="C524" s="179">
        <v>12000000</v>
      </c>
      <c r="D524" s="162" t="s">
        <v>3929</v>
      </c>
    </row>
    <row r="525" spans="1:4" s="181" customFormat="1">
      <c r="A525" s="270">
        <v>311</v>
      </c>
      <c r="B525" s="287" t="s">
        <v>4472</v>
      </c>
      <c r="C525" s="179">
        <v>12000000</v>
      </c>
      <c r="D525" s="162" t="s">
        <v>3929</v>
      </c>
    </row>
    <row r="526" spans="1:4" s="181" customFormat="1">
      <c r="A526" s="270">
        <v>312</v>
      </c>
      <c r="B526" s="287" t="s">
        <v>4473</v>
      </c>
      <c r="C526" s="179">
        <v>12000000</v>
      </c>
      <c r="D526" s="162" t="s">
        <v>3929</v>
      </c>
    </row>
    <row r="527" spans="1:4" s="181" customFormat="1">
      <c r="A527" s="270">
        <v>313</v>
      </c>
      <c r="B527" s="287" t="s">
        <v>4474</v>
      </c>
      <c r="C527" s="179">
        <v>12000000</v>
      </c>
      <c r="D527" s="162" t="s">
        <v>3929</v>
      </c>
    </row>
    <row r="528" spans="1:4" s="181" customFormat="1">
      <c r="A528" s="270">
        <v>314</v>
      </c>
      <c r="B528" s="287" t="s">
        <v>4475</v>
      </c>
      <c r="C528" s="179">
        <v>12000000</v>
      </c>
      <c r="D528" s="162" t="s">
        <v>3929</v>
      </c>
    </row>
    <row r="529" spans="1:4" s="181" customFormat="1">
      <c r="A529" s="270">
        <v>315</v>
      </c>
      <c r="B529" s="287" t="s">
        <v>4476</v>
      </c>
      <c r="C529" s="179">
        <v>12000000</v>
      </c>
      <c r="D529" s="162" t="s">
        <v>3929</v>
      </c>
    </row>
    <row r="530" spans="1:4" s="181" customFormat="1">
      <c r="A530" s="270">
        <v>316</v>
      </c>
      <c r="B530" s="287" t="s">
        <v>4477</v>
      </c>
      <c r="C530" s="179">
        <v>12000000</v>
      </c>
      <c r="D530" s="162" t="s">
        <v>3929</v>
      </c>
    </row>
    <row r="531" spans="1:4" s="181" customFormat="1">
      <c r="A531" s="270">
        <v>317</v>
      </c>
      <c r="B531" s="287" t="s">
        <v>4181</v>
      </c>
      <c r="C531" s="179">
        <v>12000000</v>
      </c>
      <c r="D531" s="162" t="s">
        <v>3929</v>
      </c>
    </row>
    <row r="532" spans="1:4" s="181" customFormat="1">
      <c r="A532" s="270">
        <v>318</v>
      </c>
      <c r="B532" s="287" t="s">
        <v>4183</v>
      </c>
      <c r="C532" s="179">
        <v>12000000</v>
      </c>
      <c r="D532" s="162" t="s">
        <v>3929</v>
      </c>
    </row>
    <row r="533" spans="1:4" s="181" customFormat="1">
      <c r="A533" s="270">
        <v>319</v>
      </c>
      <c r="B533" s="287" t="s">
        <v>4478</v>
      </c>
      <c r="C533" s="179">
        <v>12000000</v>
      </c>
      <c r="D533" s="162" t="s">
        <v>3929</v>
      </c>
    </row>
    <row r="534" spans="1:4" s="181" customFormat="1">
      <c r="A534" s="270">
        <v>320</v>
      </c>
      <c r="B534" s="287" t="s">
        <v>4479</v>
      </c>
      <c r="C534" s="179">
        <v>12000000</v>
      </c>
      <c r="D534" s="162" t="s">
        <v>3929</v>
      </c>
    </row>
    <row r="535" spans="1:4" s="181" customFormat="1">
      <c r="A535" s="270">
        <v>321</v>
      </c>
      <c r="B535" s="287" t="s">
        <v>4480</v>
      </c>
      <c r="C535" s="179">
        <v>12000000</v>
      </c>
      <c r="D535" s="162" t="s">
        <v>3929</v>
      </c>
    </row>
    <row r="536" spans="1:4" s="181" customFormat="1">
      <c r="A536" s="270">
        <v>322</v>
      </c>
      <c r="B536" s="287" t="s">
        <v>4481</v>
      </c>
      <c r="C536" s="179">
        <v>12000000</v>
      </c>
      <c r="D536" s="162" t="s">
        <v>3929</v>
      </c>
    </row>
    <row r="537" spans="1:4" s="181" customFormat="1">
      <c r="A537" s="270">
        <v>323</v>
      </c>
      <c r="B537" s="287" t="s">
        <v>4482</v>
      </c>
      <c r="C537" s="179">
        <v>12000000</v>
      </c>
      <c r="D537" s="162" t="s">
        <v>3929</v>
      </c>
    </row>
    <row r="538" spans="1:4" s="181" customFormat="1">
      <c r="A538" s="270">
        <v>324</v>
      </c>
      <c r="B538" s="287" t="s">
        <v>4483</v>
      </c>
      <c r="C538" s="179">
        <v>12000000</v>
      </c>
      <c r="D538" s="162" t="s">
        <v>3929</v>
      </c>
    </row>
    <row r="539" spans="1:4" s="181" customFormat="1">
      <c r="A539" s="270">
        <v>325</v>
      </c>
      <c r="B539" s="287" t="s">
        <v>4484</v>
      </c>
      <c r="C539" s="179">
        <v>12000000</v>
      </c>
      <c r="D539" s="162" t="s">
        <v>3929</v>
      </c>
    </row>
    <row r="540" spans="1:4" s="181" customFormat="1">
      <c r="A540" s="270">
        <v>326</v>
      </c>
      <c r="B540" s="287" t="s">
        <v>4485</v>
      </c>
      <c r="C540" s="179">
        <v>12000000</v>
      </c>
      <c r="D540" s="162" t="s">
        <v>3929</v>
      </c>
    </row>
    <row r="541" spans="1:4" s="181" customFormat="1">
      <c r="A541" s="270">
        <v>327</v>
      </c>
      <c r="B541" s="287" t="s">
        <v>4486</v>
      </c>
      <c r="C541" s="179">
        <v>12000000</v>
      </c>
      <c r="D541" s="162" t="s">
        <v>3929</v>
      </c>
    </row>
    <row r="542" spans="1:4" s="181" customFormat="1">
      <c r="A542" s="270">
        <v>328</v>
      </c>
      <c r="B542" s="287" t="s">
        <v>4487</v>
      </c>
      <c r="C542" s="179">
        <v>12000000</v>
      </c>
      <c r="D542" s="162" t="s">
        <v>3929</v>
      </c>
    </row>
    <row r="543" spans="1:4" s="181" customFormat="1">
      <c r="A543" s="270">
        <v>329</v>
      </c>
      <c r="B543" s="287" t="s">
        <v>4488</v>
      </c>
      <c r="C543" s="179">
        <v>12000000</v>
      </c>
      <c r="D543" s="162" t="s">
        <v>3929</v>
      </c>
    </row>
    <row r="544" spans="1:4" s="181" customFormat="1">
      <c r="A544" s="270">
        <v>330</v>
      </c>
      <c r="B544" s="287" t="s">
        <v>4489</v>
      </c>
      <c r="C544" s="179">
        <v>12000000</v>
      </c>
      <c r="D544" s="162" t="s">
        <v>3929</v>
      </c>
    </row>
    <row r="545" spans="1:4" s="181" customFormat="1">
      <c r="A545" s="270">
        <v>331</v>
      </c>
      <c r="B545" s="287" t="s">
        <v>4490</v>
      </c>
      <c r="C545" s="179">
        <v>12000000</v>
      </c>
      <c r="D545" s="162" t="s">
        <v>3929</v>
      </c>
    </row>
    <row r="546" spans="1:4" s="181" customFormat="1">
      <c r="A546" s="270">
        <v>332</v>
      </c>
      <c r="B546" s="287" t="s">
        <v>4491</v>
      </c>
      <c r="C546" s="179">
        <v>12000000</v>
      </c>
      <c r="D546" s="162" t="s">
        <v>3929</v>
      </c>
    </row>
    <row r="547" spans="1:4" s="181" customFormat="1">
      <c r="A547" s="270">
        <v>333</v>
      </c>
      <c r="B547" s="287" t="s">
        <v>4492</v>
      </c>
      <c r="C547" s="179">
        <v>12000000</v>
      </c>
      <c r="D547" s="162" t="s">
        <v>3929</v>
      </c>
    </row>
    <row r="548" spans="1:4" s="181" customFormat="1">
      <c r="A548" s="270">
        <v>334</v>
      </c>
      <c r="B548" s="287" t="s">
        <v>4493</v>
      </c>
      <c r="C548" s="179">
        <v>12000000</v>
      </c>
      <c r="D548" s="162" t="s">
        <v>3929</v>
      </c>
    </row>
    <row r="549" spans="1:4" s="181" customFormat="1">
      <c r="A549" s="270">
        <v>335</v>
      </c>
      <c r="B549" s="287" t="s">
        <v>4494</v>
      </c>
      <c r="C549" s="179">
        <v>12000000</v>
      </c>
      <c r="D549" s="162" t="s">
        <v>3929</v>
      </c>
    </row>
    <row r="550" spans="1:4" s="181" customFormat="1">
      <c r="A550" s="270">
        <v>336</v>
      </c>
      <c r="B550" s="287" t="s">
        <v>4495</v>
      </c>
      <c r="C550" s="179">
        <v>12000000</v>
      </c>
      <c r="D550" s="162" t="s">
        <v>3929</v>
      </c>
    </row>
    <row r="551" spans="1:4" s="181" customFormat="1">
      <c r="A551" s="270">
        <v>337</v>
      </c>
      <c r="B551" s="287" t="s">
        <v>4496</v>
      </c>
      <c r="C551" s="179">
        <v>12000000</v>
      </c>
      <c r="D551" s="162" t="s">
        <v>3929</v>
      </c>
    </row>
    <row r="552" spans="1:4" s="181" customFormat="1">
      <c r="A552" s="270">
        <v>338</v>
      </c>
      <c r="B552" s="287" t="s">
        <v>4497</v>
      </c>
      <c r="C552" s="179">
        <v>12000000</v>
      </c>
      <c r="D552" s="162" t="s">
        <v>3929</v>
      </c>
    </row>
    <row r="553" spans="1:4" s="181" customFormat="1">
      <c r="A553" s="270">
        <v>339</v>
      </c>
      <c r="B553" s="287" t="s">
        <v>4498</v>
      </c>
      <c r="C553" s="179">
        <v>12000000</v>
      </c>
      <c r="D553" s="162" t="s">
        <v>3929</v>
      </c>
    </row>
    <row r="554" spans="1:4" s="181" customFormat="1">
      <c r="A554" s="270">
        <v>340</v>
      </c>
      <c r="B554" s="287" t="s">
        <v>4499</v>
      </c>
      <c r="C554" s="179">
        <v>12000000</v>
      </c>
      <c r="D554" s="162" t="s">
        <v>3929</v>
      </c>
    </row>
    <row r="555" spans="1:4" s="181" customFormat="1">
      <c r="A555" s="270">
        <v>341</v>
      </c>
      <c r="B555" s="287" t="s">
        <v>4500</v>
      </c>
      <c r="C555" s="179">
        <v>12000000</v>
      </c>
      <c r="D555" s="162" t="s">
        <v>3929</v>
      </c>
    </row>
    <row r="556" spans="1:4" s="181" customFormat="1">
      <c r="A556" s="270">
        <v>342</v>
      </c>
      <c r="B556" s="287" t="s">
        <v>4501</v>
      </c>
      <c r="C556" s="179">
        <v>12000000</v>
      </c>
      <c r="D556" s="162" t="s">
        <v>3929</v>
      </c>
    </row>
    <row r="557" spans="1:4" s="181" customFormat="1">
      <c r="A557" s="270">
        <v>343</v>
      </c>
      <c r="B557" s="287" t="s">
        <v>4420</v>
      </c>
      <c r="C557" s="179">
        <v>12000000</v>
      </c>
      <c r="D557" s="162" t="s">
        <v>3929</v>
      </c>
    </row>
    <row r="558" spans="1:4" s="181" customFormat="1">
      <c r="A558" s="270">
        <v>344</v>
      </c>
      <c r="B558" s="287" t="s">
        <v>4502</v>
      </c>
      <c r="C558" s="179">
        <v>12000000</v>
      </c>
      <c r="D558" s="162" t="s">
        <v>3929</v>
      </c>
    </row>
    <row r="559" spans="1:4" s="181" customFormat="1">
      <c r="A559" s="270">
        <v>345</v>
      </c>
      <c r="B559" s="287" t="s">
        <v>4503</v>
      </c>
      <c r="C559" s="179">
        <v>12000000</v>
      </c>
      <c r="D559" s="162" t="s">
        <v>3929</v>
      </c>
    </row>
    <row r="560" spans="1:4" s="181" customFormat="1">
      <c r="A560" s="270">
        <v>346</v>
      </c>
      <c r="B560" s="287" t="s">
        <v>4504</v>
      </c>
      <c r="C560" s="179">
        <v>12000000</v>
      </c>
      <c r="D560" s="162" t="s">
        <v>3929</v>
      </c>
    </row>
    <row r="561" spans="1:4" s="181" customFormat="1">
      <c r="A561" s="270">
        <v>347</v>
      </c>
      <c r="B561" s="287" t="s">
        <v>4505</v>
      </c>
      <c r="C561" s="179">
        <v>12000000</v>
      </c>
      <c r="D561" s="162" t="s">
        <v>3929</v>
      </c>
    </row>
    <row r="562" spans="1:4" s="181" customFormat="1">
      <c r="A562" s="270">
        <v>348</v>
      </c>
      <c r="B562" s="287" t="s">
        <v>4506</v>
      </c>
      <c r="C562" s="179">
        <v>12000000</v>
      </c>
      <c r="D562" s="162" t="s">
        <v>3929</v>
      </c>
    </row>
    <row r="563" spans="1:4" s="181" customFormat="1">
      <c r="A563" s="270">
        <v>349</v>
      </c>
      <c r="B563" s="287" t="s">
        <v>4178</v>
      </c>
      <c r="C563" s="179">
        <v>12000000</v>
      </c>
      <c r="D563" s="162" t="s">
        <v>3929</v>
      </c>
    </row>
    <row r="564" spans="1:4" s="181" customFormat="1">
      <c r="A564" s="270">
        <v>350</v>
      </c>
      <c r="B564" s="287" t="s">
        <v>4265</v>
      </c>
      <c r="C564" s="179">
        <v>12000000</v>
      </c>
      <c r="D564" s="162" t="s">
        <v>3929</v>
      </c>
    </row>
    <row r="565" spans="1:4" s="181" customFormat="1">
      <c r="A565" s="270">
        <v>351</v>
      </c>
      <c r="B565" s="287" t="s">
        <v>4507</v>
      </c>
      <c r="C565" s="179">
        <v>12000000</v>
      </c>
      <c r="D565" s="162" t="s">
        <v>3929</v>
      </c>
    </row>
    <row r="566" spans="1:4" s="181" customFormat="1">
      <c r="A566" s="270">
        <v>352</v>
      </c>
      <c r="B566" s="287" t="s">
        <v>4508</v>
      </c>
      <c r="C566" s="179">
        <v>12000000</v>
      </c>
      <c r="D566" s="162" t="s">
        <v>3929</v>
      </c>
    </row>
    <row r="567" spans="1:4" s="181" customFormat="1">
      <c r="A567" s="270">
        <v>353</v>
      </c>
      <c r="B567" s="287" t="s">
        <v>4181</v>
      </c>
      <c r="C567" s="179">
        <v>12000000</v>
      </c>
      <c r="D567" s="162" t="s">
        <v>3929</v>
      </c>
    </row>
    <row r="568" spans="1:4" s="181" customFormat="1">
      <c r="A568" s="270">
        <v>354</v>
      </c>
      <c r="B568" s="287" t="s">
        <v>4375</v>
      </c>
      <c r="C568" s="179">
        <v>12000000</v>
      </c>
      <c r="D568" s="162" t="s">
        <v>3929</v>
      </c>
    </row>
    <row r="569" spans="1:4" s="181" customFormat="1">
      <c r="A569" s="270">
        <v>355</v>
      </c>
      <c r="B569" s="287" t="s">
        <v>4226</v>
      </c>
      <c r="C569" s="179">
        <v>12000000</v>
      </c>
      <c r="D569" s="162" t="s">
        <v>3929</v>
      </c>
    </row>
    <row r="570" spans="1:4" s="181" customFormat="1">
      <c r="A570" s="270">
        <v>356</v>
      </c>
      <c r="B570" s="287" t="s">
        <v>4183</v>
      </c>
      <c r="C570" s="179">
        <v>12000000</v>
      </c>
      <c r="D570" s="162" t="s">
        <v>3929</v>
      </c>
    </row>
    <row r="571" spans="1:4" s="181" customFormat="1">
      <c r="A571" s="270">
        <v>357</v>
      </c>
      <c r="B571" s="287" t="s">
        <v>4509</v>
      </c>
      <c r="C571" s="179">
        <v>12000000</v>
      </c>
      <c r="D571" s="162" t="s">
        <v>3929</v>
      </c>
    </row>
    <row r="572" spans="1:4" s="181" customFormat="1">
      <c r="A572" s="270">
        <v>358</v>
      </c>
      <c r="B572" s="287" t="s">
        <v>4271</v>
      </c>
      <c r="C572" s="179">
        <v>12000000</v>
      </c>
      <c r="D572" s="162" t="s">
        <v>3929</v>
      </c>
    </row>
    <row r="573" spans="1:4" s="181" customFormat="1">
      <c r="A573" s="270">
        <v>359</v>
      </c>
      <c r="B573" s="287" t="s">
        <v>4510</v>
      </c>
      <c r="C573" s="179">
        <v>12000000</v>
      </c>
      <c r="D573" s="162" t="s">
        <v>3929</v>
      </c>
    </row>
    <row r="574" spans="1:4" s="181" customFormat="1">
      <c r="A574" s="270">
        <v>360</v>
      </c>
      <c r="B574" s="287" t="s">
        <v>4377</v>
      </c>
      <c r="C574" s="179">
        <v>12000000</v>
      </c>
      <c r="D574" s="162" t="s">
        <v>3929</v>
      </c>
    </row>
    <row r="575" spans="1:4" s="181" customFormat="1">
      <c r="A575" s="270">
        <v>361</v>
      </c>
      <c r="B575" s="287" t="s">
        <v>4511</v>
      </c>
      <c r="C575" s="179">
        <v>12000000</v>
      </c>
      <c r="D575" s="162" t="s">
        <v>3929</v>
      </c>
    </row>
    <row r="576" spans="1:4" s="181" customFormat="1">
      <c r="A576" s="270">
        <v>362</v>
      </c>
      <c r="B576" s="287" t="s">
        <v>4512</v>
      </c>
      <c r="C576" s="179">
        <v>12000000</v>
      </c>
      <c r="D576" s="162" t="s">
        <v>3929</v>
      </c>
    </row>
    <row r="577" spans="1:4" s="181" customFormat="1">
      <c r="A577" s="270">
        <v>363</v>
      </c>
      <c r="B577" s="287" t="s">
        <v>4328</v>
      </c>
      <c r="C577" s="179">
        <v>12000000</v>
      </c>
      <c r="D577" s="162" t="s">
        <v>3929</v>
      </c>
    </row>
    <row r="578" spans="1:4" s="181" customFormat="1">
      <c r="A578" s="270">
        <v>364</v>
      </c>
      <c r="B578" s="287" t="s">
        <v>4329</v>
      </c>
      <c r="C578" s="179">
        <v>12000000</v>
      </c>
      <c r="D578" s="162" t="s">
        <v>3929</v>
      </c>
    </row>
    <row r="579" spans="1:4" s="181" customFormat="1">
      <c r="A579" s="270">
        <v>365</v>
      </c>
      <c r="B579" s="287" t="s">
        <v>4513</v>
      </c>
      <c r="C579" s="179">
        <v>12000000</v>
      </c>
      <c r="D579" s="162" t="s">
        <v>3929</v>
      </c>
    </row>
    <row r="580" spans="1:4" s="181" customFormat="1">
      <c r="A580" s="270">
        <v>366</v>
      </c>
      <c r="B580" s="287" t="s">
        <v>4275</v>
      </c>
      <c r="C580" s="179">
        <v>12000000</v>
      </c>
      <c r="D580" s="162" t="s">
        <v>3929</v>
      </c>
    </row>
    <row r="581" spans="1:4" s="181" customFormat="1">
      <c r="A581" s="270">
        <v>367</v>
      </c>
      <c r="B581" s="287" t="s">
        <v>4514</v>
      </c>
      <c r="C581" s="179">
        <v>12000000</v>
      </c>
      <c r="D581" s="162" t="s">
        <v>3929</v>
      </c>
    </row>
    <row r="582" spans="1:4" s="181" customFormat="1">
      <c r="A582" s="270">
        <v>368</v>
      </c>
      <c r="B582" s="287" t="s">
        <v>4515</v>
      </c>
      <c r="C582" s="179">
        <v>12000000</v>
      </c>
      <c r="D582" s="162" t="s">
        <v>3929</v>
      </c>
    </row>
    <row r="583" spans="1:4" s="181" customFormat="1">
      <c r="A583" s="270">
        <v>369</v>
      </c>
      <c r="B583" s="287" t="s">
        <v>4516</v>
      </c>
      <c r="C583" s="179">
        <v>12000000</v>
      </c>
      <c r="D583" s="162" t="s">
        <v>3929</v>
      </c>
    </row>
    <row r="584" spans="1:4" s="181" customFormat="1">
      <c r="A584" s="270">
        <v>370</v>
      </c>
      <c r="B584" s="287" t="s">
        <v>4517</v>
      </c>
      <c r="C584" s="179">
        <v>12000000</v>
      </c>
      <c r="D584" s="162" t="s">
        <v>3929</v>
      </c>
    </row>
    <row r="585" spans="1:4" s="181" customFormat="1">
      <c r="A585" s="270">
        <v>371</v>
      </c>
      <c r="B585" s="287" t="s">
        <v>4518</v>
      </c>
      <c r="C585" s="179">
        <v>12000000</v>
      </c>
      <c r="D585" s="162" t="s">
        <v>3929</v>
      </c>
    </row>
    <row r="586" spans="1:4" s="181" customFormat="1">
      <c r="A586" s="270">
        <v>372</v>
      </c>
      <c r="B586" s="287" t="s">
        <v>4519</v>
      </c>
      <c r="C586" s="179">
        <v>12000000</v>
      </c>
      <c r="D586" s="162" t="s">
        <v>3929</v>
      </c>
    </row>
    <row r="587" spans="1:4" s="181" customFormat="1">
      <c r="A587" s="270">
        <v>373</v>
      </c>
      <c r="B587" s="287" t="s">
        <v>4520</v>
      </c>
      <c r="C587" s="179">
        <v>12000000</v>
      </c>
      <c r="D587" s="162" t="s">
        <v>3929</v>
      </c>
    </row>
    <row r="588" spans="1:4" s="181" customFormat="1">
      <c r="A588" s="270">
        <v>374</v>
      </c>
      <c r="B588" s="287" t="s">
        <v>4521</v>
      </c>
      <c r="C588" s="179">
        <v>12000000</v>
      </c>
      <c r="D588" s="162" t="s">
        <v>3929</v>
      </c>
    </row>
    <row r="589" spans="1:4" s="181" customFormat="1">
      <c r="A589" s="270">
        <v>375</v>
      </c>
      <c r="B589" s="287" t="s">
        <v>4522</v>
      </c>
      <c r="C589" s="179">
        <v>12000000</v>
      </c>
      <c r="D589" s="162" t="s">
        <v>3929</v>
      </c>
    </row>
    <row r="590" spans="1:4" s="181" customFormat="1">
      <c r="A590" s="270">
        <v>376</v>
      </c>
      <c r="B590" s="287" t="s">
        <v>4375</v>
      </c>
      <c r="C590" s="179">
        <v>12000000</v>
      </c>
      <c r="D590" s="162" t="s">
        <v>3929</v>
      </c>
    </row>
    <row r="591" spans="1:4" s="181" customFormat="1">
      <c r="A591" s="270">
        <v>377</v>
      </c>
      <c r="B591" s="287" t="s">
        <v>4523</v>
      </c>
      <c r="C591" s="179">
        <v>12000000</v>
      </c>
      <c r="D591" s="162" t="s">
        <v>3929</v>
      </c>
    </row>
    <row r="592" spans="1:4" s="181" customFormat="1">
      <c r="A592" s="270">
        <v>378</v>
      </c>
      <c r="B592" s="287" t="s">
        <v>4524</v>
      </c>
      <c r="C592" s="179">
        <v>12000000</v>
      </c>
      <c r="D592" s="162" t="s">
        <v>3929</v>
      </c>
    </row>
    <row r="593" spans="1:4" s="181" customFormat="1">
      <c r="A593" s="270">
        <v>379</v>
      </c>
      <c r="B593" s="287" t="s">
        <v>4525</v>
      </c>
      <c r="C593" s="179">
        <v>12000000</v>
      </c>
      <c r="D593" s="162" t="s">
        <v>3929</v>
      </c>
    </row>
    <row r="594" spans="1:4" s="181" customFormat="1">
      <c r="A594" s="270">
        <v>380</v>
      </c>
      <c r="B594" s="287" t="s">
        <v>4526</v>
      </c>
      <c r="C594" s="179">
        <v>12000000</v>
      </c>
      <c r="D594" s="162" t="s">
        <v>3929</v>
      </c>
    </row>
    <row r="595" spans="1:4" s="181" customFormat="1">
      <c r="A595" s="270">
        <v>381</v>
      </c>
      <c r="B595" s="287" t="s">
        <v>4527</v>
      </c>
      <c r="C595" s="179">
        <v>12000000</v>
      </c>
      <c r="D595" s="162" t="s">
        <v>3929</v>
      </c>
    </row>
    <row r="596" spans="1:4" s="181" customFormat="1">
      <c r="A596" s="270">
        <v>382</v>
      </c>
      <c r="B596" s="287" t="s">
        <v>4528</v>
      </c>
      <c r="C596" s="179">
        <v>12000000</v>
      </c>
      <c r="D596" s="162" t="s">
        <v>3929</v>
      </c>
    </row>
    <row r="597" spans="1:4" s="181" customFormat="1">
      <c r="A597" s="270">
        <v>383</v>
      </c>
      <c r="B597" s="287" t="s">
        <v>4529</v>
      </c>
      <c r="C597" s="179">
        <v>12000000</v>
      </c>
      <c r="D597" s="162" t="s">
        <v>3929</v>
      </c>
    </row>
    <row r="598" spans="1:4" s="181" customFormat="1">
      <c r="A598" s="270">
        <v>384</v>
      </c>
      <c r="B598" s="287" t="s">
        <v>4530</v>
      </c>
      <c r="C598" s="179">
        <v>12000000</v>
      </c>
      <c r="D598" s="162" t="s">
        <v>3929</v>
      </c>
    </row>
    <row r="599" spans="1:4" s="181" customFormat="1">
      <c r="A599" s="270">
        <v>385</v>
      </c>
      <c r="B599" s="287" t="s">
        <v>4531</v>
      </c>
      <c r="C599" s="179">
        <v>12000000</v>
      </c>
      <c r="D599" s="162" t="s">
        <v>3929</v>
      </c>
    </row>
    <row r="600" spans="1:4" s="181" customFormat="1">
      <c r="A600" s="270">
        <v>386</v>
      </c>
      <c r="B600" s="287" t="s">
        <v>4532</v>
      </c>
      <c r="C600" s="179">
        <v>12000000</v>
      </c>
      <c r="D600" s="162" t="s">
        <v>3929</v>
      </c>
    </row>
    <row r="601" spans="1:4" s="181" customFormat="1">
      <c r="A601" s="270">
        <v>387</v>
      </c>
      <c r="B601" s="287" t="s">
        <v>4533</v>
      </c>
      <c r="C601" s="179">
        <v>12000000</v>
      </c>
      <c r="D601" s="162" t="s">
        <v>3929</v>
      </c>
    </row>
    <row r="602" spans="1:4" s="181" customFormat="1">
      <c r="A602" s="270">
        <v>388</v>
      </c>
      <c r="B602" s="287" t="s">
        <v>4534</v>
      </c>
      <c r="C602" s="179">
        <v>12000000</v>
      </c>
      <c r="D602" s="162" t="s">
        <v>3929</v>
      </c>
    </row>
    <row r="603" spans="1:4" s="181" customFormat="1">
      <c r="A603" s="270">
        <v>389</v>
      </c>
      <c r="B603" s="287" t="s">
        <v>4535</v>
      </c>
      <c r="C603" s="179">
        <v>12000000</v>
      </c>
      <c r="D603" s="162" t="s">
        <v>3929</v>
      </c>
    </row>
    <row r="604" spans="1:4" s="181" customFormat="1">
      <c r="A604" s="270">
        <v>390</v>
      </c>
      <c r="B604" s="287" t="s">
        <v>4536</v>
      </c>
      <c r="C604" s="179">
        <v>12000000</v>
      </c>
      <c r="D604" s="162" t="s">
        <v>3929</v>
      </c>
    </row>
    <row r="605" spans="1:4" s="181" customFormat="1">
      <c r="A605" s="270">
        <v>391</v>
      </c>
      <c r="B605" s="287" t="s">
        <v>4537</v>
      </c>
      <c r="C605" s="179">
        <v>12000000</v>
      </c>
      <c r="D605" s="162" t="s">
        <v>3929</v>
      </c>
    </row>
    <row r="606" spans="1:4" s="181" customFormat="1">
      <c r="A606" s="270">
        <v>392</v>
      </c>
      <c r="B606" s="287" t="s">
        <v>4538</v>
      </c>
      <c r="C606" s="179">
        <v>12000000</v>
      </c>
      <c r="D606" s="162" t="s">
        <v>3929</v>
      </c>
    </row>
    <row r="607" spans="1:4" s="181" customFormat="1">
      <c r="A607" s="270">
        <v>393</v>
      </c>
      <c r="B607" s="287" t="s">
        <v>4539</v>
      </c>
      <c r="C607" s="179">
        <v>12000000</v>
      </c>
      <c r="D607" s="162" t="s">
        <v>3929</v>
      </c>
    </row>
    <row r="608" spans="1:4" s="181" customFormat="1">
      <c r="A608" s="270">
        <v>394</v>
      </c>
      <c r="B608" s="287" t="s">
        <v>4540</v>
      </c>
      <c r="C608" s="179">
        <v>12000000</v>
      </c>
      <c r="D608" s="162" t="s">
        <v>3929</v>
      </c>
    </row>
    <row r="609" spans="1:4" s="181" customFormat="1">
      <c r="A609" s="270">
        <v>395</v>
      </c>
      <c r="B609" s="287" t="s">
        <v>4541</v>
      </c>
      <c r="C609" s="179">
        <v>12000000</v>
      </c>
      <c r="D609" s="162" t="s">
        <v>3929</v>
      </c>
    </row>
    <row r="610" spans="1:4" s="181" customFormat="1">
      <c r="A610" s="270">
        <v>396</v>
      </c>
      <c r="B610" s="287" t="s">
        <v>4542</v>
      </c>
      <c r="C610" s="179">
        <v>12000000</v>
      </c>
      <c r="D610" s="162" t="s">
        <v>3929</v>
      </c>
    </row>
    <row r="611" spans="1:4" s="181" customFormat="1">
      <c r="A611" s="270">
        <v>397</v>
      </c>
      <c r="B611" s="287" t="s">
        <v>4543</v>
      </c>
      <c r="C611" s="179">
        <v>12000000</v>
      </c>
      <c r="D611" s="162" t="s">
        <v>3929</v>
      </c>
    </row>
    <row r="612" spans="1:4" s="181" customFormat="1">
      <c r="A612" s="270">
        <v>398</v>
      </c>
      <c r="B612" s="287" t="s">
        <v>4544</v>
      </c>
      <c r="C612" s="179">
        <v>12000000</v>
      </c>
      <c r="D612" s="162" t="s">
        <v>3929</v>
      </c>
    </row>
    <row r="613" spans="1:4" s="181" customFormat="1">
      <c r="A613" s="270">
        <v>399</v>
      </c>
      <c r="B613" s="287" t="s">
        <v>4545</v>
      </c>
      <c r="C613" s="179">
        <v>12000000</v>
      </c>
      <c r="D613" s="162" t="s">
        <v>3929</v>
      </c>
    </row>
    <row r="614" spans="1:4" s="181" customFormat="1">
      <c r="A614" s="270">
        <v>400</v>
      </c>
      <c r="B614" s="287" t="s">
        <v>4546</v>
      </c>
      <c r="C614" s="179">
        <v>12000000</v>
      </c>
      <c r="D614" s="162" t="s">
        <v>3929</v>
      </c>
    </row>
    <row r="615" spans="1:4" s="181" customFormat="1">
      <c r="A615" s="270">
        <v>401</v>
      </c>
      <c r="B615" s="287" t="s">
        <v>4547</v>
      </c>
      <c r="C615" s="179">
        <v>12000000</v>
      </c>
      <c r="D615" s="162" t="s">
        <v>3929</v>
      </c>
    </row>
    <row r="616" spans="1:4" s="181" customFormat="1">
      <c r="A616" s="270">
        <v>402</v>
      </c>
      <c r="B616" s="287" t="s">
        <v>4548</v>
      </c>
      <c r="C616" s="179">
        <v>12000000</v>
      </c>
      <c r="D616" s="162" t="s">
        <v>3929</v>
      </c>
    </row>
    <row r="617" spans="1:4" s="181" customFormat="1">
      <c r="A617" s="270">
        <v>403</v>
      </c>
      <c r="B617" s="287" t="s">
        <v>4549</v>
      </c>
      <c r="C617" s="179">
        <v>12000000</v>
      </c>
      <c r="D617" s="162" t="s">
        <v>3929</v>
      </c>
    </row>
    <row r="618" spans="1:4" s="181" customFormat="1">
      <c r="A618" s="270">
        <v>404</v>
      </c>
      <c r="B618" s="287" t="s">
        <v>4550</v>
      </c>
      <c r="C618" s="179">
        <v>12000000</v>
      </c>
      <c r="D618" s="162" t="s">
        <v>3929</v>
      </c>
    </row>
    <row r="619" spans="1:4" s="181" customFormat="1">
      <c r="A619" s="270">
        <v>405</v>
      </c>
      <c r="B619" s="287" t="s">
        <v>4551</v>
      </c>
      <c r="C619" s="179">
        <v>12000000</v>
      </c>
      <c r="D619" s="162" t="s">
        <v>3929</v>
      </c>
    </row>
    <row r="620" spans="1:4" s="181" customFormat="1">
      <c r="A620" s="270">
        <v>406</v>
      </c>
      <c r="B620" s="287" t="s">
        <v>4552</v>
      </c>
      <c r="C620" s="179">
        <v>12000000</v>
      </c>
      <c r="D620" s="162" t="s">
        <v>3929</v>
      </c>
    </row>
    <row r="621" spans="1:4" s="181" customFormat="1">
      <c r="A621" s="270">
        <v>407</v>
      </c>
      <c r="B621" s="287" t="s">
        <v>4553</v>
      </c>
      <c r="C621" s="179">
        <v>12000000</v>
      </c>
      <c r="D621" s="162" t="s">
        <v>3929</v>
      </c>
    </row>
    <row r="622" spans="1:4" s="181" customFormat="1">
      <c r="A622" s="270">
        <v>408</v>
      </c>
      <c r="B622" s="287" t="s">
        <v>4554</v>
      </c>
      <c r="C622" s="179">
        <v>12000000</v>
      </c>
      <c r="D622" s="162" t="s">
        <v>3929</v>
      </c>
    </row>
    <row r="623" spans="1:4" s="181" customFormat="1">
      <c r="A623" s="270">
        <v>409</v>
      </c>
      <c r="B623" s="287" t="s">
        <v>4555</v>
      </c>
      <c r="C623" s="179">
        <v>12000000</v>
      </c>
      <c r="D623" s="162" t="s">
        <v>3929</v>
      </c>
    </row>
    <row r="624" spans="1:4" s="181" customFormat="1">
      <c r="A624" s="270">
        <v>410</v>
      </c>
      <c r="B624" s="287" t="s">
        <v>4556</v>
      </c>
      <c r="C624" s="179">
        <v>12000000</v>
      </c>
      <c r="D624" s="162" t="s">
        <v>3929</v>
      </c>
    </row>
    <row r="625" spans="1:4" s="181" customFormat="1">
      <c r="A625" s="270">
        <v>411</v>
      </c>
      <c r="B625" s="287" t="s">
        <v>4557</v>
      </c>
      <c r="C625" s="179">
        <v>12000000</v>
      </c>
      <c r="D625" s="162" t="s">
        <v>3929</v>
      </c>
    </row>
    <row r="626" spans="1:4" s="181" customFormat="1">
      <c r="A626" s="270">
        <v>412</v>
      </c>
      <c r="B626" s="287" t="s">
        <v>4558</v>
      </c>
      <c r="C626" s="179">
        <v>12000000</v>
      </c>
      <c r="D626" s="162" t="s">
        <v>3929</v>
      </c>
    </row>
    <row r="627" spans="1:4" s="181" customFormat="1">
      <c r="A627" s="270">
        <v>413</v>
      </c>
      <c r="B627" s="287" t="s">
        <v>4559</v>
      </c>
      <c r="C627" s="179">
        <v>12000000</v>
      </c>
      <c r="D627" s="162" t="s">
        <v>3929</v>
      </c>
    </row>
    <row r="628" spans="1:4" s="181" customFormat="1">
      <c r="A628" s="270">
        <v>414</v>
      </c>
      <c r="B628" s="287" t="s">
        <v>4560</v>
      </c>
      <c r="C628" s="179">
        <v>12000000</v>
      </c>
      <c r="D628" s="162" t="s">
        <v>3929</v>
      </c>
    </row>
    <row r="629" spans="1:4" s="181" customFormat="1">
      <c r="A629" s="270">
        <v>415</v>
      </c>
      <c r="B629" s="287" t="s">
        <v>4561</v>
      </c>
      <c r="C629" s="179">
        <v>12000000</v>
      </c>
      <c r="D629" s="162" t="s">
        <v>3929</v>
      </c>
    </row>
    <row r="630" spans="1:4" s="181" customFormat="1">
      <c r="A630" s="270">
        <v>416</v>
      </c>
      <c r="B630" s="287" t="s">
        <v>4562</v>
      </c>
      <c r="C630" s="179">
        <v>12000000</v>
      </c>
      <c r="D630" s="162" t="s">
        <v>3929</v>
      </c>
    </row>
    <row r="631" spans="1:4" s="181" customFormat="1">
      <c r="A631" s="270">
        <v>417</v>
      </c>
      <c r="B631" s="287" t="s">
        <v>4563</v>
      </c>
      <c r="C631" s="179">
        <v>12000000</v>
      </c>
      <c r="D631" s="162" t="s">
        <v>3929</v>
      </c>
    </row>
    <row r="632" spans="1:4" s="181" customFormat="1">
      <c r="A632" s="270">
        <v>418</v>
      </c>
      <c r="B632" s="287" t="s">
        <v>4564</v>
      </c>
      <c r="C632" s="179">
        <v>12000000</v>
      </c>
      <c r="D632" s="162" t="s">
        <v>3929</v>
      </c>
    </row>
    <row r="633" spans="1:4" s="181" customFormat="1">
      <c r="A633" s="270">
        <v>419</v>
      </c>
      <c r="B633" s="287" t="s">
        <v>4565</v>
      </c>
      <c r="C633" s="179">
        <v>12000000</v>
      </c>
      <c r="D633" s="162" t="s">
        <v>3929</v>
      </c>
    </row>
    <row r="634" spans="1:4" s="181" customFormat="1">
      <c r="A634" s="270">
        <v>420</v>
      </c>
      <c r="B634" s="287" t="s">
        <v>4566</v>
      </c>
      <c r="C634" s="179">
        <v>12000000</v>
      </c>
      <c r="D634" s="162" t="s">
        <v>3929</v>
      </c>
    </row>
    <row r="635" spans="1:4" s="181" customFormat="1">
      <c r="A635" s="270">
        <v>421</v>
      </c>
      <c r="B635" s="287" t="s">
        <v>4567</v>
      </c>
      <c r="C635" s="179">
        <v>12000000</v>
      </c>
      <c r="D635" s="162" t="s">
        <v>3929</v>
      </c>
    </row>
    <row r="636" spans="1:4" s="181" customFormat="1">
      <c r="A636" s="270">
        <v>422</v>
      </c>
      <c r="B636" s="287" t="s">
        <v>4375</v>
      </c>
      <c r="C636" s="179">
        <v>12000000</v>
      </c>
      <c r="D636" s="162" t="s">
        <v>3929</v>
      </c>
    </row>
    <row r="637" spans="1:4" s="181" customFormat="1">
      <c r="A637" s="270">
        <v>423</v>
      </c>
      <c r="B637" s="287" t="s">
        <v>4568</v>
      </c>
      <c r="C637" s="179">
        <v>12000000</v>
      </c>
      <c r="D637" s="162" t="s">
        <v>3929</v>
      </c>
    </row>
    <row r="638" spans="1:4" s="181" customFormat="1">
      <c r="A638" s="270">
        <v>424</v>
      </c>
      <c r="B638" s="287" t="s">
        <v>4569</v>
      </c>
      <c r="C638" s="179">
        <v>12000000</v>
      </c>
      <c r="D638" s="162" t="s">
        <v>3929</v>
      </c>
    </row>
    <row r="639" spans="1:4" s="181" customFormat="1">
      <c r="A639" s="270">
        <v>425</v>
      </c>
      <c r="B639" s="287" t="s">
        <v>4570</v>
      </c>
      <c r="C639" s="179">
        <v>12000000</v>
      </c>
      <c r="D639" s="162" t="s">
        <v>3929</v>
      </c>
    </row>
    <row r="640" spans="1:4" s="181" customFormat="1">
      <c r="A640" s="270">
        <v>426</v>
      </c>
      <c r="B640" s="287" t="s">
        <v>4571</v>
      </c>
      <c r="C640" s="179">
        <v>12000000</v>
      </c>
      <c r="D640" s="162" t="s">
        <v>3929</v>
      </c>
    </row>
    <row r="641" spans="1:4" s="181" customFormat="1">
      <c r="A641" s="270">
        <v>427</v>
      </c>
      <c r="B641" s="287" t="s">
        <v>4572</v>
      </c>
      <c r="C641" s="179">
        <v>12000000</v>
      </c>
      <c r="D641" s="162" t="s">
        <v>3929</v>
      </c>
    </row>
    <row r="642" spans="1:4" s="181" customFormat="1">
      <c r="A642" s="270">
        <v>428</v>
      </c>
      <c r="B642" s="287" t="s">
        <v>4573</v>
      </c>
      <c r="C642" s="179">
        <v>12000000</v>
      </c>
      <c r="D642" s="162" t="s">
        <v>3929</v>
      </c>
    </row>
    <row r="643" spans="1:4" s="181" customFormat="1">
      <c r="A643" s="270">
        <v>429</v>
      </c>
      <c r="B643" s="287" t="s">
        <v>4574</v>
      </c>
      <c r="C643" s="179">
        <v>12000000</v>
      </c>
      <c r="D643" s="162" t="s">
        <v>3929</v>
      </c>
    </row>
    <row r="644" spans="1:4" s="181" customFormat="1">
      <c r="A644" s="270">
        <v>430</v>
      </c>
      <c r="B644" s="287" t="s">
        <v>4575</v>
      </c>
      <c r="C644" s="179">
        <v>12000000</v>
      </c>
      <c r="D644" s="162" t="s">
        <v>3929</v>
      </c>
    </row>
    <row r="645" spans="1:4" s="181" customFormat="1">
      <c r="A645" s="270">
        <v>431</v>
      </c>
      <c r="B645" s="287" t="s">
        <v>4576</v>
      </c>
      <c r="C645" s="179">
        <v>12000000</v>
      </c>
      <c r="D645" s="162" t="s">
        <v>3929</v>
      </c>
    </row>
    <row r="646" spans="1:4" s="181" customFormat="1">
      <c r="A646" s="270">
        <v>432</v>
      </c>
      <c r="B646" s="287" t="s">
        <v>4390</v>
      </c>
      <c r="C646" s="179">
        <v>12000000</v>
      </c>
      <c r="D646" s="162" t="s">
        <v>3929</v>
      </c>
    </row>
    <row r="647" spans="1:4" s="181" customFormat="1">
      <c r="A647" s="270">
        <v>433</v>
      </c>
      <c r="B647" s="287" t="s">
        <v>4577</v>
      </c>
      <c r="C647" s="179">
        <v>12000000</v>
      </c>
      <c r="D647" s="162" t="s">
        <v>3929</v>
      </c>
    </row>
    <row r="648" spans="1:4" s="181" customFormat="1">
      <c r="A648" s="270">
        <v>434</v>
      </c>
      <c r="B648" s="287" t="s">
        <v>4578</v>
      </c>
      <c r="C648" s="179">
        <v>12000000</v>
      </c>
      <c r="D648" s="162" t="s">
        <v>3929</v>
      </c>
    </row>
    <row r="649" spans="1:4" s="181" customFormat="1">
      <c r="A649" s="270">
        <v>435</v>
      </c>
      <c r="B649" s="287" t="s">
        <v>4579</v>
      </c>
      <c r="C649" s="179">
        <v>12000000</v>
      </c>
      <c r="D649" s="162" t="s">
        <v>3929</v>
      </c>
    </row>
    <row r="650" spans="1:4" s="181" customFormat="1">
      <c r="A650" s="270">
        <v>436</v>
      </c>
      <c r="B650" s="287" t="s">
        <v>4580</v>
      </c>
      <c r="C650" s="179">
        <v>12000000</v>
      </c>
      <c r="D650" s="162" t="s">
        <v>3929</v>
      </c>
    </row>
    <row r="651" spans="1:4" s="181" customFormat="1">
      <c r="A651" s="270">
        <v>437</v>
      </c>
      <c r="B651" s="287" t="s">
        <v>4581</v>
      </c>
      <c r="C651" s="179">
        <v>12000000</v>
      </c>
      <c r="D651" s="162" t="s">
        <v>3929</v>
      </c>
    </row>
    <row r="652" spans="1:4" s="181" customFormat="1">
      <c r="A652" s="270">
        <v>438</v>
      </c>
      <c r="B652" s="287" t="s">
        <v>4582</v>
      </c>
      <c r="C652" s="179">
        <v>12000000</v>
      </c>
      <c r="D652" s="162" t="s">
        <v>3929</v>
      </c>
    </row>
    <row r="653" spans="1:4" s="181" customFormat="1">
      <c r="A653" s="270">
        <v>439</v>
      </c>
      <c r="B653" s="287" t="s">
        <v>4583</v>
      </c>
      <c r="C653" s="179">
        <v>12000000</v>
      </c>
      <c r="D653" s="162" t="s">
        <v>3929</v>
      </c>
    </row>
    <row r="654" spans="1:4" s="181" customFormat="1">
      <c r="A654" s="270">
        <v>440</v>
      </c>
      <c r="B654" s="287" t="s">
        <v>4584</v>
      </c>
      <c r="C654" s="179">
        <v>12000000</v>
      </c>
      <c r="D654" s="162" t="s">
        <v>3929</v>
      </c>
    </row>
    <row r="655" spans="1:4" s="181" customFormat="1">
      <c r="A655" s="270">
        <v>441</v>
      </c>
      <c r="B655" s="287" t="s">
        <v>4585</v>
      </c>
      <c r="C655" s="179">
        <v>12000000</v>
      </c>
      <c r="D655" s="162" t="s">
        <v>3929</v>
      </c>
    </row>
    <row r="656" spans="1:4" s="181" customFormat="1">
      <c r="A656" s="270">
        <v>442</v>
      </c>
      <c r="B656" s="287" t="s">
        <v>4586</v>
      </c>
      <c r="C656" s="179">
        <v>12000000</v>
      </c>
      <c r="D656" s="162" t="s">
        <v>3929</v>
      </c>
    </row>
    <row r="657" spans="1:4" s="181" customFormat="1">
      <c r="A657" s="270">
        <v>443</v>
      </c>
      <c r="B657" s="287" t="s">
        <v>4587</v>
      </c>
      <c r="C657" s="179">
        <v>12000000</v>
      </c>
      <c r="D657" s="162" t="s">
        <v>3929</v>
      </c>
    </row>
    <row r="658" spans="1:4" s="181" customFormat="1">
      <c r="A658" s="270">
        <v>444</v>
      </c>
      <c r="B658" s="287" t="s">
        <v>4588</v>
      </c>
      <c r="C658" s="179">
        <v>12000000</v>
      </c>
      <c r="D658" s="162" t="s">
        <v>3929</v>
      </c>
    </row>
    <row r="659" spans="1:4" s="181" customFormat="1">
      <c r="A659" s="270">
        <v>445</v>
      </c>
      <c r="B659" s="287" t="s">
        <v>4589</v>
      </c>
      <c r="C659" s="179">
        <v>12000000</v>
      </c>
      <c r="D659" s="162" t="s">
        <v>3929</v>
      </c>
    </row>
    <row r="660" spans="1:4" s="181" customFormat="1">
      <c r="A660" s="270">
        <v>446</v>
      </c>
      <c r="B660" s="287" t="s">
        <v>4590</v>
      </c>
      <c r="C660" s="179">
        <v>12000000</v>
      </c>
      <c r="D660" s="162" t="s">
        <v>3929</v>
      </c>
    </row>
    <row r="661" spans="1:4" s="181" customFormat="1">
      <c r="A661" s="270">
        <v>447</v>
      </c>
      <c r="B661" s="287" t="s">
        <v>4591</v>
      </c>
      <c r="C661" s="179">
        <v>12000000</v>
      </c>
      <c r="D661" s="162" t="s">
        <v>3929</v>
      </c>
    </row>
    <row r="662" spans="1:4" s="181" customFormat="1">
      <c r="A662" s="270">
        <v>448</v>
      </c>
      <c r="B662" s="287" t="s">
        <v>4592</v>
      </c>
      <c r="C662" s="179">
        <v>12000000</v>
      </c>
      <c r="D662" s="162" t="s">
        <v>3929</v>
      </c>
    </row>
    <row r="663" spans="1:4" s="181" customFormat="1">
      <c r="A663" s="270">
        <v>449</v>
      </c>
      <c r="B663" s="287" t="s">
        <v>4593</v>
      </c>
      <c r="C663" s="179">
        <v>12000000</v>
      </c>
      <c r="D663" s="162" t="s">
        <v>3929</v>
      </c>
    </row>
    <row r="664" spans="1:4" s="181" customFormat="1">
      <c r="A664" s="270">
        <v>450</v>
      </c>
      <c r="B664" s="287" t="s">
        <v>4594</v>
      </c>
      <c r="C664" s="179">
        <v>12000000</v>
      </c>
      <c r="D664" s="162" t="s">
        <v>3929</v>
      </c>
    </row>
    <row r="665" spans="1:4" s="181" customFormat="1">
      <c r="A665" s="270">
        <v>451</v>
      </c>
      <c r="B665" s="287" t="s">
        <v>4595</v>
      </c>
      <c r="C665" s="179">
        <v>12000000</v>
      </c>
      <c r="D665" s="162" t="s">
        <v>3929</v>
      </c>
    </row>
    <row r="666" spans="1:4" s="181" customFormat="1">
      <c r="A666" s="270">
        <v>452</v>
      </c>
      <c r="B666" s="287" t="s">
        <v>4596</v>
      </c>
      <c r="C666" s="179">
        <v>12000000</v>
      </c>
      <c r="D666" s="162" t="s">
        <v>3929</v>
      </c>
    </row>
    <row r="667" spans="1:4" s="181" customFormat="1">
      <c r="A667" s="270">
        <v>453</v>
      </c>
      <c r="B667" s="287" t="s">
        <v>4597</v>
      </c>
      <c r="C667" s="179">
        <v>12000000</v>
      </c>
      <c r="D667" s="162" t="s">
        <v>3929</v>
      </c>
    </row>
    <row r="668" spans="1:4" s="181" customFormat="1">
      <c r="A668" s="270">
        <v>454</v>
      </c>
      <c r="B668" s="287" t="s">
        <v>4598</v>
      </c>
      <c r="C668" s="179">
        <v>12000000</v>
      </c>
      <c r="D668" s="162" t="s">
        <v>3929</v>
      </c>
    </row>
    <row r="669" spans="1:4" s="181" customFormat="1">
      <c r="A669" s="270">
        <v>455</v>
      </c>
      <c r="B669" s="287" t="s">
        <v>4599</v>
      </c>
      <c r="C669" s="179">
        <v>12000000</v>
      </c>
      <c r="D669" s="162" t="s">
        <v>3929</v>
      </c>
    </row>
    <row r="670" spans="1:4" s="181" customFormat="1">
      <c r="A670" s="270">
        <v>456</v>
      </c>
      <c r="B670" s="287" t="s">
        <v>4600</v>
      </c>
      <c r="C670" s="179">
        <v>12000000</v>
      </c>
      <c r="D670" s="162" t="s">
        <v>3929</v>
      </c>
    </row>
    <row r="671" spans="1:4" s="181" customFormat="1">
      <c r="A671" s="270">
        <v>457</v>
      </c>
      <c r="B671" s="287" t="s">
        <v>4601</v>
      </c>
      <c r="C671" s="179">
        <v>12000000</v>
      </c>
      <c r="D671" s="162" t="s">
        <v>3929</v>
      </c>
    </row>
    <row r="672" spans="1:4" s="181" customFormat="1">
      <c r="A672" s="270">
        <v>458</v>
      </c>
      <c r="B672" s="287" t="s">
        <v>4602</v>
      </c>
      <c r="C672" s="179">
        <v>12000000</v>
      </c>
      <c r="D672" s="162" t="s">
        <v>3929</v>
      </c>
    </row>
    <row r="673" spans="1:4" s="181" customFormat="1">
      <c r="A673" s="270">
        <v>459</v>
      </c>
      <c r="B673" s="287" t="s">
        <v>4603</v>
      </c>
      <c r="C673" s="179">
        <v>12000000</v>
      </c>
      <c r="D673" s="162" t="s">
        <v>3929</v>
      </c>
    </row>
    <row r="674" spans="1:4" s="181" customFormat="1">
      <c r="A674" s="270">
        <v>460</v>
      </c>
      <c r="B674" s="287" t="s">
        <v>4604</v>
      </c>
      <c r="C674" s="179">
        <v>12000000</v>
      </c>
      <c r="D674" s="162" t="s">
        <v>3929</v>
      </c>
    </row>
    <row r="675" spans="1:4" s="181" customFormat="1">
      <c r="A675" s="270">
        <v>461</v>
      </c>
      <c r="B675" s="287" t="s">
        <v>4605</v>
      </c>
      <c r="C675" s="179">
        <v>12000000</v>
      </c>
      <c r="D675" s="162" t="s">
        <v>3929</v>
      </c>
    </row>
    <row r="676" spans="1:4" s="181" customFormat="1">
      <c r="A676" s="270">
        <v>462</v>
      </c>
      <c r="B676" s="287" t="s">
        <v>4606</v>
      </c>
      <c r="C676" s="179">
        <v>12000000</v>
      </c>
      <c r="D676" s="162" t="s">
        <v>3929</v>
      </c>
    </row>
    <row r="677" spans="1:4" s="181" customFormat="1">
      <c r="A677" s="270">
        <v>463</v>
      </c>
      <c r="B677" s="287" t="s">
        <v>4607</v>
      </c>
      <c r="C677" s="179">
        <v>12000000</v>
      </c>
      <c r="D677" s="162" t="s">
        <v>3929</v>
      </c>
    </row>
    <row r="678" spans="1:4" s="181" customFormat="1">
      <c r="A678" s="270">
        <v>464</v>
      </c>
      <c r="B678" s="287" t="s">
        <v>4608</v>
      </c>
      <c r="C678" s="179">
        <v>12000000</v>
      </c>
      <c r="D678" s="162" t="s">
        <v>3929</v>
      </c>
    </row>
    <row r="679" spans="1:4" s="181" customFormat="1">
      <c r="A679" s="270">
        <v>465</v>
      </c>
      <c r="B679" s="287" t="s">
        <v>4609</v>
      </c>
      <c r="C679" s="179">
        <v>12000000</v>
      </c>
      <c r="D679" s="162" t="s">
        <v>3929</v>
      </c>
    </row>
    <row r="680" spans="1:4" s="181" customFormat="1">
      <c r="A680" s="270">
        <v>466</v>
      </c>
      <c r="B680" s="287" t="s">
        <v>4610</v>
      </c>
      <c r="C680" s="179">
        <v>12000000</v>
      </c>
      <c r="D680" s="162" t="s">
        <v>3929</v>
      </c>
    </row>
    <row r="681" spans="1:4" s="181" customFormat="1">
      <c r="A681" s="270">
        <v>467</v>
      </c>
      <c r="B681" s="287" t="s">
        <v>4611</v>
      </c>
      <c r="C681" s="179">
        <v>12000000</v>
      </c>
      <c r="D681" s="162" t="s">
        <v>3929</v>
      </c>
    </row>
    <row r="682" spans="1:4" s="181" customFormat="1">
      <c r="A682" s="270">
        <v>468</v>
      </c>
      <c r="B682" s="287" t="s">
        <v>4612</v>
      </c>
      <c r="C682" s="179">
        <v>12000000</v>
      </c>
      <c r="D682" s="162" t="s">
        <v>3929</v>
      </c>
    </row>
    <row r="683" spans="1:4" s="181" customFormat="1">
      <c r="A683" s="270">
        <v>469</v>
      </c>
      <c r="B683" s="287" t="s">
        <v>4613</v>
      </c>
      <c r="C683" s="179">
        <v>12000000</v>
      </c>
      <c r="D683" s="162" t="s">
        <v>3929</v>
      </c>
    </row>
    <row r="684" spans="1:4" s="181" customFormat="1">
      <c r="A684" s="270">
        <v>470</v>
      </c>
      <c r="B684" s="287" t="s">
        <v>4614</v>
      </c>
      <c r="C684" s="179">
        <v>12000000</v>
      </c>
      <c r="D684" s="162" t="s">
        <v>3929</v>
      </c>
    </row>
    <row r="685" spans="1:4" s="181" customFormat="1">
      <c r="A685" s="270">
        <v>471</v>
      </c>
      <c r="B685" s="287" t="s">
        <v>4615</v>
      </c>
      <c r="C685" s="179">
        <v>12000000</v>
      </c>
      <c r="D685" s="162" t="s">
        <v>3929</v>
      </c>
    </row>
    <row r="686" spans="1:4" s="181" customFormat="1">
      <c r="A686" s="270">
        <v>472</v>
      </c>
      <c r="B686" s="287" t="s">
        <v>4616</v>
      </c>
      <c r="C686" s="179">
        <v>12000000</v>
      </c>
      <c r="D686" s="162" t="s">
        <v>3929</v>
      </c>
    </row>
    <row r="687" spans="1:4" s="181" customFormat="1">
      <c r="A687" s="270">
        <v>473</v>
      </c>
      <c r="B687" s="287" t="s">
        <v>4617</v>
      </c>
      <c r="C687" s="179">
        <v>12000000</v>
      </c>
      <c r="D687" s="162" t="s">
        <v>3929</v>
      </c>
    </row>
    <row r="688" spans="1:4" s="181" customFormat="1">
      <c r="A688" s="270">
        <v>474</v>
      </c>
      <c r="B688" s="287" t="s">
        <v>4618</v>
      </c>
      <c r="C688" s="179">
        <v>12000000</v>
      </c>
      <c r="D688" s="162" t="s">
        <v>3929</v>
      </c>
    </row>
    <row r="689" spans="1:4" s="181" customFormat="1">
      <c r="A689" s="270">
        <v>475</v>
      </c>
      <c r="B689" s="287" t="s">
        <v>4619</v>
      </c>
      <c r="C689" s="179">
        <v>12000000</v>
      </c>
      <c r="D689" s="162" t="s">
        <v>3929</v>
      </c>
    </row>
    <row r="690" spans="1:4" s="181" customFormat="1">
      <c r="A690" s="270">
        <v>476</v>
      </c>
      <c r="B690" s="287" t="s">
        <v>4620</v>
      </c>
      <c r="C690" s="179">
        <v>12000000</v>
      </c>
      <c r="D690" s="162" t="s">
        <v>3929</v>
      </c>
    </row>
    <row r="691" spans="1:4" s="181" customFormat="1">
      <c r="A691" s="270">
        <v>477</v>
      </c>
      <c r="B691" s="287" t="s">
        <v>4621</v>
      </c>
      <c r="C691" s="179">
        <v>12000000</v>
      </c>
      <c r="D691" s="162" t="s">
        <v>3929</v>
      </c>
    </row>
    <row r="692" spans="1:4" s="181" customFormat="1">
      <c r="A692" s="270">
        <v>478</v>
      </c>
      <c r="B692" s="287" t="s">
        <v>4622</v>
      </c>
      <c r="C692" s="179">
        <v>12000000</v>
      </c>
      <c r="D692" s="162" t="s">
        <v>3929</v>
      </c>
    </row>
    <row r="693" spans="1:4" s="181" customFormat="1">
      <c r="A693" s="270">
        <v>479</v>
      </c>
      <c r="B693" s="287" t="s">
        <v>4623</v>
      </c>
      <c r="C693" s="179">
        <v>12000000</v>
      </c>
      <c r="D693" s="162" t="s">
        <v>3929</v>
      </c>
    </row>
    <row r="694" spans="1:4" s="181" customFormat="1">
      <c r="A694" s="270">
        <v>480</v>
      </c>
      <c r="B694" s="287" t="s">
        <v>4624</v>
      </c>
      <c r="C694" s="179">
        <v>12000000</v>
      </c>
      <c r="D694" s="162" t="s">
        <v>3929</v>
      </c>
    </row>
    <row r="695" spans="1:4" s="181" customFormat="1">
      <c r="A695" s="270">
        <v>481</v>
      </c>
      <c r="B695" s="287" t="s">
        <v>4625</v>
      </c>
      <c r="C695" s="179">
        <v>12000000</v>
      </c>
      <c r="D695" s="162" t="s">
        <v>3929</v>
      </c>
    </row>
    <row r="696" spans="1:4" s="181" customFormat="1">
      <c r="A696" s="270">
        <v>482</v>
      </c>
      <c r="B696" s="287" t="s">
        <v>4626</v>
      </c>
      <c r="C696" s="179">
        <v>12000000</v>
      </c>
      <c r="D696" s="162" t="s">
        <v>3929</v>
      </c>
    </row>
    <row r="697" spans="1:4" s="181" customFormat="1">
      <c r="A697" s="270">
        <v>483</v>
      </c>
      <c r="B697" s="287" t="s">
        <v>4627</v>
      </c>
      <c r="C697" s="179">
        <v>12000000</v>
      </c>
      <c r="D697" s="162" t="s">
        <v>3929</v>
      </c>
    </row>
    <row r="698" spans="1:4" s="181" customFormat="1">
      <c r="A698" s="270">
        <v>484</v>
      </c>
      <c r="B698" s="287" t="s">
        <v>4628</v>
      </c>
      <c r="C698" s="179">
        <v>12000000</v>
      </c>
      <c r="D698" s="162" t="s">
        <v>3929</v>
      </c>
    </row>
    <row r="699" spans="1:4" s="181" customFormat="1">
      <c r="A699" s="270">
        <v>485</v>
      </c>
      <c r="B699" s="287" t="s">
        <v>4629</v>
      </c>
      <c r="C699" s="179">
        <v>12000000</v>
      </c>
      <c r="D699" s="162" t="s">
        <v>3929</v>
      </c>
    </row>
    <row r="700" spans="1:4" s="181" customFormat="1">
      <c r="A700" s="270">
        <v>486</v>
      </c>
      <c r="B700" s="287" t="s">
        <v>4630</v>
      </c>
      <c r="C700" s="179">
        <v>12000000</v>
      </c>
      <c r="D700" s="162" t="s">
        <v>3929</v>
      </c>
    </row>
    <row r="701" spans="1:4" s="181" customFormat="1">
      <c r="A701" s="270">
        <v>487</v>
      </c>
      <c r="B701" s="287" t="s">
        <v>4226</v>
      </c>
      <c r="C701" s="179">
        <v>12000000</v>
      </c>
      <c r="D701" s="162" t="s">
        <v>3929</v>
      </c>
    </row>
    <row r="702" spans="1:4" s="181" customFormat="1">
      <c r="A702" s="270">
        <v>488</v>
      </c>
      <c r="B702" s="287" t="s">
        <v>4631</v>
      </c>
      <c r="C702" s="179">
        <v>12000000</v>
      </c>
      <c r="D702" s="162" t="s">
        <v>3929</v>
      </c>
    </row>
    <row r="703" spans="1:4" s="181" customFormat="1">
      <c r="A703" s="270">
        <v>489</v>
      </c>
      <c r="B703" s="287" t="s">
        <v>4632</v>
      </c>
      <c r="C703" s="179">
        <v>12000000</v>
      </c>
      <c r="D703" s="162" t="s">
        <v>3929</v>
      </c>
    </row>
    <row r="704" spans="1:4" s="181" customFormat="1">
      <c r="A704" s="270">
        <v>490</v>
      </c>
      <c r="B704" s="287" t="s">
        <v>4633</v>
      </c>
      <c r="C704" s="179">
        <v>12000000</v>
      </c>
      <c r="D704" s="162" t="s">
        <v>3929</v>
      </c>
    </row>
    <row r="705" spans="1:4" s="181" customFormat="1">
      <c r="A705" s="270">
        <v>491</v>
      </c>
      <c r="B705" s="287" t="s">
        <v>4634</v>
      </c>
      <c r="C705" s="179">
        <v>12000000</v>
      </c>
      <c r="D705" s="162" t="s">
        <v>3929</v>
      </c>
    </row>
    <row r="706" spans="1:4" s="181" customFormat="1">
      <c r="A706" s="270">
        <v>492</v>
      </c>
      <c r="B706" s="287" t="s">
        <v>4635</v>
      </c>
      <c r="C706" s="179">
        <v>12000000</v>
      </c>
      <c r="D706" s="162" t="s">
        <v>3929</v>
      </c>
    </row>
    <row r="707" spans="1:4" s="181" customFormat="1">
      <c r="A707" s="270">
        <v>493</v>
      </c>
      <c r="B707" s="287" t="s">
        <v>4636</v>
      </c>
      <c r="C707" s="179">
        <v>12000000</v>
      </c>
      <c r="D707" s="162" t="s">
        <v>3929</v>
      </c>
    </row>
    <row r="708" spans="1:4" s="181" customFormat="1">
      <c r="A708" s="270">
        <v>494</v>
      </c>
      <c r="B708" s="287" t="s">
        <v>4390</v>
      </c>
      <c r="C708" s="179">
        <v>12000000</v>
      </c>
      <c r="D708" s="162" t="s">
        <v>3929</v>
      </c>
    </row>
    <row r="709" spans="1:4" s="181" customFormat="1">
      <c r="A709" s="270">
        <v>495</v>
      </c>
      <c r="B709" s="287" t="s">
        <v>4637</v>
      </c>
      <c r="C709" s="179">
        <v>12000000</v>
      </c>
      <c r="D709" s="162" t="s">
        <v>3929</v>
      </c>
    </row>
    <row r="710" spans="1:4" s="181" customFormat="1">
      <c r="A710" s="270">
        <v>496</v>
      </c>
      <c r="B710" s="287" t="s">
        <v>4638</v>
      </c>
      <c r="C710" s="179">
        <v>12000000</v>
      </c>
      <c r="D710" s="162" t="s">
        <v>3929</v>
      </c>
    </row>
    <row r="711" spans="1:4" s="181" customFormat="1">
      <c r="A711" s="270">
        <v>497</v>
      </c>
      <c r="B711" s="287" t="s">
        <v>4639</v>
      </c>
      <c r="C711" s="179">
        <v>12000000</v>
      </c>
      <c r="D711" s="162" t="s">
        <v>3929</v>
      </c>
    </row>
    <row r="712" spans="1:4" s="181" customFormat="1">
      <c r="A712" s="270">
        <v>498</v>
      </c>
      <c r="B712" s="287" t="s">
        <v>4640</v>
      </c>
      <c r="C712" s="179">
        <v>12000000</v>
      </c>
      <c r="D712" s="162" t="s">
        <v>3929</v>
      </c>
    </row>
    <row r="713" spans="1:4" s="181" customFormat="1">
      <c r="A713" s="270">
        <v>499</v>
      </c>
      <c r="B713" s="287" t="s">
        <v>4641</v>
      </c>
      <c r="C713" s="179">
        <v>12000000</v>
      </c>
      <c r="D713" s="162" t="s">
        <v>3929</v>
      </c>
    </row>
    <row r="714" spans="1:4" s="181" customFormat="1">
      <c r="A714" s="270">
        <v>500</v>
      </c>
      <c r="B714" s="287" t="s">
        <v>4642</v>
      </c>
      <c r="C714" s="179">
        <v>12000000</v>
      </c>
      <c r="D714" s="162" t="s">
        <v>3929</v>
      </c>
    </row>
    <row r="715" spans="1:4" s="181" customFormat="1">
      <c r="A715" s="270">
        <v>501</v>
      </c>
      <c r="B715" s="287" t="s">
        <v>4643</v>
      </c>
      <c r="C715" s="179">
        <v>12000000</v>
      </c>
      <c r="D715" s="162" t="s">
        <v>3929</v>
      </c>
    </row>
    <row r="716" spans="1:4" s="181" customFormat="1">
      <c r="A716" s="270">
        <v>502</v>
      </c>
      <c r="B716" s="287" t="s">
        <v>4644</v>
      </c>
      <c r="C716" s="179">
        <v>12000000</v>
      </c>
      <c r="D716" s="162" t="s">
        <v>3929</v>
      </c>
    </row>
    <row r="717" spans="1:4" s="181" customFormat="1">
      <c r="A717" s="270">
        <v>503</v>
      </c>
      <c r="B717" s="287" t="s">
        <v>4645</v>
      </c>
      <c r="C717" s="179">
        <v>12000000</v>
      </c>
      <c r="D717" s="162" t="s">
        <v>3929</v>
      </c>
    </row>
    <row r="718" spans="1:4" s="181" customFormat="1">
      <c r="A718" s="270">
        <v>504</v>
      </c>
      <c r="B718" s="287" t="s">
        <v>4646</v>
      </c>
      <c r="C718" s="179">
        <v>12000000</v>
      </c>
      <c r="D718" s="162" t="s">
        <v>3929</v>
      </c>
    </row>
    <row r="719" spans="1:4" s="181" customFormat="1">
      <c r="A719" s="270">
        <v>505</v>
      </c>
      <c r="B719" s="287" t="s">
        <v>4647</v>
      </c>
      <c r="C719" s="179">
        <v>12000000</v>
      </c>
      <c r="D719" s="162" t="s">
        <v>3929</v>
      </c>
    </row>
    <row r="720" spans="1:4" s="181" customFormat="1">
      <c r="A720" s="270">
        <v>506</v>
      </c>
      <c r="B720" s="287" t="s">
        <v>4648</v>
      </c>
      <c r="C720" s="179">
        <v>12000000</v>
      </c>
      <c r="D720" s="162" t="s">
        <v>3929</v>
      </c>
    </row>
    <row r="721" spans="1:4" s="181" customFormat="1">
      <c r="A721" s="270">
        <v>507</v>
      </c>
      <c r="B721" s="287" t="s">
        <v>4649</v>
      </c>
      <c r="C721" s="179">
        <v>12000000</v>
      </c>
      <c r="D721" s="162" t="s">
        <v>3929</v>
      </c>
    </row>
    <row r="722" spans="1:4" s="181" customFormat="1">
      <c r="A722" s="270">
        <v>508</v>
      </c>
      <c r="B722" s="287" t="s">
        <v>4650</v>
      </c>
      <c r="C722" s="179">
        <v>12000000</v>
      </c>
      <c r="D722" s="162" t="s">
        <v>3929</v>
      </c>
    </row>
    <row r="723" spans="1:4" s="181" customFormat="1">
      <c r="A723" s="270">
        <v>509</v>
      </c>
      <c r="B723" s="287" t="s">
        <v>4651</v>
      </c>
      <c r="C723" s="179">
        <v>12000000</v>
      </c>
      <c r="D723" s="162" t="s">
        <v>3929</v>
      </c>
    </row>
    <row r="724" spans="1:4" s="181" customFormat="1">
      <c r="A724" s="270">
        <v>510</v>
      </c>
      <c r="B724" s="287" t="s">
        <v>4652</v>
      </c>
      <c r="C724" s="179">
        <v>12000000</v>
      </c>
      <c r="D724" s="162" t="s">
        <v>3929</v>
      </c>
    </row>
    <row r="725" spans="1:4" s="181" customFormat="1">
      <c r="A725" s="270">
        <v>511</v>
      </c>
      <c r="B725" s="287" t="s">
        <v>4653</v>
      </c>
      <c r="C725" s="179">
        <v>12000000</v>
      </c>
      <c r="D725" s="162" t="s">
        <v>3929</v>
      </c>
    </row>
    <row r="726" spans="1:4" s="181" customFormat="1">
      <c r="A726" s="270">
        <v>512</v>
      </c>
      <c r="B726" s="287" t="s">
        <v>4654</v>
      </c>
      <c r="C726" s="179">
        <v>12000000</v>
      </c>
      <c r="D726" s="162" t="s">
        <v>3929</v>
      </c>
    </row>
    <row r="727" spans="1:4" s="181" customFormat="1">
      <c r="A727" s="270">
        <v>513</v>
      </c>
      <c r="B727" s="287" t="s">
        <v>4655</v>
      </c>
      <c r="C727" s="179">
        <v>12000000</v>
      </c>
      <c r="D727" s="162" t="s">
        <v>3929</v>
      </c>
    </row>
    <row r="728" spans="1:4" s="181" customFormat="1">
      <c r="A728" s="270">
        <v>514</v>
      </c>
      <c r="B728" s="287" t="s">
        <v>4656</v>
      </c>
      <c r="C728" s="179">
        <v>12000000</v>
      </c>
      <c r="D728" s="162" t="s">
        <v>3929</v>
      </c>
    </row>
    <row r="729" spans="1:4" s="181" customFormat="1">
      <c r="A729" s="270">
        <v>515</v>
      </c>
      <c r="B729" s="287" t="s">
        <v>4657</v>
      </c>
      <c r="C729" s="179">
        <v>12000000</v>
      </c>
      <c r="D729" s="162" t="s">
        <v>3929</v>
      </c>
    </row>
    <row r="730" spans="1:4" s="181" customFormat="1">
      <c r="A730" s="270">
        <v>516</v>
      </c>
      <c r="B730" s="287" t="s">
        <v>4658</v>
      </c>
      <c r="C730" s="179">
        <v>12000000</v>
      </c>
      <c r="D730" s="162" t="s">
        <v>3929</v>
      </c>
    </row>
    <row r="731" spans="1:4" s="181" customFormat="1">
      <c r="A731" s="270">
        <v>517</v>
      </c>
      <c r="B731" s="287" t="s">
        <v>4659</v>
      </c>
      <c r="C731" s="179">
        <v>12000000</v>
      </c>
      <c r="D731" s="162" t="s">
        <v>3929</v>
      </c>
    </row>
    <row r="732" spans="1:4" s="181" customFormat="1">
      <c r="A732" s="270">
        <v>518</v>
      </c>
      <c r="B732" s="287" t="s">
        <v>4660</v>
      </c>
      <c r="C732" s="179">
        <v>12000000</v>
      </c>
      <c r="D732" s="162" t="s">
        <v>3929</v>
      </c>
    </row>
    <row r="733" spans="1:4" s="181" customFormat="1">
      <c r="A733" s="270">
        <v>519</v>
      </c>
      <c r="B733" s="287" t="s">
        <v>4661</v>
      </c>
      <c r="C733" s="179">
        <v>12000000</v>
      </c>
      <c r="D733" s="162" t="s">
        <v>3929</v>
      </c>
    </row>
    <row r="734" spans="1:4" s="181" customFormat="1">
      <c r="A734" s="270">
        <v>520</v>
      </c>
      <c r="B734" s="287" t="s">
        <v>4662</v>
      </c>
      <c r="C734" s="179">
        <v>12000000</v>
      </c>
      <c r="D734" s="162" t="s">
        <v>3929</v>
      </c>
    </row>
    <row r="735" spans="1:4" s="181" customFormat="1">
      <c r="A735" s="270">
        <v>521</v>
      </c>
      <c r="B735" s="287" t="s">
        <v>4663</v>
      </c>
      <c r="C735" s="179">
        <v>12000000</v>
      </c>
      <c r="D735" s="162" t="s">
        <v>3929</v>
      </c>
    </row>
    <row r="736" spans="1:4" s="181" customFormat="1">
      <c r="A736" s="270">
        <v>522</v>
      </c>
      <c r="B736" s="287" t="s">
        <v>4664</v>
      </c>
      <c r="C736" s="179">
        <v>12000000</v>
      </c>
      <c r="D736" s="162" t="s">
        <v>3929</v>
      </c>
    </row>
    <row r="737" spans="1:4" s="181" customFormat="1">
      <c r="A737" s="270">
        <v>523</v>
      </c>
      <c r="B737" s="287" t="s">
        <v>4665</v>
      </c>
      <c r="C737" s="179">
        <v>12000000</v>
      </c>
      <c r="D737" s="162" t="s">
        <v>3929</v>
      </c>
    </row>
    <row r="738" spans="1:4" s="181" customFormat="1">
      <c r="A738" s="270">
        <v>524</v>
      </c>
      <c r="B738" s="287" t="s">
        <v>4666</v>
      </c>
      <c r="C738" s="179">
        <v>12000000</v>
      </c>
      <c r="D738" s="162" t="s">
        <v>3929</v>
      </c>
    </row>
    <row r="739" spans="1:4" s="181" customFormat="1">
      <c r="A739" s="270">
        <v>525</v>
      </c>
      <c r="B739" s="287" t="s">
        <v>4667</v>
      </c>
      <c r="C739" s="179">
        <v>12000000</v>
      </c>
      <c r="D739" s="162" t="s">
        <v>3929</v>
      </c>
    </row>
    <row r="740" spans="1:4" s="181" customFormat="1">
      <c r="A740" s="270">
        <v>526</v>
      </c>
      <c r="B740" s="287" t="s">
        <v>4668</v>
      </c>
      <c r="C740" s="179">
        <v>12000000</v>
      </c>
      <c r="D740" s="162" t="s">
        <v>3929</v>
      </c>
    </row>
    <row r="741" spans="1:4" s="181" customFormat="1">
      <c r="A741" s="270">
        <v>527</v>
      </c>
      <c r="B741" s="287" t="s">
        <v>4279</v>
      </c>
      <c r="C741" s="179">
        <v>12000000</v>
      </c>
      <c r="D741" s="162" t="s">
        <v>3929</v>
      </c>
    </row>
    <row r="742" spans="1:4" s="181" customFormat="1">
      <c r="A742" s="270">
        <v>528</v>
      </c>
      <c r="B742" s="287" t="s">
        <v>4669</v>
      </c>
      <c r="C742" s="179">
        <v>12000000</v>
      </c>
      <c r="D742" s="162" t="s">
        <v>3929</v>
      </c>
    </row>
    <row r="743" spans="1:4" s="181" customFormat="1">
      <c r="A743" s="270">
        <v>529</v>
      </c>
      <c r="B743" s="287" t="s">
        <v>4370</v>
      </c>
      <c r="C743" s="179">
        <v>12000000</v>
      </c>
      <c r="D743" s="162" t="s">
        <v>3929</v>
      </c>
    </row>
    <row r="744" spans="1:4" s="181" customFormat="1">
      <c r="A744" s="270">
        <v>530</v>
      </c>
      <c r="B744" s="287" t="s">
        <v>4670</v>
      </c>
      <c r="C744" s="179">
        <v>12000000</v>
      </c>
      <c r="D744" s="162" t="s">
        <v>3929</v>
      </c>
    </row>
    <row r="745" spans="1:4" s="181" customFormat="1">
      <c r="A745" s="270">
        <v>531</v>
      </c>
      <c r="B745" s="287" t="s">
        <v>4671</v>
      </c>
      <c r="C745" s="179">
        <v>12000000</v>
      </c>
      <c r="D745" s="162" t="s">
        <v>3929</v>
      </c>
    </row>
    <row r="746" spans="1:4" s="181" customFormat="1">
      <c r="A746" s="270">
        <v>532</v>
      </c>
      <c r="B746" s="287" t="s">
        <v>4672</v>
      </c>
      <c r="C746" s="179">
        <v>12000000</v>
      </c>
      <c r="D746" s="162" t="s">
        <v>3929</v>
      </c>
    </row>
    <row r="747" spans="1:4" s="181" customFormat="1">
      <c r="A747" s="270">
        <v>533</v>
      </c>
      <c r="B747" s="287" t="s">
        <v>4673</v>
      </c>
      <c r="C747" s="179">
        <v>12000000</v>
      </c>
      <c r="D747" s="162" t="s">
        <v>3929</v>
      </c>
    </row>
    <row r="748" spans="1:4" s="181" customFormat="1">
      <c r="A748" s="270">
        <v>534</v>
      </c>
      <c r="B748" s="287" t="s">
        <v>4674</v>
      </c>
      <c r="C748" s="179">
        <v>12000000</v>
      </c>
      <c r="D748" s="162" t="s">
        <v>3929</v>
      </c>
    </row>
    <row r="749" spans="1:4" s="181" customFormat="1">
      <c r="A749" s="270">
        <v>535</v>
      </c>
      <c r="B749" s="287" t="s">
        <v>4675</v>
      </c>
      <c r="C749" s="179">
        <v>12000000</v>
      </c>
      <c r="D749" s="162" t="s">
        <v>3929</v>
      </c>
    </row>
    <row r="750" spans="1:4" s="181" customFormat="1">
      <c r="A750" s="270">
        <v>536</v>
      </c>
      <c r="B750" s="287" t="s">
        <v>4676</v>
      </c>
      <c r="C750" s="179">
        <v>12000000</v>
      </c>
      <c r="D750" s="162" t="s">
        <v>3929</v>
      </c>
    </row>
    <row r="751" spans="1:4" s="181" customFormat="1">
      <c r="A751" s="270">
        <v>537</v>
      </c>
      <c r="B751" s="287" t="s">
        <v>4677</v>
      </c>
      <c r="C751" s="179">
        <v>12000000</v>
      </c>
      <c r="D751" s="162" t="s">
        <v>3929</v>
      </c>
    </row>
    <row r="752" spans="1:4" s="181" customFormat="1">
      <c r="A752" s="270">
        <v>538</v>
      </c>
      <c r="B752" s="287" t="s">
        <v>4678</v>
      </c>
      <c r="C752" s="179">
        <v>12000000</v>
      </c>
      <c r="D752" s="162" t="s">
        <v>3929</v>
      </c>
    </row>
    <row r="753" spans="1:4" s="181" customFormat="1">
      <c r="A753" s="270">
        <v>539</v>
      </c>
      <c r="B753" s="287" t="s">
        <v>4679</v>
      </c>
      <c r="C753" s="179">
        <v>12000000</v>
      </c>
      <c r="D753" s="162" t="s">
        <v>3929</v>
      </c>
    </row>
    <row r="754" spans="1:4" s="181" customFormat="1">
      <c r="A754" s="270">
        <v>540</v>
      </c>
      <c r="B754" s="287" t="s">
        <v>4680</v>
      </c>
      <c r="C754" s="179">
        <v>12000000</v>
      </c>
      <c r="D754" s="162" t="s">
        <v>3929</v>
      </c>
    </row>
    <row r="755" spans="1:4" s="181" customFormat="1">
      <c r="A755" s="270">
        <v>541</v>
      </c>
      <c r="B755" s="287" t="s">
        <v>4178</v>
      </c>
      <c r="C755" s="179">
        <v>12000000</v>
      </c>
      <c r="D755" s="162" t="s">
        <v>3929</v>
      </c>
    </row>
    <row r="756" spans="1:4" s="181" customFormat="1">
      <c r="A756" s="270">
        <v>542</v>
      </c>
      <c r="B756" s="287" t="s">
        <v>4681</v>
      </c>
      <c r="C756" s="179">
        <v>12000000</v>
      </c>
      <c r="D756" s="162" t="s">
        <v>3929</v>
      </c>
    </row>
    <row r="757" spans="1:4" s="181" customFormat="1">
      <c r="A757" s="270">
        <v>543</v>
      </c>
      <c r="B757" s="287" t="s">
        <v>4682</v>
      </c>
      <c r="C757" s="179">
        <v>12000000</v>
      </c>
      <c r="D757" s="162" t="s">
        <v>3929</v>
      </c>
    </row>
    <row r="758" spans="1:4" s="181" customFormat="1">
      <c r="A758" s="270">
        <v>544</v>
      </c>
      <c r="B758" s="287" t="s">
        <v>4683</v>
      </c>
      <c r="C758" s="179">
        <v>12000000</v>
      </c>
      <c r="D758" s="162" t="s">
        <v>3929</v>
      </c>
    </row>
    <row r="759" spans="1:4" s="181" customFormat="1">
      <c r="A759" s="270">
        <v>545</v>
      </c>
      <c r="B759" s="287" t="s">
        <v>4684</v>
      </c>
      <c r="C759" s="179">
        <v>12000000</v>
      </c>
      <c r="D759" s="162" t="s">
        <v>3929</v>
      </c>
    </row>
    <row r="760" spans="1:4" s="181" customFormat="1">
      <c r="A760" s="270">
        <v>546</v>
      </c>
      <c r="B760" s="287" t="s">
        <v>4685</v>
      </c>
      <c r="C760" s="179">
        <v>12000000</v>
      </c>
      <c r="D760" s="162" t="s">
        <v>3929</v>
      </c>
    </row>
    <row r="761" spans="1:4" s="181" customFormat="1">
      <c r="A761" s="270">
        <v>547</v>
      </c>
      <c r="B761" s="287" t="s">
        <v>4686</v>
      </c>
      <c r="C761" s="179">
        <v>12000000</v>
      </c>
      <c r="D761" s="162" t="s">
        <v>3929</v>
      </c>
    </row>
    <row r="762" spans="1:4" s="181" customFormat="1">
      <c r="A762" s="270">
        <v>548</v>
      </c>
      <c r="B762" s="287" t="s">
        <v>4329</v>
      </c>
      <c r="C762" s="179">
        <v>12000000</v>
      </c>
      <c r="D762" s="162" t="s">
        <v>3929</v>
      </c>
    </row>
    <row r="763" spans="1:4" s="181" customFormat="1">
      <c r="A763" s="270">
        <v>549</v>
      </c>
      <c r="B763" s="287" t="s">
        <v>4513</v>
      </c>
      <c r="C763" s="179">
        <v>12000000</v>
      </c>
      <c r="D763" s="162" t="s">
        <v>3929</v>
      </c>
    </row>
    <row r="764" spans="1:4" s="181" customFormat="1">
      <c r="A764" s="270">
        <v>550</v>
      </c>
      <c r="B764" s="287" t="s">
        <v>4687</v>
      </c>
      <c r="C764" s="179">
        <v>12000000</v>
      </c>
      <c r="D764" s="162" t="s">
        <v>3929</v>
      </c>
    </row>
    <row r="765" spans="1:4" s="181" customFormat="1">
      <c r="A765" s="270">
        <v>551</v>
      </c>
      <c r="B765" s="287" t="s">
        <v>4688</v>
      </c>
      <c r="C765" s="179">
        <v>12000000</v>
      </c>
      <c r="D765" s="162" t="s">
        <v>3929</v>
      </c>
    </row>
    <row r="766" spans="1:4" s="181" customFormat="1">
      <c r="A766" s="270">
        <v>552</v>
      </c>
      <c r="B766" s="287" t="s">
        <v>4519</v>
      </c>
      <c r="C766" s="179">
        <v>12000000</v>
      </c>
      <c r="D766" s="162" t="s">
        <v>3929</v>
      </c>
    </row>
    <row r="767" spans="1:4" s="181" customFormat="1">
      <c r="A767" s="270">
        <v>553</v>
      </c>
      <c r="B767" s="287" t="s">
        <v>4689</v>
      </c>
      <c r="C767" s="179">
        <v>12000000</v>
      </c>
      <c r="D767" s="162" t="s">
        <v>3929</v>
      </c>
    </row>
    <row r="768" spans="1:4" s="181" customFormat="1">
      <c r="A768" s="270">
        <v>554</v>
      </c>
      <c r="B768" s="287" t="s">
        <v>4690</v>
      </c>
      <c r="C768" s="179">
        <v>12000000</v>
      </c>
      <c r="D768" s="162" t="s">
        <v>3929</v>
      </c>
    </row>
    <row r="769" spans="1:4" s="181" customFormat="1">
      <c r="A769" s="270">
        <v>555</v>
      </c>
      <c r="B769" s="287" t="s">
        <v>4691</v>
      </c>
      <c r="C769" s="179">
        <v>12000000</v>
      </c>
      <c r="D769" s="162" t="s">
        <v>3929</v>
      </c>
    </row>
    <row r="770" spans="1:4" s="181" customFormat="1">
      <c r="A770" s="270">
        <v>556</v>
      </c>
      <c r="B770" s="287" t="s">
        <v>4692</v>
      </c>
      <c r="C770" s="179">
        <v>12000000</v>
      </c>
      <c r="D770" s="162" t="s">
        <v>3929</v>
      </c>
    </row>
    <row r="771" spans="1:4" s="181" customFormat="1">
      <c r="A771" s="270">
        <v>557</v>
      </c>
      <c r="B771" s="287" t="s">
        <v>4693</v>
      </c>
      <c r="C771" s="179">
        <v>12000000</v>
      </c>
      <c r="D771" s="162" t="s">
        <v>3929</v>
      </c>
    </row>
    <row r="772" spans="1:4" s="181" customFormat="1">
      <c r="A772" s="270">
        <v>558</v>
      </c>
      <c r="B772" s="287" t="s">
        <v>4694</v>
      </c>
      <c r="C772" s="179">
        <v>12000000</v>
      </c>
      <c r="D772" s="162" t="s">
        <v>3929</v>
      </c>
    </row>
    <row r="773" spans="1:4" s="181" customFormat="1">
      <c r="A773" s="270">
        <v>559</v>
      </c>
      <c r="B773" s="287" t="s">
        <v>4695</v>
      </c>
      <c r="C773" s="179">
        <v>12000000</v>
      </c>
      <c r="D773" s="162" t="s">
        <v>3929</v>
      </c>
    </row>
    <row r="774" spans="1:4" s="181" customFormat="1">
      <c r="A774" s="270">
        <v>560</v>
      </c>
      <c r="B774" s="287" t="s">
        <v>4696</v>
      </c>
      <c r="C774" s="179">
        <v>12000000</v>
      </c>
      <c r="D774" s="162" t="s">
        <v>3929</v>
      </c>
    </row>
    <row r="775" spans="1:4" s="181" customFormat="1">
      <c r="A775" s="270">
        <v>561</v>
      </c>
      <c r="B775" s="287" t="s">
        <v>4697</v>
      </c>
      <c r="C775" s="179">
        <v>12000000</v>
      </c>
      <c r="D775" s="162" t="s">
        <v>3929</v>
      </c>
    </row>
    <row r="776" spans="1:4" s="181" customFormat="1">
      <c r="A776" s="270">
        <v>562</v>
      </c>
      <c r="B776" s="287" t="s">
        <v>4698</v>
      </c>
      <c r="C776" s="179">
        <v>12000000</v>
      </c>
      <c r="D776" s="162" t="s">
        <v>3929</v>
      </c>
    </row>
    <row r="777" spans="1:4" s="181" customFormat="1">
      <c r="A777" s="270">
        <v>563</v>
      </c>
      <c r="B777" s="287" t="s">
        <v>4699</v>
      </c>
      <c r="C777" s="179">
        <v>12000000</v>
      </c>
      <c r="D777" s="162" t="s">
        <v>3929</v>
      </c>
    </row>
    <row r="778" spans="1:4" s="181" customFormat="1">
      <c r="A778" s="270">
        <v>564</v>
      </c>
      <c r="B778" s="287" t="s">
        <v>4700</v>
      </c>
      <c r="C778" s="179">
        <v>12000000</v>
      </c>
      <c r="D778" s="162" t="s">
        <v>3929</v>
      </c>
    </row>
    <row r="779" spans="1:4" s="181" customFormat="1">
      <c r="A779" s="270">
        <v>565</v>
      </c>
      <c r="B779" s="287" t="s">
        <v>4701</v>
      </c>
      <c r="C779" s="179">
        <v>12000000</v>
      </c>
      <c r="D779" s="162" t="s">
        <v>3929</v>
      </c>
    </row>
    <row r="780" spans="1:4" s="181" customFormat="1">
      <c r="A780" s="270">
        <v>566</v>
      </c>
      <c r="B780" s="287" t="s">
        <v>4702</v>
      </c>
      <c r="C780" s="179">
        <v>12000000</v>
      </c>
      <c r="D780" s="162" t="s">
        <v>3929</v>
      </c>
    </row>
    <row r="781" spans="1:4" s="181" customFormat="1">
      <c r="A781" s="270">
        <v>567</v>
      </c>
      <c r="B781" s="287" t="s">
        <v>4703</v>
      </c>
      <c r="C781" s="179">
        <v>12000000</v>
      </c>
      <c r="D781" s="162" t="s">
        <v>3929</v>
      </c>
    </row>
    <row r="782" spans="1:4" s="181" customFormat="1">
      <c r="A782" s="270">
        <v>568</v>
      </c>
      <c r="B782" s="287" t="s">
        <v>4704</v>
      </c>
      <c r="C782" s="179">
        <v>12000000</v>
      </c>
      <c r="D782" s="162" t="s">
        <v>3929</v>
      </c>
    </row>
    <row r="783" spans="1:4" s="181" customFormat="1">
      <c r="A783" s="270">
        <v>569</v>
      </c>
      <c r="B783" s="287" t="s">
        <v>4705</v>
      </c>
      <c r="C783" s="179">
        <v>12000000</v>
      </c>
      <c r="D783" s="162" t="s">
        <v>3929</v>
      </c>
    </row>
    <row r="784" spans="1:4" s="181" customFormat="1">
      <c r="A784" s="270">
        <v>570</v>
      </c>
      <c r="B784" s="287" t="s">
        <v>4706</v>
      </c>
      <c r="C784" s="179">
        <v>12000000</v>
      </c>
      <c r="D784" s="162" t="s">
        <v>3929</v>
      </c>
    </row>
    <row r="785" spans="1:4" s="181" customFormat="1">
      <c r="A785" s="270">
        <v>571</v>
      </c>
      <c r="B785" s="287" t="s">
        <v>4707</v>
      </c>
      <c r="C785" s="179">
        <v>12000000</v>
      </c>
      <c r="D785" s="162" t="s">
        <v>3929</v>
      </c>
    </row>
    <row r="786" spans="1:4" s="181" customFormat="1">
      <c r="A786" s="270">
        <v>572</v>
      </c>
      <c r="B786" s="287" t="s">
        <v>4708</v>
      </c>
      <c r="C786" s="179">
        <v>12000000</v>
      </c>
      <c r="D786" s="162" t="s">
        <v>3929</v>
      </c>
    </row>
    <row r="787" spans="1:4" s="181" customFormat="1">
      <c r="A787" s="270">
        <v>573</v>
      </c>
      <c r="B787" s="287" t="s">
        <v>4709</v>
      </c>
      <c r="C787" s="179">
        <v>12000000</v>
      </c>
      <c r="D787" s="162" t="s">
        <v>3929</v>
      </c>
    </row>
    <row r="788" spans="1:4" s="181" customFormat="1">
      <c r="A788" s="270">
        <v>574</v>
      </c>
      <c r="B788" s="287" t="s">
        <v>4710</v>
      </c>
      <c r="C788" s="179">
        <v>12000000</v>
      </c>
      <c r="D788" s="162" t="s">
        <v>3929</v>
      </c>
    </row>
    <row r="789" spans="1:4" s="181" customFormat="1">
      <c r="A789" s="270">
        <v>575</v>
      </c>
      <c r="B789" s="287" t="s">
        <v>4711</v>
      </c>
      <c r="C789" s="179">
        <v>12000000</v>
      </c>
      <c r="D789" s="162" t="s">
        <v>3929</v>
      </c>
    </row>
    <row r="790" spans="1:4" s="181" customFormat="1">
      <c r="A790" s="270">
        <v>576</v>
      </c>
      <c r="B790" s="287" t="s">
        <v>4712</v>
      </c>
      <c r="C790" s="179">
        <v>12000000</v>
      </c>
      <c r="D790" s="162" t="s">
        <v>3929</v>
      </c>
    </row>
    <row r="791" spans="1:4" s="181" customFormat="1">
      <c r="A791" s="270">
        <v>577</v>
      </c>
      <c r="B791" s="287" t="s">
        <v>4713</v>
      </c>
      <c r="C791" s="179">
        <v>12000000</v>
      </c>
      <c r="D791" s="162" t="s">
        <v>3929</v>
      </c>
    </row>
    <row r="792" spans="1:4" s="181" customFormat="1">
      <c r="A792" s="270">
        <v>578</v>
      </c>
      <c r="B792" s="287" t="s">
        <v>4714</v>
      </c>
      <c r="C792" s="179">
        <v>12000000</v>
      </c>
      <c r="D792" s="162" t="s">
        <v>3929</v>
      </c>
    </row>
    <row r="793" spans="1:4" s="181" customFormat="1">
      <c r="A793" s="270">
        <v>579</v>
      </c>
      <c r="B793" s="287" t="s">
        <v>4715</v>
      </c>
      <c r="C793" s="179">
        <v>12000000</v>
      </c>
      <c r="D793" s="162" t="s">
        <v>3929</v>
      </c>
    </row>
    <row r="794" spans="1:4" s="181" customFormat="1">
      <c r="A794" s="270">
        <v>580</v>
      </c>
      <c r="B794" s="287" t="s">
        <v>4716</v>
      </c>
      <c r="C794" s="179">
        <v>12000000</v>
      </c>
      <c r="D794" s="162" t="s">
        <v>3929</v>
      </c>
    </row>
    <row r="795" spans="1:4" s="181" customFormat="1">
      <c r="A795" s="270">
        <v>581</v>
      </c>
      <c r="B795" s="287" t="s">
        <v>4717</v>
      </c>
      <c r="C795" s="179">
        <v>12000000</v>
      </c>
      <c r="D795" s="162" t="s">
        <v>3929</v>
      </c>
    </row>
    <row r="796" spans="1:4" s="181" customFormat="1">
      <c r="A796" s="270">
        <v>582</v>
      </c>
      <c r="B796" s="287" t="s">
        <v>4718</v>
      </c>
      <c r="C796" s="179">
        <v>12000000</v>
      </c>
      <c r="D796" s="162" t="s">
        <v>3929</v>
      </c>
    </row>
    <row r="797" spans="1:4" s="181" customFormat="1">
      <c r="A797" s="270">
        <v>583</v>
      </c>
      <c r="B797" s="287" t="s">
        <v>4719</v>
      </c>
      <c r="C797" s="179">
        <v>12000000</v>
      </c>
      <c r="D797" s="162" t="s">
        <v>3929</v>
      </c>
    </row>
    <row r="798" spans="1:4" s="181" customFormat="1">
      <c r="A798" s="270">
        <v>584</v>
      </c>
      <c r="B798" s="287" t="s">
        <v>4720</v>
      </c>
      <c r="C798" s="179">
        <v>12000000</v>
      </c>
      <c r="D798" s="162" t="s">
        <v>3929</v>
      </c>
    </row>
    <row r="799" spans="1:4" s="181" customFormat="1">
      <c r="A799" s="270">
        <v>585</v>
      </c>
      <c r="B799" s="287" t="s">
        <v>4721</v>
      </c>
      <c r="C799" s="179">
        <v>12000000</v>
      </c>
      <c r="D799" s="162" t="s">
        <v>3929</v>
      </c>
    </row>
    <row r="800" spans="1:4" s="181" customFormat="1">
      <c r="A800" s="270">
        <v>586</v>
      </c>
      <c r="B800" s="287" t="s">
        <v>4722</v>
      </c>
      <c r="C800" s="179">
        <v>12000000</v>
      </c>
      <c r="D800" s="162" t="s">
        <v>3929</v>
      </c>
    </row>
    <row r="801" spans="1:4" s="181" customFormat="1">
      <c r="A801" s="270">
        <v>587</v>
      </c>
      <c r="B801" s="287" t="s">
        <v>4723</v>
      </c>
      <c r="C801" s="179">
        <v>12000000</v>
      </c>
      <c r="D801" s="162" t="s">
        <v>3929</v>
      </c>
    </row>
    <row r="802" spans="1:4" s="181" customFormat="1">
      <c r="A802" s="270">
        <v>588</v>
      </c>
      <c r="B802" s="287" t="s">
        <v>4724</v>
      </c>
      <c r="C802" s="179">
        <v>12000000</v>
      </c>
      <c r="D802" s="162" t="s">
        <v>3929</v>
      </c>
    </row>
    <row r="803" spans="1:4" s="181" customFormat="1">
      <c r="A803" s="270">
        <v>589</v>
      </c>
      <c r="B803" s="287" t="s">
        <v>4725</v>
      </c>
      <c r="C803" s="179">
        <v>12000000</v>
      </c>
      <c r="D803" s="162" t="s">
        <v>3929</v>
      </c>
    </row>
    <row r="804" spans="1:4" s="181" customFormat="1">
      <c r="A804" s="270">
        <v>590</v>
      </c>
      <c r="B804" s="287" t="s">
        <v>4726</v>
      </c>
      <c r="C804" s="179">
        <v>12000000</v>
      </c>
      <c r="D804" s="162" t="s">
        <v>3929</v>
      </c>
    </row>
    <row r="805" spans="1:4" s="181" customFormat="1">
      <c r="A805" s="270">
        <v>591</v>
      </c>
      <c r="B805" s="287" t="s">
        <v>4727</v>
      </c>
      <c r="C805" s="179">
        <v>12000000</v>
      </c>
      <c r="D805" s="162" t="s">
        <v>3929</v>
      </c>
    </row>
    <row r="806" spans="1:4" s="181" customFormat="1">
      <c r="A806" s="270">
        <v>592</v>
      </c>
      <c r="B806" s="287" t="s">
        <v>4728</v>
      </c>
      <c r="C806" s="179">
        <v>12000000</v>
      </c>
      <c r="D806" s="162" t="s">
        <v>3929</v>
      </c>
    </row>
    <row r="807" spans="1:4" s="181" customFormat="1">
      <c r="A807" s="270">
        <v>593</v>
      </c>
      <c r="B807" s="287" t="s">
        <v>4729</v>
      </c>
      <c r="C807" s="179">
        <v>12000000</v>
      </c>
      <c r="D807" s="162" t="s">
        <v>3929</v>
      </c>
    </row>
    <row r="808" spans="1:4" s="181" customFormat="1">
      <c r="A808" s="270">
        <v>594</v>
      </c>
      <c r="B808" s="287" t="s">
        <v>4730</v>
      </c>
      <c r="C808" s="179">
        <v>12000000</v>
      </c>
      <c r="D808" s="162" t="s">
        <v>3929</v>
      </c>
    </row>
    <row r="809" spans="1:4" s="181" customFormat="1">
      <c r="A809" s="270">
        <v>595</v>
      </c>
      <c r="B809" s="287" t="s">
        <v>4731</v>
      </c>
      <c r="C809" s="179">
        <v>12000000</v>
      </c>
      <c r="D809" s="162" t="s">
        <v>3929</v>
      </c>
    </row>
    <row r="810" spans="1:4" s="181" customFormat="1">
      <c r="A810" s="270">
        <v>596</v>
      </c>
      <c r="B810" s="287" t="s">
        <v>4732</v>
      </c>
      <c r="C810" s="179">
        <v>12000000</v>
      </c>
      <c r="D810" s="162" t="s">
        <v>3929</v>
      </c>
    </row>
    <row r="811" spans="1:4" s="181" customFormat="1">
      <c r="A811" s="270">
        <v>597</v>
      </c>
      <c r="B811" s="287" t="s">
        <v>4733</v>
      </c>
      <c r="C811" s="179">
        <v>12000000</v>
      </c>
      <c r="D811" s="162" t="s">
        <v>3929</v>
      </c>
    </row>
    <row r="812" spans="1:4" s="181" customFormat="1">
      <c r="A812" s="270">
        <v>598</v>
      </c>
      <c r="B812" s="287" t="s">
        <v>4734</v>
      </c>
      <c r="C812" s="179">
        <v>12000000</v>
      </c>
      <c r="D812" s="162" t="s">
        <v>3929</v>
      </c>
    </row>
    <row r="813" spans="1:4" s="181" customFormat="1">
      <c r="A813" s="270">
        <v>599</v>
      </c>
      <c r="B813" s="287" t="s">
        <v>4735</v>
      </c>
      <c r="C813" s="179">
        <v>12000000</v>
      </c>
      <c r="D813" s="162" t="s">
        <v>3929</v>
      </c>
    </row>
    <row r="814" spans="1:4" s="181" customFormat="1">
      <c r="A814" s="270">
        <v>600</v>
      </c>
      <c r="B814" s="287" t="s">
        <v>4736</v>
      </c>
      <c r="C814" s="179">
        <v>12000000</v>
      </c>
      <c r="D814" s="162" t="s">
        <v>3929</v>
      </c>
    </row>
    <row r="815" spans="1:4" s="181" customFormat="1">
      <c r="A815" s="270">
        <v>601</v>
      </c>
      <c r="B815" s="287" t="s">
        <v>4737</v>
      </c>
      <c r="C815" s="179">
        <v>12000000</v>
      </c>
      <c r="D815" s="162" t="s">
        <v>3929</v>
      </c>
    </row>
    <row r="816" spans="1:4" s="181" customFormat="1">
      <c r="A816" s="270">
        <v>602</v>
      </c>
      <c r="B816" s="287" t="s">
        <v>4738</v>
      </c>
      <c r="C816" s="179">
        <v>12000000</v>
      </c>
      <c r="D816" s="162" t="s">
        <v>3929</v>
      </c>
    </row>
    <row r="817" spans="1:4" s="181" customFormat="1">
      <c r="A817" s="270">
        <v>603</v>
      </c>
      <c r="B817" s="287" t="s">
        <v>4739</v>
      </c>
      <c r="C817" s="179">
        <v>12000000</v>
      </c>
      <c r="D817" s="162" t="s">
        <v>3929</v>
      </c>
    </row>
    <row r="818" spans="1:4" s="181" customFormat="1">
      <c r="A818" s="270">
        <v>604</v>
      </c>
      <c r="B818" s="287" t="s">
        <v>4740</v>
      </c>
      <c r="C818" s="179">
        <v>12000000</v>
      </c>
      <c r="D818" s="162" t="s">
        <v>3929</v>
      </c>
    </row>
    <row r="819" spans="1:4" s="181" customFormat="1">
      <c r="A819" s="270">
        <v>605</v>
      </c>
      <c r="B819" s="287" t="s">
        <v>4741</v>
      </c>
      <c r="C819" s="179">
        <v>12000000</v>
      </c>
      <c r="D819" s="162" t="s">
        <v>3929</v>
      </c>
    </row>
    <row r="820" spans="1:4" s="181" customFormat="1">
      <c r="A820" s="270">
        <v>606</v>
      </c>
      <c r="B820" s="287" t="s">
        <v>4742</v>
      </c>
      <c r="C820" s="179">
        <v>12000000</v>
      </c>
      <c r="D820" s="162" t="s">
        <v>3929</v>
      </c>
    </row>
    <row r="821" spans="1:4" s="181" customFormat="1">
      <c r="A821" s="270">
        <v>607</v>
      </c>
      <c r="B821" s="287" t="s">
        <v>4743</v>
      </c>
      <c r="C821" s="179">
        <v>12000000</v>
      </c>
      <c r="D821" s="162" t="s">
        <v>3929</v>
      </c>
    </row>
    <row r="822" spans="1:4" s="181" customFormat="1">
      <c r="A822" s="270">
        <v>608</v>
      </c>
      <c r="B822" s="287" t="s">
        <v>4744</v>
      </c>
      <c r="C822" s="179">
        <v>12000000</v>
      </c>
      <c r="D822" s="162" t="s">
        <v>3929</v>
      </c>
    </row>
    <row r="823" spans="1:4" s="181" customFormat="1">
      <c r="A823" s="270">
        <v>609</v>
      </c>
      <c r="B823" s="287" t="s">
        <v>4467</v>
      </c>
      <c r="C823" s="179">
        <v>12000000</v>
      </c>
      <c r="D823" s="162" t="s">
        <v>3929</v>
      </c>
    </row>
    <row r="824" spans="1:4" s="181" customFormat="1">
      <c r="A824" s="270">
        <v>610</v>
      </c>
      <c r="B824" s="287" t="s">
        <v>4745</v>
      </c>
      <c r="C824" s="179">
        <v>12000000</v>
      </c>
      <c r="D824" s="162" t="s">
        <v>3929</v>
      </c>
    </row>
    <row r="825" spans="1:4" s="181" customFormat="1">
      <c r="A825" s="270">
        <v>611</v>
      </c>
      <c r="B825" s="287" t="s">
        <v>4746</v>
      </c>
      <c r="C825" s="179">
        <v>12000000</v>
      </c>
      <c r="D825" s="162" t="s">
        <v>3929</v>
      </c>
    </row>
    <row r="826" spans="1:4" s="181" customFormat="1">
      <c r="A826" s="270">
        <v>612</v>
      </c>
      <c r="B826" s="287" t="s">
        <v>4747</v>
      </c>
      <c r="C826" s="179">
        <v>12000000</v>
      </c>
      <c r="D826" s="162" t="s">
        <v>3929</v>
      </c>
    </row>
    <row r="827" spans="1:4" s="181" customFormat="1">
      <c r="A827" s="270">
        <v>613</v>
      </c>
      <c r="B827" s="287" t="s">
        <v>4748</v>
      </c>
      <c r="C827" s="179">
        <v>12000000</v>
      </c>
      <c r="D827" s="162" t="s">
        <v>3929</v>
      </c>
    </row>
    <row r="828" spans="1:4" s="181" customFormat="1">
      <c r="A828" s="270">
        <v>614</v>
      </c>
      <c r="B828" s="287" t="s">
        <v>4749</v>
      </c>
      <c r="C828" s="179">
        <v>12000000</v>
      </c>
      <c r="D828" s="162" t="s">
        <v>3929</v>
      </c>
    </row>
    <row r="829" spans="1:4" s="181" customFormat="1">
      <c r="A829" s="270">
        <v>615</v>
      </c>
      <c r="B829" s="287" t="s">
        <v>4750</v>
      </c>
      <c r="C829" s="179">
        <v>12000000</v>
      </c>
      <c r="D829" s="162" t="s">
        <v>3929</v>
      </c>
    </row>
    <row r="830" spans="1:4" s="181" customFormat="1">
      <c r="A830" s="270">
        <v>616</v>
      </c>
      <c r="B830" s="287" t="s">
        <v>4183</v>
      </c>
      <c r="C830" s="179">
        <v>12000000</v>
      </c>
      <c r="D830" s="162" t="s">
        <v>3929</v>
      </c>
    </row>
    <row r="831" spans="1:4" s="181" customFormat="1">
      <c r="A831" s="270">
        <v>617</v>
      </c>
      <c r="B831" s="287" t="s">
        <v>4751</v>
      </c>
      <c r="C831" s="179">
        <v>12000000</v>
      </c>
      <c r="D831" s="162" t="s">
        <v>3929</v>
      </c>
    </row>
    <row r="832" spans="1:4" s="181" customFormat="1">
      <c r="A832" s="270">
        <v>618</v>
      </c>
      <c r="B832" s="287" t="s">
        <v>4752</v>
      </c>
      <c r="C832" s="179">
        <v>12000000</v>
      </c>
      <c r="D832" s="162" t="s">
        <v>3929</v>
      </c>
    </row>
    <row r="833" spans="1:4" s="181" customFormat="1">
      <c r="A833" s="270">
        <v>619</v>
      </c>
      <c r="B833" s="287" t="s">
        <v>4329</v>
      </c>
      <c r="C833" s="179">
        <v>12000000</v>
      </c>
      <c r="D833" s="162" t="s">
        <v>3929</v>
      </c>
    </row>
    <row r="834" spans="1:4" s="181" customFormat="1">
      <c r="A834" s="270">
        <v>620</v>
      </c>
      <c r="B834" s="287" t="s">
        <v>4753</v>
      </c>
      <c r="C834" s="179">
        <v>12000000</v>
      </c>
      <c r="D834" s="162" t="s">
        <v>3929</v>
      </c>
    </row>
    <row r="835" spans="1:4" s="181" customFormat="1">
      <c r="A835" s="270">
        <v>621</v>
      </c>
      <c r="B835" s="287" t="s">
        <v>4754</v>
      </c>
      <c r="C835" s="179">
        <v>12000000</v>
      </c>
      <c r="D835" s="162" t="s">
        <v>3929</v>
      </c>
    </row>
    <row r="836" spans="1:4" s="181" customFormat="1">
      <c r="A836" s="270">
        <v>622</v>
      </c>
      <c r="B836" s="287" t="s">
        <v>4755</v>
      </c>
      <c r="C836" s="179">
        <v>12000000</v>
      </c>
      <c r="D836" s="162" t="s">
        <v>3929</v>
      </c>
    </row>
    <row r="837" spans="1:4" s="181" customFormat="1">
      <c r="A837" s="270">
        <v>623</v>
      </c>
      <c r="B837" s="287" t="s">
        <v>4756</v>
      </c>
      <c r="C837" s="179">
        <v>12000000</v>
      </c>
      <c r="D837" s="162" t="s">
        <v>3929</v>
      </c>
    </row>
    <row r="838" spans="1:4" s="181" customFormat="1">
      <c r="A838" s="270">
        <v>624</v>
      </c>
      <c r="B838" s="287" t="s">
        <v>4757</v>
      </c>
      <c r="C838" s="179">
        <v>12000000</v>
      </c>
      <c r="D838" s="162" t="s">
        <v>3929</v>
      </c>
    </row>
    <row r="839" spans="1:4" s="181" customFormat="1">
      <c r="A839" s="270">
        <v>625</v>
      </c>
      <c r="B839" s="287" t="s">
        <v>4758</v>
      </c>
      <c r="C839" s="179">
        <v>12000000</v>
      </c>
      <c r="D839" s="162" t="s">
        <v>3929</v>
      </c>
    </row>
    <row r="840" spans="1:4" s="181" customFormat="1">
      <c r="A840" s="270">
        <v>626</v>
      </c>
      <c r="B840" s="287" t="s">
        <v>4759</v>
      </c>
      <c r="C840" s="179">
        <v>12000000</v>
      </c>
      <c r="D840" s="162" t="s">
        <v>3929</v>
      </c>
    </row>
    <row r="841" spans="1:4" s="181" customFormat="1">
      <c r="A841" s="270">
        <v>627</v>
      </c>
      <c r="B841" s="287" t="s">
        <v>4760</v>
      </c>
      <c r="C841" s="179">
        <v>12000000</v>
      </c>
      <c r="D841" s="162" t="s">
        <v>3929</v>
      </c>
    </row>
    <row r="842" spans="1:4" s="181" customFormat="1">
      <c r="A842" s="270">
        <v>628</v>
      </c>
      <c r="B842" s="287" t="s">
        <v>4761</v>
      </c>
      <c r="C842" s="179">
        <v>12000000</v>
      </c>
      <c r="D842" s="162" t="s">
        <v>3929</v>
      </c>
    </row>
    <row r="843" spans="1:4" s="181" customFormat="1">
      <c r="A843" s="270">
        <v>629</v>
      </c>
      <c r="B843" s="287" t="s">
        <v>4279</v>
      </c>
      <c r="C843" s="179">
        <v>12000000</v>
      </c>
      <c r="D843" s="162" t="s">
        <v>3929</v>
      </c>
    </row>
    <row r="844" spans="1:4" s="181" customFormat="1">
      <c r="A844" s="270">
        <v>630</v>
      </c>
      <c r="B844" s="287" t="s">
        <v>4762</v>
      </c>
      <c r="C844" s="179">
        <v>12000000</v>
      </c>
      <c r="D844" s="162" t="s">
        <v>3929</v>
      </c>
    </row>
    <row r="845" spans="1:4" s="181" customFormat="1">
      <c r="A845" s="270">
        <v>631</v>
      </c>
      <c r="B845" s="287" t="s">
        <v>4763</v>
      </c>
      <c r="C845" s="179">
        <v>12000000</v>
      </c>
      <c r="D845" s="162" t="s">
        <v>3929</v>
      </c>
    </row>
    <row r="846" spans="1:4" s="181" customFormat="1">
      <c r="A846" s="270">
        <v>632</v>
      </c>
      <c r="B846" s="287" t="s">
        <v>4764</v>
      </c>
      <c r="C846" s="179">
        <v>12000000</v>
      </c>
      <c r="D846" s="162" t="s">
        <v>3929</v>
      </c>
    </row>
    <row r="847" spans="1:4" s="181" customFormat="1">
      <c r="A847" s="270">
        <v>633</v>
      </c>
      <c r="B847" s="287" t="s">
        <v>4765</v>
      </c>
      <c r="C847" s="179">
        <v>12000000</v>
      </c>
      <c r="D847" s="162" t="s">
        <v>3929</v>
      </c>
    </row>
    <row r="848" spans="1:4" s="181" customFormat="1">
      <c r="A848" s="270">
        <v>634</v>
      </c>
      <c r="B848" s="287" t="s">
        <v>4766</v>
      </c>
      <c r="C848" s="179">
        <v>12000000</v>
      </c>
      <c r="D848" s="162" t="s">
        <v>3929</v>
      </c>
    </row>
    <row r="849" spans="1:4" s="181" customFormat="1">
      <c r="A849" s="270">
        <v>635</v>
      </c>
      <c r="B849" s="287" t="s">
        <v>4767</v>
      </c>
      <c r="C849" s="179">
        <v>12000000</v>
      </c>
      <c r="D849" s="162" t="s">
        <v>3929</v>
      </c>
    </row>
    <row r="850" spans="1:4" s="181" customFormat="1">
      <c r="A850" s="270">
        <v>636</v>
      </c>
      <c r="B850" s="287" t="s">
        <v>4768</v>
      </c>
      <c r="C850" s="179">
        <v>12000000</v>
      </c>
      <c r="D850" s="162" t="s">
        <v>3929</v>
      </c>
    </row>
    <row r="851" spans="1:4" s="181" customFormat="1">
      <c r="A851" s="270">
        <v>637</v>
      </c>
      <c r="B851" s="287" t="s">
        <v>4769</v>
      </c>
      <c r="C851" s="179">
        <v>12000000</v>
      </c>
      <c r="D851" s="162" t="s">
        <v>3929</v>
      </c>
    </row>
    <row r="852" spans="1:4" s="181" customFormat="1">
      <c r="A852" s="270">
        <v>638</v>
      </c>
      <c r="B852" s="287" t="s">
        <v>4770</v>
      </c>
      <c r="C852" s="179">
        <v>12000000</v>
      </c>
      <c r="D852" s="162" t="s">
        <v>3929</v>
      </c>
    </row>
    <row r="853" spans="1:4" s="181" customFormat="1">
      <c r="A853" s="270">
        <v>639</v>
      </c>
      <c r="B853" s="287" t="s">
        <v>4771</v>
      </c>
      <c r="C853" s="179">
        <v>12000000</v>
      </c>
      <c r="D853" s="162" t="s">
        <v>3929</v>
      </c>
    </row>
    <row r="854" spans="1:4" s="181" customFormat="1">
      <c r="A854" s="270">
        <v>640</v>
      </c>
      <c r="B854" s="287" t="s">
        <v>4772</v>
      </c>
      <c r="C854" s="179">
        <v>12000000</v>
      </c>
      <c r="D854" s="162" t="s">
        <v>3929</v>
      </c>
    </row>
    <row r="855" spans="1:4" s="181" customFormat="1">
      <c r="A855" s="270">
        <v>641</v>
      </c>
      <c r="B855" s="287" t="s">
        <v>4773</v>
      </c>
      <c r="C855" s="179">
        <v>12000000</v>
      </c>
      <c r="D855" s="162" t="s">
        <v>3929</v>
      </c>
    </row>
    <row r="856" spans="1:4" s="181" customFormat="1">
      <c r="A856" s="270">
        <v>642</v>
      </c>
      <c r="B856" s="287" t="s">
        <v>4774</v>
      </c>
      <c r="C856" s="179">
        <v>12000000</v>
      </c>
      <c r="D856" s="162" t="s">
        <v>3929</v>
      </c>
    </row>
    <row r="857" spans="1:4" s="181" customFormat="1">
      <c r="A857" s="270">
        <v>643</v>
      </c>
      <c r="B857" s="287" t="s">
        <v>4775</v>
      </c>
      <c r="C857" s="179">
        <v>12000000</v>
      </c>
      <c r="D857" s="162" t="s">
        <v>3929</v>
      </c>
    </row>
    <row r="858" spans="1:4" s="181" customFormat="1">
      <c r="A858" s="270">
        <v>644</v>
      </c>
      <c r="B858" s="287" t="s">
        <v>4776</v>
      </c>
      <c r="C858" s="179">
        <v>12000000</v>
      </c>
      <c r="D858" s="162" t="s">
        <v>3929</v>
      </c>
    </row>
    <row r="859" spans="1:4" s="181" customFormat="1">
      <c r="A859" s="270">
        <v>645</v>
      </c>
      <c r="B859" s="287" t="s">
        <v>4777</v>
      </c>
      <c r="C859" s="179">
        <v>12000000</v>
      </c>
      <c r="D859" s="162" t="s">
        <v>3929</v>
      </c>
    </row>
    <row r="860" spans="1:4" s="181" customFormat="1">
      <c r="A860" s="270">
        <v>646</v>
      </c>
      <c r="B860" s="287" t="s">
        <v>4778</v>
      </c>
      <c r="C860" s="179">
        <v>12000000</v>
      </c>
      <c r="D860" s="162" t="s">
        <v>3929</v>
      </c>
    </row>
    <row r="861" spans="1:4" s="181" customFormat="1">
      <c r="A861" s="270">
        <v>647</v>
      </c>
      <c r="B861" s="287" t="s">
        <v>4779</v>
      </c>
      <c r="C861" s="179">
        <v>12000000</v>
      </c>
      <c r="D861" s="162" t="s">
        <v>3929</v>
      </c>
    </row>
    <row r="862" spans="1:4" s="181" customFormat="1">
      <c r="A862" s="270">
        <v>648</v>
      </c>
      <c r="B862" s="287" t="s">
        <v>4780</v>
      </c>
      <c r="C862" s="179">
        <v>12000000</v>
      </c>
      <c r="D862" s="162" t="s">
        <v>3929</v>
      </c>
    </row>
    <row r="863" spans="1:4" s="181" customFormat="1">
      <c r="A863" s="270">
        <v>649</v>
      </c>
      <c r="B863" s="287" t="s">
        <v>4781</v>
      </c>
      <c r="C863" s="179">
        <v>12000000</v>
      </c>
      <c r="D863" s="162" t="s">
        <v>3929</v>
      </c>
    </row>
    <row r="864" spans="1:4" s="181" customFormat="1">
      <c r="A864" s="270">
        <v>650</v>
      </c>
      <c r="B864" s="287" t="s">
        <v>4782</v>
      </c>
      <c r="C864" s="179">
        <v>12000000</v>
      </c>
      <c r="D864" s="162" t="s">
        <v>3929</v>
      </c>
    </row>
    <row r="865" spans="1:4" s="181" customFormat="1">
      <c r="A865" s="270">
        <v>651</v>
      </c>
      <c r="B865" s="287" t="s">
        <v>4783</v>
      </c>
      <c r="C865" s="179">
        <v>12000000</v>
      </c>
      <c r="D865" s="162" t="s">
        <v>3929</v>
      </c>
    </row>
    <row r="866" spans="1:4" s="181" customFormat="1">
      <c r="A866" s="270">
        <v>652</v>
      </c>
      <c r="B866" s="287" t="s">
        <v>4784</v>
      </c>
      <c r="C866" s="179">
        <v>12000000</v>
      </c>
      <c r="D866" s="162" t="s">
        <v>3929</v>
      </c>
    </row>
    <row r="867" spans="1:4" s="181" customFormat="1">
      <c r="A867" s="270">
        <v>653</v>
      </c>
      <c r="B867" s="287" t="s">
        <v>4785</v>
      </c>
      <c r="C867" s="179">
        <v>12000000</v>
      </c>
      <c r="D867" s="162" t="s">
        <v>3929</v>
      </c>
    </row>
    <row r="868" spans="1:4" s="181" customFormat="1">
      <c r="A868" s="270">
        <v>654</v>
      </c>
      <c r="B868" s="287" t="s">
        <v>4786</v>
      </c>
      <c r="C868" s="179">
        <v>12000000</v>
      </c>
      <c r="D868" s="162" t="s">
        <v>3929</v>
      </c>
    </row>
    <row r="869" spans="1:4" s="181" customFormat="1">
      <c r="A869" s="270">
        <v>655</v>
      </c>
      <c r="B869" s="287" t="s">
        <v>4787</v>
      </c>
      <c r="C869" s="179">
        <v>12000000</v>
      </c>
      <c r="D869" s="162" t="s">
        <v>3929</v>
      </c>
    </row>
    <row r="870" spans="1:4" s="181" customFormat="1">
      <c r="A870" s="270">
        <v>656</v>
      </c>
      <c r="B870" s="287" t="s">
        <v>4788</v>
      </c>
      <c r="C870" s="179">
        <v>12000000</v>
      </c>
      <c r="D870" s="162" t="s">
        <v>3929</v>
      </c>
    </row>
    <row r="871" spans="1:4" s="181" customFormat="1">
      <c r="A871" s="270">
        <v>657</v>
      </c>
      <c r="B871" s="287" t="s">
        <v>4789</v>
      </c>
      <c r="C871" s="179">
        <v>12000000</v>
      </c>
      <c r="D871" s="162" t="s">
        <v>3929</v>
      </c>
    </row>
    <row r="872" spans="1:4" s="181" customFormat="1">
      <c r="A872" s="270">
        <v>658</v>
      </c>
      <c r="B872" s="287" t="s">
        <v>4790</v>
      </c>
      <c r="C872" s="179">
        <v>12000000</v>
      </c>
      <c r="D872" s="162" t="s">
        <v>3929</v>
      </c>
    </row>
    <row r="873" spans="1:4" s="181" customFormat="1">
      <c r="A873" s="270">
        <v>659</v>
      </c>
      <c r="B873" s="287" t="s">
        <v>4791</v>
      </c>
      <c r="C873" s="179">
        <v>12000000</v>
      </c>
      <c r="D873" s="162" t="s">
        <v>3929</v>
      </c>
    </row>
    <row r="874" spans="1:4" s="181" customFormat="1">
      <c r="A874" s="270">
        <v>660</v>
      </c>
      <c r="B874" s="287" t="s">
        <v>4792</v>
      </c>
      <c r="C874" s="179">
        <v>12000000</v>
      </c>
      <c r="D874" s="162" t="s">
        <v>3929</v>
      </c>
    </row>
    <row r="875" spans="1:4" s="181" customFormat="1">
      <c r="A875" s="270">
        <v>661</v>
      </c>
      <c r="B875" s="287" t="s">
        <v>4793</v>
      </c>
      <c r="C875" s="179">
        <v>12000000</v>
      </c>
      <c r="D875" s="162" t="s">
        <v>3929</v>
      </c>
    </row>
    <row r="876" spans="1:4" s="181" customFormat="1">
      <c r="A876" s="270">
        <v>662</v>
      </c>
      <c r="B876" s="287" t="s">
        <v>4794</v>
      </c>
      <c r="C876" s="179">
        <v>12000000</v>
      </c>
      <c r="D876" s="162" t="s">
        <v>3929</v>
      </c>
    </row>
    <row r="877" spans="1:4" s="181" customFormat="1">
      <c r="A877" s="270">
        <v>663</v>
      </c>
      <c r="B877" s="287" t="s">
        <v>4795</v>
      </c>
      <c r="C877" s="179">
        <v>12000000</v>
      </c>
      <c r="D877" s="162" t="s">
        <v>3929</v>
      </c>
    </row>
    <row r="878" spans="1:4" s="181" customFormat="1">
      <c r="A878" s="270">
        <v>664</v>
      </c>
      <c r="B878" s="287" t="s">
        <v>4796</v>
      </c>
      <c r="C878" s="179">
        <v>12000000</v>
      </c>
      <c r="D878" s="162" t="s">
        <v>3929</v>
      </c>
    </row>
    <row r="879" spans="1:4" s="181" customFormat="1">
      <c r="A879" s="270">
        <v>665</v>
      </c>
      <c r="B879" s="287" t="s">
        <v>4797</v>
      </c>
      <c r="C879" s="179">
        <v>12000000</v>
      </c>
      <c r="D879" s="162" t="s">
        <v>3929</v>
      </c>
    </row>
    <row r="880" spans="1:4" s="181" customFormat="1">
      <c r="A880" s="270">
        <v>666</v>
      </c>
      <c r="B880" s="287" t="s">
        <v>4798</v>
      </c>
      <c r="C880" s="179">
        <v>12000000</v>
      </c>
      <c r="D880" s="162" t="s">
        <v>3929</v>
      </c>
    </row>
    <row r="881" spans="1:4" s="181" customFormat="1">
      <c r="A881" s="270">
        <v>667</v>
      </c>
      <c r="B881" s="287" t="s">
        <v>4799</v>
      </c>
      <c r="C881" s="179">
        <v>12000000</v>
      </c>
      <c r="D881" s="162" t="s">
        <v>3929</v>
      </c>
    </row>
    <row r="882" spans="1:4" s="181" customFormat="1">
      <c r="A882" s="270">
        <v>668</v>
      </c>
      <c r="B882" s="287" t="s">
        <v>4800</v>
      </c>
      <c r="C882" s="179">
        <v>12000000</v>
      </c>
      <c r="D882" s="162" t="s">
        <v>3929</v>
      </c>
    </row>
    <row r="883" spans="1:4" s="181" customFormat="1">
      <c r="A883" s="270">
        <v>669</v>
      </c>
      <c r="B883" s="287" t="s">
        <v>4801</v>
      </c>
      <c r="C883" s="179">
        <v>12000000</v>
      </c>
      <c r="D883" s="162" t="s">
        <v>3929</v>
      </c>
    </row>
    <row r="884" spans="1:4" s="181" customFormat="1">
      <c r="A884" s="270">
        <v>670</v>
      </c>
      <c r="B884" s="287" t="s">
        <v>4802</v>
      </c>
      <c r="C884" s="179">
        <v>12000000</v>
      </c>
      <c r="D884" s="162" t="s">
        <v>3929</v>
      </c>
    </row>
    <row r="885" spans="1:4" s="181" customFormat="1">
      <c r="A885" s="270">
        <v>671</v>
      </c>
      <c r="B885" s="287" t="s">
        <v>4178</v>
      </c>
      <c r="C885" s="179">
        <v>12000000</v>
      </c>
      <c r="D885" s="162" t="s">
        <v>3929</v>
      </c>
    </row>
    <row r="886" spans="1:4" s="181" customFormat="1">
      <c r="A886" s="270">
        <v>672</v>
      </c>
      <c r="B886" s="287" t="s">
        <v>4803</v>
      </c>
      <c r="C886" s="179">
        <v>12000000</v>
      </c>
      <c r="D886" s="162" t="s">
        <v>3929</v>
      </c>
    </row>
    <row r="887" spans="1:4" s="181" customFormat="1">
      <c r="A887" s="270">
        <v>673</v>
      </c>
      <c r="B887" s="287" t="s">
        <v>4804</v>
      </c>
      <c r="C887" s="179">
        <v>12000000</v>
      </c>
      <c r="D887" s="162" t="s">
        <v>3929</v>
      </c>
    </row>
    <row r="888" spans="1:4" s="181" customFormat="1">
      <c r="A888" s="270">
        <v>674</v>
      </c>
      <c r="B888" s="287" t="s">
        <v>4805</v>
      </c>
      <c r="C888" s="179">
        <v>12000000</v>
      </c>
      <c r="D888" s="162" t="s">
        <v>3929</v>
      </c>
    </row>
    <row r="889" spans="1:4" s="181" customFormat="1">
      <c r="A889" s="270">
        <v>675</v>
      </c>
      <c r="B889" s="287" t="s">
        <v>4760</v>
      </c>
      <c r="C889" s="179">
        <v>12000000</v>
      </c>
      <c r="D889" s="162" t="s">
        <v>3929</v>
      </c>
    </row>
    <row r="890" spans="1:4" s="181" customFormat="1">
      <c r="A890" s="270">
        <v>676</v>
      </c>
      <c r="B890" s="287" t="s">
        <v>4806</v>
      </c>
      <c r="C890" s="179">
        <v>12000000</v>
      </c>
      <c r="D890" s="162" t="s">
        <v>3929</v>
      </c>
    </row>
    <row r="891" spans="1:4" s="181" customFormat="1">
      <c r="A891" s="270">
        <v>677</v>
      </c>
      <c r="B891" s="287" t="s">
        <v>4807</v>
      </c>
      <c r="C891" s="179">
        <v>12000000</v>
      </c>
      <c r="D891" s="162" t="s">
        <v>3929</v>
      </c>
    </row>
    <row r="892" spans="1:4" s="181" customFormat="1">
      <c r="A892" s="270">
        <v>678</v>
      </c>
      <c r="B892" s="287" t="s">
        <v>4808</v>
      </c>
      <c r="C892" s="179">
        <v>12000000</v>
      </c>
      <c r="D892" s="162" t="s">
        <v>3929</v>
      </c>
    </row>
    <row r="893" spans="1:4" s="181" customFormat="1">
      <c r="A893" s="270">
        <v>679</v>
      </c>
      <c r="B893" s="287" t="s">
        <v>4809</v>
      </c>
      <c r="C893" s="179">
        <v>12000000</v>
      </c>
      <c r="D893" s="162" t="s">
        <v>3929</v>
      </c>
    </row>
    <row r="894" spans="1:4" s="181" customFormat="1">
      <c r="A894" s="270">
        <v>680</v>
      </c>
      <c r="B894" s="287" t="s">
        <v>4810</v>
      </c>
      <c r="C894" s="179">
        <v>12000000</v>
      </c>
      <c r="D894" s="162" t="s">
        <v>3929</v>
      </c>
    </row>
    <row r="895" spans="1:4" s="181" customFormat="1">
      <c r="A895" s="270">
        <v>681</v>
      </c>
      <c r="B895" s="287" t="s">
        <v>4811</v>
      </c>
      <c r="C895" s="179">
        <v>12000000</v>
      </c>
      <c r="D895" s="162" t="s">
        <v>3929</v>
      </c>
    </row>
    <row r="896" spans="1:4" s="181" customFormat="1">
      <c r="A896" s="270">
        <v>682</v>
      </c>
      <c r="B896" s="287" t="s">
        <v>4266</v>
      </c>
      <c r="C896" s="179">
        <v>12000000</v>
      </c>
      <c r="D896" s="162" t="s">
        <v>3929</v>
      </c>
    </row>
    <row r="897" spans="1:4" s="181" customFormat="1">
      <c r="A897" s="270">
        <v>683</v>
      </c>
      <c r="B897" s="287" t="s">
        <v>4812</v>
      </c>
      <c r="C897" s="179">
        <v>12000000</v>
      </c>
      <c r="D897" s="162" t="s">
        <v>3929</v>
      </c>
    </row>
    <row r="898" spans="1:4" s="181" customFormat="1">
      <c r="A898" s="270">
        <v>684</v>
      </c>
      <c r="B898" s="287" t="s">
        <v>4183</v>
      </c>
      <c r="C898" s="179">
        <v>12000000</v>
      </c>
      <c r="D898" s="162" t="s">
        <v>3929</v>
      </c>
    </row>
    <row r="899" spans="1:4" s="181" customFormat="1">
      <c r="A899" s="270">
        <v>685</v>
      </c>
      <c r="B899" s="287" t="s">
        <v>4466</v>
      </c>
      <c r="C899" s="179">
        <v>12000000</v>
      </c>
      <c r="D899" s="162" t="s">
        <v>3929</v>
      </c>
    </row>
    <row r="900" spans="1:4" s="181" customFormat="1">
      <c r="A900" s="270">
        <v>686</v>
      </c>
      <c r="B900" s="287" t="s">
        <v>4813</v>
      </c>
      <c r="C900" s="179">
        <v>12000000</v>
      </c>
      <c r="D900" s="162" t="s">
        <v>3929</v>
      </c>
    </row>
    <row r="901" spans="1:4" s="181" customFormat="1">
      <c r="A901" s="270">
        <v>687</v>
      </c>
      <c r="B901" s="287" t="s">
        <v>4814</v>
      </c>
      <c r="C901" s="179">
        <v>12000000</v>
      </c>
      <c r="D901" s="162" t="s">
        <v>3929</v>
      </c>
    </row>
    <row r="902" spans="1:4" s="181" customFormat="1">
      <c r="A902" s="270">
        <v>688</v>
      </c>
      <c r="B902" s="287" t="s">
        <v>4815</v>
      </c>
      <c r="C902" s="179">
        <v>12000000</v>
      </c>
      <c r="D902" s="162" t="s">
        <v>3929</v>
      </c>
    </row>
    <row r="903" spans="1:4" s="181" customFormat="1">
      <c r="A903" s="270">
        <v>689</v>
      </c>
      <c r="B903" s="287" t="s">
        <v>4816</v>
      </c>
      <c r="C903" s="179">
        <v>12000000</v>
      </c>
      <c r="D903" s="162" t="s">
        <v>3929</v>
      </c>
    </row>
    <row r="904" spans="1:4" s="181" customFormat="1">
      <c r="A904" s="270">
        <v>690</v>
      </c>
      <c r="B904" s="287" t="s">
        <v>4817</v>
      </c>
      <c r="C904" s="179">
        <v>12000000</v>
      </c>
      <c r="D904" s="162" t="s">
        <v>3929</v>
      </c>
    </row>
    <row r="905" spans="1:4" s="181" customFormat="1">
      <c r="A905" s="270">
        <v>691</v>
      </c>
      <c r="B905" s="287" t="s">
        <v>4818</v>
      </c>
      <c r="C905" s="179">
        <v>12000000</v>
      </c>
      <c r="D905" s="162" t="s">
        <v>3929</v>
      </c>
    </row>
    <row r="906" spans="1:4" s="181" customFormat="1">
      <c r="A906" s="270">
        <v>692</v>
      </c>
      <c r="B906" s="287" t="s">
        <v>4819</v>
      </c>
      <c r="C906" s="179">
        <v>12000000</v>
      </c>
      <c r="D906" s="162" t="s">
        <v>3929</v>
      </c>
    </row>
    <row r="907" spans="1:4" s="181" customFormat="1">
      <c r="A907" s="270">
        <v>693</v>
      </c>
      <c r="B907" s="287" t="s">
        <v>4820</v>
      </c>
      <c r="C907" s="179">
        <v>12000000</v>
      </c>
      <c r="D907" s="162" t="s">
        <v>3929</v>
      </c>
    </row>
    <row r="908" spans="1:4" s="181" customFormat="1">
      <c r="A908" s="270">
        <v>694</v>
      </c>
      <c r="B908" s="287" t="s">
        <v>4821</v>
      </c>
      <c r="C908" s="179">
        <v>12000000</v>
      </c>
      <c r="D908" s="162" t="s">
        <v>3929</v>
      </c>
    </row>
    <row r="909" spans="1:4" s="181" customFormat="1">
      <c r="A909" s="270">
        <v>695</v>
      </c>
      <c r="B909" s="287" t="s">
        <v>4822</v>
      </c>
      <c r="C909" s="179">
        <v>12000000</v>
      </c>
      <c r="D909" s="162" t="s">
        <v>3929</v>
      </c>
    </row>
    <row r="910" spans="1:4" s="181" customFormat="1">
      <c r="A910" s="270">
        <v>696</v>
      </c>
      <c r="B910" s="287" t="s">
        <v>4823</v>
      </c>
      <c r="C910" s="179">
        <v>12000000</v>
      </c>
      <c r="D910" s="162" t="s">
        <v>3929</v>
      </c>
    </row>
    <row r="911" spans="1:4" s="181" customFormat="1">
      <c r="A911" s="270">
        <v>697</v>
      </c>
      <c r="B911" s="287" t="s">
        <v>4824</v>
      </c>
      <c r="C911" s="179">
        <v>12000000</v>
      </c>
      <c r="D911" s="162" t="s">
        <v>3929</v>
      </c>
    </row>
    <row r="912" spans="1:4" s="181" customFormat="1">
      <c r="A912" s="270">
        <v>698</v>
      </c>
      <c r="B912" s="287" t="s">
        <v>4825</v>
      </c>
      <c r="C912" s="179">
        <v>12000000</v>
      </c>
      <c r="D912" s="162" t="s">
        <v>3929</v>
      </c>
    </row>
    <row r="913" spans="1:4" s="181" customFormat="1">
      <c r="A913" s="270">
        <v>699</v>
      </c>
      <c r="B913" s="287" t="s">
        <v>4826</v>
      </c>
      <c r="C913" s="179">
        <v>12000000</v>
      </c>
      <c r="D913" s="162" t="s">
        <v>3929</v>
      </c>
    </row>
    <row r="914" spans="1:4" s="181" customFormat="1">
      <c r="A914" s="270">
        <v>700</v>
      </c>
      <c r="B914" s="287" t="s">
        <v>4827</v>
      </c>
      <c r="C914" s="179">
        <v>12000000</v>
      </c>
      <c r="D914" s="162" t="s">
        <v>3929</v>
      </c>
    </row>
    <row r="915" spans="1:4" s="181" customFormat="1">
      <c r="A915" s="270">
        <v>701</v>
      </c>
      <c r="B915" s="287" t="s">
        <v>4828</v>
      </c>
      <c r="C915" s="179">
        <v>12000000</v>
      </c>
      <c r="D915" s="162" t="s">
        <v>3929</v>
      </c>
    </row>
    <row r="916" spans="1:4" s="181" customFormat="1">
      <c r="A916" s="270">
        <v>702</v>
      </c>
      <c r="B916" s="287" t="s">
        <v>4393</v>
      </c>
      <c r="C916" s="179">
        <v>12000000</v>
      </c>
      <c r="D916" s="162" t="s">
        <v>3929</v>
      </c>
    </row>
    <row r="917" spans="1:4" s="181" customFormat="1">
      <c r="A917" s="270">
        <v>703</v>
      </c>
      <c r="B917" s="287" t="s">
        <v>4829</v>
      </c>
      <c r="C917" s="179">
        <v>12000000</v>
      </c>
      <c r="D917" s="162" t="s">
        <v>3929</v>
      </c>
    </row>
    <row r="918" spans="1:4" s="181" customFormat="1">
      <c r="A918" s="270">
        <v>704</v>
      </c>
      <c r="B918" s="287" t="s">
        <v>4830</v>
      </c>
      <c r="C918" s="179">
        <v>12000000</v>
      </c>
      <c r="D918" s="162" t="s">
        <v>3929</v>
      </c>
    </row>
    <row r="919" spans="1:4" s="181" customFormat="1">
      <c r="A919" s="270">
        <v>705</v>
      </c>
      <c r="B919" s="287" t="s">
        <v>4831</v>
      </c>
      <c r="C919" s="179">
        <v>12000000</v>
      </c>
      <c r="D919" s="162" t="s">
        <v>3929</v>
      </c>
    </row>
    <row r="920" spans="1:4" s="181" customFormat="1">
      <c r="A920" s="270">
        <v>706</v>
      </c>
      <c r="B920" s="287" t="s">
        <v>4832</v>
      </c>
      <c r="C920" s="179">
        <v>12000000</v>
      </c>
      <c r="D920" s="162" t="s">
        <v>3929</v>
      </c>
    </row>
    <row r="921" spans="1:4" s="181" customFormat="1">
      <c r="A921" s="270">
        <v>707</v>
      </c>
      <c r="B921" s="287" t="s">
        <v>4833</v>
      </c>
      <c r="C921" s="179">
        <v>12000000</v>
      </c>
      <c r="D921" s="162" t="s">
        <v>3929</v>
      </c>
    </row>
    <row r="922" spans="1:4" s="181" customFormat="1">
      <c r="A922" s="270">
        <v>708</v>
      </c>
      <c r="B922" s="287" t="s">
        <v>4834</v>
      </c>
      <c r="C922" s="179">
        <v>12000000</v>
      </c>
      <c r="D922" s="162" t="s">
        <v>3929</v>
      </c>
    </row>
    <row r="923" spans="1:4" s="181" customFormat="1">
      <c r="A923" s="270">
        <v>709</v>
      </c>
      <c r="B923" s="287" t="s">
        <v>4835</v>
      </c>
      <c r="C923" s="179">
        <v>12000000</v>
      </c>
      <c r="D923" s="162" t="s">
        <v>3929</v>
      </c>
    </row>
    <row r="924" spans="1:4" s="181" customFormat="1">
      <c r="A924" s="270">
        <v>710</v>
      </c>
      <c r="B924" s="287" t="s">
        <v>4836</v>
      </c>
      <c r="C924" s="179">
        <v>12000000</v>
      </c>
      <c r="D924" s="162" t="s">
        <v>3929</v>
      </c>
    </row>
    <row r="925" spans="1:4" s="181" customFormat="1">
      <c r="A925" s="270">
        <v>711</v>
      </c>
      <c r="B925" s="287" t="s">
        <v>4837</v>
      </c>
      <c r="C925" s="179">
        <v>12000000</v>
      </c>
      <c r="D925" s="162" t="s">
        <v>3929</v>
      </c>
    </row>
    <row r="926" spans="1:4" s="181" customFormat="1">
      <c r="A926" s="270">
        <v>712</v>
      </c>
      <c r="B926" s="287" t="s">
        <v>4838</v>
      </c>
      <c r="C926" s="179">
        <v>12000000</v>
      </c>
      <c r="D926" s="162" t="s">
        <v>3929</v>
      </c>
    </row>
    <row r="927" spans="1:4" s="181" customFormat="1">
      <c r="A927" s="270">
        <v>713</v>
      </c>
      <c r="B927" s="287" t="s">
        <v>4839</v>
      </c>
      <c r="C927" s="179">
        <v>12000000</v>
      </c>
      <c r="D927" s="162" t="s">
        <v>3929</v>
      </c>
    </row>
    <row r="928" spans="1:4" s="181" customFormat="1">
      <c r="A928" s="270">
        <v>714</v>
      </c>
      <c r="B928" s="287" t="s">
        <v>4840</v>
      </c>
      <c r="C928" s="179">
        <v>12000000</v>
      </c>
      <c r="D928" s="162" t="s">
        <v>3929</v>
      </c>
    </row>
    <row r="929" spans="1:4" s="181" customFormat="1">
      <c r="A929" s="270">
        <v>715</v>
      </c>
      <c r="B929" s="287" t="s">
        <v>4841</v>
      </c>
      <c r="C929" s="179">
        <v>12000000</v>
      </c>
      <c r="D929" s="162" t="s">
        <v>3929</v>
      </c>
    </row>
    <row r="930" spans="1:4" s="181" customFormat="1">
      <c r="A930" s="270">
        <v>716</v>
      </c>
      <c r="B930" s="287" t="s">
        <v>4842</v>
      </c>
      <c r="C930" s="179">
        <v>12000000</v>
      </c>
      <c r="D930" s="162" t="s">
        <v>3929</v>
      </c>
    </row>
    <row r="931" spans="1:4" s="181" customFormat="1">
      <c r="A931" s="270">
        <v>717</v>
      </c>
      <c r="B931" s="287" t="s">
        <v>4843</v>
      </c>
      <c r="C931" s="179">
        <v>12000000</v>
      </c>
      <c r="D931" s="162" t="s">
        <v>3929</v>
      </c>
    </row>
    <row r="932" spans="1:4" s="181" customFormat="1">
      <c r="A932" s="270">
        <v>718</v>
      </c>
      <c r="B932" s="287" t="s">
        <v>4844</v>
      </c>
      <c r="C932" s="179">
        <v>12000000</v>
      </c>
      <c r="D932" s="162" t="s">
        <v>3929</v>
      </c>
    </row>
    <row r="933" spans="1:4" s="181" customFormat="1">
      <c r="A933" s="270">
        <v>719</v>
      </c>
      <c r="B933" s="287" t="s">
        <v>4845</v>
      </c>
      <c r="C933" s="179">
        <v>12000000</v>
      </c>
      <c r="D933" s="162" t="s">
        <v>3929</v>
      </c>
    </row>
    <row r="934" spans="1:4" s="181" customFormat="1">
      <c r="A934" s="270">
        <v>720</v>
      </c>
      <c r="B934" s="287" t="s">
        <v>4846</v>
      </c>
      <c r="C934" s="179">
        <v>12000000</v>
      </c>
      <c r="D934" s="162" t="s">
        <v>3929</v>
      </c>
    </row>
    <row r="935" spans="1:4" s="181" customFormat="1">
      <c r="A935" s="270">
        <v>721</v>
      </c>
      <c r="B935" s="287" t="s">
        <v>4847</v>
      </c>
      <c r="C935" s="179">
        <v>12000000</v>
      </c>
      <c r="D935" s="162" t="s">
        <v>3929</v>
      </c>
    </row>
    <row r="936" spans="1:4" s="181" customFormat="1">
      <c r="A936" s="270">
        <v>722</v>
      </c>
      <c r="B936" s="287" t="s">
        <v>4848</v>
      </c>
      <c r="C936" s="179">
        <v>12000000</v>
      </c>
      <c r="D936" s="162" t="s">
        <v>3929</v>
      </c>
    </row>
    <row r="937" spans="1:4" s="181" customFormat="1">
      <c r="A937" s="270">
        <v>723</v>
      </c>
      <c r="B937" s="287" t="s">
        <v>4849</v>
      </c>
      <c r="C937" s="179">
        <v>12000000</v>
      </c>
      <c r="D937" s="162" t="s">
        <v>3929</v>
      </c>
    </row>
    <row r="938" spans="1:4" s="181" customFormat="1">
      <c r="A938" s="270">
        <v>724</v>
      </c>
      <c r="B938" s="287" t="s">
        <v>4850</v>
      </c>
      <c r="C938" s="179">
        <v>12000000</v>
      </c>
      <c r="D938" s="162" t="s">
        <v>3929</v>
      </c>
    </row>
    <row r="939" spans="1:4" s="181" customFormat="1">
      <c r="A939" s="270">
        <v>725</v>
      </c>
      <c r="B939" s="287" t="s">
        <v>4851</v>
      </c>
      <c r="C939" s="179">
        <v>12000000</v>
      </c>
      <c r="D939" s="162" t="s">
        <v>3929</v>
      </c>
    </row>
    <row r="940" spans="1:4" s="181" customFormat="1">
      <c r="A940" s="270">
        <v>726</v>
      </c>
      <c r="B940" s="287" t="s">
        <v>4852</v>
      </c>
      <c r="C940" s="179">
        <v>12000000</v>
      </c>
      <c r="D940" s="162" t="s">
        <v>3929</v>
      </c>
    </row>
    <row r="941" spans="1:4" s="181" customFormat="1">
      <c r="A941" s="270">
        <v>727</v>
      </c>
      <c r="B941" s="287" t="s">
        <v>4853</v>
      </c>
      <c r="C941" s="179">
        <v>12000000</v>
      </c>
      <c r="D941" s="162" t="s">
        <v>3929</v>
      </c>
    </row>
    <row r="942" spans="1:4" s="181" customFormat="1">
      <c r="A942" s="270">
        <v>728</v>
      </c>
      <c r="B942" s="287" t="s">
        <v>4854</v>
      </c>
      <c r="C942" s="179">
        <v>12000000</v>
      </c>
      <c r="D942" s="162" t="s">
        <v>3929</v>
      </c>
    </row>
    <row r="943" spans="1:4" s="181" customFormat="1">
      <c r="A943" s="270">
        <v>729</v>
      </c>
      <c r="B943" s="287" t="s">
        <v>4855</v>
      </c>
      <c r="C943" s="179">
        <v>12000000</v>
      </c>
      <c r="D943" s="162" t="s">
        <v>3929</v>
      </c>
    </row>
    <row r="944" spans="1:4" s="181" customFormat="1">
      <c r="A944" s="270">
        <v>730</v>
      </c>
      <c r="B944" s="287" t="s">
        <v>4856</v>
      </c>
      <c r="C944" s="179">
        <v>12000000</v>
      </c>
      <c r="D944" s="162" t="s">
        <v>3929</v>
      </c>
    </row>
    <row r="945" spans="1:4" s="181" customFormat="1">
      <c r="A945" s="270">
        <v>731</v>
      </c>
      <c r="B945" s="287" t="s">
        <v>4676</v>
      </c>
      <c r="C945" s="179">
        <v>12000000</v>
      </c>
      <c r="D945" s="162" t="s">
        <v>3929</v>
      </c>
    </row>
    <row r="946" spans="1:4" s="181" customFormat="1">
      <c r="A946" s="270">
        <v>732</v>
      </c>
      <c r="B946" s="287" t="s">
        <v>4857</v>
      </c>
      <c r="C946" s="179">
        <v>12000000</v>
      </c>
      <c r="D946" s="162" t="s">
        <v>3929</v>
      </c>
    </row>
    <row r="947" spans="1:4" s="181" customFormat="1">
      <c r="A947" s="270">
        <v>733</v>
      </c>
      <c r="B947" s="287" t="s">
        <v>4858</v>
      </c>
      <c r="C947" s="179">
        <v>12000000</v>
      </c>
      <c r="D947" s="162" t="s">
        <v>3929</v>
      </c>
    </row>
    <row r="948" spans="1:4" s="181" customFormat="1">
      <c r="A948" s="270">
        <v>734</v>
      </c>
      <c r="B948" s="287" t="s">
        <v>4859</v>
      </c>
      <c r="C948" s="179">
        <v>12000000</v>
      </c>
      <c r="D948" s="162" t="s">
        <v>3929</v>
      </c>
    </row>
    <row r="949" spans="1:4" s="181" customFormat="1">
      <c r="A949" s="270">
        <v>735</v>
      </c>
      <c r="B949" s="287" t="s">
        <v>4860</v>
      </c>
      <c r="C949" s="179">
        <v>12000000</v>
      </c>
      <c r="D949" s="162" t="s">
        <v>3929</v>
      </c>
    </row>
    <row r="950" spans="1:4" s="181" customFormat="1">
      <c r="A950" s="270">
        <v>736</v>
      </c>
      <c r="B950" s="287" t="s">
        <v>4375</v>
      </c>
      <c r="C950" s="179">
        <v>12000000</v>
      </c>
      <c r="D950" s="162" t="s">
        <v>3929</v>
      </c>
    </row>
    <row r="951" spans="1:4" s="181" customFormat="1">
      <c r="A951" s="270">
        <v>737</v>
      </c>
      <c r="B951" s="287" t="s">
        <v>4271</v>
      </c>
      <c r="C951" s="179">
        <v>12000000</v>
      </c>
      <c r="D951" s="162" t="s">
        <v>3929</v>
      </c>
    </row>
    <row r="952" spans="1:4" s="181" customFormat="1">
      <c r="A952" s="270">
        <v>738</v>
      </c>
      <c r="B952" s="287" t="s">
        <v>4861</v>
      </c>
      <c r="C952" s="179">
        <v>12000000</v>
      </c>
      <c r="D952" s="162" t="s">
        <v>3929</v>
      </c>
    </row>
    <row r="953" spans="1:4" s="181" customFormat="1">
      <c r="A953" s="270">
        <v>739</v>
      </c>
      <c r="B953" s="287" t="s">
        <v>4862</v>
      </c>
      <c r="C953" s="179">
        <v>12000000</v>
      </c>
      <c r="D953" s="162" t="s">
        <v>3929</v>
      </c>
    </row>
    <row r="954" spans="1:4" s="181" customFormat="1">
      <c r="A954" s="270">
        <v>740</v>
      </c>
      <c r="B954" s="287" t="s">
        <v>4863</v>
      </c>
      <c r="C954" s="179">
        <v>12000000</v>
      </c>
      <c r="D954" s="162" t="s">
        <v>3929</v>
      </c>
    </row>
    <row r="955" spans="1:4" s="181" customFormat="1">
      <c r="A955" s="270">
        <v>741</v>
      </c>
      <c r="B955" s="287" t="s">
        <v>4864</v>
      </c>
      <c r="C955" s="179">
        <v>12000000</v>
      </c>
      <c r="D955" s="162" t="s">
        <v>3929</v>
      </c>
    </row>
    <row r="956" spans="1:4" s="181" customFormat="1">
      <c r="A956" s="270">
        <v>742</v>
      </c>
      <c r="B956" s="287" t="s">
        <v>4865</v>
      </c>
      <c r="C956" s="179">
        <v>12000000</v>
      </c>
      <c r="D956" s="162" t="s">
        <v>3929</v>
      </c>
    </row>
    <row r="957" spans="1:4" s="181" customFormat="1">
      <c r="A957" s="270">
        <v>743</v>
      </c>
      <c r="B957" s="287" t="s">
        <v>4866</v>
      </c>
      <c r="C957" s="179">
        <v>12000000</v>
      </c>
      <c r="D957" s="162" t="s">
        <v>3929</v>
      </c>
    </row>
    <row r="958" spans="1:4" s="181" customFormat="1">
      <c r="A958" s="270">
        <v>744</v>
      </c>
      <c r="B958" s="287" t="s">
        <v>4763</v>
      </c>
      <c r="C958" s="179">
        <v>12000000</v>
      </c>
      <c r="D958" s="162" t="s">
        <v>3929</v>
      </c>
    </row>
    <row r="959" spans="1:4" s="181" customFormat="1">
      <c r="A959" s="270">
        <v>745</v>
      </c>
      <c r="B959" s="287" t="s">
        <v>4867</v>
      </c>
      <c r="C959" s="179">
        <v>12000000</v>
      </c>
      <c r="D959" s="162" t="s">
        <v>3929</v>
      </c>
    </row>
    <row r="960" spans="1:4" s="181" customFormat="1">
      <c r="A960" s="270">
        <v>746</v>
      </c>
      <c r="B960" s="287" t="s">
        <v>4868</v>
      </c>
      <c r="C960" s="179">
        <v>12000000</v>
      </c>
      <c r="D960" s="162" t="s">
        <v>3929</v>
      </c>
    </row>
    <row r="961" spans="1:4" s="181" customFormat="1">
      <c r="A961" s="270">
        <v>747</v>
      </c>
      <c r="B961" s="287" t="s">
        <v>4869</v>
      </c>
      <c r="C961" s="179">
        <v>12000000</v>
      </c>
      <c r="D961" s="162" t="s">
        <v>3929</v>
      </c>
    </row>
    <row r="962" spans="1:4" s="181" customFormat="1">
      <c r="A962" s="270">
        <v>748</v>
      </c>
      <c r="B962" s="287" t="s">
        <v>4870</v>
      </c>
      <c r="C962" s="179">
        <v>12000000</v>
      </c>
      <c r="D962" s="162" t="s">
        <v>3929</v>
      </c>
    </row>
    <row r="963" spans="1:4" s="181" customFormat="1">
      <c r="A963" s="270">
        <v>749</v>
      </c>
      <c r="B963" s="287" t="s">
        <v>4871</v>
      </c>
      <c r="C963" s="179">
        <v>12000000</v>
      </c>
      <c r="D963" s="162" t="s">
        <v>3929</v>
      </c>
    </row>
    <row r="964" spans="1:4" s="181" customFormat="1">
      <c r="A964" s="270">
        <v>750</v>
      </c>
      <c r="B964" s="287" t="s">
        <v>4872</v>
      </c>
      <c r="C964" s="179">
        <v>12000000</v>
      </c>
      <c r="D964" s="162" t="s">
        <v>3929</v>
      </c>
    </row>
    <row r="965" spans="1:4" s="181" customFormat="1">
      <c r="A965" s="270">
        <v>751</v>
      </c>
      <c r="B965" s="287" t="s">
        <v>4873</v>
      </c>
      <c r="C965" s="179">
        <v>12000000</v>
      </c>
      <c r="D965" s="162" t="s">
        <v>3929</v>
      </c>
    </row>
    <row r="966" spans="1:4" s="181" customFormat="1">
      <c r="A966" s="270">
        <v>752</v>
      </c>
      <c r="B966" s="287" t="s">
        <v>4874</v>
      </c>
      <c r="C966" s="179">
        <v>12000000</v>
      </c>
      <c r="D966" s="162" t="s">
        <v>3929</v>
      </c>
    </row>
    <row r="967" spans="1:4" s="181" customFormat="1">
      <c r="A967" s="270">
        <v>753</v>
      </c>
      <c r="B967" s="287" t="s">
        <v>4875</v>
      </c>
      <c r="C967" s="179">
        <v>12000000</v>
      </c>
      <c r="D967" s="162" t="s">
        <v>3929</v>
      </c>
    </row>
    <row r="968" spans="1:4" s="181" customFormat="1">
      <c r="A968" s="270">
        <v>754</v>
      </c>
      <c r="B968" s="287" t="s">
        <v>4876</v>
      </c>
      <c r="C968" s="179">
        <v>12000000</v>
      </c>
      <c r="D968" s="162" t="s">
        <v>3929</v>
      </c>
    </row>
    <row r="969" spans="1:4" s="181" customFormat="1">
      <c r="A969" s="270">
        <v>755</v>
      </c>
      <c r="B969" s="287" t="s">
        <v>4877</v>
      </c>
      <c r="C969" s="179">
        <v>12000000</v>
      </c>
      <c r="D969" s="162" t="s">
        <v>3929</v>
      </c>
    </row>
    <row r="970" spans="1:4" s="181" customFormat="1">
      <c r="A970" s="270">
        <v>756</v>
      </c>
      <c r="B970" s="287" t="s">
        <v>4878</v>
      </c>
      <c r="C970" s="179">
        <v>12000000</v>
      </c>
      <c r="D970" s="162" t="s">
        <v>3929</v>
      </c>
    </row>
    <row r="971" spans="1:4" s="181" customFormat="1">
      <c r="A971" s="270">
        <v>757</v>
      </c>
      <c r="B971" s="287" t="s">
        <v>4879</v>
      </c>
      <c r="C971" s="179">
        <v>12000000</v>
      </c>
      <c r="D971" s="162" t="s">
        <v>3929</v>
      </c>
    </row>
    <row r="972" spans="1:4" s="181" customFormat="1">
      <c r="A972" s="270">
        <v>758</v>
      </c>
      <c r="B972" s="287" t="s">
        <v>4880</v>
      </c>
      <c r="C972" s="179">
        <v>12000000</v>
      </c>
      <c r="D972" s="162" t="s">
        <v>3929</v>
      </c>
    </row>
    <row r="973" spans="1:4" s="181" customFormat="1">
      <c r="A973" s="270">
        <v>759</v>
      </c>
      <c r="B973" s="287" t="s">
        <v>4881</v>
      </c>
      <c r="C973" s="179">
        <v>12000000</v>
      </c>
      <c r="D973" s="162" t="s">
        <v>3929</v>
      </c>
    </row>
    <row r="974" spans="1:4" s="181" customFormat="1">
      <c r="A974" s="270">
        <v>760</v>
      </c>
      <c r="B974" s="287" t="s">
        <v>4882</v>
      </c>
      <c r="C974" s="179">
        <v>12000000</v>
      </c>
      <c r="D974" s="162" t="s">
        <v>3929</v>
      </c>
    </row>
    <row r="975" spans="1:4" s="181" customFormat="1">
      <c r="A975" s="270">
        <v>761</v>
      </c>
      <c r="B975" s="287" t="s">
        <v>4883</v>
      </c>
      <c r="C975" s="179">
        <v>12000000</v>
      </c>
      <c r="D975" s="162" t="s">
        <v>3929</v>
      </c>
    </row>
    <row r="976" spans="1:4" s="181" customFormat="1">
      <c r="A976" s="270">
        <v>762</v>
      </c>
      <c r="B976" s="287" t="s">
        <v>4884</v>
      </c>
      <c r="C976" s="179">
        <v>12000000</v>
      </c>
      <c r="D976" s="162" t="s">
        <v>3929</v>
      </c>
    </row>
    <row r="977" spans="1:4" s="181" customFormat="1">
      <c r="A977" s="270">
        <v>763</v>
      </c>
      <c r="B977" s="287" t="s">
        <v>4885</v>
      </c>
      <c r="C977" s="179">
        <v>12000000</v>
      </c>
      <c r="D977" s="162" t="s">
        <v>3929</v>
      </c>
    </row>
    <row r="978" spans="1:4" s="181" customFormat="1">
      <c r="A978" s="270">
        <v>764</v>
      </c>
      <c r="B978" s="287" t="s">
        <v>4886</v>
      </c>
      <c r="C978" s="179">
        <v>12000000</v>
      </c>
      <c r="D978" s="162" t="s">
        <v>3929</v>
      </c>
    </row>
    <row r="979" spans="1:4" s="181" customFormat="1">
      <c r="A979" s="270">
        <v>765</v>
      </c>
      <c r="B979" s="287" t="s">
        <v>4887</v>
      </c>
      <c r="C979" s="179">
        <v>12000000</v>
      </c>
      <c r="D979" s="162" t="s">
        <v>3929</v>
      </c>
    </row>
    <row r="980" spans="1:4" s="181" customFormat="1">
      <c r="A980" s="270">
        <v>766</v>
      </c>
      <c r="B980" s="287" t="s">
        <v>4888</v>
      </c>
      <c r="C980" s="179">
        <v>12000000</v>
      </c>
      <c r="D980" s="162" t="s">
        <v>3929</v>
      </c>
    </row>
    <row r="981" spans="1:4" s="181" customFormat="1">
      <c r="A981" s="270">
        <v>767</v>
      </c>
      <c r="B981" s="287" t="s">
        <v>4889</v>
      </c>
      <c r="C981" s="179">
        <v>12000000</v>
      </c>
      <c r="D981" s="162" t="s">
        <v>3929</v>
      </c>
    </row>
    <row r="982" spans="1:4" s="181" customFormat="1">
      <c r="A982" s="270">
        <v>768</v>
      </c>
      <c r="B982" s="287" t="s">
        <v>4890</v>
      </c>
      <c r="C982" s="179">
        <v>12000000</v>
      </c>
      <c r="D982" s="162" t="s">
        <v>3929</v>
      </c>
    </row>
    <row r="983" spans="1:4" s="181" customFormat="1">
      <c r="A983" s="270">
        <v>769</v>
      </c>
      <c r="B983" s="287" t="s">
        <v>4891</v>
      </c>
      <c r="C983" s="179">
        <v>12000000</v>
      </c>
      <c r="D983" s="162" t="s">
        <v>3929</v>
      </c>
    </row>
    <row r="984" spans="1:4" s="181" customFormat="1">
      <c r="A984" s="270">
        <v>770</v>
      </c>
      <c r="B984" s="287" t="s">
        <v>4892</v>
      </c>
      <c r="C984" s="179">
        <v>12000000</v>
      </c>
      <c r="D984" s="162" t="s">
        <v>3929</v>
      </c>
    </row>
    <row r="985" spans="1:4" s="181" customFormat="1">
      <c r="A985" s="270">
        <v>771</v>
      </c>
      <c r="B985" s="287" t="s">
        <v>4893</v>
      </c>
      <c r="C985" s="179">
        <v>12000000</v>
      </c>
      <c r="D985" s="162" t="s">
        <v>3929</v>
      </c>
    </row>
    <row r="986" spans="1:4" s="181" customFormat="1">
      <c r="A986" s="270">
        <v>772</v>
      </c>
      <c r="B986" s="287" t="s">
        <v>4894</v>
      </c>
      <c r="C986" s="179">
        <v>12000000</v>
      </c>
      <c r="D986" s="162" t="s">
        <v>3929</v>
      </c>
    </row>
    <row r="987" spans="1:4" s="181" customFormat="1">
      <c r="A987" s="270">
        <v>773</v>
      </c>
      <c r="B987" s="287" t="s">
        <v>4895</v>
      </c>
      <c r="C987" s="179">
        <v>12000000</v>
      </c>
      <c r="D987" s="162" t="s">
        <v>3929</v>
      </c>
    </row>
    <row r="988" spans="1:4" s="181" customFormat="1">
      <c r="A988" s="270">
        <v>774</v>
      </c>
      <c r="B988" s="287" t="s">
        <v>4896</v>
      </c>
      <c r="C988" s="179">
        <v>12000000</v>
      </c>
      <c r="D988" s="162" t="s">
        <v>3929</v>
      </c>
    </row>
    <row r="989" spans="1:4" s="181" customFormat="1">
      <c r="A989" s="270">
        <v>775</v>
      </c>
      <c r="B989" s="287" t="s">
        <v>4897</v>
      </c>
      <c r="C989" s="179">
        <v>12000000</v>
      </c>
      <c r="D989" s="162" t="s">
        <v>3929</v>
      </c>
    </row>
    <row r="990" spans="1:4" s="181" customFormat="1">
      <c r="A990" s="270">
        <v>776</v>
      </c>
      <c r="B990" s="287" t="s">
        <v>4898</v>
      </c>
      <c r="C990" s="179">
        <v>12000000</v>
      </c>
      <c r="D990" s="162" t="s">
        <v>3929</v>
      </c>
    </row>
    <row r="991" spans="1:4" s="181" customFormat="1">
      <c r="A991" s="270">
        <v>777</v>
      </c>
      <c r="B991" s="287" t="s">
        <v>4899</v>
      </c>
      <c r="C991" s="179">
        <v>12000000</v>
      </c>
      <c r="D991" s="162" t="s">
        <v>3929</v>
      </c>
    </row>
    <row r="992" spans="1:4" s="181" customFormat="1">
      <c r="A992" s="270">
        <v>778</v>
      </c>
      <c r="B992" s="287" t="s">
        <v>4900</v>
      </c>
      <c r="C992" s="179">
        <v>12000000</v>
      </c>
      <c r="D992" s="162" t="s">
        <v>3929</v>
      </c>
    </row>
    <row r="993" spans="1:4" s="181" customFormat="1">
      <c r="A993" s="270">
        <v>779</v>
      </c>
      <c r="B993" s="287" t="s">
        <v>4901</v>
      </c>
      <c r="C993" s="179">
        <v>12000000</v>
      </c>
      <c r="D993" s="162" t="s">
        <v>3929</v>
      </c>
    </row>
    <row r="994" spans="1:4" s="181" customFormat="1">
      <c r="A994" s="270">
        <v>780</v>
      </c>
      <c r="B994" s="287" t="s">
        <v>4902</v>
      </c>
      <c r="C994" s="179">
        <v>12000000</v>
      </c>
      <c r="D994" s="162" t="s">
        <v>3929</v>
      </c>
    </row>
    <row r="995" spans="1:4" s="181" customFormat="1">
      <c r="A995" s="270">
        <v>781</v>
      </c>
      <c r="B995" s="287" t="s">
        <v>4903</v>
      </c>
      <c r="C995" s="179">
        <v>12000000</v>
      </c>
      <c r="D995" s="162" t="s">
        <v>3929</v>
      </c>
    </row>
    <row r="996" spans="1:4" s="181" customFormat="1">
      <c r="A996" s="270">
        <v>782</v>
      </c>
      <c r="B996" s="287" t="s">
        <v>4904</v>
      </c>
      <c r="C996" s="179">
        <v>12000000</v>
      </c>
      <c r="D996" s="162" t="s">
        <v>3929</v>
      </c>
    </row>
    <row r="997" spans="1:4" s="181" customFormat="1">
      <c r="A997" s="270">
        <v>783</v>
      </c>
      <c r="B997" s="287" t="s">
        <v>4905</v>
      </c>
      <c r="C997" s="179">
        <v>12000000</v>
      </c>
      <c r="D997" s="162" t="s">
        <v>3929</v>
      </c>
    </row>
    <row r="998" spans="1:4" s="181" customFormat="1">
      <c r="A998" s="270">
        <v>784</v>
      </c>
      <c r="B998" s="287" t="s">
        <v>4906</v>
      </c>
      <c r="C998" s="179">
        <v>12000000</v>
      </c>
      <c r="D998" s="162" t="s">
        <v>3929</v>
      </c>
    </row>
    <row r="999" spans="1:4" s="181" customFormat="1">
      <c r="A999" s="270">
        <v>785</v>
      </c>
      <c r="B999" s="287" t="s">
        <v>4907</v>
      </c>
      <c r="C999" s="179">
        <v>12000000</v>
      </c>
      <c r="D999" s="162" t="s">
        <v>3929</v>
      </c>
    </row>
    <row r="1000" spans="1:4" s="181" customFormat="1">
      <c r="A1000" s="270">
        <v>786</v>
      </c>
      <c r="B1000" s="287" t="s">
        <v>4908</v>
      </c>
      <c r="C1000" s="179">
        <v>12000000</v>
      </c>
      <c r="D1000" s="162" t="s">
        <v>3929</v>
      </c>
    </row>
    <row r="1001" spans="1:4" s="181" customFormat="1">
      <c r="A1001" s="270">
        <v>787</v>
      </c>
      <c r="B1001" s="287" t="s">
        <v>4909</v>
      </c>
      <c r="C1001" s="179">
        <v>12000000</v>
      </c>
      <c r="D1001" s="162" t="s">
        <v>3929</v>
      </c>
    </row>
    <row r="1002" spans="1:4" s="181" customFormat="1">
      <c r="A1002" s="270">
        <v>788</v>
      </c>
      <c r="B1002" s="287" t="s">
        <v>4910</v>
      </c>
      <c r="C1002" s="179">
        <v>12000000</v>
      </c>
      <c r="D1002" s="162" t="s">
        <v>3929</v>
      </c>
    </row>
    <row r="1003" spans="1:4" s="181" customFormat="1">
      <c r="A1003" s="270">
        <v>789</v>
      </c>
      <c r="B1003" s="287" t="s">
        <v>4911</v>
      </c>
      <c r="C1003" s="179">
        <v>12000000</v>
      </c>
      <c r="D1003" s="162" t="s">
        <v>3929</v>
      </c>
    </row>
    <row r="1004" spans="1:4" s="181" customFormat="1">
      <c r="A1004" s="270">
        <v>790</v>
      </c>
      <c r="B1004" s="287" t="s">
        <v>4912</v>
      </c>
      <c r="C1004" s="179">
        <v>12000000</v>
      </c>
      <c r="D1004" s="162" t="s">
        <v>3929</v>
      </c>
    </row>
    <row r="1005" spans="1:4" s="181" customFormat="1">
      <c r="A1005" s="270">
        <v>791</v>
      </c>
      <c r="B1005" s="287" t="s">
        <v>4913</v>
      </c>
      <c r="C1005" s="179">
        <v>12000000</v>
      </c>
      <c r="D1005" s="162" t="s">
        <v>3929</v>
      </c>
    </row>
    <row r="1006" spans="1:4" s="181" customFormat="1">
      <c r="A1006" s="270">
        <v>792</v>
      </c>
      <c r="B1006" s="287" t="s">
        <v>4914</v>
      </c>
      <c r="C1006" s="179">
        <v>12000000</v>
      </c>
      <c r="D1006" s="162" t="s">
        <v>3929</v>
      </c>
    </row>
    <row r="1007" spans="1:4" s="181" customFormat="1">
      <c r="A1007" s="270">
        <v>793</v>
      </c>
      <c r="B1007" s="287" t="s">
        <v>4915</v>
      </c>
      <c r="C1007" s="179">
        <v>12000000</v>
      </c>
      <c r="D1007" s="162" t="s">
        <v>3929</v>
      </c>
    </row>
    <row r="1008" spans="1:4" s="181" customFormat="1">
      <c r="A1008" s="270">
        <v>794</v>
      </c>
      <c r="B1008" s="287" t="s">
        <v>4904</v>
      </c>
      <c r="C1008" s="179">
        <v>12000000</v>
      </c>
      <c r="D1008" s="162" t="s">
        <v>3929</v>
      </c>
    </row>
    <row r="1009" spans="1:4" s="181" customFormat="1">
      <c r="A1009" s="270">
        <v>795</v>
      </c>
      <c r="B1009" s="287" t="s">
        <v>4916</v>
      </c>
      <c r="C1009" s="179">
        <v>12000000</v>
      </c>
      <c r="D1009" s="162" t="s">
        <v>3929</v>
      </c>
    </row>
    <row r="1010" spans="1:4" s="181" customFormat="1">
      <c r="A1010" s="270">
        <v>796</v>
      </c>
      <c r="B1010" s="287" t="s">
        <v>4917</v>
      </c>
      <c r="C1010" s="179">
        <v>12000000</v>
      </c>
      <c r="D1010" s="162" t="s">
        <v>3929</v>
      </c>
    </row>
    <row r="1011" spans="1:4" s="181" customFormat="1">
      <c r="A1011" s="270">
        <v>797</v>
      </c>
      <c r="B1011" s="287" t="s">
        <v>4918</v>
      </c>
      <c r="C1011" s="179">
        <v>12000000</v>
      </c>
      <c r="D1011" s="162" t="s">
        <v>3929</v>
      </c>
    </row>
    <row r="1012" spans="1:4" s="181" customFormat="1">
      <c r="A1012" s="270">
        <v>798</v>
      </c>
      <c r="B1012" s="287" t="s">
        <v>4919</v>
      </c>
      <c r="C1012" s="179">
        <v>12000000</v>
      </c>
      <c r="D1012" s="162" t="s">
        <v>3929</v>
      </c>
    </row>
    <row r="1013" spans="1:4" s="181" customFormat="1">
      <c r="A1013" s="270">
        <v>799</v>
      </c>
      <c r="B1013" s="287" t="s">
        <v>4920</v>
      </c>
      <c r="C1013" s="179">
        <v>12000000</v>
      </c>
      <c r="D1013" s="162" t="s">
        <v>3929</v>
      </c>
    </row>
    <row r="1014" spans="1:4" s="181" customFormat="1">
      <c r="A1014" s="270">
        <v>800</v>
      </c>
      <c r="B1014" s="287" t="s">
        <v>4921</v>
      </c>
      <c r="C1014" s="179">
        <v>12000000</v>
      </c>
      <c r="D1014" s="162" t="s">
        <v>3929</v>
      </c>
    </row>
    <row r="1015" spans="1:4" s="181" customFormat="1">
      <c r="A1015" s="270">
        <v>801</v>
      </c>
      <c r="B1015" s="287" t="s">
        <v>4922</v>
      </c>
      <c r="C1015" s="179">
        <v>12000000</v>
      </c>
      <c r="D1015" s="162" t="s">
        <v>3929</v>
      </c>
    </row>
    <row r="1016" spans="1:4" s="181" customFormat="1">
      <c r="A1016" s="270">
        <v>802</v>
      </c>
      <c r="B1016" s="287" t="s">
        <v>4923</v>
      </c>
      <c r="C1016" s="179">
        <v>12000000</v>
      </c>
      <c r="D1016" s="162" t="s">
        <v>3929</v>
      </c>
    </row>
    <row r="1017" spans="1:4" s="181" customFormat="1">
      <c r="A1017" s="270">
        <v>803</v>
      </c>
      <c r="B1017" s="287" t="s">
        <v>4924</v>
      </c>
      <c r="C1017" s="179">
        <v>12000000</v>
      </c>
      <c r="D1017" s="162" t="s">
        <v>3929</v>
      </c>
    </row>
    <row r="1018" spans="1:4" s="181" customFormat="1">
      <c r="A1018" s="270">
        <v>804</v>
      </c>
      <c r="B1018" s="287" t="s">
        <v>4925</v>
      </c>
      <c r="C1018" s="179">
        <v>12000000</v>
      </c>
      <c r="D1018" s="162" t="s">
        <v>3929</v>
      </c>
    </row>
    <row r="1019" spans="1:4" s="181" customFormat="1">
      <c r="A1019" s="270">
        <v>805</v>
      </c>
      <c r="B1019" s="287" t="s">
        <v>4926</v>
      </c>
      <c r="C1019" s="179">
        <v>12000000</v>
      </c>
      <c r="D1019" s="162" t="s">
        <v>3929</v>
      </c>
    </row>
    <row r="1020" spans="1:4" s="181" customFormat="1">
      <c r="A1020" s="270">
        <v>806</v>
      </c>
      <c r="B1020" s="287" t="s">
        <v>4927</v>
      </c>
      <c r="C1020" s="179">
        <v>12000000</v>
      </c>
      <c r="D1020" s="162" t="s">
        <v>3929</v>
      </c>
    </row>
    <row r="1021" spans="1:4" s="181" customFormat="1">
      <c r="A1021" s="270">
        <v>807</v>
      </c>
      <c r="B1021" s="287" t="s">
        <v>4928</v>
      </c>
      <c r="C1021" s="179">
        <v>12000000</v>
      </c>
      <c r="D1021" s="162" t="s">
        <v>3929</v>
      </c>
    </row>
    <row r="1022" spans="1:4" s="181" customFormat="1">
      <c r="A1022" s="270">
        <v>808</v>
      </c>
      <c r="B1022" s="287" t="s">
        <v>4929</v>
      </c>
      <c r="C1022" s="179">
        <v>12000000</v>
      </c>
      <c r="D1022" s="162" t="s">
        <v>3929</v>
      </c>
    </row>
    <row r="1023" spans="1:4" s="181" customFormat="1">
      <c r="A1023" s="270">
        <v>809</v>
      </c>
      <c r="B1023" s="287" t="s">
        <v>4930</v>
      </c>
      <c r="C1023" s="179">
        <v>12000000</v>
      </c>
      <c r="D1023" s="162" t="s">
        <v>3929</v>
      </c>
    </row>
    <row r="1024" spans="1:4" s="181" customFormat="1">
      <c r="A1024" s="270">
        <v>810</v>
      </c>
      <c r="B1024" s="287" t="s">
        <v>4931</v>
      </c>
      <c r="C1024" s="179">
        <v>12000000</v>
      </c>
      <c r="D1024" s="162" t="s">
        <v>3929</v>
      </c>
    </row>
    <row r="1025" spans="1:4" s="181" customFormat="1">
      <c r="A1025" s="270">
        <v>811</v>
      </c>
      <c r="B1025" s="287" t="s">
        <v>4932</v>
      </c>
      <c r="C1025" s="179">
        <v>12000000</v>
      </c>
      <c r="D1025" s="162" t="s">
        <v>3929</v>
      </c>
    </row>
    <row r="1026" spans="1:4" s="181" customFormat="1">
      <c r="A1026" s="270">
        <v>812</v>
      </c>
      <c r="B1026" s="287" t="s">
        <v>4933</v>
      </c>
      <c r="C1026" s="179">
        <v>12000000</v>
      </c>
      <c r="D1026" s="162" t="s">
        <v>3929</v>
      </c>
    </row>
    <row r="1027" spans="1:4" s="181" customFormat="1">
      <c r="A1027" s="270">
        <v>813</v>
      </c>
      <c r="B1027" s="287" t="s">
        <v>4934</v>
      </c>
      <c r="C1027" s="179">
        <v>12000000</v>
      </c>
      <c r="D1027" s="162" t="s">
        <v>3929</v>
      </c>
    </row>
    <row r="1028" spans="1:4" s="181" customFormat="1">
      <c r="A1028" s="270">
        <v>814</v>
      </c>
      <c r="B1028" s="287" t="s">
        <v>4935</v>
      </c>
      <c r="C1028" s="179">
        <v>12000000</v>
      </c>
      <c r="D1028" s="162" t="s">
        <v>3929</v>
      </c>
    </row>
    <row r="1029" spans="1:4" s="181" customFormat="1">
      <c r="A1029" s="270">
        <v>815</v>
      </c>
      <c r="B1029" s="287" t="s">
        <v>4936</v>
      </c>
      <c r="C1029" s="179">
        <v>12000000</v>
      </c>
      <c r="D1029" s="162" t="s">
        <v>3929</v>
      </c>
    </row>
    <row r="1030" spans="1:4" s="181" customFormat="1">
      <c r="A1030" s="270">
        <v>816</v>
      </c>
      <c r="B1030" s="287" t="s">
        <v>4937</v>
      </c>
      <c r="C1030" s="179">
        <v>12000000</v>
      </c>
      <c r="D1030" s="162" t="s">
        <v>3929</v>
      </c>
    </row>
    <row r="1031" spans="1:4" s="181" customFormat="1">
      <c r="A1031" s="270">
        <v>817</v>
      </c>
      <c r="B1031" s="287" t="s">
        <v>4938</v>
      </c>
      <c r="C1031" s="179">
        <v>12000000</v>
      </c>
      <c r="D1031" s="162" t="s">
        <v>3929</v>
      </c>
    </row>
    <row r="1032" spans="1:4" s="181" customFormat="1">
      <c r="A1032" s="270">
        <v>818</v>
      </c>
      <c r="B1032" s="287" t="s">
        <v>4939</v>
      </c>
      <c r="C1032" s="179">
        <v>12000000</v>
      </c>
      <c r="D1032" s="162" t="s">
        <v>3929</v>
      </c>
    </row>
    <row r="1033" spans="1:4" s="181" customFormat="1">
      <c r="A1033" s="270">
        <v>819</v>
      </c>
      <c r="B1033" s="287" t="s">
        <v>4940</v>
      </c>
      <c r="C1033" s="179">
        <v>12000000</v>
      </c>
      <c r="D1033" s="162" t="s">
        <v>3929</v>
      </c>
    </row>
    <row r="1034" spans="1:4" s="181" customFormat="1">
      <c r="A1034" s="270">
        <v>820</v>
      </c>
      <c r="B1034" s="287" t="s">
        <v>4941</v>
      </c>
      <c r="C1034" s="179">
        <v>12000000</v>
      </c>
      <c r="D1034" s="162" t="s">
        <v>3929</v>
      </c>
    </row>
    <row r="1035" spans="1:4" s="181" customFormat="1">
      <c r="A1035" s="270">
        <v>821</v>
      </c>
      <c r="B1035" s="287" t="s">
        <v>4942</v>
      </c>
      <c r="C1035" s="179">
        <v>12000000</v>
      </c>
      <c r="D1035" s="162" t="s">
        <v>3929</v>
      </c>
    </row>
    <row r="1036" spans="1:4" s="181" customFormat="1">
      <c r="A1036" s="270">
        <v>822</v>
      </c>
      <c r="B1036" s="287" t="s">
        <v>4943</v>
      </c>
      <c r="C1036" s="179">
        <v>12000000</v>
      </c>
      <c r="D1036" s="162" t="s">
        <v>3929</v>
      </c>
    </row>
    <row r="1037" spans="1:4" s="181" customFormat="1">
      <c r="A1037" s="270">
        <v>823</v>
      </c>
      <c r="B1037" s="287" t="s">
        <v>4944</v>
      </c>
      <c r="C1037" s="179">
        <v>12000000</v>
      </c>
      <c r="D1037" s="162" t="s">
        <v>3929</v>
      </c>
    </row>
    <row r="1038" spans="1:4" s="181" customFormat="1">
      <c r="A1038" s="270">
        <v>824</v>
      </c>
      <c r="B1038" s="287" t="s">
        <v>4945</v>
      </c>
      <c r="C1038" s="179">
        <v>12000000</v>
      </c>
      <c r="D1038" s="162" t="s">
        <v>3929</v>
      </c>
    </row>
    <row r="1039" spans="1:4" s="181" customFormat="1">
      <c r="A1039" s="270">
        <v>825</v>
      </c>
      <c r="B1039" s="287" t="s">
        <v>4946</v>
      </c>
      <c r="C1039" s="179">
        <v>12000000</v>
      </c>
      <c r="D1039" s="162" t="s">
        <v>3929</v>
      </c>
    </row>
    <row r="1040" spans="1:4" s="181" customFormat="1">
      <c r="A1040" s="270">
        <v>826</v>
      </c>
      <c r="B1040" s="287" t="s">
        <v>4947</v>
      </c>
      <c r="C1040" s="179">
        <v>12000000</v>
      </c>
      <c r="D1040" s="162" t="s">
        <v>3929</v>
      </c>
    </row>
    <row r="1041" spans="1:4" s="181" customFormat="1">
      <c r="A1041" s="270">
        <v>827</v>
      </c>
      <c r="B1041" s="287" t="s">
        <v>4948</v>
      </c>
      <c r="C1041" s="179">
        <v>12000000</v>
      </c>
      <c r="D1041" s="162" t="s">
        <v>3929</v>
      </c>
    </row>
    <row r="1042" spans="1:4" s="181" customFormat="1">
      <c r="A1042" s="270">
        <v>828</v>
      </c>
      <c r="B1042" s="287" t="s">
        <v>4949</v>
      </c>
      <c r="C1042" s="179">
        <v>12000000</v>
      </c>
      <c r="D1042" s="162" t="s">
        <v>3929</v>
      </c>
    </row>
    <row r="1043" spans="1:4" s="181" customFormat="1">
      <c r="A1043" s="270">
        <v>829</v>
      </c>
      <c r="B1043" s="287" t="s">
        <v>4950</v>
      </c>
      <c r="C1043" s="179">
        <v>12000000</v>
      </c>
      <c r="D1043" s="162" t="s">
        <v>3929</v>
      </c>
    </row>
    <row r="1044" spans="1:4" s="181" customFormat="1">
      <c r="A1044" s="270">
        <v>830</v>
      </c>
      <c r="B1044" s="287" t="s">
        <v>4951</v>
      </c>
      <c r="C1044" s="179">
        <v>12000000</v>
      </c>
      <c r="D1044" s="162" t="s">
        <v>3929</v>
      </c>
    </row>
    <row r="1045" spans="1:4" s="181" customFormat="1">
      <c r="A1045" s="270">
        <v>831</v>
      </c>
      <c r="B1045" s="287" t="s">
        <v>4952</v>
      </c>
      <c r="C1045" s="179">
        <v>12000000</v>
      </c>
      <c r="D1045" s="162" t="s">
        <v>3929</v>
      </c>
    </row>
    <row r="1046" spans="1:4" s="181" customFormat="1">
      <c r="A1046" s="270">
        <v>832</v>
      </c>
      <c r="B1046" s="287" t="s">
        <v>4953</v>
      </c>
      <c r="C1046" s="179">
        <v>12000000</v>
      </c>
      <c r="D1046" s="162" t="s">
        <v>3929</v>
      </c>
    </row>
    <row r="1047" spans="1:4" s="181" customFormat="1">
      <c r="A1047" s="270">
        <v>833</v>
      </c>
      <c r="B1047" s="287" t="s">
        <v>4954</v>
      </c>
      <c r="C1047" s="179">
        <v>12000000</v>
      </c>
      <c r="D1047" s="162" t="s">
        <v>3929</v>
      </c>
    </row>
    <row r="1048" spans="1:4" s="181" customFormat="1">
      <c r="A1048" s="270">
        <v>834</v>
      </c>
      <c r="B1048" s="287" t="s">
        <v>4955</v>
      </c>
      <c r="C1048" s="179">
        <v>12000000</v>
      </c>
      <c r="D1048" s="162" t="s">
        <v>3929</v>
      </c>
    </row>
    <row r="1049" spans="1:4" s="181" customFormat="1">
      <c r="A1049" s="270">
        <v>835</v>
      </c>
      <c r="B1049" s="287" t="s">
        <v>4956</v>
      </c>
      <c r="C1049" s="179">
        <v>12000000</v>
      </c>
      <c r="D1049" s="162" t="s">
        <v>3929</v>
      </c>
    </row>
    <row r="1050" spans="1:4" s="181" customFormat="1">
      <c r="A1050" s="270">
        <v>836</v>
      </c>
      <c r="B1050" s="287" t="s">
        <v>4957</v>
      </c>
      <c r="C1050" s="179">
        <v>12000000</v>
      </c>
      <c r="D1050" s="162" t="s">
        <v>3929</v>
      </c>
    </row>
    <row r="1051" spans="1:4" s="181" customFormat="1">
      <c r="A1051" s="270">
        <v>837</v>
      </c>
      <c r="B1051" s="287" t="s">
        <v>4958</v>
      </c>
      <c r="C1051" s="179">
        <v>12000000</v>
      </c>
      <c r="D1051" s="162" t="s">
        <v>3929</v>
      </c>
    </row>
    <row r="1052" spans="1:4" s="181" customFormat="1">
      <c r="A1052" s="270">
        <v>838</v>
      </c>
      <c r="B1052" s="287" t="s">
        <v>4959</v>
      </c>
      <c r="C1052" s="179">
        <v>12000000</v>
      </c>
      <c r="D1052" s="162" t="s">
        <v>3929</v>
      </c>
    </row>
    <row r="1053" spans="1:4" s="181" customFormat="1">
      <c r="A1053" s="270">
        <v>839</v>
      </c>
      <c r="B1053" s="287" t="s">
        <v>4960</v>
      </c>
      <c r="C1053" s="179">
        <v>12000000</v>
      </c>
      <c r="D1053" s="162" t="s">
        <v>3929</v>
      </c>
    </row>
    <row r="1054" spans="1:4" s="181" customFormat="1">
      <c r="A1054" s="270">
        <v>840</v>
      </c>
      <c r="B1054" s="287" t="s">
        <v>4961</v>
      </c>
      <c r="C1054" s="179">
        <v>12000000</v>
      </c>
      <c r="D1054" s="162" t="s">
        <v>3929</v>
      </c>
    </row>
    <row r="1055" spans="1:4" s="181" customFormat="1">
      <c r="A1055" s="270">
        <v>841</v>
      </c>
      <c r="B1055" s="287" t="s">
        <v>4810</v>
      </c>
      <c r="C1055" s="179">
        <v>12000000</v>
      </c>
      <c r="D1055" s="162" t="s">
        <v>3929</v>
      </c>
    </row>
    <row r="1056" spans="1:4" s="181" customFormat="1">
      <c r="A1056" s="270">
        <v>842</v>
      </c>
      <c r="B1056" s="287" t="s">
        <v>4962</v>
      </c>
      <c r="C1056" s="179">
        <v>12000000</v>
      </c>
      <c r="D1056" s="162" t="s">
        <v>3929</v>
      </c>
    </row>
    <row r="1057" spans="1:4" s="181" customFormat="1">
      <c r="A1057" s="270">
        <v>843</v>
      </c>
      <c r="B1057" s="287" t="s">
        <v>4963</v>
      </c>
      <c r="C1057" s="179">
        <v>12000000</v>
      </c>
      <c r="D1057" s="162" t="s">
        <v>3929</v>
      </c>
    </row>
    <row r="1058" spans="1:4" s="181" customFormat="1">
      <c r="A1058" s="270">
        <v>844</v>
      </c>
      <c r="B1058" s="287" t="s">
        <v>4964</v>
      </c>
      <c r="C1058" s="179">
        <v>12000000</v>
      </c>
      <c r="D1058" s="162" t="s">
        <v>3929</v>
      </c>
    </row>
    <row r="1059" spans="1:4" s="181" customFormat="1">
      <c r="A1059" s="270">
        <v>845</v>
      </c>
      <c r="B1059" s="287" t="s">
        <v>4965</v>
      </c>
      <c r="C1059" s="179">
        <v>12000000</v>
      </c>
      <c r="D1059" s="162" t="s">
        <v>3929</v>
      </c>
    </row>
    <row r="1060" spans="1:4" s="181" customFormat="1">
      <c r="A1060" s="270">
        <v>846</v>
      </c>
      <c r="B1060" s="287" t="s">
        <v>4966</v>
      </c>
      <c r="C1060" s="179">
        <v>12000000</v>
      </c>
      <c r="D1060" s="162" t="s">
        <v>3929</v>
      </c>
    </row>
    <row r="1061" spans="1:4" s="181" customFormat="1">
      <c r="A1061" s="270">
        <v>847</v>
      </c>
      <c r="B1061" s="287" t="s">
        <v>4375</v>
      </c>
      <c r="C1061" s="179">
        <v>12000000</v>
      </c>
      <c r="D1061" s="162" t="s">
        <v>3929</v>
      </c>
    </row>
    <row r="1062" spans="1:4" s="181" customFormat="1">
      <c r="A1062" s="270">
        <v>848</v>
      </c>
      <c r="B1062" s="287" t="s">
        <v>4967</v>
      </c>
      <c r="C1062" s="179">
        <v>12000000</v>
      </c>
      <c r="D1062" s="162" t="s">
        <v>3929</v>
      </c>
    </row>
    <row r="1063" spans="1:4" s="181" customFormat="1">
      <c r="A1063" s="270">
        <v>849</v>
      </c>
      <c r="B1063" s="287" t="s">
        <v>4968</v>
      </c>
      <c r="C1063" s="179">
        <v>12000000</v>
      </c>
      <c r="D1063" s="162" t="s">
        <v>3929</v>
      </c>
    </row>
    <row r="1064" spans="1:4" s="181" customFormat="1">
      <c r="A1064" s="270">
        <v>850</v>
      </c>
      <c r="B1064" s="287" t="s">
        <v>4969</v>
      </c>
      <c r="C1064" s="179">
        <v>12000000</v>
      </c>
      <c r="D1064" s="162" t="s">
        <v>3929</v>
      </c>
    </row>
    <row r="1065" spans="1:4" s="181" customFormat="1">
      <c r="A1065" s="270">
        <v>851</v>
      </c>
      <c r="B1065" s="287" t="s">
        <v>4970</v>
      </c>
      <c r="C1065" s="179">
        <v>12000000</v>
      </c>
      <c r="D1065" s="162" t="s">
        <v>3929</v>
      </c>
    </row>
    <row r="1066" spans="1:4" s="181" customFormat="1">
      <c r="A1066" s="270">
        <v>852</v>
      </c>
      <c r="B1066" s="287" t="s">
        <v>4971</v>
      </c>
      <c r="C1066" s="179">
        <v>12000000</v>
      </c>
      <c r="D1066" s="162" t="s">
        <v>3929</v>
      </c>
    </row>
    <row r="1067" spans="1:4" s="181" customFormat="1">
      <c r="A1067" s="270">
        <v>853</v>
      </c>
      <c r="B1067" s="287" t="s">
        <v>4972</v>
      </c>
      <c r="C1067" s="179">
        <v>12000000</v>
      </c>
      <c r="D1067" s="162" t="s">
        <v>3929</v>
      </c>
    </row>
    <row r="1068" spans="1:4" s="181" customFormat="1">
      <c r="A1068" s="270">
        <v>854</v>
      </c>
      <c r="B1068" s="287" t="s">
        <v>4973</v>
      </c>
      <c r="C1068" s="179">
        <v>12000000</v>
      </c>
      <c r="D1068" s="162" t="s">
        <v>3929</v>
      </c>
    </row>
    <row r="1069" spans="1:4" s="181" customFormat="1">
      <c r="A1069" s="270">
        <v>855</v>
      </c>
      <c r="B1069" s="287" t="s">
        <v>4974</v>
      </c>
      <c r="C1069" s="179">
        <v>12000000</v>
      </c>
      <c r="D1069" s="162" t="s">
        <v>3929</v>
      </c>
    </row>
    <row r="1070" spans="1:4" s="181" customFormat="1">
      <c r="A1070" s="270">
        <v>856</v>
      </c>
      <c r="B1070" s="287" t="s">
        <v>4975</v>
      </c>
      <c r="C1070" s="179">
        <v>12000000</v>
      </c>
      <c r="D1070" s="162" t="s">
        <v>3929</v>
      </c>
    </row>
    <row r="1071" spans="1:4" s="181" customFormat="1">
      <c r="A1071" s="270">
        <v>857</v>
      </c>
      <c r="B1071" s="287" t="s">
        <v>4976</v>
      </c>
      <c r="C1071" s="179">
        <v>12000000</v>
      </c>
      <c r="D1071" s="162" t="s">
        <v>3929</v>
      </c>
    </row>
    <row r="1072" spans="1:4" s="181" customFormat="1">
      <c r="A1072" s="270">
        <v>858</v>
      </c>
      <c r="B1072" s="287" t="s">
        <v>4977</v>
      </c>
      <c r="C1072" s="179">
        <v>12000000</v>
      </c>
      <c r="D1072" s="162" t="s">
        <v>3929</v>
      </c>
    </row>
    <row r="1073" spans="1:4" s="181" customFormat="1">
      <c r="A1073" s="270">
        <v>859</v>
      </c>
      <c r="B1073" s="287" t="s">
        <v>4390</v>
      </c>
      <c r="C1073" s="179">
        <v>12000000</v>
      </c>
      <c r="D1073" s="162" t="s">
        <v>3929</v>
      </c>
    </row>
    <row r="1074" spans="1:4" s="181" customFormat="1">
      <c r="A1074" s="270">
        <v>860</v>
      </c>
      <c r="B1074" s="287" t="s">
        <v>4978</v>
      </c>
      <c r="C1074" s="179">
        <v>12000000</v>
      </c>
      <c r="D1074" s="162" t="s">
        <v>3929</v>
      </c>
    </row>
    <row r="1075" spans="1:4" s="181" customFormat="1">
      <c r="A1075" s="270">
        <v>861</v>
      </c>
      <c r="B1075" s="287" t="s">
        <v>4979</v>
      </c>
      <c r="C1075" s="179">
        <v>12000000</v>
      </c>
      <c r="D1075" s="162" t="s">
        <v>3929</v>
      </c>
    </row>
    <row r="1076" spans="1:4" s="181" customFormat="1">
      <c r="A1076" s="270">
        <v>862</v>
      </c>
      <c r="B1076" s="287" t="s">
        <v>4980</v>
      </c>
      <c r="C1076" s="179">
        <v>12000000</v>
      </c>
      <c r="D1076" s="162" t="s">
        <v>3929</v>
      </c>
    </row>
    <row r="1077" spans="1:4" s="181" customFormat="1">
      <c r="A1077" s="270">
        <v>863</v>
      </c>
      <c r="B1077" s="287" t="s">
        <v>4981</v>
      </c>
      <c r="C1077" s="179">
        <v>12000000</v>
      </c>
      <c r="D1077" s="162" t="s">
        <v>3929</v>
      </c>
    </row>
    <row r="1078" spans="1:4" s="181" customFormat="1">
      <c r="A1078" s="270">
        <v>864</v>
      </c>
      <c r="B1078" s="287" t="s">
        <v>4982</v>
      </c>
      <c r="C1078" s="179">
        <v>12000000</v>
      </c>
      <c r="D1078" s="162" t="s">
        <v>3929</v>
      </c>
    </row>
    <row r="1079" spans="1:4" s="181" customFormat="1">
      <c r="A1079" s="270">
        <v>865</v>
      </c>
      <c r="B1079" s="287" t="s">
        <v>4983</v>
      </c>
      <c r="C1079" s="179">
        <v>12000000</v>
      </c>
      <c r="D1079" s="162" t="s">
        <v>3929</v>
      </c>
    </row>
    <row r="1080" spans="1:4" s="181" customFormat="1">
      <c r="A1080" s="270">
        <v>866</v>
      </c>
      <c r="B1080" s="287" t="s">
        <v>4984</v>
      </c>
      <c r="C1080" s="179">
        <v>12000000</v>
      </c>
      <c r="D1080" s="162" t="s">
        <v>3929</v>
      </c>
    </row>
    <row r="1081" spans="1:4" s="181" customFormat="1">
      <c r="A1081" s="270">
        <v>867</v>
      </c>
      <c r="B1081" s="287" t="s">
        <v>4985</v>
      </c>
      <c r="C1081" s="179">
        <v>12000000</v>
      </c>
      <c r="D1081" s="162" t="s">
        <v>3929</v>
      </c>
    </row>
    <row r="1082" spans="1:4" s="181" customFormat="1">
      <c r="A1082" s="270">
        <v>868</v>
      </c>
      <c r="B1082" s="287" t="s">
        <v>4986</v>
      </c>
      <c r="C1082" s="179">
        <v>12000000</v>
      </c>
      <c r="D1082" s="162" t="s">
        <v>3929</v>
      </c>
    </row>
    <row r="1083" spans="1:4" s="181" customFormat="1">
      <c r="A1083" s="270">
        <v>869</v>
      </c>
      <c r="B1083" s="287" t="s">
        <v>4987</v>
      </c>
      <c r="C1083" s="179">
        <v>12000000</v>
      </c>
      <c r="D1083" s="162" t="s">
        <v>3929</v>
      </c>
    </row>
    <row r="1084" spans="1:4" s="181" customFormat="1">
      <c r="A1084" s="270">
        <v>870</v>
      </c>
      <c r="B1084" s="287" t="s">
        <v>4988</v>
      </c>
      <c r="C1084" s="179">
        <v>12000000</v>
      </c>
      <c r="D1084" s="162" t="s">
        <v>3929</v>
      </c>
    </row>
    <row r="1085" spans="1:4" s="181" customFormat="1">
      <c r="A1085" s="270">
        <v>871</v>
      </c>
      <c r="B1085" s="287" t="s">
        <v>4989</v>
      </c>
      <c r="C1085" s="179">
        <v>12000000</v>
      </c>
      <c r="D1085" s="162" t="s">
        <v>3929</v>
      </c>
    </row>
    <row r="1086" spans="1:4" s="181" customFormat="1">
      <c r="A1086" s="270">
        <v>872</v>
      </c>
      <c r="B1086" s="287" t="s">
        <v>4990</v>
      </c>
      <c r="C1086" s="179">
        <v>12000000</v>
      </c>
      <c r="D1086" s="162" t="s">
        <v>3929</v>
      </c>
    </row>
    <row r="1087" spans="1:4" s="181" customFormat="1">
      <c r="A1087" s="270">
        <v>873</v>
      </c>
      <c r="B1087" s="287" t="s">
        <v>4991</v>
      </c>
      <c r="C1087" s="179">
        <v>12000000</v>
      </c>
      <c r="D1087" s="162" t="s">
        <v>3929</v>
      </c>
    </row>
    <row r="1088" spans="1:4" s="181" customFormat="1">
      <c r="A1088" s="270">
        <v>874</v>
      </c>
      <c r="B1088" s="287" t="s">
        <v>4992</v>
      </c>
      <c r="C1088" s="179">
        <v>12000000</v>
      </c>
      <c r="D1088" s="162" t="s">
        <v>3929</v>
      </c>
    </row>
    <row r="1089" spans="1:4" s="181" customFormat="1">
      <c r="A1089" s="270">
        <v>875</v>
      </c>
      <c r="B1089" s="287" t="s">
        <v>4993</v>
      </c>
      <c r="C1089" s="179">
        <v>12000000</v>
      </c>
      <c r="D1089" s="162" t="s">
        <v>3929</v>
      </c>
    </row>
    <row r="1090" spans="1:4" s="181" customFormat="1">
      <c r="A1090" s="270">
        <v>876</v>
      </c>
      <c r="B1090" s="287" t="s">
        <v>4994</v>
      </c>
      <c r="C1090" s="179">
        <v>12000000</v>
      </c>
      <c r="D1090" s="162" t="s">
        <v>3929</v>
      </c>
    </row>
    <row r="1091" spans="1:4" s="181" customFormat="1">
      <c r="A1091" s="270">
        <v>877</v>
      </c>
      <c r="B1091" s="287" t="s">
        <v>4995</v>
      </c>
      <c r="C1091" s="179">
        <v>12000000</v>
      </c>
      <c r="D1091" s="162" t="s">
        <v>3929</v>
      </c>
    </row>
    <row r="1092" spans="1:4" s="181" customFormat="1">
      <c r="A1092" s="270">
        <v>878</v>
      </c>
      <c r="B1092" s="287" t="s">
        <v>4996</v>
      </c>
      <c r="C1092" s="179">
        <v>12000000</v>
      </c>
      <c r="D1092" s="162" t="s">
        <v>3929</v>
      </c>
    </row>
    <row r="1093" spans="1:4" s="181" customFormat="1">
      <c r="A1093" s="270">
        <v>879</v>
      </c>
      <c r="B1093" s="287" t="s">
        <v>4997</v>
      </c>
      <c r="C1093" s="179">
        <v>12000000</v>
      </c>
      <c r="D1093" s="162" t="s">
        <v>3929</v>
      </c>
    </row>
    <row r="1094" spans="1:4" s="181" customFormat="1">
      <c r="A1094" s="270">
        <v>880</v>
      </c>
      <c r="B1094" s="287" t="s">
        <v>4998</v>
      </c>
      <c r="C1094" s="179">
        <v>12000000</v>
      </c>
      <c r="D1094" s="162" t="s">
        <v>3929</v>
      </c>
    </row>
    <row r="1095" spans="1:4" s="181" customFormat="1">
      <c r="A1095" s="270">
        <v>881</v>
      </c>
      <c r="B1095" s="287" t="s">
        <v>4999</v>
      </c>
      <c r="C1095" s="179">
        <v>12000000</v>
      </c>
      <c r="D1095" s="162" t="s">
        <v>3929</v>
      </c>
    </row>
    <row r="1096" spans="1:4" s="181" customFormat="1">
      <c r="A1096" s="270">
        <v>882</v>
      </c>
      <c r="B1096" s="287" t="s">
        <v>5000</v>
      </c>
      <c r="C1096" s="179">
        <v>12000000</v>
      </c>
      <c r="D1096" s="162" t="s">
        <v>3929</v>
      </c>
    </row>
    <row r="1097" spans="1:4" s="181" customFormat="1">
      <c r="A1097" s="270">
        <v>883</v>
      </c>
      <c r="B1097" s="287" t="s">
        <v>4759</v>
      </c>
      <c r="C1097" s="179">
        <v>12000000</v>
      </c>
      <c r="D1097" s="162" t="s">
        <v>3929</v>
      </c>
    </row>
    <row r="1098" spans="1:4" s="181" customFormat="1">
      <c r="A1098" s="270">
        <v>884</v>
      </c>
      <c r="B1098" s="287" t="s">
        <v>5001</v>
      </c>
      <c r="C1098" s="179">
        <v>12000000</v>
      </c>
      <c r="D1098" s="162" t="s">
        <v>3929</v>
      </c>
    </row>
    <row r="1099" spans="1:4" s="181" customFormat="1">
      <c r="A1099" s="270">
        <v>885</v>
      </c>
      <c r="B1099" s="287" t="s">
        <v>5002</v>
      </c>
      <c r="C1099" s="179">
        <v>12000000</v>
      </c>
      <c r="D1099" s="162" t="s">
        <v>3929</v>
      </c>
    </row>
    <row r="1100" spans="1:4" s="181" customFormat="1">
      <c r="A1100" s="270">
        <v>886</v>
      </c>
      <c r="B1100" s="287" t="s">
        <v>4677</v>
      </c>
      <c r="C1100" s="179">
        <v>12000000</v>
      </c>
      <c r="D1100" s="162" t="s">
        <v>3929</v>
      </c>
    </row>
    <row r="1101" spans="1:4" s="181" customFormat="1">
      <c r="A1101" s="270">
        <v>887</v>
      </c>
      <c r="B1101" s="287" t="s">
        <v>5003</v>
      </c>
      <c r="C1101" s="179">
        <v>12000000</v>
      </c>
      <c r="D1101" s="162" t="s">
        <v>3929</v>
      </c>
    </row>
    <row r="1102" spans="1:4" s="181" customFormat="1">
      <c r="A1102" s="270">
        <v>888</v>
      </c>
      <c r="B1102" s="287" t="s">
        <v>4281</v>
      </c>
      <c r="C1102" s="179">
        <v>12000000</v>
      </c>
      <c r="D1102" s="162" t="s">
        <v>3929</v>
      </c>
    </row>
    <row r="1103" spans="1:4" s="181" customFormat="1">
      <c r="A1103" s="270">
        <v>889</v>
      </c>
      <c r="B1103" s="287" t="s">
        <v>5004</v>
      </c>
      <c r="C1103" s="179">
        <v>12000000</v>
      </c>
      <c r="D1103" s="162" t="s">
        <v>3929</v>
      </c>
    </row>
    <row r="1104" spans="1:4" s="181" customFormat="1">
      <c r="A1104" s="270">
        <v>890</v>
      </c>
      <c r="B1104" s="287" t="s">
        <v>5005</v>
      </c>
      <c r="C1104" s="179">
        <v>12000000</v>
      </c>
      <c r="D1104" s="162" t="s">
        <v>3929</v>
      </c>
    </row>
    <row r="1105" spans="1:4" s="181" customFormat="1">
      <c r="A1105" s="270">
        <v>891</v>
      </c>
      <c r="B1105" s="287" t="s">
        <v>5006</v>
      </c>
      <c r="C1105" s="179">
        <v>12000000</v>
      </c>
      <c r="D1105" s="162" t="s">
        <v>3929</v>
      </c>
    </row>
    <row r="1106" spans="1:4" s="181" customFormat="1">
      <c r="A1106" s="270">
        <v>892</v>
      </c>
      <c r="B1106" s="287" t="s">
        <v>5007</v>
      </c>
      <c r="C1106" s="179">
        <v>12000000</v>
      </c>
      <c r="D1106" s="162" t="s">
        <v>3929</v>
      </c>
    </row>
    <row r="1107" spans="1:4" s="181" customFormat="1">
      <c r="A1107" s="270">
        <v>893</v>
      </c>
      <c r="B1107" s="287" t="s">
        <v>5008</v>
      </c>
      <c r="C1107" s="179">
        <v>12000000</v>
      </c>
      <c r="D1107" s="162" t="s">
        <v>3929</v>
      </c>
    </row>
    <row r="1108" spans="1:4" s="181" customFormat="1">
      <c r="A1108" s="270">
        <v>894</v>
      </c>
      <c r="B1108" s="287" t="s">
        <v>5009</v>
      </c>
      <c r="C1108" s="179">
        <v>12000000</v>
      </c>
      <c r="D1108" s="162" t="s">
        <v>3929</v>
      </c>
    </row>
    <row r="1109" spans="1:4" s="181" customFormat="1">
      <c r="A1109" s="270">
        <v>895</v>
      </c>
      <c r="B1109" s="287" t="s">
        <v>5010</v>
      </c>
      <c r="C1109" s="179">
        <v>12000000</v>
      </c>
      <c r="D1109" s="162" t="s">
        <v>3929</v>
      </c>
    </row>
    <row r="1110" spans="1:4" s="181" customFormat="1">
      <c r="A1110" s="270">
        <v>896</v>
      </c>
      <c r="B1110" s="287" t="s">
        <v>5011</v>
      </c>
      <c r="C1110" s="179">
        <v>12000000</v>
      </c>
      <c r="D1110" s="162" t="s">
        <v>3929</v>
      </c>
    </row>
    <row r="1111" spans="1:4" s="181" customFormat="1">
      <c r="A1111" s="270">
        <v>897</v>
      </c>
      <c r="B1111" s="287" t="s">
        <v>5012</v>
      </c>
      <c r="C1111" s="179">
        <v>12000000</v>
      </c>
      <c r="D1111" s="162" t="s">
        <v>3929</v>
      </c>
    </row>
    <row r="1112" spans="1:4" s="181" customFormat="1">
      <c r="A1112" s="270">
        <v>898</v>
      </c>
      <c r="B1112" s="287" t="s">
        <v>5013</v>
      </c>
      <c r="C1112" s="179">
        <v>12000000</v>
      </c>
      <c r="D1112" s="162" t="s">
        <v>3929</v>
      </c>
    </row>
    <row r="1113" spans="1:4" s="181" customFormat="1">
      <c r="A1113" s="270">
        <v>899</v>
      </c>
      <c r="B1113" s="287" t="s">
        <v>5014</v>
      </c>
      <c r="C1113" s="179">
        <v>12000000</v>
      </c>
      <c r="D1113" s="162" t="s">
        <v>3929</v>
      </c>
    </row>
    <row r="1114" spans="1:4" s="181" customFormat="1">
      <c r="A1114" s="270">
        <v>900</v>
      </c>
      <c r="B1114" s="287" t="s">
        <v>5015</v>
      </c>
      <c r="C1114" s="179">
        <v>12000000</v>
      </c>
      <c r="D1114" s="162" t="s">
        <v>3929</v>
      </c>
    </row>
    <row r="1115" spans="1:4" s="181" customFormat="1">
      <c r="A1115" s="270">
        <v>901</v>
      </c>
      <c r="B1115" s="287" t="s">
        <v>5016</v>
      </c>
      <c r="C1115" s="179">
        <v>12000000</v>
      </c>
      <c r="D1115" s="162" t="s">
        <v>3929</v>
      </c>
    </row>
    <row r="1116" spans="1:4" s="181" customFormat="1">
      <c r="A1116" s="270">
        <v>902</v>
      </c>
      <c r="B1116" s="287" t="s">
        <v>5017</v>
      </c>
      <c r="C1116" s="179">
        <v>12000000</v>
      </c>
      <c r="D1116" s="162" t="s">
        <v>3929</v>
      </c>
    </row>
    <row r="1117" spans="1:4" s="181" customFormat="1">
      <c r="A1117" s="270">
        <v>903</v>
      </c>
      <c r="B1117" s="287" t="s">
        <v>5018</v>
      </c>
      <c r="C1117" s="179">
        <v>12000000</v>
      </c>
      <c r="D1117" s="162" t="s">
        <v>3929</v>
      </c>
    </row>
    <row r="1118" spans="1:4" s="181" customFormat="1">
      <c r="A1118" s="270">
        <v>904</v>
      </c>
      <c r="B1118" s="287" t="s">
        <v>5019</v>
      </c>
      <c r="C1118" s="179">
        <v>12000000</v>
      </c>
      <c r="D1118" s="162" t="s">
        <v>3929</v>
      </c>
    </row>
    <row r="1119" spans="1:4" s="181" customFormat="1">
      <c r="A1119" s="270">
        <v>905</v>
      </c>
      <c r="B1119" s="287" t="s">
        <v>5020</v>
      </c>
      <c r="C1119" s="179">
        <v>12000000</v>
      </c>
      <c r="D1119" s="162" t="s">
        <v>3929</v>
      </c>
    </row>
    <row r="1120" spans="1:4" s="181" customFormat="1">
      <c r="A1120" s="270">
        <v>906</v>
      </c>
      <c r="B1120" s="287" t="s">
        <v>5021</v>
      </c>
      <c r="C1120" s="179">
        <v>12000000</v>
      </c>
      <c r="D1120" s="162" t="s">
        <v>3929</v>
      </c>
    </row>
    <row r="1121" spans="1:4" s="181" customFormat="1">
      <c r="A1121" s="270">
        <v>907</v>
      </c>
      <c r="B1121" s="287" t="s">
        <v>5022</v>
      </c>
      <c r="C1121" s="179">
        <v>12000000</v>
      </c>
      <c r="D1121" s="162" t="s">
        <v>3929</v>
      </c>
    </row>
    <row r="1122" spans="1:4" s="181" customFormat="1">
      <c r="A1122" s="270">
        <v>908</v>
      </c>
      <c r="B1122" s="287" t="s">
        <v>5023</v>
      </c>
      <c r="C1122" s="179">
        <v>12000000</v>
      </c>
      <c r="D1122" s="162" t="s">
        <v>3929</v>
      </c>
    </row>
    <row r="1123" spans="1:4" s="181" customFormat="1">
      <c r="A1123" s="270">
        <v>909</v>
      </c>
      <c r="B1123" s="287" t="s">
        <v>5024</v>
      </c>
      <c r="C1123" s="179">
        <v>12000000</v>
      </c>
      <c r="D1123" s="162" t="s">
        <v>3929</v>
      </c>
    </row>
    <row r="1124" spans="1:4" s="181" customFormat="1">
      <c r="A1124" s="270">
        <v>910</v>
      </c>
      <c r="B1124" s="287" t="s">
        <v>5025</v>
      </c>
      <c r="C1124" s="179">
        <v>12000000</v>
      </c>
      <c r="D1124" s="162" t="s">
        <v>3929</v>
      </c>
    </row>
    <row r="1125" spans="1:4" s="181" customFormat="1">
      <c r="A1125" s="270">
        <v>911</v>
      </c>
      <c r="B1125" s="287" t="s">
        <v>5026</v>
      </c>
      <c r="C1125" s="179">
        <v>12000000</v>
      </c>
      <c r="D1125" s="162" t="s">
        <v>3929</v>
      </c>
    </row>
    <row r="1126" spans="1:4" s="181" customFormat="1">
      <c r="A1126" s="270">
        <v>912</v>
      </c>
      <c r="B1126" s="287" t="s">
        <v>5027</v>
      </c>
      <c r="C1126" s="179">
        <v>12000000</v>
      </c>
      <c r="D1126" s="162" t="s">
        <v>3929</v>
      </c>
    </row>
    <row r="1127" spans="1:4" s="181" customFormat="1">
      <c r="A1127" s="270">
        <v>913</v>
      </c>
      <c r="B1127" s="287" t="s">
        <v>5028</v>
      </c>
      <c r="C1127" s="179">
        <v>12000000</v>
      </c>
      <c r="D1127" s="162" t="s">
        <v>3929</v>
      </c>
    </row>
    <row r="1128" spans="1:4" s="181" customFormat="1">
      <c r="A1128" s="270">
        <v>914</v>
      </c>
      <c r="B1128" s="287" t="s">
        <v>5028</v>
      </c>
      <c r="C1128" s="179">
        <v>12000000</v>
      </c>
      <c r="D1128" s="162" t="s">
        <v>3929</v>
      </c>
    </row>
    <row r="1129" spans="1:4" s="181" customFormat="1">
      <c r="A1129" s="270">
        <v>915</v>
      </c>
      <c r="B1129" s="287" t="s">
        <v>5029</v>
      </c>
      <c r="C1129" s="179">
        <v>12000000</v>
      </c>
      <c r="D1129" s="162" t="s">
        <v>3929</v>
      </c>
    </row>
    <row r="1130" spans="1:4" s="181" customFormat="1">
      <c r="A1130" s="270">
        <v>916</v>
      </c>
      <c r="B1130" s="287" t="s">
        <v>5030</v>
      </c>
      <c r="C1130" s="179">
        <v>12000000</v>
      </c>
      <c r="D1130" s="162" t="s">
        <v>3929</v>
      </c>
    </row>
    <row r="1131" spans="1:4" s="181" customFormat="1">
      <c r="A1131" s="270">
        <v>917</v>
      </c>
      <c r="B1131" s="287" t="s">
        <v>5031</v>
      </c>
      <c r="C1131" s="179">
        <v>12000000</v>
      </c>
      <c r="D1131" s="162" t="s">
        <v>3929</v>
      </c>
    </row>
    <row r="1132" spans="1:4" s="181" customFormat="1">
      <c r="A1132" s="270">
        <v>918</v>
      </c>
      <c r="B1132" s="287" t="s">
        <v>5032</v>
      </c>
      <c r="C1132" s="179">
        <v>12000000</v>
      </c>
      <c r="D1132" s="162" t="s">
        <v>3929</v>
      </c>
    </row>
    <row r="1133" spans="1:4" s="181" customFormat="1">
      <c r="A1133" s="270">
        <v>919</v>
      </c>
      <c r="B1133" s="287" t="s">
        <v>5033</v>
      </c>
      <c r="C1133" s="179">
        <v>12000000</v>
      </c>
      <c r="D1133" s="162" t="s">
        <v>3929</v>
      </c>
    </row>
    <row r="1134" spans="1:4" s="181" customFormat="1">
      <c r="A1134" s="270">
        <v>920</v>
      </c>
      <c r="B1134" s="287" t="s">
        <v>5034</v>
      </c>
      <c r="C1134" s="179">
        <v>12000000</v>
      </c>
      <c r="D1134" s="162" t="s">
        <v>3929</v>
      </c>
    </row>
    <row r="1135" spans="1:4" s="181" customFormat="1">
      <c r="A1135" s="270">
        <v>921</v>
      </c>
      <c r="B1135" s="287" t="s">
        <v>5035</v>
      </c>
      <c r="C1135" s="179">
        <v>12000000</v>
      </c>
      <c r="D1135" s="162" t="s">
        <v>3929</v>
      </c>
    </row>
    <row r="1136" spans="1:4" s="181" customFormat="1">
      <c r="A1136" s="270">
        <v>922</v>
      </c>
      <c r="B1136" s="287" t="s">
        <v>5036</v>
      </c>
      <c r="C1136" s="179">
        <v>12000000</v>
      </c>
      <c r="D1136" s="162" t="s">
        <v>3929</v>
      </c>
    </row>
    <row r="1137" spans="1:4" s="181" customFormat="1">
      <c r="A1137" s="270">
        <v>923</v>
      </c>
      <c r="B1137" s="287" t="s">
        <v>5037</v>
      </c>
      <c r="C1137" s="179">
        <v>12000000</v>
      </c>
      <c r="D1137" s="162" t="s">
        <v>3929</v>
      </c>
    </row>
    <row r="1138" spans="1:4" s="181" customFormat="1">
      <c r="A1138" s="270"/>
      <c r="B1138" s="287"/>
      <c r="C1138" s="179"/>
      <c r="D1138" s="162"/>
    </row>
    <row r="1139" spans="1:4" s="181" customFormat="1" ht="41.4">
      <c r="A1139" s="208" t="s">
        <v>8807</v>
      </c>
      <c r="B1139" s="198" t="s">
        <v>5038</v>
      </c>
      <c r="C1139" s="199">
        <f>SUM(C1140:C1151)</f>
        <v>1800000000</v>
      </c>
      <c r="D1139" s="162"/>
    </row>
    <row r="1140" spans="1:4" s="181" customFormat="1" ht="27.6">
      <c r="A1140" s="270">
        <v>1</v>
      </c>
      <c r="B1140" s="159" t="s">
        <v>5039</v>
      </c>
      <c r="C1140" s="179">
        <v>200000000</v>
      </c>
      <c r="D1140" s="162" t="s">
        <v>3929</v>
      </c>
    </row>
    <row r="1141" spans="1:4" s="181" customFormat="1">
      <c r="A1141" s="270">
        <v>2</v>
      </c>
      <c r="B1141" s="162" t="s">
        <v>5040</v>
      </c>
      <c r="C1141" s="179">
        <v>50000000</v>
      </c>
      <c r="D1141" s="162" t="s">
        <v>3929</v>
      </c>
    </row>
    <row r="1142" spans="1:4" s="181" customFormat="1" ht="27.6">
      <c r="A1142" s="270">
        <v>3</v>
      </c>
      <c r="B1142" s="159" t="s">
        <v>5041</v>
      </c>
      <c r="C1142" s="179">
        <v>150000000</v>
      </c>
      <c r="D1142" s="162" t="s">
        <v>3929</v>
      </c>
    </row>
    <row r="1143" spans="1:4" s="289" customFormat="1">
      <c r="A1143" s="299">
        <v>4</v>
      </c>
      <c r="B1143" s="164" t="s">
        <v>5042</v>
      </c>
      <c r="C1143" s="288">
        <v>150000000</v>
      </c>
      <c r="D1143" s="162" t="s">
        <v>3929</v>
      </c>
    </row>
    <row r="1144" spans="1:4" s="289" customFormat="1" ht="27.6">
      <c r="A1144" s="299">
        <v>5</v>
      </c>
      <c r="B1144" s="164" t="s">
        <v>5043</v>
      </c>
      <c r="C1144" s="288">
        <v>160000000</v>
      </c>
      <c r="D1144" s="162" t="s">
        <v>3929</v>
      </c>
    </row>
    <row r="1145" spans="1:4" s="204" customFormat="1">
      <c r="A1145" s="299">
        <v>6</v>
      </c>
      <c r="B1145" s="180" t="s">
        <v>5044</v>
      </c>
      <c r="C1145" s="205">
        <v>250000000</v>
      </c>
      <c r="D1145" s="162" t="s">
        <v>3929</v>
      </c>
    </row>
    <row r="1146" spans="1:4" s="204" customFormat="1">
      <c r="A1146" s="299">
        <v>7</v>
      </c>
      <c r="B1146" s="180" t="s">
        <v>5045</v>
      </c>
      <c r="C1146" s="205">
        <v>100000000</v>
      </c>
      <c r="D1146" s="162" t="s">
        <v>3929</v>
      </c>
    </row>
    <row r="1147" spans="1:4" s="204" customFormat="1" ht="27.6">
      <c r="A1147" s="299">
        <v>8</v>
      </c>
      <c r="B1147" s="180" t="s">
        <v>5046</v>
      </c>
      <c r="C1147" s="205">
        <v>195000000</v>
      </c>
      <c r="D1147" s="162" t="s">
        <v>3929</v>
      </c>
    </row>
    <row r="1148" spans="1:4" s="204" customFormat="1">
      <c r="A1148" s="299">
        <v>9</v>
      </c>
      <c r="B1148" s="180" t="s">
        <v>5047</v>
      </c>
      <c r="C1148" s="205">
        <v>195000000</v>
      </c>
      <c r="D1148" s="162" t="s">
        <v>3929</v>
      </c>
    </row>
    <row r="1149" spans="1:4" s="204" customFormat="1">
      <c r="A1149" s="299">
        <v>10</v>
      </c>
      <c r="B1149" s="180" t="s">
        <v>5048</v>
      </c>
      <c r="C1149" s="205">
        <v>200000000</v>
      </c>
      <c r="D1149" s="162" t="s">
        <v>3929</v>
      </c>
    </row>
    <row r="1150" spans="1:4" s="204" customFormat="1">
      <c r="A1150" s="299">
        <v>11</v>
      </c>
      <c r="B1150" s="180" t="s">
        <v>5049</v>
      </c>
      <c r="C1150" s="205">
        <v>50000000</v>
      </c>
      <c r="D1150" s="162" t="s">
        <v>3929</v>
      </c>
    </row>
    <row r="1151" spans="1:4" s="204" customFormat="1" ht="27.6">
      <c r="A1151" s="299">
        <v>12</v>
      </c>
      <c r="B1151" s="180" t="s">
        <v>5050</v>
      </c>
      <c r="C1151" s="205">
        <v>100000000</v>
      </c>
      <c r="D1151" s="162" t="s">
        <v>3929</v>
      </c>
    </row>
    <row r="1152" spans="1:4" s="204" customFormat="1">
      <c r="A1152" s="299"/>
      <c r="B1152" s="180"/>
      <c r="C1152" s="205"/>
      <c r="D1152" s="162"/>
    </row>
    <row r="1153" spans="1:4" s="203" customFormat="1">
      <c r="A1153" s="293" t="s">
        <v>8808</v>
      </c>
      <c r="B1153" s="200" t="s">
        <v>5051</v>
      </c>
      <c r="C1153" s="201">
        <f>SUM(C1154:C1168)</f>
        <v>1258500000</v>
      </c>
      <c r="D1153" s="202"/>
    </row>
    <row r="1154" spans="1:4" s="204" customFormat="1">
      <c r="A1154" s="299">
        <v>1</v>
      </c>
      <c r="B1154" s="180" t="s">
        <v>5052</v>
      </c>
      <c r="C1154" s="205">
        <v>10000000</v>
      </c>
      <c r="D1154" s="162" t="s">
        <v>3929</v>
      </c>
    </row>
    <row r="1155" spans="1:4" s="204" customFormat="1">
      <c r="A1155" s="299">
        <v>2</v>
      </c>
      <c r="B1155" s="159" t="s">
        <v>5053</v>
      </c>
      <c r="C1155" s="205">
        <v>50000000</v>
      </c>
      <c r="D1155" s="162" t="s">
        <v>3929</v>
      </c>
    </row>
    <row r="1156" spans="1:4" s="204" customFormat="1">
      <c r="A1156" s="299">
        <v>3</v>
      </c>
      <c r="B1156" s="159" t="s">
        <v>5054</v>
      </c>
      <c r="C1156" s="205">
        <v>50000000</v>
      </c>
      <c r="D1156" s="162" t="s">
        <v>3929</v>
      </c>
    </row>
    <row r="1157" spans="1:4" s="204" customFormat="1" ht="27.6">
      <c r="A1157" s="299">
        <v>4</v>
      </c>
      <c r="B1157" s="180" t="s">
        <v>5055</v>
      </c>
      <c r="C1157" s="179">
        <v>50000000</v>
      </c>
      <c r="D1157" s="162" t="s">
        <v>3929</v>
      </c>
    </row>
    <row r="1158" spans="1:4" s="204" customFormat="1">
      <c r="A1158" s="299">
        <v>5</v>
      </c>
      <c r="B1158" s="180" t="s">
        <v>5056</v>
      </c>
      <c r="C1158" s="205">
        <v>45000000</v>
      </c>
      <c r="D1158" s="162" t="s">
        <v>3929</v>
      </c>
    </row>
    <row r="1159" spans="1:4" s="204" customFormat="1">
      <c r="A1159" s="299">
        <v>6</v>
      </c>
      <c r="B1159" s="180" t="s">
        <v>5057</v>
      </c>
      <c r="C1159" s="205">
        <v>75000000</v>
      </c>
      <c r="D1159" s="162" t="s">
        <v>3929</v>
      </c>
    </row>
    <row r="1160" spans="1:4" s="204" customFormat="1">
      <c r="A1160" s="299">
        <v>7</v>
      </c>
      <c r="B1160" s="180" t="s">
        <v>5058</v>
      </c>
      <c r="C1160" s="205">
        <v>100000000</v>
      </c>
      <c r="D1160" s="162" t="s">
        <v>3929</v>
      </c>
    </row>
    <row r="1161" spans="1:4" s="204" customFormat="1">
      <c r="A1161" s="299">
        <v>8</v>
      </c>
      <c r="B1161" s="180" t="s">
        <v>5059</v>
      </c>
      <c r="C1161" s="205">
        <v>100000000</v>
      </c>
      <c r="D1161" s="162" t="s">
        <v>3929</v>
      </c>
    </row>
    <row r="1162" spans="1:4" s="204" customFormat="1">
      <c r="A1162" s="299">
        <v>9</v>
      </c>
      <c r="B1162" s="180" t="s">
        <v>5060</v>
      </c>
      <c r="C1162" s="205">
        <v>100000000</v>
      </c>
      <c r="D1162" s="162" t="s">
        <v>3929</v>
      </c>
    </row>
    <row r="1163" spans="1:4" s="204" customFormat="1">
      <c r="A1163" s="299">
        <v>10</v>
      </c>
      <c r="B1163" s="180" t="s">
        <v>5061</v>
      </c>
      <c r="C1163" s="205">
        <v>100000000</v>
      </c>
      <c r="D1163" s="162" t="s">
        <v>3929</v>
      </c>
    </row>
    <row r="1164" spans="1:4" s="204" customFormat="1">
      <c r="A1164" s="299">
        <v>11</v>
      </c>
      <c r="B1164" s="180" t="s">
        <v>5062</v>
      </c>
      <c r="C1164" s="205">
        <v>28500000</v>
      </c>
      <c r="D1164" s="162" t="s">
        <v>3929</v>
      </c>
    </row>
    <row r="1165" spans="1:4" s="204" customFormat="1">
      <c r="A1165" s="299">
        <v>12</v>
      </c>
      <c r="B1165" s="180" t="s">
        <v>4161</v>
      </c>
      <c r="C1165" s="205">
        <v>200000000</v>
      </c>
      <c r="D1165" s="162" t="s">
        <v>3929</v>
      </c>
    </row>
    <row r="1166" spans="1:4" s="204" customFormat="1">
      <c r="A1166" s="299">
        <v>13</v>
      </c>
      <c r="B1166" s="180" t="s">
        <v>5063</v>
      </c>
      <c r="C1166" s="205">
        <v>250000000</v>
      </c>
      <c r="D1166" s="162" t="s">
        <v>3929</v>
      </c>
    </row>
    <row r="1167" spans="1:4" s="204" customFormat="1">
      <c r="A1167" s="299">
        <v>14</v>
      </c>
      <c r="B1167" s="180" t="s">
        <v>5064</v>
      </c>
      <c r="C1167" s="205">
        <v>50000000</v>
      </c>
      <c r="D1167" s="162" t="s">
        <v>3929</v>
      </c>
    </row>
    <row r="1168" spans="1:4" s="204" customFormat="1">
      <c r="A1168" s="299">
        <v>15</v>
      </c>
      <c r="B1168" s="180" t="s">
        <v>5065</v>
      </c>
      <c r="C1168" s="205">
        <v>50000000</v>
      </c>
      <c r="D1168" s="162" t="s">
        <v>3929</v>
      </c>
    </row>
    <row r="1169" spans="1:4" s="204" customFormat="1">
      <c r="A1169" s="299"/>
      <c r="B1169" s="180"/>
      <c r="C1169" s="205"/>
      <c r="D1169" s="162"/>
    </row>
    <row r="1170" spans="1:4" s="278" customFormat="1">
      <c r="A1170" s="208" t="s">
        <v>8809</v>
      </c>
      <c r="B1170" s="193" t="s">
        <v>5066</v>
      </c>
      <c r="C1170" s="194">
        <f>SUM(C1171:C1171)</f>
        <v>100000000</v>
      </c>
      <c r="D1170" s="206"/>
    </row>
    <row r="1171" spans="1:4" s="204" customFormat="1">
      <c r="A1171" s="299">
        <v>3</v>
      </c>
      <c r="B1171" s="180" t="s">
        <v>5069</v>
      </c>
      <c r="C1171" s="205">
        <v>100000000</v>
      </c>
      <c r="D1171" s="163" t="s">
        <v>3929</v>
      </c>
    </row>
    <row r="1172" spans="1:4" s="167" customFormat="1" ht="14.4">
      <c r="A1172" s="218"/>
      <c r="B1172" s="165"/>
      <c r="C1172" s="166"/>
      <c r="D1172" s="218"/>
    </row>
    <row r="1173" spans="1:4" s="152" customFormat="1">
      <c r="A1173" s="296"/>
      <c r="B1173" s="149" t="s">
        <v>41</v>
      </c>
      <c r="C1173" s="150">
        <f>SUM(C1174)</f>
        <v>300000000</v>
      </c>
      <c r="D1173" s="158"/>
    </row>
    <row r="1174" spans="1:4" s="152" customFormat="1" ht="27.6">
      <c r="A1174" s="295" t="s">
        <v>8814</v>
      </c>
      <c r="B1174" s="149" t="s">
        <v>1907</v>
      </c>
      <c r="C1174" s="150">
        <f>SUM(C1175)</f>
        <v>300000000</v>
      </c>
      <c r="D1174" s="158"/>
    </row>
    <row r="1175" spans="1:4" s="152" customFormat="1" ht="27.6">
      <c r="A1175" s="294" t="s">
        <v>8799</v>
      </c>
      <c r="B1175" s="149" t="s">
        <v>1907</v>
      </c>
      <c r="C1175" s="150">
        <f>SUM(C1176)</f>
        <v>300000000</v>
      </c>
      <c r="D1175" s="158"/>
    </row>
    <row r="1176" spans="1:4" s="167" customFormat="1" ht="14.4">
      <c r="A1176" s="211">
        <v>1</v>
      </c>
      <c r="B1176" s="165" t="s">
        <v>5081</v>
      </c>
      <c r="C1176" s="166">
        <v>300000000</v>
      </c>
      <c r="D1176" s="218" t="s">
        <v>5082</v>
      </c>
    </row>
  </sheetData>
  <pageMargins left="0.39370078740157483" right="0.39370078740157483" top="0.39370078740157483" bottom="0.47244094488188981" header="0.31496062992125984" footer="0.31496062992125984"/>
  <pageSetup paperSize="403" scale="94" firstPageNumber="17" fitToHeight="0" orientation="landscape" useFirstPageNumber="1" horizontalDpi="4294967292" verticalDpi="0" r:id="rId1"/>
  <headerFooter>
    <oddFooter>&amp;CInformasi APBD Tahun 2016&amp;R&amp;P</oddFooter>
  </headerFooter>
</worksheet>
</file>

<file path=xl/worksheets/sheet7.xml><?xml version="1.0" encoding="utf-8"?>
<worksheet xmlns="http://schemas.openxmlformats.org/spreadsheetml/2006/main" xmlns:r="http://schemas.openxmlformats.org/officeDocument/2006/relationships">
  <sheetPr>
    <tabColor rgb="FFFFFF00"/>
    <pageSetUpPr fitToPage="1"/>
  </sheetPr>
  <dimension ref="A1:F145"/>
  <sheetViews>
    <sheetView view="pageBreakPreview" topLeftCell="A130" zoomScale="55" zoomScaleSheetLayoutView="55" workbookViewId="0">
      <selection activeCell="A85" sqref="A85:XFD85"/>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78</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78</v>
      </c>
      <c r="C6" s="154">
        <f>SUM(C8,C143)</f>
        <v>80445939000</v>
      </c>
      <c r="D6" s="155"/>
      <c r="E6" s="155"/>
      <c r="F6" s="155"/>
    </row>
    <row r="7" spans="1:6">
      <c r="A7" s="170"/>
      <c r="B7" s="153"/>
      <c r="C7" s="172"/>
      <c r="D7" s="173"/>
      <c r="E7" s="173"/>
      <c r="F7" s="173"/>
    </row>
    <row r="8" spans="1:6" s="156" customFormat="1">
      <c r="A8" s="157" t="s">
        <v>8798</v>
      </c>
      <c r="B8" s="153" t="s">
        <v>77</v>
      </c>
      <c r="C8" s="154">
        <f>SUM(C9,C20,C30,C33,C41,C51,C62,C65,C69,C79,C85,C91,C103,C115,C118,C127,C130,C133,C136)</f>
        <v>80285939000</v>
      </c>
      <c r="D8" s="155"/>
      <c r="E8" s="155"/>
      <c r="F8" s="155"/>
    </row>
    <row r="9" spans="1:6" s="156" customFormat="1" ht="27.6">
      <c r="A9" s="290" t="s">
        <v>8799</v>
      </c>
      <c r="B9" s="174" t="s">
        <v>187</v>
      </c>
      <c r="C9" s="154">
        <f>SUM(C10:C18)</f>
        <v>373500000</v>
      </c>
      <c r="D9" s="155"/>
      <c r="E9" s="155"/>
      <c r="F9" s="155"/>
    </row>
    <row r="10" spans="1:6" ht="27.6">
      <c r="A10" s="291" t="s">
        <v>3</v>
      </c>
      <c r="B10" s="171" t="s">
        <v>188</v>
      </c>
      <c r="C10" s="172">
        <v>15000000</v>
      </c>
      <c r="D10" s="171" t="s">
        <v>6501</v>
      </c>
      <c r="E10" s="171" t="s">
        <v>5192</v>
      </c>
      <c r="F10" s="171" t="s">
        <v>78</v>
      </c>
    </row>
    <row r="11" spans="1:6" ht="55.2">
      <c r="A11" s="291" t="s">
        <v>4</v>
      </c>
      <c r="B11" s="171" t="s">
        <v>189</v>
      </c>
      <c r="C11" s="172">
        <v>150000000</v>
      </c>
      <c r="D11" s="171" t="s">
        <v>6502</v>
      </c>
      <c r="E11" s="171" t="s">
        <v>5192</v>
      </c>
      <c r="F11" s="171" t="s">
        <v>78</v>
      </c>
    </row>
    <row r="12" spans="1:6" ht="27.6">
      <c r="A12" s="291" t="s">
        <v>5</v>
      </c>
      <c r="B12" s="171" t="s">
        <v>362</v>
      </c>
      <c r="C12" s="172">
        <v>25000000</v>
      </c>
      <c r="D12" s="171" t="s">
        <v>6503</v>
      </c>
      <c r="E12" s="171" t="s">
        <v>6504</v>
      </c>
      <c r="F12" s="171" t="s">
        <v>78</v>
      </c>
    </row>
    <row r="13" spans="1:6">
      <c r="A13" s="291" t="s">
        <v>8800</v>
      </c>
      <c r="B13" s="171" t="s">
        <v>191</v>
      </c>
      <c r="C13" s="172">
        <v>10000000</v>
      </c>
      <c r="D13" s="171" t="s">
        <v>5195</v>
      </c>
      <c r="E13" s="171" t="s">
        <v>5260</v>
      </c>
      <c r="F13" s="171" t="s">
        <v>78</v>
      </c>
    </row>
    <row r="14" spans="1:6" ht="41.4">
      <c r="A14" s="291" t="s">
        <v>71</v>
      </c>
      <c r="B14" s="171" t="s">
        <v>192</v>
      </c>
      <c r="C14" s="172">
        <v>30000000</v>
      </c>
      <c r="D14" s="171" t="s">
        <v>6505</v>
      </c>
      <c r="E14" s="171" t="s">
        <v>5260</v>
      </c>
      <c r="F14" s="171" t="s">
        <v>78</v>
      </c>
    </row>
    <row r="15" spans="1:6" ht="27.6">
      <c r="A15" s="291" t="s">
        <v>8801</v>
      </c>
      <c r="B15" s="171" t="s">
        <v>193</v>
      </c>
      <c r="C15" s="172">
        <v>5000000</v>
      </c>
      <c r="D15" s="171" t="s">
        <v>6506</v>
      </c>
      <c r="E15" s="171" t="s">
        <v>5260</v>
      </c>
      <c r="F15" s="171" t="s">
        <v>78</v>
      </c>
    </row>
    <row r="16" spans="1:6" ht="27.6">
      <c r="A16" s="291" t="s">
        <v>8802</v>
      </c>
      <c r="B16" s="171" t="s">
        <v>363</v>
      </c>
      <c r="C16" s="172">
        <v>3500000</v>
      </c>
      <c r="D16" s="171" t="s">
        <v>6507</v>
      </c>
      <c r="E16" s="171" t="s">
        <v>5192</v>
      </c>
      <c r="F16" s="171" t="s">
        <v>78</v>
      </c>
    </row>
    <row r="17" spans="1:6" ht="27.6">
      <c r="A17" s="291" t="s">
        <v>8803</v>
      </c>
      <c r="B17" s="171" t="s">
        <v>195</v>
      </c>
      <c r="C17" s="172">
        <v>90000000</v>
      </c>
      <c r="D17" s="171" t="s">
        <v>6237</v>
      </c>
      <c r="E17" s="171" t="s">
        <v>5260</v>
      </c>
      <c r="F17" s="171" t="s">
        <v>78</v>
      </c>
    </row>
    <row r="18" spans="1:6" ht="41.4">
      <c r="A18" s="291" t="s">
        <v>8804</v>
      </c>
      <c r="B18" s="171" t="s">
        <v>197</v>
      </c>
      <c r="C18" s="172">
        <v>45000000</v>
      </c>
      <c r="D18" s="171" t="s">
        <v>6508</v>
      </c>
      <c r="E18" s="171" t="s">
        <v>6509</v>
      </c>
      <c r="F18" s="171" t="s">
        <v>78</v>
      </c>
    </row>
    <row r="19" spans="1:6">
      <c r="A19" s="170"/>
      <c r="B19" s="171"/>
      <c r="C19" s="172"/>
      <c r="D19" s="173"/>
      <c r="E19" s="173"/>
      <c r="F19" s="173"/>
    </row>
    <row r="20" spans="1:6" s="156" customFormat="1" ht="27.6">
      <c r="A20" s="290" t="s">
        <v>8805</v>
      </c>
      <c r="B20" s="174" t="s">
        <v>198</v>
      </c>
      <c r="C20" s="154">
        <f>SUM(C21:C28)</f>
        <v>7760020000</v>
      </c>
      <c r="D20" s="155"/>
      <c r="E20" s="155"/>
      <c r="F20" s="155"/>
    </row>
    <row r="21" spans="1:6" ht="27.6">
      <c r="A21" s="291" t="s">
        <v>3</v>
      </c>
      <c r="B21" s="171" t="s">
        <v>200</v>
      </c>
      <c r="C21" s="172">
        <v>50000000</v>
      </c>
      <c r="D21" s="171" t="s">
        <v>6510</v>
      </c>
      <c r="E21" s="171" t="s">
        <v>5260</v>
      </c>
      <c r="F21" s="171" t="s">
        <v>78</v>
      </c>
    </row>
    <row r="22" spans="1:6" ht="27.6">
      <c r="A22" s="291" t="s">
        <v>4</v>
      </c>
      <c r="B22" s="171" t="s">
        <v>364</v>
      </c>
      <c r="C22" s="172">
        <v>87300000</v>
      </c>
      <c r="D22" s="171" t="s">
        <v>6511</v>
      </c>
      <c r="E22" s="171" t="s">
        <v>5260</v>
      </c>
      <c r="F22" s="171" t="s">
        <v>78</v>
      </c>
    </row>
    <row r="23" spans="1:6" ht="41.4">
      <c r="A23" s="291" t="s">
        <v>5</v>
      </c>
      <c r="B23" s="171" t="s">
        <v>365</v>
      </c>
      <c r="C23" s="172">
        <v>5000000000</v>
      </c>
      <c r="D23" s="171" t="s">
        <v>6512</v>
      </c>
      <c r="E23" s="171" t="s">
        <v>5260</v>
      </c>
      <c r="F23" s="171" t="s">
        <v>78</v>
      </c>
    </row>
    <row r="24" spans="1:6" ht="27.6">
      <c r="A24" s="291" t="s">
        <v>8800</v>
      </c>
      <c r="B24" s="171" t="s">
        <v>201</v>
      </c>
      <c r="C24" s="172">
        <v>15000000</v>
      </c>
      <c r="D24" s="171" t="s">
        <v>6513</v>
      </c>
      <c r="E24" s="171" t="s">
        <v>6514</v>
      </c>
      <c r="F24" s="171" t="s">
        <v>78</v>
      </c>
    </row>
    <row r="25" spans="1:6" ht="27.6">
      <c r="A25" s="291" t="s">
        <v>71</v>
      </c>
      <c r="B25" s="171" t="s">
        <v>202</v>
      </c>
      <c r="C25" s="172">
        <v>97700000</v>
      </c>
      <c r="D25" s="171" t="s">
        <v>6515</v>
      </c>
      <c r="E25" s="171" t="s">
        <v>6516</v>
      </c>
      <c r="F25" s="171" t="s">
        <v>78</v>
      </c>
    </row>
    <row r="26" spans="1:6">
      <c r="A26" s="291" t="s">
        <v>8801</v>
      </c>
      <c r="B26" s="171" t="s">
        <v>366</v>
      </c>
      <c r="C26" s="172">
        <v>4000000</v>
      </c>
      <c r="D26" s="171" t="s">
        <v>6517</v>
      </c>
      <c r="E26" s="171" t="s">
        <v>5260</v>
      </c>
      <c r="F26" s="171" t="s">
        <v>78</v>
      </c>
    </row>
    <row r="27" spans="1:6">
      <c r="A27" s="291" t="s">
        <v>8802</v>
      </c>
      <c r="B27" s="171" t="s">
        <v>367</v>
      </c>
      <c r="C27" s="172">
        <v>15000000</v>
      </c>
      <c r="D27" s="171" t="s">
        <v>6518</v>
      </c>
      <c r="E27" s="171" t="s">
        <v>5260</v>
      </c>
      <c r="F27" s="171" t="s">
        <v>78</v>
      </c>
    </row>
    <row r="28" spans="1:6" ht="27.6">
      <c r="A28" s="291" t="s">
        <v>8803</v>
      </c>
      <c r="B28" s="171" t="s">
        <v>368</v>
      </c>
      <c r="C28" s="172">
        <v>2491020000</v>
      </c>
      <c r="D28" s="171" t="s">
        <v>6519</v>
      </c>
      <c r="E28" s="171" t="s">
        <v>5207</v>
      </c>
      <c r="F28" s="171" t="s">
        <v>78</v>
      </c>
    </row>
    <row r="29" spans="1:6">
      <c r="A29" s="170"/>
      <c r="B29" s="171"/>
      <c r="C29" s="172"/>
      <c r="D29" s="173"/>
      <c r="E29" s="173"/>
      <c r="F29" s="173"/>
    </row>
    <row r="30" spans="1:6" s="156" customFormat="1" ht="27.6">
      <c r="A30" s="290" t="s">
        <v>8806</v>
      </c>
      <c r="B30" s="174" t="s">
        <v>207</v>
      </c>
      <c r="C30" s="154">
        <f>SUM(C31)</f>
        <v>20000000</v>
      </c>
      <c r="D30" s="155"/>
      <c r="E30" s="155"/>
      <c r="F30" s="155"/>
    </row>
    <row r="31" spans="1:6" ht="27.6">
      <c r="A31" s="291" t="s">
        <v>3</v>
      </c>
      <c r="B31" s="171" t="s">
        <v>369</v>
      </c>
      <c r="C31" s="172">
        <v>20000000</v>
      </c>
      <c r="D31" s="171" t="s">
        <v>6520</v>
      </c>
      <c r="E31" s="171" t="s">
        <v>5254</v>
      </c>
      <c r="F31" s="171" t="s">
        <v>78</v>
      </c>
    </row>
    <row r="32" spans="1:6">
      <c r="A32" s="170"/>
      <c r="B32" s="171"/>
      <c r="C32" s="172"/>
      <c r="D32" s="171"/>
      <c r="E32" s="171"/>
      <c r="F32" s="171"/>
    </row>
    <row r="33" spans="1:6" s="156" customFormat="1" ht="27.6">
      <c r="A33" s="290" t="s">
        <v>8807</v>
      </c>
      <c r="B33" s="176" t="s">
        <v>209</v>
      </c>
      <c r="C33" s="154">
        <f>SUM(C34:C39)</f>
        <v>282500000</v>
      </c>
      <c r="D33" s="153"/>
      <c r="E33" s="153"/>
      <c r="F33" s="153"/>
    </row>
    <row r="34" spans="1:6" ht="55.2">
      <c r="A34" s="291" t="s">
        <v>3</v>
      </c>
      <c r="B34" s="171" t="s">
        <v>210</v>
      </c>
      <c r="C34" s="172">
        <v>45000000</v>
      </c>
      <c r="D34" s="171" t="s">
        <v>6521</v>
      </c>
      <c r="E34" s="171" t="s">
        <v>6522</v>
      </c>
      <c r="F34" s="171" t="s">
        <v>78</v>
      </c>
    </row>
    <row r="35" spans="1:6" ht="27.6">
      <c r="A35" s="291" t="s">
        <v>4</v>
      </c>
      <c r="B35" s="171" t="s">
        <v>370</v>
      </c>
      <c r="C35" s="172">
        <v>5000000</v>
      </c>
      <c r="D35" s="171" t="s">
        <v>6523</v>
      </c>
      <c r="E35" s="171" t="s">
        <v>6524</v>
      </c>
      <c r="F35" s="171" t="s">
        <v>78</v>
      </c>
    </row>
    <row r="36" spans="1:6" ht="27.6">
      <c r="A36" s="291" t="s">
        <v>5</v>
      </c>
      <c r="B36" s="171" t="s">
        <v>371</v>
      </c>
      <c r="C36" s="172">
        <v>30000000</v>
      </c>
      <c r="D36" s="171" t="s">
        <v>6525</v>
      </c>
      <c r="E36" s="171" t="s">
        <v>5260</v>
      </c>
      <c r="F36" s="171" t="s">
        <v>78</v>
      </c>
    </row>
    <row r="37" spans="1:6" ht="41.4">
      <c r="A37" s="291" t="s">
        <v>8800</v>
      </c>
      <c r="B37" s="171" t="s">
        <v>372</v>
      </c>
      <c r="C37" s="172">
        <v>20000000</v>
      </c>
      <c r="D37" s="171" t="s">
        <v>6528</v>
      </c>
      <c r="E37" s="171" t="s">
        <v>6529</v>
      </c>
      <c r="F37" s="171" t="s">
        <v>78</v>
      </c>
    </row>
    <row r="38" spans="1:6" ht="27.6">
      <c r="A38" s="291" t="s">
        <v>71</v>
      </c>
      <c r="B38" s="171" t="s">
        <v>373</v>
      </c>
      <c r="C38" s="172">
        <v>12500000</v>
      </c>
      <c r="D38" s="171" t="s">
        <v>6526</v>
      </c>
      <c r="E38" s="171" t="s">
        <v>5192</v>
      </c>
      <c r="F38" s="171" t="s">
        <v>78</v>
      </c>
    </row>
    <row r="39" spans="1:6" ht="27.6">
      <c r="A39" s="291" t="s">
        <v>8801</v>
      </c>
      <c r="B39" s="171" t="s">
        <v>374</v>
      </c>
      <c r="C39" s="172">
        <v>170000000</v>
      </c>
      <c r="D39" s="171" t="s">
        <v>6527</v>
      </c>
      <c r="E39" s="171" t="s">
        <v>5192</v>
      </c>
      <c r="F39" s="171" t="s">
        <v>78</v>
      </c>
    </row>
    <row r="40" spans="1:6">
      <c r="A40" s="170"/>
      <c r="B40" s="171"/>
      <c r="C40" s="172"/>
      <c r="D40" s="171"/>
      <c r="E40" s="171"/>
      <c r="F40" s="171"/>
    </row>
    <row r="41" spans="1:6" s="156" customFormat="1">
      <c r="A41" s="290" t="s">
        <v>8808</v>
      </c>
      <c r="B41" s="174" t="s">
        <v>375</v>
      </c>
      <c r="C41" s="154">
        <f>SUM(C42:C49)</f>
        <v>1835070000</v>
      </c>
      <c r="D41" s="155"/>
      <c r="E41" s="155"/>
      <c r="F41" s="155"/>
    </row>
    <row r="42" spans="1:6" ht="124.2">
      <c r="A42" s="291" t="s">
        <v>3</v>
      </c>
      <c r="B42" s="171" t="s">
        <v>376</v>
      </c>
      <c r="C42" s="172">
        <v>1475070000</v>
      </c>
      <c r="D42" s="171" t="s">
        <v>6530</v>
      </c>
      <c r="E42" s="171" t="s">
        <v>6531</v>
      </c>
      <c r="F42" s="171" t="s">
        <v>78</v>
      </c>
    </row>
    <row r="43" spans="1:6" ht="69">
      <c r="A43" s="291" t="s">
        <v>4</v>
      </c>
      <c r="B43" s="171" t="s">
        <v>377</v>
      </c>
      <c r="C43" s="172">
        <v>100000000</v>
      </c>
      <c r="D43" s="171" t="s">
        <v>6532</v>
      </c>
      <c r="E43" s="171" t="s">
        <v>6531</v>
      </c>
      <c r="F43" s="171" t="s">
        <v>78</v>
      </c>
    </row>
    <row r="44" spans="1:6" ht="55.2">
      <c r="A44" s="291" t="s">
        <v>5</v>
      </c>
      <c r="B44" s="171" t="s">
        <v>378</v>
      </c>
      <c r="C44" s="172">
        <v>15000000</v>
      </c>
      <c r="D44" s="171" t="s">
        <v>6533</v>
      </c>
      <c r="E44" s="171" t="s">
        <v>6531</v>
      </c>
      <c r="F44" s="171" t="s">
        <v>78</v>
      </c>
    </row>
    <row r="45" spans="1:6" ht="27.6">
      <c r="A45" s="291" t="s">
        <v>8800</v>
      </c>
      <c r="B45" s="171" t="s">
        <v>379</v>
      </c>
      <c r="C45" s="172">
        <v>150000000</v>
      </c>
      <c r="D45" s="171" t="s">
        <v>6534</v>
      </c>
      <c r="E45" s="171" t="s">
        <v>5359</v>
      </c>
      <c r="F45" s="171" t="s">
        <v>78</v>
      </c>
    </row>
    <row r="46" spans="1:6" ht="69">
      <c r="A46" s="291" t="s">
        <v>71</v>
      </c>
      <c r="B46" s="171" t="s">
        <v>380</v>
      </c>
      <c r="C46" s="172">
        <v>15000000</v>
      </c>
      <c r="D46" s="171" t="s">
        <v>6535</v>
      </c>
      <c r="E46" s="171" t="s">
        <v>6536</v>
      </c>
      <c r="F46" s="171" t="s">
        <v>78</v>
      </c>
    </row>
    <row r="47" spans="1:6" ht="55.2">
      <c r="A47" s="291" t="s">
        <v>8801</v>
      </c>
      <c r="B47" s="171" t="s">
        <v>381</v>
      </c>
      <c r="C47" s="172">
        <v>20000000</v>
      </c>
      <c r="D47" s="171" t="s">
        <v>6537</v>
      </c>
      <c r="E47" s="171" t="s">
        <v>6531</v>
      </c>
      <c r="F47" s="171" t="s">
        <v>78</v>
      </c>
    </row>
    <row r="48" spans="1:6" ht="55.2">
      <c r="A48" s="291" t="s">
        <v>8802</v>
      </c>
      <c r="B48" s="175" t="s">
        <v>382</v>
      </c>
      <c r="C48" s="172">
        <v>30000000</v>
      </c>
      <c r="D48" s="171" t="s">
        <v>6538</v>
      </c>
      <c r="E48" s="171" t="s">
        <v>5254</v>
      </c>
      <c r="F48" s="171" t="s">
        <v>78</v>
      </c>
    </row>
    <row r="49" spans="1:6" ht="41.4">
      <c r="A49" s="291" t="s">
        <v>8803</v>
      </c>
      <c r="B49" s="171" t="s">
        <v>383</v>
      </c>
      <c r="C49" s="172">
        <v>30000000</v>
      </c>
      <c r="D49" s="171" t="s">
        <v>6539</v>
      </c>
      <c r="E49" s="171" t="s">
        <v>6531</v>
      </c>
      <c r="F49" s="171" t="s">
        <v>78</v>
      </c>
    </row>
    <row r="50" spans="1:6">
      <c r="A50" s="170"/>
      <c r="B50" s="171"/>
      <c r="C50" s="172"/>
      <c r="D50" s="173"/>
      <c r="E50" s="173"/>
      <c r="F50" s="173"/>
    </row>
    <row r="51" spans="1:6" s="156" customFormat="1">
      <c r="A51" s="290" t="s">
        <v>8809</v>
      </c>
      <c r="B51" s="174" t="s">
        <v>384</v>
      </c>
      <c r="C51" s="154">
        <f>SUM(C52:C60)</f>
        <v>42079347000</v>
      </c>
      <c r="D51" s="155"/>
      <c r="E51" s="155"/>
      <c r="F51" s="155"/>
    </row>
    <row r="52" spans="1:6" ht="41.4">
      <c r="A52" s="291" t="s">
        <v>3</v>
      </c>
      <c r="B52" s="171" t="s">
        <v>385</v>
      </c>
      <c r="C52" s="172">
        <v>60000000</v>
      </c>
      <c r="D52" s="171" t="s">
        <v>6540</v>
      </c>
      <c r="E52" s="171" t="s">
        <v>5254</v>
      </c>
      <c r="F52" s="171" t="s">
        <v>78</v>
      </c>
    </row>
    <row r="53" spans="1:6" ht="41.4">
      <c r="A53" s="291" t="s">
        <v>4</v>
      </c>
      <c r="B53" s="171" t="s">
        <v>386</v>
      </c>
      <c r="C53" s="172">
        <v>3000000000</v>
      </c>
      <c r="D53" s="171" t="s">
        <v>6541</v>
      </c>
      <c r="E53" s="171" t="s">
        <v>6542</v>
      </c>
      <c r="F53" s="171" t="s">
        <v>78</v>
      </c>
    </row>
    <row r="54" spans="1:6" ht="27.6">
      <c r="A54" s="291" t="s">
        <v>5</v>
      </c>
      <c r="B54" s="171" t="s">
        <v>387</v>
      </c>
      <c r="C54" s="172">
        <v>25083288000</v>
      </c>
      <c r="D54" s="171" t="s">
        <v>6543</v>
      </c>
      <c r="E54" s="171" t="s">
        <v>6531</v>
      </c>
      <c r="F54" s="171" t="s">
        <v>78</v>
      </c>
    </row>
    <row r="55" spans="1:6" ht="41.4">
      <c r="A55" s="291" t="s">
        <v>8800</v>
      </c>
      <c r="B55" s="171" t="s">
        <v>388</v>
      </c>
      <c r="C55" s="172">
        <v>2400000000</v>
      </c>
      <c r="D55" s="171" t="s">
        <v>6544</v>
      </c>
      <c r="E55" s="171" t="s">
        <v>5254</v>
      </c>
      <c r="F55" s="171" t="s">
        <v>78</v>
      </c>
    </row>
    <row r="56" spans="1:6" ht="41.4">
      <c r="A56" s="291" t="s">
        <v>71</v>
      </c>
      <c r="B56" s="171" t="s">
        <v>389</v>
      </c>
      <c r="C56" s="172">
        <v>1215000000</v>
      </c>
      <c r="D56" s="171" t="s">
        <v>6545</v>
      </c>
      <c r="E56" s="171" t="s">
        <v>6531</v>
      </c>
      <c r="F56" s="171" t="s">
        <v>78</v>
      </c>
    </row>
    <row r="57" spans="1:6" ht="55.2">
      <c r="A57" s="291" t="s">
        <v>8801</v>
      </c>
      <c r="B57" s="175" t="s">
        <v>390</v>
      </c>
      <c r="C57" s="172">
        <v>300000000</v>
      </c>
      <c r="D57" s="171" t="s">
        <v>6546</v>
      </c>
      <c r="E57" s="171" t="s">
        <v>6531</v>
      </c>
      <c r="F57" s="171" t="s">
        <v>6547</v>
      </c>
    </row>
    <row r="58" spans="1:6" ht="27.6">
      <c r="A58" s="291" t="s">
        <v>8802</v>
      </c>
      <c r="B58" s="171" t="s">
        <v>391</v>
      </c>
      <c r="C58" s="172">
        <v>5250000000</v>
      </c>
      <c r="D58" s="171" t="s">
        <v>6548</v>
      </c>
      <c r="E58" s="171" t="s">
        <v>6531</v>
      </c>
      <c r="F58" s="171" t="s">
        <v>78</v>
      </c>
    </row>
    <row r="59" spans="1:6" ht="41.4">
      <c r="A59" s="291" t="s">
        <v>8803</v>
      </c>
      <c r="B59" s="171" t="s">
        <v>392</v>
      </c>
      <c r="C59" s="172">
        <v>4286775000</v>
      </c>
      <c r="D59" s="171" t="s">
        <v>6549</v>
      </c>
      <c r="E59" s="171" t="s">
        <v>6531</v>
      </c>
      <c r="F59" s="171" t="s">
        <v>6547</v>
      </c>
    </row>
    <row r="60" spans="1:6" ht="27.6">
      <c r="A60" s="291" t="s">
        <v>8804</v>
      </c>
      <c r="B60" s="171" t="s">
        <v>393</v>
      </c>
      <c r="C60" s="172">
        <v>484284000</v>
      </c>
      <c r="D60" s="171" t="s">
        <v>6550</v>
      </c>
      <c r="E60" s="171" t="s">
        <v>6551</v>
      </c>
      <c r="F60" s="171" t="s">
        <v>78</v>
      </c>
    </row>
    <row r="61" spans="1:6">
      <c r="A61" s="170"/>
      <c r="B61" s="171"/>
      <c r="C61" s="172"/>
      <c r="D61" s="173"/>
      <c r="E61" s="173"/>
      <c r="F61" s="173"/>
    </row>
    <row r="62" spans="1:6" s="156" customFormat="1">
      <c r="A62" s="290" t="s">
        <v>8810</v>
      </c>
      <c r="B62" s="174" t="s">
        <v>394</v>
      </c>
      <c r="C62" s="154">
        <f>SUM(C63)</f>
        <v>25000000</v>
      </c>
      <c r="D62" s="155"/>
      <c r="E62" s="155"/>
      <c r="F62" s="155"/>
    </row>
    <row r="63" spans="1:6" ht="151.80000000000001">
      <c r="A63" s="291" t="s">
        <v>3</v>
      </c>
      <c r="B63" s="171" t="s">
        <v>395</v>
      </c>
      <c r="C63" s="172">
        <v>25000000</v>
      </c>
      <c r="D63" s="171" t="s">
        <v>6553</v>
      </c>
      <c r="E63" s="171" t="s">
        <v>6552</v>
      </c>
      <c r="F63" s="171" t="s">
        <v>78</v>
      </c>
    </row>
    <row r="64" spans="1:6">
      <c r="A64" s="170"/>
      <c r="B64" s="171"/>
      <c r="C64" s="172"/>
      <c r="D64" s="173"/>
      <c r="E64" s="173"/>
      <c r="F64" s="173"/>
    </row>
    <row r="65" spans="1:6" s="156" customFormat="1">
      <c r="A65" s="290" t="s">
        <v>8811</v>
      </c>
      <c r="B65" s="174" t="s">
        <v>396</v>
      </c>
      <c r="C65" s="154">
        <f>SUM(C66:C67)</f>
        <v>165000000</v>
      </c>
      <c r="D65" s="155"/>
      <c r="E65" s="155"/>
      <c r="F65" s="155"/>
    </row>
    <row r="66" spans="1:6" ht="41.4">
      <c r="A66" s="291" t="s">
        <v>3</v>
      </c>
      <c r="B66" s="175" t="s">
        <v>397</v>
      </c>
      <c r="C66" s="172">
        <v>132000000</v>
      </c>
      <c r="D66" s="171" t="s">
        <v>6554</v>
      </c>
      <c r="E66" s="171" t="s">
        <v>5260</v>
      </c>
      <c r="F66" s="171" t="s">
        <v>78</v>
      </c>
    </row>
    <row r="67" spans="1:6" ht="96.6">
      <c r="A67" s="291" t="s">
        <v>4</v>
      </c>
      <c r="B67" s="171" t="s">
        <v>398</v>
      </c>
      <c r="C67" s="172">
        <v>33000000</v>
      </c>
      <c r="D67" s="171" t="s">
        <v>6555</v>
      </c>
      <c r="E67" s="171" t="s">
        <v>6552</v>
      </c>
      <c r="F67" s="171" t="s">
        <v>78</v>
      </c>
    </row>
    <row r="68" spans="1:6">
      <c r="A68" s="170"/>
      <c r="B68" s="171"/>
      <c r="C68" s="172"/>
      <c r="D68" s="173"/>
      <c r="E68" s="173"/>
      <c r="F68" s="173"/>
    </row>
    <row r="69" spans="1:6" s="156" customFormat="1" ht="27.6">
      <c r="A69" s="290" t="s">
        <v>8798</v>
      </c>
      <c r="B69" s="174" t="s">
        <v>399</v>
      </c>
      <c r="C69" s="154">
        <f>SUM(C70:C77)</f>
        <v>982225000</v>
      </c>
      <c r="D69" s="155"/>
      <c r="E69" s="155"/>
      <c r="F69" s="155"/>
    </row>
    <row r="70" spans="1:6" ht="41.4">
      <c r="A70" s="291" t="s">
        <v>3</v>
      </c>
      <c r="B70" s="171" t="s">
        <v>400</v>
      </c>
      <c r="C70" s="172">
        <v>91175000</v>
      </c>
      <c r="D70" s="171" t="s">
        <v>6556</v>
      </c>
      <c r="E70" s="171" t="s">
        <v>6531</v>
      </c>
      <c r="F70" s="171" t="s">
        <v>78</v>
      </c>
    </row>
    <row r="71" spans="1:6" ht="41.4">
      <c r="A71" s="291" t="s">
        <v>4</v>
      </c>
      <c r="B71" s="171" t="s">
        <v>401</v>
      </c>
      <c r="C71" s="172">
        <v>205000000</v>
      </c>
      <c r="D71" s="171" t="s">
        <v>6557</v>
      </c>
      <c r="E71" s="171" t="s">
        <v>6531</v>
      </c>
      <c r="F71" s="171" t="s">
        <v>78</v>
      </c>
    </row>
    <row r="72" spans="1:6" ht="27.6">
      <c r="A72" s="291" t="s">
        <v>5</v>
      </c>
      <c r="B72" s="171" t="s">
        <v>402</v>
      </c>
      <c r="C72" s="172">
        <v>150000000</v>
      </c>
      <c r="D72" s="171" t="s">
        <v>6558</v>
      </c>
      <c r="E72" s="171" t="s">
        <v>6531</v>
      </c>
      <c r="F72" s="171" t="s">
        <v>78</v>
      </c>
    </row>
    <row r="73" spans="1:6" ht="41.4">
      <c r="A73" s="291" t="s">
        <v>8800</v>
      </c>
      <c r="B73" s="171" t="s">
        <v>403</v>
      </c>
      <c r="C73" s="172">
        <v>81750000</v>
      </c>
      <c r="D73" s="171" t="s">
        <v>6559</v>
      </c>
      <c r="E73" s="171" t="s">
        <v>6531</v>
      </c>
      <c r="F73" s="171" t="s">
        <v>78</v>
      </c>
    </row>
    <row r="74" spans="1:6">
      <c r="A74" s="291" t="s">
        <v>71</v>
      </c>
      <c r="B74" s="171" t="s">
        <v>404</v>
      </c>
      <c r="C74" s="172">
        <v>210000000</v>
      </c>
      <c r="D74" s="171" t="s">
        <v>6560</v>
      </c>
      <c r="E74" s="171" t="s">
        <v>6531</v>
      </c>
      <c r="F74" s="171" t="s">
        <v>78</v>
      </c>
    </row>
    <row r="75" spans="1:6" ht="41.4">
      <c r="A75" s="291" t="s">
        <v>8801</v>
      </c>
      <c r="B75" s="171" t="s">
        <v>405</v>
      </c>
      <c r="C75" s="172">
        <v>40000000</v>
      </c>
      <c r="D75" s="171" t="s">
        <v>6561</v>
      </c>
      <c r="E75" s="171" t="s">
        <v>5484</v>
      </c>
      <c r="F75" s="171" t="s">
        <v>78</v>
      </c>
    </row>
    <row r="76" spans="1:6" ht="27.6">
      <c r="A76" s="291" t="s">
        <v>8802</v>
      </c>
      <c r="B76" s="171" t="s">
        <v>406</v>
      </c>
      <c r="C76" s="172">
        <v>82500000</v>
      </c>
      <c r="D76" s="171" t="s">
        <v>6562</v>
      </c>
      <c r="E76" s="171" t="s">
        <v>5484</v>
      </c>
      <c r="F76" s="171" t="s">
        <v>78</v>
      </c>
    </row>
    <row r="77" spans="1:6" ht="41.4">
      <c r="A77" s="291" t="s">
        <v>8803</v>
      </c>
      <c r="B77" s="171" t="s">
        <v>407</v>
      </c>
      <c r="C77" s="172">
        <v>121800000</v>
      </c>
      <c r="D77" s="171" t="s">
        <v>6563</v>
      </c>
      <c r="E77" s="171" t="s">
        <v>6531</v>
      </c>
      <c r="F77" s="171" t="s">
        <v>78</v>
      </c>
    </row>
    <row r="78" spans="1:6">
      <c r="A78" s="170"/>
      <c r="B78" s="171"/>
      <c r="C78" s="172"/>
      <c r="D78" s="173"/>
      <c r="E78" s="173"/>
      <c r="F78" s="173"/>
    </row>
    <row r="79" spans="1:6" s="156" customFormat="1">
      <c r="A79" s="290" t="s">
        <v>8812</v>
      </c>
      <c r="B79" s="174" t="s">
        <v>408</v>
      </c>
      <c r="C79" s="154">
        <f>SUM(C80:C83)</f>
        <v>2697620000</v>
      </c>
      <c r="D79" s="155"/>
      <c r="E79" s="155"/>
      <c r="F79" s="155"/>
    </row>
    <row r="80" spans="1:6" ht="27.6">
      <c r="A80" s="291" t="s">
        <v>3</v>
      </c>
      <c r="B80" s="171" t="s">
        <v>409</v>
      </c>
      <c r="C80" s="172">
        <v>30000000</v>
      </c>
      <c r="D80" s="171" t="s">
        <v>6564</v>
      </c>
      <c r="E80" s="171" t="s">
        <v>6531</v>
      </c>
      <c r="F80" s="171" t="s">
        <v>78</v>
      </c>
    </row>
    <row r="81" spans="1:6" ht="27.6">
      <c r="A81" s="291" t="s">
        <v>4</v>
      </c>
      <c r="B81" s="171" t="s">
        <v>410</v>
      </c>
      <c r="C81" s="172">
        <v>61000000</v>
      </c>
      <c r="D81" s="171" t="s">
        <v>6565</v>
      </c>
      <c r="E81" s="171" t="s">
        <v>6531</v>
      </c>
      <c r="F81" s="171" t="s">
        <v>78</v>
      </c>
    </row>
    <row r="82" spans="1:6" ht="27.6">
      <c r="A82" s="291" t="s">
        <v>5</v>
      </c>
      <c r="B82" s="171" t="s">
        <v>411</v>
      </c>
      <c r="C82" s="172">
        <v>45000000</v>
      </c>
      <c r="D82" s="171" t="s">
        <v>6566</v>
      </c>
      <c r="E82" s="171" t="s">
        <v>6531</v>
      </c>
      <c r="F82" s="171" t="s">
        <v>78</v>
      </c>
    </row>
    <row r="83" spans="1:6" ht="27.6">
      <c r="A83" s="291" t="s">
        <v>8800</v>
      </c>
      <c r="B83" s="171" t="s">
        <v>412</v>
      </c>
      <c r="C83" s="172">
        <v>2561620000</v>
      </c>
      <c r="D83" s="171" t="s">
        <v>6567</v>
      </c>
      <c r="E83" s="171" t="s">
        <v>6568</v>
      </c>
      <c r="F83" s="171" t="s">
        <v>6547</v>
      </c>
    </row>
    <row r="84" spans="1:6">
      <c r="A84" s="170"/>
      <c r="B84" s="171"/>
      <c r="C84" s="172"/>
      <c r="D84" s="173"/>
      <c r="E84" s="173"/>
      <c r="F84" s="173"/>
    </row>
    <row r="85" spans="1:6" s="156" customFormat="1">
      <c r="A85" s="290" t="s">
        <v>8817</v>
      </c>
      <c r="B85" s="174" t="s">
        <v>413</v>
      </c>
      <c r="C85" s="154">
        <f>SUM(C86:C89)</f>
        <v>1691000000</v>
      </c>
      <c r="D85" s="155"/>
      <c r="E85" s="155"/>
      <c r="F85" s="155"/>
    </row>
    <row r="86" spans="1:6" ht="409.6">
      <c r="A86" s="291" t="s">
        <v>3</v>
      </c>
      <c r="B86" s="171" t="s">
        <v>414</v>
      </c>
      <c r="C86" s="172">
        <v>1000000000</v>
      </c>
      <c r="D86" s="171" t="s">
        <v>6612</v>
      </c>
      <c r="E86" s="171" t="s">
        <v>6613</v>
      </c>
      <c r="F86" s="173" t="s">
        <v>78</v>
      </c>
    </row>
    <row r="87" spans="1:6" ht="165.6">
      <c r="A87" s="170" t="s">
        <v>4</v>
      </c>
      <c r="B87" s="171" t="s">
        <v>415</v>
      </c>
      <c r="C87" s="172">
        <v>191000000</v>
      </c>
      <c r="D87" s="171" t="s">
        <v>6614</v>
      </c>
      <c r="E87" s="171" t="s">
        <v>6615</v>
      </c>
      <c r="F87" s="173" t="s">
        <v>78</v>
      </c>
    </row>
    <row r="88" spans="1:6" ht="276">
      <c r="A88" s="170" t="s">
        <v>5</v>
      </c>
      <c r="B88" s="171" t="s">
        <v>416</v>
      </c>
      <c r="C88" s="172">
        <v>50000000</v>
      </c>
      <c r="D88" s="171" t="s">
        <v>6616</v>
      </c>
      <c r="E88" s="171" t="s">
        <v>6618</v>
      </c>
      <c r="F88" s="173" t="s">
        <v>78</v>
      </c>
    </row>
    <row r="89" spans="1:6" ht="69">
      <c r="A89" s="170" t="s">
        <v>8800</v>
      </c>
      <c r="B89" s="175" t="s">
        <v>417</v>
      </c>
      <c r="C89" s="172">
        <v>450000000</v>
      </c>
      <c r="D89" s="171" t="s">
        <v>6617</v>
      </c>
      <c r="E89" s="171" t="s">
        <v>5260</v>
      </c>
      <c r="F89" s="173" t="s">
        <v>78</v>
      </c>
    </row>
    <row r="90" spans="1:6">
      <c r="A90" s="170"/>
      <c r="B90" s="175"/>
      <c r="C90" s="172"/>
      <c r="D90" s="173"/>
      <c r="E90" s="173"/>
      <c r="F90" s="173"/>
    </row>
    <row r="91" spans="1:6" s="156" customFormat="1" ht="27.6">
      <c r="A91" s="290" t="s">
        <v>8818</v>
      </c>
      <c r="B91" s="174" t="s">
        <v>418</v>
      </c>
      <c r="C91" s="154">
        <f>SUM(C92:C101)</f>
        <v>2075000000</v>
      </c>
      <c r="D91" s="155"/>
      <c r="E91" s="155"/>
      <c r="F91" s="155"/>
    </row>
    <row r="92" spans="1:6" ht="345">
      <c r="A92" s="291" t="s">
        <v>3</v>
      </c>
      <c r="B92" s="171" t="s">
        <v>419</v>
      </c>
      <c r="C92" s="172">
        <v>500000000</v>
      </c>
      <c r="D92" s="171" t="s">
        <v>6619</v>
      </c>
      <c r="E92" s="171" t="s">
        <v>6620</v>
      </c>
      <c r="F92" s="173" t="s">
        <v>6627</v>
      </c>
    </row>
    <row r="93" spans="1:6" ht="248.4">
      <c r="A93" s="291" t="s">
        <v>4</v>
      </c>
      <c r="B93" s="171" t="s">
        <v>420</v>
      </c>
      <c r="C93" s="172">
        <v>100000000</v>
      </c>
      <c r="D93" s="171" t="s">
        <v>6621</v>
      </c>
      <c r="E93" s="171" t="s">
        <v>6622</v>
      </c>
      <c r="F93" s="173" t="s">
        <v>6627</v>
      </c>
    </row>
    <row r="94" spans="1:6" ht="150.6" customHeight="1">
      <c r="A94" s="291" t="s">
        <v>5</v>
      </c>
      <c r="B94" s="171" t="s">
        <v>421</v>
      </c>
      <c r="C94" s="172">
        <v>150000000</v>
      </c>
      <c r="D94" s="171" t="s">
        <v>6623</v>
      </c>
      <c r="E94" s="171" t="s">
        <v>6624</v>
      </c>
      <c r="F94" s="173" t="s">
        <v>6627</v>
      </c>
    </row>
    <row r="95" spans="1:6" ht="124.2">
      <c r="A95" s="291" t="s">
        <v>8800</v>
      </c>
      <c r="B95" s="171" t="s">
        <v>422</v>
      </c>
      <c r="C95" s="172">
        <v>200000000</v>
      </c>
      <c r="D95" s="171" t="s">
        <v>6634</v>
      </c>
      <c r="E95" s="171" t="s">
        <v>6635</v>
      </c>
      <c r="F95" s="173" t="s">
        <v>6627</v>
      </c>
    </row>
    <row r="96" spans="1:6" ht="124.2">
      <c r="A96" s="291" t="s">
        <v>71</v>
      </c>
      <c r="B96" s="171" t="s">
        <v>423</v>
      </c>
      <c r="C96" s="172">
        <v>100000000</v>
      </c>
      <c r="D96" s="171" t="s">
        <v>6636</v>
      </c>
      <c r="E96" s="171" t="s">
        <v>6637</v>
      </c>
      <c r="F96" s="173" t="s">
        <v>6627</v>
      </c>
    </row>
    <row r="97" spans="1:6" ht="41.4">
      <c r="A97" s="291" t="s">
        <v>8801</v>
      </c>
      <c r="B97" s="171" t="s">
        <v>424</v>
      </c>
      <c r="C97" s="172">
        <v>100000000</v>
      </c>
      <c r="D97" s="171" t="s">
        <v>6625</v>
      </c>
      <c r="E97" s="171" t="s">
        <v>6626</v>
      </c>
      <c r="F97" s="173" t="s">
        <v>6627</v>
      </c>
    </row>
    <row r="98" spans="1:6" ht="27.6">
      <c r="A98" s="291" t="s">
        <v>8802</v>
      </c>
      <c r="B98" s="171" t="s">
        <v>425</v>
      </c>
      <c r="C98" s="172">
        <v>275000000</v>
      </c>
      <c r="D98" s="171" t="s">
        <v>6628</v>
      </c>
      <c r="E98" s="171" t="s">
        <v>5254</v>
      </c>
      <c r="F98" s="173" t="s">
        <v>6627</v>
      </c>
    </row>
    <row r="99" spans="1:6" ht="41.4">
      <c r="A99" s="291" t="s">
        <v>8803</v>
      </c>
      <c r="B99" s="171" t="s">
        <v>426</v>
      </c>
      <c r="C99" s="172">
        <v>100000000</v>
      </c>
      <c r="D99" s="171" t="s">
        <v>6629</v>
      </c>
      <c r="E99" s="171" t="s">
        <v>6531</v>
      </c>
      <c r="F99" s="173" t="s">
        <v>6627</v>
      </c>
    </row>
    <row r="100" spans="1:6" ht="276">
      <c r="A100" s="291" t="s">
        <v>8804</v>
      </c>
      <c r="B100" s="171" t="s">
        <v>427</v>
      </c>
      <c r="C100" s="172">
        <v>100000000</v>
      </c>
      <c r="D100" s="171" t="s">
        <v>6630</v>
      </c>
      <c r="E100" s="171" t="s">
        <v>6631</v>
      </c>
      <c r="F100" s="173" t="s">
        <v>6627</v>
      </c>
    </row>
    <row r="101" spans="1:6" ht="55.2">
      <c r="A101" s="291" t="s">
        <v>3729</v>
      </c>
      <c r="B101" s="171" t="s">
        <v>428</v>
      </c>
      <c r="C101" s="172">
        <v>450000000</v>
      </c>
      <c r="D101" s="171" t="s">
        <v>6632</v>
      </c>
      <c r="E101" s="171" t="s">
        <v>6633</v>
      </c>
      <c r="F101" s="173" t="s">
        <v>6627</v>
      </c>
    </row>
    <row r="102" spans="1:6">
      <c r="A102" s="170"/>
      <c r="B102" s="171"/>
      <c r="C102" s="172"/>
      <c r="D102" s="173"/>
      <c r="E102" s="173"/>
      <c r="F102" s="173"/>
    </row>
    <row r="103" spans="1:6" s="156" customFormat="1">
      <c r="A103" s="290" t="s">
        <v>8819</v>
      </c>
      <c r="B103" s="174" t="s">
        <v>429</v>
      </c>
      <c r="C103" s="154">
        <f>SUM(C104:C113)</f>
        <v>917500000</v>
      </c>
      <c r="D103" s="155"/>
      <c r="E103" s="155"/>
      <c r="F103" s="155"/>
    </row>
    <row r="104" spans="1:6" ht="55.2">
      <c r="A104" s="291" t="s">
        <v>3</v>
      </c>
      <c r="B104" s="171" t="s">
        <v>430</v>
      </c>
      <c r="C104" s="172">
        <v>100000000</v>
      </c>
      <c r="D104" s="171" t="s">
        <v>6597</v>
      </c>
      <c r="E104" s="171" t="s">
        <v>6598</v>
      </c>
      <c r="F104" s="171" t="s">
        <v>78</v>
      </c>
    </row>
    <row r="105" spans="1:6" ht="55.2">
      <c r="A105" s="291" t="s">
        <v>4</v>
      </c>
      <c r="B105" s="171" t="s">
        <v>431</v>
      </c>
      <c r="C105" s="172">
        <v>275000000</v>
      </c>
      <c r="D105" s="171" t="s">
        <v>6599</v>
      </c>
      <c r="E105" s="171" t="s">
        <v>6600</v>
      </c>
      <c r="F105" s="171" t="s">
        <v>78</v>
      </c>
    </row>
    <row r="106" spans="1:6" ht="27.6">
      <c r="A106" s="291" t="s">
        <v>5</v>
      </c>
      <c r="B106" s="171" t="s">
        <v>432</v>
      </c>
      <c r="C106" s="172">
        <v>30000000</v>
      </c>
      <c r="D106" s="171" t="s">
        <v>6601</v>
      </c>
      <c r="E106" s="171" t="s">
        <v>5400</v>
      </c>
      <c r="F106" s="171" t="s">
        <v>78</v>
      </c>
    </row>
    <row r="107" spans="1:6" ht="41.4">
      <c r="A107" s="291" t="s">
        <v>8800</v>
      </c>
      <c r="B107" s="171" t="s">
        <v>433</v>
      </c>
      <c r="C107" s="172">
        <v>30000000</v>
      </c>
      <c r="D107" s="171" t="s">
        <v>6602</v>
      </c>
      <c r="E107" s="171" t="s">
        <v>5400</v>
      </c>
      <c r="F107" s="171" t="s">
        <v>78</v>
      </c>
    </row>
    <row r="108" spans="1:6">
      <c r="A108" s="291" t="s">
        <v>71</v>
      </c>
      <c r="B108" s="171" t="s">
        <v>434</v>
      </c>
      <c r="C108" s="172">
        <v>30000000</v>
      </c>
      <c r="D108" s="171" t="s">
        <v>6603</v>
      </c>
      <c r="E108" s="171" t="s">
        <v>6604</v>
      </c>
      <c r="F108" s="171" t="s">
        <v>78</v>
      </c>
    </row>
    <row r="109" spans="1:6" ht="27.6">
      <c r="A109" s="291" t="s">
        <v>8801</v>
      </c>
      <c r="B109" s="171" t="s">
        <v>435</v>
      </c>
      <c r="C109" s="172">
        <v>150000000</v>
      </c>
      <c r="D109" s="171" t="s">
        <v>6605</v>
      </c>
      <c r="E109" s="171" t="s">
        <v>6531</v>
      </c>
      <c r="F109" s="171" t="s">
        <v>78</v>
      </c>
    </row>
    <row r="110" spans="1:6" ht="82.8">
      <c r="A110" s="291" t="s">
        <v>8802</v>
      </c>
      <c r="B110" s="171" t="s">
        <v>393</v>
      </c>
      <c r="C110" s="172">
        <v>200000000</v>
      </c>
      <c r="D110" s="171" t="s">
        <v>6606</v>
      </c>
      <c r="E110" s="171" t="s">
        <v>6607</v>
      </c>
      <c r="F110" s="171" t="s">
        <v>78</v>
      </c>
    </row>
    <row r="111" spans="1:6" ht="41.4">
      <c r="A111" s="291" t="s">
        <v>8803</v>
      </c>
      <c r="B111" s="171" t="s">
        <v>436</v>
      </c>
      <c r="C111" s="172">
        <v>17500000</v>
      </c>
      <c r="D111" s="171" t="s">
        <v>6608</v>
      </c>
      <c r="E111" s="171" t="s">
        <v>5691</v>
      </c>
      <c r="F111" s="171" t="s">
        <v>78</v>
      </c>
    </row>
    <row r="112" spans="1:6" ht="55.2">
      <c r="A112" s="291" t="s">
        <v>8804</v>
      </c>
      <c r="B112" s="171" t="s">
        <v>437</v>
      </c>
      <c r="C112" s="172">
        <v>65000000</v>
      </c>
      <c r="D112" s="171" t="s">
        <v>6609</v>
      </c>
      <c r="E112" s="171" t="s">
        <v>6610</v>
      </c>
      <c r="F112" s="171" t="s">
        <v>78</v>
      </c>
    </row>
    <row r="113" spans="1:6" ht="41.4">
      <c r="A113" s="291" t="s">
        <v>3729</v>
      </c>
      <c r="B113" s="171" t="s">
        <v>438</v>
      </c>
      <c r="C113" s="172">
        <v>20000000</v>
      </c>
      <c r="D113" s="171" t="s">
        <v>6611</v>
      </c>
      <c r="E113" s="171" t="s">
        <v>5331</v>
      </c>
      <c r="F113" s="171" t="s">
        <v>78</v>
      </c>
    </row>
    <row r="114" spans="1:6">
      <c r="A114" s="170"/>
      <c r="B114" s="171"/>
      <c r="C114" s="172"/>
      <c r="D114" s="173"/>
      <c r="E114" s="173"/>
      <c r="F114" s="173"/>
    </row>
    <row r="115" spans="1:6" s="156" customFormat="1" ht="27.6">
      <c r="A115" s="290" t="s">
        <v>8820</v>
      </c>
      <c r="B115" s="174" t="s">
        <v>439</v>
      </c>
      <c r="C115" s="154">
        <f>SUM(C116)</f>
        <v>7500000000</v>
      </c>
      <c r="D115" s="155"/>
      <c r="E115" s="155"/>
      <c r="F115" s="155"/>
    </row>
    <row r="116" spans="1:6" ht="27.6">
      <c r="A116" s="291" t="s">
        <v>3</v>
      </c>
      <c r="B116" s="171" t="s">
        <v>440</v>
      </c>
      <c r="C116" s="172">
        <v>7500000000</v>
      </c>
      <c r="D116" s="171" t="s">
        <v>6596</v>
      </c>
      <c r="E116" s="171" t="s">
        <v>6531</v>
      </c>
      <c r="F116" s="171" t="s">
        <v>5335</v>
      </c>
    </row>
    <row r="117" spans="1:6">
      <c r="A117" s="170"/>
      <c r="B117" s="171"/>
      <c r="C117" s="172"/>
      <c r="D117" s="173"/>
      <c r="E117" s="173"/>
      <c r="F117" s="173"/>
    </row>
    <row r="118" spans="1:6" s="156" customFormat="1" ht="55.2">
      <c r="A118" s="290" t="s">
        <v>8821</v>
      </c>
      <c r="B118" s="176" t="s">
        <v>441</v>
      </c>
      <c r="C118" s="154">
        <f>SUM(C119:C125)</f>
        <v>11278790000</v>
      </c>
      <c r="D118" s="155"/>
      <c r="E118" s="155"/>
      <c r="F118" s="155"/>
    </row>
    <row r="119" spans="1:6" ht="27.6">
      <c r="A119" s="291" t="s">
        <v>3</v>
      </c>
      <c r="B119" s="171" t="s">
        <v>442</v>
      </c>
      <c r="C119" s="172">
        <v>1375000000</v>
      </c>
      <c r="D119" s="171" t="s">
        <v>6581</v>
      </c>
      <c r="E119" s="171" t="s">
        <v>5260</v>
      </c>
      <c r="F119" s="171" t="s">
        <v>6582</v>
      </c>
    </row>
    <row r="120" spans="1:6" ht="27.6">
      <c r="A120" s="291" t="s">
        <v>4</v>
      </c>
      <c r="B120" s="171" t="s">
        <v>443</v>
      </c>
      <c r="C120" s="172">
        <v>1629810000</v>
      </c>
      <c r="D120" s="171" t="s">
        <v>6583</v>
      </c>
      <c r="E120" s="171" t="s">
        <v>5208</v>
      </c>
      <c r="F120" s="171" t="s">
        <v>78</v>
      </c>
    </row>
    <row r="121" spans="1:6" ht="69">
      <c r="A121" s="291" t="s">
        <v>5</v>
      </c>
      <c r="B121" s="171" t="s">
        <v>444</v>
      </c>
      <c r="C121" s="172">
        <v>7508980000</v>
      </c>
      <c r="D121" s="171" t="s">
        <v>6584</v>
      </c>
      <c r="E121" s="171" t="s">
        <v>6585</v>
      </c>
      <c r="F121" s="171" t="s">
        <v>6586</v>
      </c>
    </row>
    <row r="122" spans="1:6" ht="27.6">
      <c r="A122" s="291" t="s">
        <v>8800</v>
      </c>
      <c r="B122" s="171" t="s">
        <v>445</v>
      </c>
      <c r="C122" s="172">
        <v>270000000</v>
      </c>
      <c r="D122" s="171" t="s">
        <v>6587</v>
      </c>
      <c r="E122" s="171" t="s">
        <v>5260</v>
      </c>
      <c r="F122" s="171" t="s">
        <v>6588</v>
      </c>
    </row>
    <row r="123" spans="1:6" ht="41.4">
      <c r="A123" s="291" t="s">
        <v>71</v>
      </c>
      <c r="B123" s="171" t="s">
        <v>446</v>
      </c>
      <c r="C123" s="172">
        <v>30000000</v>
      </c>
      <c r="D123" s="171" t="s">
        <v>6589</v>
      </c>
      <c r="E123" s="171" t="s">
        <v>5691</v>
      </c>
      <c r="F123" s="171" t="s">
        <v>78</v>
      </c>
    </row>
    <row r="124" spans="1:6" ht="138">
      <c r="A124" s="291" t="s">
        <v>8801</v>
      </c>
      <c r="B124" s="171" t="s">
        <v>447</v>
      </c>
      <c r="C124" s="172">
        <v>215000000</v>
      </c>
      <c r="D124" s="171" t="s">
        <v>6590</v>
      </c>
      <c r="E124" s="171" t="s">
        <v>6591</v>
      </c>
      <c r="F124" s="171" t="s">
        <v>78</v>
      </c>
    </row>
    <row r="125" spans="1:6" ht="27.6">
      <c r="A125" s="291" t="s">
        <v>8802</v>
      </c>
      <c r="B125" s="171" t="s">
        <v>448</v>
      </c>
      <c r="C125" s="172">
        <v>250000000</v>
      </c>
      <c r="D125" s="171" t="s">
        <v>6592</v>
      </c>
      <c r="E125" s="171" t="s">
        <v>6593</v>
      </c>
      <c r="F125" s="171" t="s">
        <v>78</v>
      </c>
    </row>
    <row r="126" spans="1:6">
      <c r="A126" s="170"/>
      <c r="B126" s="171"/>
      <c r="C126" s="172"/>
      <c r="D126" s="173"/>
      <c r="E126" s="173"/>
      <c r="F126" s="173"/>
    </row>
    <row r="127" spans="1:6" s="156" customFormat="1" ht="27.6">
      <c r="A127" s="290" t="s">
        <v>8822</v>
      </c>
      <c r="B127" s="174" t="s">
        <v>449</v>
      </c>
      <c r="C127" s="154">
        <f>SUM(C128)</f>
        <v>110000000</v>
      </c>
      <c r="D127" s="155"/>
      <c r="E127" s="155"/>
      <c r="F127" s="155"/>
    </row>
    <row r="128" spans="1:6" ht="41.4">
      <c r="A128" s="291" t="s">
        <v>3</v>
      </c>
      <c r="B128" s="171" t="s">
        <v>450</v>
      </c>
      <c r="C128" s="172">
        <v>110000000</v>
      </c>
      <c r="D128" s="171" t="s">
        <v>6594</v>
      </c>
      <c r="E128" s="171" t="s">
        <v>6595</v>
      </c>
      <c r="F128" s="171" t="s">
        <v>5335</v>
      </c>
    </row>
    <row r="129" spans="1:6">
      <c r="A129" s="170"/>
      <c r="B129" s="171"/>
      <c r="C129" s="172"/>
      <c r="D129" s="173"/>
      <c r="E129" s="173"/>
      <c r="F129" s="173"/>
    </row>
    <row r="130" spans="1:6" s="156" customFormat="1" ht="27.6">
      <c r="A130" s="290" t="s">
        <v>8823</v>
      </c>
      <c r="B130" s="174" t="s">
        <v>451</v>
      </c>
      <c r="C130" s="154">
        <f>SUM(C131)</f>
        <v>25000000</v>
      </c>
      <c r="D130" s="155"/>
      <c r="E130" s="155"/>
      <c r="F130" s="155"/>
    </row>
    <row r="131" spans="1:6" ht="96.6">
      <c r="A131" s="291" t="s">
        <v>3</v>
      </c>
      <c r="B131" s="171" t="s">
        <v>452</v>
      </c>
      <c r="C131" s="172">
        <v>25000000</v>
      </c>
      <c r="D131" s="171" t="s">
        <v>6579</v>
      </c>
      <c r="E131" s="171" t="s">
        <v>6580</v>
      </c>
      <c r="F131" s="171" t="s">
        <v>78</v>
      </c>
    </row>
    <row r="132" spans="1:6">
      <c r="A132" s="170"/>
      <c r="B132" s="171"/>
      <c r="C132" s="172"/>
      <c r="D132" s="173"/>
      <c r="E132" s="173"/>
      <c r="F132" s="173"/>
    </row>
    <row r="133" spans="1:6" s="156" customFormat="1" ht="27.6">
      <c r="A133" s="290" t="s">
        <v>8824</v>
      </c>
      <c r="B133" s="174" t="s">
        <v>453</v>
      </c>
      <c r="C133" s="154">
        <f>SUM(C134)</f>
        <v>100000000</v>
      </c>
      <c r="D133" s="155"/>
      <c r="E133" s="155"/>
      <c r="F133" s="155"/>
    </row>
    <row r="134" spans="1:6" ht="69">
      <c r="A134" s="291" t="s">
        <v>3</v>
      </c>
      <c r="B134" s="175" t="s">
        <v>454</v>
      </c>
      <c r="C134" s="172">
        <v>100000000</v>
      </c>
      <c r="D134" s="171" t="s">
        <v>6578</v>
      </c>
      <c r="E134" s="171" t="s">
        <v>5254</v>
      </c>
      <c r="F134" s="171" t="s">
        <v>78</v>
      </c>
    </row>
    <row r="135" spans="1:6">
      <c r="A135" s="170"/>
      <c r="B135" s="175"/>
      <c r="C135" s="172"/>
      <c r="D135" s="173"/>
      <c r="E135" s="173"/>
      <c r="F135" s="173"/>
    </row>
    <row r="136" spans="1:6" s="156" customFormat="1" ht="27.6">
      <c r="A136" s="290" t="s">
        <v>8825</v>
      </c>
      <c r="B136" s="174" t="s">
        <v>455</v>
      </c>
      <c r="C136" s="154">
        <f>SUM(C137:C141)</f>
        <v>368367000</v>
      </c>
      <c r="D136" s="155"/>
      <c r="E136" s="155"/>
      <c r="F136" s="155"/>
    </row>
    <row r="137" spans="1:6" ht="41.4">
      <c r="A137" s="291" t="s">
        <v>3</v>
      </c>
      <c r="B137" s="171" t="s">
        <v>456</v>
      </c>
      <c r="C137" s="172">
        <v>80000000</v>
      </c>
      <c r="D137" s="171" t="s">
        <v>6569</v>
      </c>
      <c r="E137" s="171" t="s">
        <v>5153</v>
      </c>
      <c r="F137" s="171" t="s">
        <v>78</v>
      </c>
    </row>
    <row r="138" spans="1:6" ht="41.4">
      <c r="A138" s="291" t="s">
        <v>4</v>
      </c>
      <c r="B138" s="171" t="s">
        <v>457</v>
      </c>
      <c r="C138" s="172">
        <v>15000000</v>
      </c>
      <c r="D138" s="171" t="s">
        <v>6570</v>
      </c>
      <c r="E138" s="171" t="s">
        <v>6571</v>
      </c>
      <c r="F138" s="171" t="s">
        <v>78</v>
      </c>
    </row>
    <row r="139" spans="1:6" ht="55.2">
      <c r="A139" s="291" t="s">
        <v>5</v>
      </c>
      <c r="B139" s="171" t="s">
        <v>458</v>
      </c>
      <c r="C139" s="172">
        <v>12500000</v>
      </c>
      <c r="D139" s="171" t="s">
        <v>6572</v>
      </c>
      <c r="E139" s="171" t="s">
        <v>6571</v>
      </c>
      <c r="F139" s="171" t="s">
        <v>78</v>
      </c>
    </row>
    <row r="140" spans="1:6" ht="69">
      <c r="A140" s="291" t="s">
        <v>8800</v>
      </c>
      <c r="B140" s="171" t="s">
        <v>459</v>
      </c>
      <c r="C140" s="172">
        <v>30000000</v>
      </c>
      <c r="D140" s="171" t="s">
        <v>6573</v>
      </c>
      <c r="E140" s="171" t="s">
        <v>6571</v>
      </c>
      <c r="F140" s="171" t="s">
        <v>78</v>
      </c>
    </row>
    <row r="141" spans="1:6" ht="55.2">
      <c r="A141" s="291" t="s">
        <v>71</v>
      </c>
      <c r="B141" s="171" t="s">
        <v>460</v>
      </c>
      <c r="C141" s="172">
        <v>230867000</v>
      </c>
      <c r="D141" s="171" t="s">
        <v>6576</v>
      </c>
      <c r="E141" s="171" t="s">
        <v>6577</v>
      </c>
      <c r="F141" s="171" t="s">
        <v>78</v>
      </c>
    </row>
    <row r="142" spans="1:6">
      <c r="A142" s="170"/>
      <c r="B142" s="153"/>
      <c r="C142" s="172"/>
      <c r="D142" s="171"/>
      <c r="E142" s="171"/>
      <c r="F142" s="171"/>
    </row>
    <row r="143" spans="1:6" s="156" customFormat="1">
      <c r="A143" s="157" t="s">
        <v>8813</v>
      </c>
      <c r="B143" s="153" t="s">
        <v>103</v>
      </c>
      <c r="C143" s="154">
        <f>SUM(C144)</f>
        <v>160000000</v>
      </c>
      <c r="D143" s="153"/>
      <c r="E143" s="153"/>
      <c r="F143" s="153"/>
    </row>
    <row r="144" spans="1:6" s="156" customFormat="1" ht="27.6">
      <c r="A144" s="290" t="s">
        <v>8799</v>
      </c>
      <c r="B144" s="174" t="s">
        <v>796</v>
      </c>
      <c r="C144" s="154">
        <f>SUM(C145)</f>
        <v>160000000</v>
      </c>
      <c r="D144" s="153"/>
      <c r="E144" s="153"/>
      <c r="F144" s="153"/>
    </row>
    <row r="145" spans="1:6" ht="27.6">
      <c r="A145" s="291" t="s">
        <v>3</v>
      </c>
      <c r="B145" s="171" t="s">
        <v>797</v>
      </c>
      <c r="C145" s="172">
        <v>160000000</v>
      </c>
      <c r="D145" s="171" t="s">
        <v>6574</v>
      </c>
      <c r="E145" s="171" t="s">
        <v>6575</v>
      </c>
      <c r="F145" s="171" t="s">
        <v>78</v>
      </c>
    </row>
  </sheetData>
  <pageMargins left="0.39370078740157483" right="0.39370078740157483" top="0.39370078740157483" bottom="0.47244094488188981" header="0.31496062992125984" footer="0.31496062992125984"/>
  <pageSetup paperSize="403" scale="68" firstPageNumber="60" fitToHeight="0" orientation="landscape" useFirstPageNumber="1" horizontalDpi="4294967292" verticalDpi="0" r:id="rId1"/>
  <headerFooter>
    <oddFooter>&amp;CInformasi APBD Tahun 2016&amp;R&amp;P</oddFooter>
  </headerFooter>
  <rowBreaks count="3" manualBreakCount="3">
    <brk id="40" max="16383" man="1"/>
    <brk id="50" max="16383" man="1"/>
    <brk id="126" max="16383" man="1"/>
  </rowBreaks>
</worksheet>
</file>

<file path=xl/worksheets/sheet8.xml><?xml version="1.0" encoding="utf-8"?>
<worksheet xmlns="http://schemas.openxmlformats.org/spreadsheetml/2006/main" xmlns:r="http://schemas.openxmlformats.org/officeDocument/2006/relationships">
  <sheetPr>
    <tabColor rgb="FFFFFF00"/>
    <pageSetUpPr fitToPage="1"/>
  </sheetPr>
  <dimension ref="A1:F17"/>
  <sheetViews>
    <sheetView view="pageBreakPreview" zoomScale="60" workbookViewId="0">
      <selection activeCell="C23" sqref="C2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79</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c r="A5" s="153"/>
      <c r="B5" s="153" t="s">
        <v>72</v>
      </c>
      <c r="C5" s="154"/>
      <c r="D5" s="173"/>
      <c r="E5" s="173"/>
      <c r="F5" s="173"/>
    </row>
    <row r="6" spans="1:6">
      <c r="A6" s="157"/>
      <c r="B6" s="153" t="s">
        <v>79</v>
      </c>
      <c r="C6" s="154">
        <f>SUM(C8)</f>
        <v>140753800000</v>
      </c>
      <c r="D6" s="173"/>
      <c r="E6" s="173"/>
      <c r="F6" s="173"/>
    </row>
    <row r="7" spans="1:6">
      <c r="A7" s="170"/>
      <c r="B7" s="153"/>
      <c r="C7" s="172"/>
      <c r="D7" s="173"/>
      <c r="E7" s="173"/>
      <c r="F7" s="173"/>
    </row>
    <row r="8" spans="1:6" s="156" customFormat="1">
      <c r="A8" s="157" t="s">
        <v>8798</v>
      </c>
      <c r="B8" s="153" t="s">
        <v>77</v>
      </c>
      <c r="C8" s="154">
        <f>SUM(C9,C12)</f>
        <v>140753800000</v>
      </c>
      <c r="D8" s="155"/>
      <c r="E8" s="155"/>
      <c r="F8" s="155"/>
    </row>
    <row r="9" spans="1:6" s="156" customFormat="1">
      <c r="A9" s="290" t="s">
        <v>8799</v>
      </c>
      <c r="B9" s="174" t="s">
        <v>384</v>
      </c>
      <c r="C9" s="154">
        <f>SUM(C10)</f>
        <v>57457000000</v>
      </c>
      <c r="D9" s="155"/>
      <c r="E9" s="155"/>
      <c r="F9" s="155"/>
    </row>
    <row r="10" spans="1:6" ht="27.6">
      <c r="A10" s="291" t="s">
        <v>3</v>
      </c>
      <c r="B10" s="171" t="s">
        <v>461</v>
      </c>
      <c r="C10" s="172">
        <v>57457000000</v>
      </c>
      <c r="D10" s="171" t="s">
        <v>5552</v>
      </c>
      <c r="E10" s="171" t="s">
        <v>5359</v>
      </c>
      <c r="F10" s="171" t="s">
        <v>5553</v>
      </c>
    </row>
    <row r="11" spans="1:6">
      <c r="A11" s="291" t="s">
        <v>4</v>
      </c>
      <c r="B11" s="171"/>
      <c r="C11" s="172"/>
      <c r="D11" s="171"/>
      <c r="E11" s="171"/>
      <c r="F11" s="171"/>
    </row>
    <row r="12" spans="1:6" s="156" customFormat="1" ht="41.4">
      <c r="A12" s="290" t="s">
        <v>8805</v>
      </c>
      <c r="B12" s="176" t="s">
        <v>462</v>
      </c>
      <c r="C12" s="154">
        <f>SUM(C13:C17)</f>
        <v>83296800000</v>
      </c>
      <c r="D12" s="153"/>
      <c r="E12" s="153"/>
      <c r="F12" s="153"/>
    </row>
    <row r="13" spans="1:6" ht="41.4">
      <c r="A13" s="291" t="s">
        <v>3</v>
      </c>
      <c r="B13" s="171" t="s">
        <v>463</v>
      </c>
      <c r="C13" s="172">
        <v>1931860000</v>
      </c>
      <c r="D13" s="171" t="s">
        <v>5554</v>
      </c>
      <c r="E13" s="171" t="s">
        <v>5307</v>
      </c>
      <c r="F13" s="171" t="s">
        <v>5553</v>
      </c>
    </row>
    <row r="14" spans="1:6" ht="96.6">
      <c r="A14" s="291" t="s">
        <v>4</v>
      </c>
      <c r="B14" s="175" t="s">
        <v>464</v>
      </c>
      <c r="C14" s="172">
        <v>950000000</v>
      </c>
      <c r="D14" s="171" t="s">
        <v>5555</v>
      </c>
      <c r="E14" s="171" t="s">
        <v>5307</v>
      </c>
      <c r="F14" s="171" t="s">
        <v>5553</v>
      </c>
    </row>
    <row r="15" spans="1:6" ht="27.6">
      <c r="A15" s="291" t="s">
        <v>5</v>
      </c>
      <c r="B15" s="171" t="s">
        <v>465</v>
      </c>
      <c r="C15" s="172">
        <v>200000000</v>
      </c>
      <c r="D15" s="171" t="s">
        <v>5556</v>
      </c>
      <c r="E15" s="171" t="s">
        <v>5307</v>
      </c>
      <c r="F15" s="171" t="s">
        <v>5553</v>
      </c>
    </row>
    <row r="16" spans="1:6" ht="27.6">
      <c r="A16" s="291" t="s">
        <v>8800</v>
      </c>
      <c r="B16" s="171" t="s">
        <v>466</v>
      </c>
      <c r="C16" s="172">
        <v>200000000</v>
      </c>
      <c r="D16" s="171" t="s">
        <v>5557</v>
      </c>
      <c r="E16" s="171" t="s">
        <v>5307</v>
      </c>
      <c r="F16" s="171" t="s">
        <v>5553</v>
      </c>
    </row>
    <row r="17" spans="1:6" ht="41.4">
      <c r="A17" s="291" t="s">
        <v>71</v>
      </c>
      <c r="B17" s="171" t="s">
        <v>467</v>
      </c>
      <c r="C17" s="172">
        <v>80014940000</v>
      </c>
      <c r="D17" s="171" t="s">
        <v>5558</v>
      </c>
      <c r="E17" s="171" t="s">
        <v>5559</v>
      </c>
      <c r="F17" s="171" t="s">
        <v>5553</v>
      </c>
    </row>
  </sheetData>
  <pageMargins left="0.39370078740157483" right="0.39370078740157483" top="0.39370078740157483" bottom="0.47244094488188981" header="0.31496062992125984" footer="0.31496062992125984"/>
  <pageSetup paperSize="403" scale="68" firstPageNumber="74" fitToHeight="0" orientation="landscape" useFirstPageNumber="1" horizontalDpi="200" verticalDpi="200" r:id="rId1"/>
  <headerFooter>
    <oddFooter>&amp;CInformasi APBD Tahun 2016&amp;R&amp;P</oddFooter>
  </headerFooter>
</worksheet>
</file>

<file path=xl/worksheets/sheet9.xml><?xml version="1.0" encoding="utf-8"?>
<worksheet xmlns="http://schemas.openxmlformats.org/spreadsheetml/2006/main" xmlns:r="http://schemas.openxmlformats.org/officeDocument/2006/relationships">
  <sheetPr>
    <tabColor rgb="FFFFFF00"/>
    <pageSetUpPr fitToPage="1"/>
  </sheetPr>
  <dimension ref="A1:F285"/>
  <sheetViews>
    <sheetView view="pageBreakPreview" topLeftCell="A262" zoomScale="60" workbookViewId="0">
      <selection activeCell="C23" sqref="C23"/>
    </sheetView>
  </sheetViews>
  <sheetFormatPr defaultColWidth="8" defaultRowHeight="13.8"/>
  <cols>
    <col min="1" max="1" width="7.77734375" style="148" customWidth="1"/>
    <col min="2" max="2" width="45.77734375" style="148" customWidth="1"/>
    <col min="3" max="3" width="18.77734375" style="148" customWidth="1"/>
    <col min="4" max="4" width="30.77734375" style="148" customWidth="1"/>
    <col min="5" max="5" width="15.77734375" style="148" customWidth="1"/>
    <col min="6" max="6" width="23.77734375" style="148" customWidth="1"/>
    <col min="7" max="236" width="6.88671875" style="148" customWidth="1"/>
    <col min="237" max="16384" width="8" style="148"/>
  </cols>
  <sheetData>
    <row r="1" spans="1:6" s="144" customFormat="1" ht="12.75" customHeight="1">
      <c r="A1" s="144" t="s">
        <v>3909</v>
      </c>
      <c r="B1" s="302" t="s">
        <v>85</v>
      </c>
    </row>
    <row r="2" spans="1:6" s="145" customFormat="1" ht="12.75" customHeight="1"/>
    <row r="3" spans="1:6" ht="27.6">
      <c r="A3" s="214" t="s">
        <v>3903</v>
      </c>
      <c r="B3" s="146" t="s">
        <v>3904</v>
      </c>
      <c r="C3" s="147" t="s">
        <v>3908</v>
      </c>
      <c r="D3" s="146" t="s">
        <v>3905</v>
      </c>
      <c r="E3" s="146" t="s">
        <v>3906</v>
      </c>
      <c r="F3" s="146" t="s">
        <v>3907</v>
      </c>
    </row>
    <row r="4" spans="1:6" ht="14.4">
      <c r="A4" s="215" t="s">
        <v>3</v>
      </c>
      <c r="B4" s="168">
        <v>2</v>
      </c>
      <c r="C4" s="169" t="s">
        <v>5</v>
      </c>
      <c r="D4" s="168">
        <v>4</v>
      </c>
      <c r="E4" s="168">
        <v>5</v>
      </c>
      <c r="F4" s="168">
        <v>6</v>
      </c>
    </row>
    <row r="5" spans="1:6" s="156" customFormat="1">
      <c r="A5" s="153"/>
      <c r="B5" s="153" t="s">
        <v>72</v>
      </c>
      <c r="C5" s="154"/>
      <c r="D5" s="155"/>
      <c r="E5" s="155"/>
      <c r="F5" s="155"/>
    </row>
    <row r="6" spans="1:6" s="156" customFormat="1">
      <c r="A6" s="157"/>
      <c r="B6" s="153" t="s">
        <v>85</v>
      </c>
      <c r="C6" s="154">
        <f>SUM(C8,C240,C247,C252,C259,C263,C267,C278,C283)</f>
        <v>105994770000</v>
      </c>
      <c r="D6" s="155"/>
      <c r="E6" s="155"/>
      <c r="F6" s="155"/>
    </row>
    <row r="7" spans="1:6">
      <c r="A7" s="170"/>
      <c r="B7" s="153"/>
      <c r="C7" s="172"/>
      <c r="D7" s="173"/>
      <c r="E7" s="173"/>
      <c r="F7" s="173"/>
    </row>
    <row r="8" spans="1:6" s="156" customFormat="1">
      <c r="A8" s="157" t="s">
        <v>8798</v>
      </c>
      <c r="B8" s="153" t="s">
        <v>84</v>
      </c>
      <c r="C8" s="154">
        <f>SUM(C9,C21,C33,C36,C43,C79,C88,C121,C129,C132,C136,C170,C176,C185)</f>
        <v>102903370000</v>
      </c>
      <c r="D8" s="155"/>
      <c r="E8" s="155"/>
      <c r="F8" s="155"/>
    </row>
    <row r="9" spans="1:6" s="156" customFormat="1" ht="27.6">
      <c r="A9" s="290" t="s">
        <v>8799</v>
      </c>
      <c r="B9" s="174" t="s">
        <v>187</v>
      </c>
      <c r="C9" s="154">
        <f>SUM(C10:C19)</f>
        <v>1802016450</v>
      </c>
      <c r="D9" s="155"/>
      <c r="E9" s="155"/>
      <c r="F9" s="155"/>
    </row>
    <row r="10" spans="1:6" ht="41.4">
      <c r="A10" s="291" t="s">
        <v>3</v>
      </c>
      <c r="B10" s="171" t="s">
        <v>189</v>
      </c>
      <c r="C10" s="172">
        <v>242675000</v>
      </c>
      <c r="D10" s="279" t="s">
        <v>7208</v>
      </c>
      <c r="E10" s="279" t="s">
        <v>7209</v>
      </c>
      <c r="F10" s="279" t="s">
        <v>7210</v>
      </c>
    </row>
    <row r="11" spans="1:6" ht="55.2">
      <c r="A11" s="291" t="s">
        <v>4</v>
      </c>
      <c r="B11" s="171" t="s">
        <v>190</v>
      </c>
      <c r="C11" s="172">
        <v>439030950</v>
      </c>
      <c r="D11" s="279" t="s">
        <v>7208</v>
      </c>
      <c r="E11" s="279" t="s">
        <v>7211</v>
      </c>
      <c r="F11" s="279" t="s">
        <v>7210</v>
      </c>
    </row>
    <row r="12" spans="1:6" ht="55.2">
      <c r="A12" s="291" t="s">
        <v>5</v>
      </c>
      <c r="B12" s="171" t="s">
        <v>362</v>
      </c>
      <c r="C12" s="172">
        <v>207900000</v>
      </c>
      <c r="D12" s="279" t="s">
        <v>7212</v>
      </c>
      <c r="E12" s="279" t="s">
        <v>7213</v>
      </c>
      <c r="F12" s="279" t="s">
        <v>7210</v>
      </c>
    </row>
    <row r="13" spans="1:6" ht="27.6">
      <c r="A13" s="291" t="s">
        <v>8800</v>
      </c>
      <c r="B13" s="171" t="s">
        <v>191</v>
      </c>
      <c r="C13" s="172">
        <v>85970000</v>
      </c>
      <c r="D13" s="279" t="s">
        <v>7208</v>
      </c>
      <c r="E13" s="279" t="s">
        <v>5307</v>
      </c>
      <c r="F13" s="279" t="s">
        <v>7210</v>
      </c>
    </row>
    <row r="14" spans="1:6" ht="41.4">
      <c r="A14" s="291" t="s">
        <v>71</v>
      </c>
      <c r="B14" s="171" t="s">
        <v>192</v>
      </c>
      <c r="C14" s="172">
        <v>67441000</v>
      </c>
      <c r="D14" s="279" t="s">
        <v>7212</v>
      </c>
      <c r="E14" s="279" t="s">
        <v>7214</v>
      </c>
      <c r="F14" s="279" t="s">
        <v>7210</v>
      </c>
    </row>
    <row r="15" spans="1:6" ht="27.6">
      <c r="A15" s="291" t="s">
        <v>8801</v>
      </c>
      <c r="B15" s="171" t="s">
        <v>193</v>
      </c>
      <c r="C15" s="172">
        <v>25607000</v>
      </c>
      <c r="D15" s="279" t="s">
        <v>7212</v>
      </c>
      <c r="E15" s="279" t="s">
        <v>7215</v>
      </c>
      <c r="F15" s="279" t="s">
        <v>7210</v>
      </c>
    </row>
    <row r="16" spans="1:6" ht="27.6">
      <c r="A16" s="291" t="s">
        <v>8802</v>
      </c>
      <c r="B16" s="171" t="s">
        <v>475</v>
      </c>
      <c r="C16" s="172">
        <v>130650000</v>
      </c>
      <c r="D16" s="279" t="s">
        <v>7212</v>
      </c>
      <c r="E16" s="279" t="s">
        <v>7216</v>
      </c>
      <c r="F16" s="279" t="s">
        <v>7210</v>
      </c>
    </row>
    <row r="17" spans="1:6" ht="55.2">
      <c r="A17" s="291" t="s">
        <v>8803</v>
      </c>
      <c r="B17" s="171" t="s">
        <v>195</v>
      </c>
      <c r="C17" s="172">
        <v>216937500</v>
      </c>
      <c r="D17" s="279" t="s">
        <v>7212</v>
      </c>
      <c r="E17" s="279" t="s">
        <v>7217</v>
      </c>
      <c r="F17" s="279" t="s">
        <v>7210</v>
      </c>
    </row>
    <row r="18" spans="1:6" ht="110.4">
      <c r="A18" s="291" t="s">
        <v>8804</v>
      </c>
      <c r="B18" s="171" t="s">
        <v>196</v>
      </c>
      <c r="C18" s="172">
        <v>270775000</v>
      </c>
      <c r="D18" s="279" t="s">
        <v>7212</v>
      </c>
      <c r="E18" s="279" t="s">
        <v>7218</v>
      </c>
      <c r="F18" s="279" t="s">
        <v>7210</v>
      </c>
    </row>
    <row r="19" spans="1:6" ht="41.4">
      <c r="A19" s="291" t="s">
        <v>3729</v>
      </c>
      <c r="B19" s="171" t="s">
        <v>476</v>
      </c>
      <c r="C19" s="172">
        <v>115030000</v>
      </c>
      <c r="D19" s="279" t="s">
        <v>7219</v>
      </c>
      <c r="E19" s="279" t="s">
        <v>7220</v>
      </c>
      <c r="F19" s="279" t="s">
        <v>7210</v>
      </c>
    </row>
    <row r="20" spans="1:6">
      <c r="A20" s="170"/>
      <c r="B20" s="171"/>
      <c r="C20" s="172"/>
      <c r="D20" s="279"/>
      <c r="E20" s="279"/>
      <c r="F20" s="279"/>
    </row>
    <row r="21" spans="1:6" s="156" customFormat="1" ht="27.6">
      <c r="A21" s="290" t="s">
        <v>8805</v>
      </c>
      <c r="B21" s="174" t="s">
        <v>198</v>
      </c>
      <c r="C21" s="154">
        <f>SUM(C22:C31)</f>
        <v>1285050000</v>
      </c>
      <c r="D21" s="280"/>
      <c r="E21" s="280"/>
      <c r="F21" s="280"/>
    </row>
    <row r="22" spans="1:6" ht="27.6">
      <c r="A22" s="291" t="s">
        <v>3</v>
      </c>
      <c r="B22" s="171" t="s">
        <v>477</v>
      </c>
      <c r="C22" s="172">
        <v>535050000</v>
      </c>
      <c r="D22" s="279" t="s">
        <v>7212</v>
      </c>
      <c r="E22" s="279" t="s">
        <v>7221</v>
      </c>
      <c r="F22" s="279" t="s">
        <v>7210</v>
      </c>
    </row>
    <row r="23" spans="1:6" ht="27.6">
      <c r="A23" s="291" t="s">
        <v>4</v>
      </c>
      <c r="B23" s="171" t="s">
        <v>200</v>
      </c>
      <c r="C23" s="172">
        <v>108750000</v>
      </c>
      <c r="D23" s="279" t="s">
        <v>7212</v>
      </c>
      <c r="E23" s="279" t="s">
        <v>7222</v>
      </c>
      <c r="F23" s="279" t="s">
        <v>7210</v>
      </c>
    </row>
    <row r="24" spans="1:6" ht="41.4">
      <c r="A24" s="291" t="s">
        <v>5</v>
      </c>
      <c r="B24" s="171" t="s">
        <v>364</v>
      </c>
      <c r="C24" s="172">
        <v>199900000</v>
      </c>
      <c r="D24" s="279" t="s">
        <v>7212</v>
      </c>
      <c r="E24" s="279" t="s">
        <v>7223</v>
      </c>
      <c r="F24" s="279" t="s">
        <v>7210</v>
      </c>
    </row>
    <row r="25" spans="1:6" ht="41.4">
      <c r="A25" s="291" t="s">
        <v>8800</v>
      </c>
      <c r="B25" s="171" t="s">
        <v>478</v>
      </c>
      <c r="C25" s="172">
        <v>225850000</v>
      </c>
      <c r="D25" s="279" t="s">
        <v>7212</v>
      </c>
      <c r="E25" s="279" t="s">
        <v>7224</v>
      </c>
      <c r="F25" s="279" t="s">
        <v>7210</v>
      </c>
    </row>
    <row r="26" spans="1:6" ht="27.6">
      <c r="A26" s="291" t="s">
        <v>71</v>
      </c>
      <c r="B26" s="171" t="s">
        <v>201</v>
      </c>
      <c r="C26" s="172">
        <v>50000000</v>
      </c>
      <c r="D26" s="279" t="s">
        <v>7212</v>
      </c>
      <c r="E26" s="279" t="s">
        <v>5307</v>
      </c>
      <c r="F26" s="279" t="s">
        <v>7210</v>
      </c>
    </row>
    <row r="27" spans="1:6" ht="27.6">
      <c r="A27" s="291" t="s">
        <v>8801</v>
      </c>
      <c r="B27" s="171" t="s">
        <v>204</v>
      </c>
      <c r="C27" s="172">
        <v>22000000</v>
      </c>
      <c r="D27" s="279" t="s">
        <v>7212</v>
      </c>
      <c r="E27" s="279" t="s">
        <v>5328</v>
      </c>
      <c r="F27" s="279" t="s">
        <v>7210</v>
      </c>
    </row>
    <row r="28" spans="1:6" ht="27.6">
      <c r="A28" s="291" t="s">
        <v>8802</v>
      </c>
      <c r="B28" s="171" t="s">
        <v>366</v>
      </c>
      <c r="C28" s="172">
        <v>10000000</v>
      </c>
      <c r="D28" s="279" t="s">
        <v>7212</v>
      </c>
      <c r="E28" s="279" t="s">
        <v>5328</v>
      </c>
      <c r="F28" s="279" t="s">
        <v>7210</v>
      </c>
    </row>
    <row r="29" spans="1:6" ht="96.6">
      <c r="A29" s="291" t="s">
        <v>8803</v>
      </c>
      <c r="B29" s="171" t="s">
        <v>367</v>
      </c>
      <c r="C29" s="172">
        <v>23500000</v>
      </c>
      <c r="D29" s="279" t="s">
        <v>7212</v>
      </c>
      <c r="E29" s="279" t="s">
        <v>7225</v>
      </c>
      <c r="F29" s="279" t="s">
        <v>7210</v>
      </c>
    </row>
    <row r="30" spans="1:6" ht="27.6">
      <c r="A30" s="291" t="s">
        <v>8804</v>
      </c>
      <c r="B30" s="171" t="s">
        <v>479</v>
      </c>
      <c r="C30" s="172">
        <v>100000000</v>
      </c>
      <c r="D30" s="279" t="s">
        <v>7212</v>
      </c>
      <c r="E30" s="279" t="s">
        <v>5307</v>
      </c>
      <c r="F30" s="279" t="s">
        <v>7210</v>
      </c>
    </row>
    <row r="31" spans="1:6" ht="27.6">
      <c r="A31" s="291" t="s">
        <v>3729</v>
      </c>
      <c r="B31" s="171" t="s">
        <v>480</v>
      </c>
      <c r="C31" s="172">
        <v>10000000</v>
      </c>
      <c r="D31" s="279" t="s">
        <v>7212</v>
      </c>
      <c r="E31" s="279" t="s">
        <v>5307</v>
      </c>
      <c r="F31" s="279" t="s">
        <v>7210</v>
      </c>
    </row>
    <row r="32" spans="1:6">
      <c r="A32" s="170"/>
      <c r="B32" s="171"/>
      <c r="C32" s="172"/>
      <c r="D32" s="279"/>
      <c r="E32" s="279"/>
      <c r="F32" s="279"/>
    </row>
    <row r="33" spans="1:6" s="156" customFormat="1" ht="27.6">
      <c r="A33" s="290" t="s">
        <v>8806</v>
      </c>
      <c r="B33" s="174" t="s">
        <v>207</v>
      </c>
      <c r="C33" s="154">
        <f>SUM(C34)</f>
        <v>23000000</v>
      </c>
      <c r="D33" s="280"/>
      <c r="E33" s="280"/>
      <c r="F33" s="280"/>
    </row>
    <row r="34" spans="1:6">
      <c r="A34" s="291" t="s">
        <v>3</v>
      </c>
      <c r="B34" s="171" t="s">
        <v>369</v>
      </c>
      <c r="C34" s="172">
        <v>23000000</v>
      </c>
      <c r="D34" s="279" t="s">
        <v>7226</v>
      </c>
      <c r="E34" s="279" t="s">
        <v>7227</v>
      </c>
      <c r="F34" s="279" t="s">
        <v>7210</v>
      </c>
    </row>
    <row r="35" spans="1:6">
      <c r="A35" s="170"/>
      <c r="B35" s="171"/>
      <c r="C35" s="172"/>
      <c r="D35" s="279"/>
      <c r="E35" s="279"/>
      <c r="F35" s="279"/>
    </row>
    <row r="36" spans="1:6" s="156" customFormat="1" ht="27.6">
      <c r="A36" s="290" t="s">
        <v>8807</v>
      </c>
      <c r="B36" s="176" t="s">
        <v>209</v>
      </c>
      <c r="C36" s="154">
        <f>SUM(C37:C41)</f>
        <v>290780000</v>
      </c>
      <c r="D36" s="280"/>
      <c r="E36" s="280"/>
      <c r="F36" s="280"/>
    </row>
    <row r="37" spans="1:6" ht="27.6">
      <c r="A37" s="291" t="s">
        <v>3</v>
      </c>
      <c r="B37" s="171" t="s">
        <v>481</v>
      </c>
      <c r="C37" s="172">
        <v>17315000</v>
      </c>
      <c r="D37" s="279" t="s">
        <v>7228</v>
      </c>
      <c r="E37" s="279" t="s">
        <v>7229</v>
      </c>
      <c r="F37" s="279" t="s">
        <v>7210</v>
      </c>
    </row>
    <row r="38" spans="1:6" ht="27.6">
      <c r="A38" s="291" t="s">
        <v>4</v>
      </c>
      <c r="B38" s="171" t="s">
        <v>482</v>
      </c>
      <c r="C38" s="172">
        <v>17115000</v>
      </c>
      <c r="D38" s="279" t="s">
        <v>7228</v>
      </c>
      <c r="E38" s="279" t="s">
        <v>7229</v>
      </c>
      <c r="F38" s="279" t="s">
        <v>7210</v>
      </c>
    </row>
    <row r="39" spans="1:6" ht="27.6">
      <c r="A39" s="291" t="s">
        <v>5</v>
      </c>
      <c r="B39" s="171" t="s">
        <v>483</v>
      </c>
      <c r="C39" s="172">
        <v>18115000</v>
      </c>
      <c r="D39" s="279" t="s">
        <v>7228</v>
      </c>
      <c r="E39" s="279" t="s">
        <v>7230</v>
      </c>
      <c r="F39" s="279" t="s">
        <v>7210</v>
      </c>
    </row>
    <row r="40" spans="1:6" ht="27.6">
      <c r="A40" s="291" t="s">
        <v>8800</v>
      </c>
      <c r="B40" s="171" t="s">
        <v>484</v>
      </c>
      <c r="C40" s="172">
        <v>188235000</v>
      </c>
      <c r="D40" s="279" t="s">
        <v>7231</v>
      </c>
      <c r="E40" s="279" t="s">
        <v>7232</v>
      </c>
      <c r="F40" s="279" t="s">
        <v>7210</v>
      </c>
    </row>
    <row r="41" spans="1:6" ht="27.6">
      <c r="A41" s="291" t="s">
        <v>71</v>
      </c>
      <c r="B41" s="171" t="s">
        <v>485</v>
      </c>
      <c r="C41" s="172">
        <v>50000000</v>
      </c>
      <c r="D41" s="279" t="s">
        <v>7233</v>
      </c>
      <c r="E41" s="279" t="s">
        <v>7234</v>
      </c>
      <c r="F41" s="279" t="s">
        <v>7210</v>
      </c>
    </row>
    <row r="42" spans="1:6">
      <c r="A42" s="170"/>
      <c r="B42" s="171"/>
      <c r="C42" s="172"/>
      <c r="D42" s="279"/>
      <c r="E42" s="279"/>
      <c r="F42" s="279"/>
    </row>
    <row r="43" spans="1:6" s="156" customFormat="1">
      <c r="A43" s="290" t="s">
        <v>8808</v>
      </c>
      <c r="B43" s="174" t="s">
        <v>486</v>
      </c>
      <c r="C43" s="154">
        <f>SUM(C44:C77)</f>
        <v>57227778575</v>
      </c>
      <c r="D43" s="280"/>
      <c r="E43" s="280"/>
      <c r="F43" s="280"/>
    </row>
    <row r="44" spans="1:6" ht="41.4">
      <c r="A44" s="291" t="s">
        <v>3</v>
      </c>
      <c r="B44" s="171" t="s">
        <v>487</v>
      </c>
      <c r="C44" s="172">
        <v>1000000000</v>
      </c>
      <c r="D44" s="279" t="s">
        <v>7235</v>
      </c>
      <c r="E44" s="279" t="s">
        <v>5307</v>
      </c>
      <c r="F44" s="279" t="s">
        <v>7236</v>
      </c>
    </row>
    <row r="45" spans="1:6" ht="41.4">
      <c r="A45" s="291" t="s">
        <v>4</v>
      </c>
      <c r="B45" s="171" t="s">
        <v>488</v>
      </c>
      <c r="C45" s="172">
        <v>200000000</v>
      </c>
      <c r="D45" s="279" t="s">
        <v>7237</v>
      </c>
      <c r="E45" s="279" t="s">
        <v>5307</v>
      </c>
      <c r="F45" s="279" t="s">
        <v>7238</v>
      </c>
    </row>
    <row r="46" spans="1:6" ht="27.6">
      <c r="A46" s="291" t="s">
        <v>5</v>
      </c>
      <c r="B46" s="171" t="s">
        <v>489</v>
      </c>
      <c r="C46" s="172">
        <v>9282000000</v>
      </c>
      <c r="D46" s="279" t="s">
        <v>7239</v>
      </c>
      <c r="E46" s="279" t="s">
        <v>5307</v>
      </c>
      <c r="F46" s="279" t="s">
        <v>7240</v>
      </c>
    </row>
    <row r="47" spans="1:6" ht="27.6">
      <c r="A47" s="291" t="s">
        <v>8800</v>
      </c>
      <c r="B47" s="171" t="s">
        <v>490</v>
      </c>
      <c r="C47" s="172">
        <v>3988000000</v>
      </c>
      <c r="D47" s="279" t="s">
        <v>7241</v>
      </c>
      <c r="E47" s="279" t="s">
        <v>5307</v>
      </c>
      <c r="F47" s="279" t="s">
        <v>7242</v>
      </c>
    </row>
    <row r="48" spans="1:6" ht="27.6">
      <c r="A48" s="291" t="s">
        <v>71</v>
      </c>
      <c r="B48" s="171" t="s">
        <v>491</v>
      </c>
      <c r="C48" s="172">
        <v>2495000000</v>
      </c>
      <c r="D48" s="279" t="s">
        <v>7243</v>
      </c>
      <c r="E48" s="279" t="s">
        <v>5307</v>
      </c>
      <c r="F48" s="279" t="s">
        <v>7244</v>
      </c>
    </row>
    <row r="49" spans="1:6" ht="27.6">
      <c r="A49" s="291" t="s">
        <v>8801</v>
      </c>
      <c r="B49" s="171" t="s">
        <v>492</v>
      </c>
      <c r="C49" s="172">
        <v>2595000000</v>
      </c>
      <c r="D49" s="279" t="s">
        <v>7245</v>
      </c>
      <c r="E49" s="279" t="s">
        <v>5307</v>
      </c>
      <c r="F49" s="279" t="s">
        <v>7244</v>
      </c>
    </row>
    <row r="50" spans="1:6" ht="27.6">
      <c r="A50" s="291" t="s">
        <v>8802</v>
      </c>
      <c r="B50" s="171" t="s">
        <v>493</v>
      </c>
      <c r="C50" s="172">
        <v>2995000000</v>
      </c>
      <c r="D50" s="279" t="s">
        <v>7246</v>
      </c>
      <c r="E50" s="279" t="s">
        <v>5307</v>
      </c>
      <c r="F50" s="279" t="s">
        <v>7236</v>
      </c>
    </row>
    <row r="51" spans="1:6" ht="27.6">
      <c r="A51" s="291" t="s">
        <v>8803</v>
      </c>
      <c r="B51" s="171" t="s">
        <v>494</v>
      </c>
      <c r="C51" s="172">
        <v>2495000000</v>
      </c>
      <c r="D51" s="279" t="s">
        <v>7247</v>
      </c>
      <c r="E51" s="279" t="s">
        <v>5307</v>
      </c>
      <c r="F51" s="279" t="s">
        <v>7248</v>
      </c>
    </row>
    <row r="52" spans="1:6" ht="27.6">
      <c r="A52" s="291" t="s">
        <v>8804</v>
      </c>
      <c r="B52" s="171" t="s">
        <v>495</v>
      </c>
      <c r="C52" s="172">
        <v>1500000000</v>
      </c>
      <c r="D52" s="279" t="s">
        <v>7249</v>
      </c>
      <c r="E52" s="279" t="s">
        <v>5307</v>
      </c>
      <c r="F52" s="279" t="s">
        <v>7193</v>
      </c>
    </row>
    <row r="53" spans="1:6" ht="27.6">
      <c r="A53" s="291" t="s">
        <v>3729</v>
      </c>
      <c r="B53" s="171" t="s">
        <v>496</v>
      </c>
      <c r="C53" s="172">
        <v>1829778575</v>
      </c>
      <c r="D53" s="279" t="s">
        <v>7250</v>
      </c>
      <c r="E53" s="279" t="s">
        <v>5307</v>
      </c>
      <c r="F53" s="279" t="s">
        <v>7251</v>
      </c>
    </row>
    <row r="54" spans="1:6" ht="27.6">
      <c r="A54" s="291" t="s">
        <v>3730</v>
      </c>
      <c r="B54" s="171" t="s">
        <v>497</v>
      </c>
      <c r="C54" s="172">
        <v>1300000000</v>
      </c>
      <c r="D54" s="279" t="s">
        <v>7252</v>
      </c>
      <c r="E54" s="279" t="s">
        <v>5307</v>
      </c>
      <c r="F54" s="279" t="s">
        <v>6881</v>
      </c>
    </row>
    <row r="55" spans="1:6" ht="27.6">
      <c r="A55" s="291" t="s">
        <v>3731</v>
      </c>
      <c r="B55" s="171" t="s">
        <v>498</v>
      </c>
      <c r="C55" s="172">
        <v>1301000000</v>
      </c>
      <c r="D55" s="279" t="s">
        <v>7253</v>
      </c>
      <c r="E55" s="279" t="s">
        <v>5307</v>
      </c>
      <c r="F55" s="279" t="s">
        <v>7238</v>
      </c>
    </row>
    <row r="56" spans="1:6" ht="27.6">
      <c r="A56" s="291" t="s">
        <v>3753</v>
      </c>
      <c r="B56" s="171" t="s">
        <v>499</v>
      </c>
      <c r="C56" s="172">
        <v>850000000</v>
      </c>
      <c r="D56" s="279" t="s">
        <v>7254</v>
      </c>
      <c r="E56" s="279" t="s">
        <v>5307</v>
      </c>
      <c r="F56" s="279" t="s">
        <v>7248</v>
      </c>
    </row>
    <row r="57" spans="1:6" ht="27.6">
      <c r="A57" s="291" t="s">
        <v>3732</v>
      </c>
      <c r="B57" s="171" t="s">
        <v>500</v>
      </c>
      <c r="C57" s="172">
        <v>500000000</v>
      </c>
      <c r="D57" s="279" t="s">
        <v>7255</v>
      </c>
      <c r="E57" s="279" t="s">
        <v>5307</v>
      </c>
      <c r="F57" s="279" t="s">
        <v>6881</v>
      </c>
    </row>
    <row r="58" spans="1:6" ht="27.6">
      <c r="A58" s="291" t="s">
        <v>3745</v>
      </c>
      <c r="B58" s="171" t="s">
        <v>501</v>
      </c>
      <c r="C58" s="172">
        <v>900000000</v>
      </c>
      <c r="D58" s="279" t="s">
        <v>7256</v>
      </c>
      <c r="E58" s="279" t="s">
        <v>5307</v>
      </c>
      <c r="F58" s="279" t="s">
        <v>7257</v>
      </c>
    </row>
    <row r="59" spans="1:6" ht="27.6">
      <c r="A59" s="291" t="s">
        <v>3752</v>
      </c>
      <c r="B59" s="171" t="s">
        <v>502</v>
      </c>
      <c r="C59" s="172">
        <v>1351000000</v>
      </c>
      <c r="D59" s="279" t="s">
        <v>7258</v>
      </c>
      <c r="E59" s="279" t="s">
        <v>5307</v>
      </c>
      <c r="F59" s="279" t="s">
        <v>7259</v>
      </c>
    </row>
    <row r="60" spans="1:6" ht="27.6">
      <c r="A60" s="291" t="s">
        <v>3733</v>
      </c>
      <c r="B60" s="171" t="s">
        <v>503</v>
      </c>
      <c r="C60" s="172">
        <v>4000000000</v>
      </c>
      <c r="D60" s="279" t="s">
        <v>7260</v>
      </c>
      <c r="E60" s="279" t="s">
        <v>5307</v>
      </c>
      <c r="F60" s="279" t="s">
        <v>7242</v>
      </c>
    </row>
    <row r="61" spans="1:6" ht="27.6">
      <c r="A61" s="291" t="s">
        <v>3734</v>
      </c>
      <c r="B61" s="171" t="s">
        <v>504</v>
      </c>
      <c r="C61" s="172">
        <v>2298000000</v>
      </c>
      <c r="D61" s="279" t="s">
        <v>7261</v>
      </c>
      <c r="E61" s="279" t="s">
        <v>5307</v>
      </c>
      <c r="F61" s="279" t="s">
        <v>6831</v>
      </c>
    </row>
    <row r="62" spans="1:6" ht="27.6">
      <c r="A62" s="291" t="s">
        <v>3806</v>
      </c>
      <c r="B62" s="171" t="s">
        <v>505</v>
      </c>
      <c r="C62" s="172">
        <v>1000000000</v>
      </c>
      <c r="D62" s="279" t="s">
        <v>7262</v>
      </c>
      <c r="E62" s="279" t="s">
        <v>5307</v>
      </c>
      <c r="F62" s="279" t="s">
        <v>6881</v>
      </c>
    </row>
    <row r="63" spans="1:6" ht="27.6">
      <c r="A63" s="291" t="s">
        <v>3754</v>
      </c>
      <c r="B63" s="171" t="s">
        <v>506</v>
      </c>
      <c r="C63" s="172">
        <v>2368000000</v>
      </c>
      <c r="D63" s="279" t="s">
        <v>7263</v>
      </c>
      <c r="E63" s="279" t="s">
        <v>5307</v>
      </c>
      <c r="F63" s="279" t="s">
        <v>7264</v>
      </c>
    </row>
    <row r="64" spans="1:6" ht="27.6">
      <c r="A64" s="291" t="s">
        <v>3807</v>
      </c>
      <c r="B64" s="171" t="s">
        <v>507</v>
      </c>
      <c r="C64" s="172">
        <v>1000000000</v>
      </c>
      <c r="D64" s="279" t="s">
        <v>7265</v>
      </c>
      <c r="E64" s="279" t="s">
        <v>5307</v>
      </c>
      <c r="F64" s="279" t="s">
        <v>6831</v>
      </c>
    </row>
    <row r="65" spans="1:6" ht="27.6">
      <c r="A65" s="291" t="s">
        <v>3737</v>
      </c>
      <c r="B65" s="171" t="s">
        <v>508</v>
      </c>
      <c r="C65" s="172">
        <v>2998000000</v>
      </c>
      <c r="D65" s="279" t="s">
        <v>7266</v>
      </c>
      <c r="E65" s="279" t="s">
        <v>5307</v>
      </c>
      <c r="F65" s="279" t="s">
        <v>7238</v>
      </c>
    </row>
    <row r="66" spans="1:6" ht="27.6">
      <c r="A66" s="291" t="s">
        <v>3755</v>
      </c>
      <c r="B66" s="171" t="s">
        <v>509</v>
      </c>
      <c r="C66" s="172">
        <v>1601000000</v>
      </c>
      <c r="D66" s="279" t="s">
        <v>7267</v>
      </c>
      <c r="E66" s="279" t="s">
        <v>5307</v>
      </c>
      <c r="F66" s="279" t="s">
        <v>5489</v>
      </c>
    </row>
    <row r="67" spans="1:6" ht="41.4">
      <c r="A67" s="291" t="s">
        <v>3738</v>
      </c>
      <c r="B67" s="171" t="s">
        <v>510</v>
      </c>
      <c r="C67" s="172">
        <v>100000000</v>
      </c>
      <c r="D67" s="279" t="s">
        <v>7268</v>
      </c>
      <c r="E67" s="279" t="s">
        <v>5307</v>
      </c>
      <c r="F67" s="279" t="s">
        <v>7269</v>
      </c>
    </row>
    <row r="68" spans="1:6" ht="27.6">
      <c r="A68" s="291" t="s">
        <v>3756</v>
      </c>
      <c r="B68" s="171" t="s">
        <v>511</v>
      </c>
      <c r="C68" s="172">
        <v>511000000</v>
      </c>
      <c r="D68" s="279" t="s">
        <v>7270</v>
      </c>
      <c r="E68" s="279" t="s">
        <v>5307</v>
      </c>
      <c r="F68" s="279" t="s">
        <v>6881</v>
      </c>
    </row>
    <row r="69" spans="1:6" ht="27.6">
      <c r="A69" s="291" t="s">
        <v>3739</v>
      </c>
      <c r="B69" s="171" t="s">
        <v>512</v>
      </c>
      <c r="C69" s="172">
        <v>1500000000</v>
      </c>
      <c r="D69" s="279" t="s">
        <v>7271</v>
      </c>
      <c r="E69" s="279" t="s">
        <v>5307</v>
      </c>
      <c r="F69" s="279" t="s">
        <v>7248</v>
      </c>
    </row>
    <row r="70" spans="1:6" ht="27.6">
      <c r="A70" s="291" t="s">
        <v>3808</v>
      </c>
      <c r="B70" s="171" t="s">
        <v>513</v>
      </c>
      <c r="C70" s="172">
        <v>100000000</v>
      </c>
      <c r="D70" s="279" t="s">
        <v>7272</v>
      </c>
      <c r="E70" s="279" t="s">
        <v>7273</v>
      </c>
      <c r="F70" s="279" t="s">
        <v>5335</v>
      </c>
    </row>
    <row r="71" spans="1:6" ht="41.4">
      <c r="A71" s="291" t="s">
        <v>3740</v>
      </c>
      <c r="B71" s="171" t="s">
        <v>514</v>
      </c>
      <c r="C71" s="172">
        <v>90000000</v>
      </c>
      <c r="D71" s="279" t="s">
        <v>7274</v>
      </c>
      <c r="E71" s="279" t="s">
        <v>5307</v>
      </c>
      <c r="F71" s="279" t="s">
        <v>7193</v>
      </c>
    </row>
    <row r="72" spans="1:6" ht="27.6">
      <c r="A72" s="291" t="s">
        <v>3757</v>
      </c>
      <c r="B72" s="171" t="s">
        <v>515</v>
      </c>
      <c r="C72" s="172">
        <v>340000000</v>
      </c>
      <c r="D72" s="279" t="s">
        <v>7275</v>
      </c>
      <c r="E72" s="279" t="s">
        <v>5307</v>
      </c>
      <c r="F72" s="279" t="s">
        <v>7248</v>
      </c>
    </row>
    <row r="73" spans="1:6" ht="41.4">
      <c r="A73" s="291" t="s">
        <v>3813</v>
      </c>
      <c r="B73" s="171" t="s">
        <v>516</v>
      </c>
      <c r="C73" s="172">
        <v>90000000</v>
      </c>
      <c r="D73" s="279" t="s">
        <v>7276</v>
      </c>
      <c r="E73" s="279" t="s">
        <v>5307</v>
      </c>
      <c r="F73" s="279" t="s">
        <v>7244</v>
      </c>
    </row>
    <row r="74" spans="1:6" ht="55.2">
      <c r="A74" s="291" t="s">
        <v>3758</v>
      </c>
      <c r="B74" s="171" t="s">
        <v>517</v>
      </c>
      <c r="C74" s="172">
        <v>200000000</v>
      </c>
      <c r="D74" s="279" t="s">
        <v>7277</v>
      </c>
      <c r="E74" s="279" t="s">
        <v>5307</v>
      </c>
      <c r="F74" s="279" t="s">
        <v>7259</v>
      </c>
    </row>
    <row r="75" spans="1:6" ht="27.6">
      <c r="A75" s="291" t="s">
        <v>3759</v>
      </c>
      <c r="B75" s="171" t="s">
        <v>518</v>
      </c>
      <c r="C75" s="172">
        <v>1250000000</v>
      </c>
      <c r="D75" s="279" t="s">
        <v>7278</v>
      </c>
      <c r="E75" s="279" t="s">
        <v>5307</v>
      </c>
      <c r="F75" s="279" t="s">
        <v>7238</v>
      </c>
    </row>
    <row r="76" spans="1:6" ht="27.6">
      <c r="A76" s="291" t="s">
        <v>3760</v>
      </c>
      <c r="B76" s="171" t="s">
        <v>519</v>
      </c>
      <c r="C76" s="172">
        <v>2900000000</v>
      </c>
      <c r="D76" s="279" t="s">
        <v>7279</v>
      </c>
      <c r="E76" s="279" t="s">
        <v>5307</v>
      </c>
      <c r="F76" s="279" t="s">
        <v>7280</v>
      </c>
    </row>
    <row r="77" spans="1:6" ht="27.6">
      <c r="A77" s="291" t="s">
        <v>3761</v>
      </c>
      <c r="B77" s="171" t="s">
        <v>520</v>
      </c>
      <c r="C77" s="172">
        <v>300000000</v>
      </c>
      <c r="D77" s="279" t="s">
        <v>7281</v>
      </c>
      <c r="E77" s="279" t="s">
        <v>5307</v>
      </c>
      <c r="F77" s="279" t="s">
        <v>6943</v>
      </c>
    </row>
    <row r="78" spans="1:6">
      <c r="A78" s="170"/>
      <c r="B78" s="171"/>
      <c r="C78" s="172"/>
      <c r="D78" s="279"/>
      <c r="E78" s="279"/>
      <c r="F78" s="279"/>
    </row>
    <row r="79" spans="1:6" s="156" customFormat="1" ht="27.6">
      <c r="A79" s="290" t="s">
        <v>8809</v>
      </c>
      <c r="B79" s="174" t="s">
        <v>521</v>
      </c>
      <c r="C79" s="154">
        <f>SUM(C80:C86)</f>
        <v>1949100000</v>
      </c>
      <c r="D79" s="280"/>
      <c r="E79" s="280"/>
      <c r="F79" s="280"/>
    </row>
    <row r="80" spans="1:6" ht="41.4">
      <c r="A80" s="291" t="s">
        <v>3</v>
      </c>
      <c r="B80" s="171" t="s">
        <v>522</v>
      </c>
      <c r="C80" s="172">
        <v>105000000</v>
      </c>
      <c r="D80" s="279" t="s">
        <v>7282</v>
      </c>
      <c r="E80" s="279" t="s">
        <v>5328</v>
      </c>
      <c r="F80" s="279" t="s">
        <v>7283</v>
      </c>
    </row>
    <row r="81" spans="1:6" ht="41.4">
      <c r="A81" s="291" t="s">
        <v>4</v>
      </c>
      <c r="B81" s="171" t="s">
        <v>523</v>
      </c>
      <c r="C81" s="172">
        <v>856100000</v>
      </c>
      <c r="D81" s="279" t="s">
        <v>7282</v>
      </c>
      <c r="E81" s="279" t="s">
        <v>5328</v>
      </c>
      <c r="F81" s="279" t="s">
        <v>5335</v>
      </c>
    </row>
    <row r="82" spans="1:6" ht="41.4">
      <c r="A82" s="291" t="s">
        <v>5</v>
      </c>
      <c r="B82" s="171" t="s">
        <v>524</v>
      </c>
      <c r="C82" s="172">
        <v>413000000</v>
      </c>
      <c r="D82" s="279" t="s">
        <v>7284</v>
      </c>
      <c r="E82" s="279" t="s">
        <v>5307</v>
      </c>
      <c r="F82" s="279" t="s">
        <v>6881</v>
      </c>
    </row>
    <row r="83" spans="1:6" ht="41.4">
      <c r="A83" s="291" t="s">
        <v>8800</v>
      </c>
      <c r="B83" s="171" t="s">
        <v>525</v>
      </c>
      <c r="C83" s="172">
        <v>150000000</v>
      </c>
      <c r="D83" s="279" t="s">
        <v>7285</v>
      </c>
      <c r="E83" s="279" t="s">
        <v>5307</v>
      </c>
      <c r="F83" s="279" t="s">
        <v>7193</v>
      </c>
    </row>
    <row r="84" spans="1:6" ht="55.2">
      <c r="A84" s="291" t="s">
        <v>71</v>
      </c>
      <c r="B84" s="175" t="s">
        <v>526</v>
      </c>
      <c r="C84" s="172">
        <v>175000000</v>
      </c>
      <c r="D84" s="279" t="s">
        <v>7286</v>
      </c>
      <c r="E84" s="279" t="s">
        <v>5307</v>
      </c>
      <c r="F84" s="279" t="s">
        <v>7287</v>
      </c>
    </row>
    <row r="85" spans="1:6" ht="55.2">
      <c r="A85" s="291" t="s">
        <v>8801</v>
      </c>
      <c r="B85" s="175" t="s">
        <v>527</v>
      </c>
      <c r="C85" s="172">
        <v>50000000</v>
      </c>
      <c r="D85" s="279" t="s">
        <v>7288</v>
      </c>
      <c r="E85" s="279" t="s">
        <v>5307</v>
      </c>
      <c r="F85" s="279" t="s">
        <v>7052</v>
      </c>
    </row>
    <row r="86" spans="1:6" ht="41.4">
      <c r="A86" s="291" t="s">
        <v>8802</v>
      </c>
      <c r="B86" s="171" t="s">
        <v>528</v>
      </c>
      <c r="C86" s="172">
        <v>200000000</v>
      </c>
      <c r="D86" s="279" t="s">
        <v>7289</v>
      </c>
      <c r="E86" s="279" t="s">
        <v>5307</v>
      </c>
      <c r="F86" s="279" t="s">
        <v>7290</v>
      </c>
    </row>
    <row r="87" spans="1:6">
      <c r="A87" s="170"/>
      <c r="B87" s="171"/>
      <c r="C87" s="172"/>
      <c r="D87" s="279"/>
      <c r="E87" s="279"/>
      <c r="F87" s="279"/>
    </row>
    <row r="88" spans="1:6" s="156" customFormat="1">
      <c r="A88" s="290" t="s">
        <v>8810</v>
      </c>
      <c r="B88" s="174" t="s">
        <v>529</v>
      </c>
      <c r="C88" s="154">
        <f>SUM(C89:C119)</f>
        <v>4880000000</v>
      </c>
      <c r="D88" s="280"/>
      <c r="E88" s="280"/>
      <c r="F88" s="280"/>
    </row>
    <row r="89" spans="1:6" ht="27.6">
      <c r="A89" s="291" t="s">
        <v>3</v>
      </c>
      <c r="B89" s="171" t="s">
        <v>530</v>
      </c>
      <c r="C89" s="172">
        <v>200000000</v>
      </c>
      <c r="D89" s="279" t="s">
        <v>7291</v>
      </c>
      <c r="E89" s="279" t="s">
        <v>5307</v>
      </c>
      <c r="F89" s="279" t="s">
        <v>7264</v>
      </c>
    </row>
    <row r="90" spans="1:6" ht="27.6">
      <c r="A90" s="291" t="s">
        <v>4</v>
      </c>
      <c r="B90" s="171" t="s">
        <v>531</v>
      </c>
      <c r="C90" s="172">
        <v>200000000</v>
      </c>
      <c r="D90" s="279" t="s">
        <v>7292</v>
      </c>
      <c r="E90" s="279" t="s">
        <v>5307</v>
      </c>
      <c r="F90" s="279" t="s">
        <v>7293</v>
      </c>
    </row>
    <row r="91" spans="1:6" ht="41.4">
      <c r="A91" s="291" t="s">
        <v>5</v>
      </c>
      <c r="B91" s="171" t="s">
        <v>532</v>
      </c>
      <c r="C91" s="172">
        <v>200000000</v>
      </c>
      <c r="D91" s="279" t="s">
        <v>7294</v>
      </c>
      <c r="E91" s="279" t="s">
        <v>5307</v>
      </c>
      <c r="F91" s="279" t="s">
        <v>7052</v>
      </c>
    </row>
    <row r="92" spans="1:6" ht="27.6">
      <c r="A92" s="291" t="s">
        <v>8800</v>
      </c>
      <c r="B92" s="171" t="s">
        <v>533</v>
      </c>
      <c r="C92" s="172">
        <v>200000000</v>
      </c>
      <c r="D92" s="279" t="s">
        <v>7295</v>
      </c>
      <c r="E92" s="279" t="s">
        <v>5307</v>
      </c>
      <c r="F92" s="279" t="s">
        <v>7280</v>
      </c>
    </row>
    <row r="93" spans="1:6" ht="27.6">
      <c r="A93" s="291" t="s">
        <v>71</v>
      </c>
      <c r="B93" s="171" t="s">
        <v>534</v>
      </c>
      <c r="C93" s="172">
        <v>200000000</v>
      </c>
      <c r="D93" s="279" t="s">
        <v>7296</v>
      </c>
      <c r="E93" s="279" t="s">
        <v>5307</v>
      </c>
      <c r="F93" s="279" t="s">
        <v>7242</v>
      </c>
    </row>
    <row r="94" spans="1:6" ht="27.6">
      <c r="A94" s="291" t="s">
        <v>8801</v>
      </c>
      <c r="B94" s="171" t="s">
        <v>535</v>
      </c>
      <c r="C94" s="172">
        <v>200000000</v>
      </c>
      <c r="D94" s="279" t="s">
        <v>7297</v>
      </c>
      <c r="E94" s="279" t="s">
        <v>5307</v>
      </c>
      <c r="F94" s="279" t="s">
        <v>7280</v>
      </c>
    </row>
    <row r="95" spans="1:6" ht="41.4">
      <c r="A95" s="291" t="s">
        <v>8802</v>
      </c>
      <c r="B95" s="171" t="s">
        <v>536</v>
      </c>
      <c r="C95" s="172">
        <v>200000000</v>
      </c>
      <c r="D95" s="279" t="s">
        <v>7298</v>
      </c>
      <c r="E95" s="279" t="s">
        <v>5307</v>
      </c>
      <c r="F95" s="279" t="s">
        <v>5489</v>
      </c>
    </row>
    <row r="96" spans="1:6" ht="41.4">
      <c r="A96" s="291" t="s">
        <v>8803</v>
      </c>
      <c r="B96" s="171" t="s">
        <v>537</v>
      </c>
      <c r="C96" s="172">
        <v>200000000</v>
      </c>
      <c r="D96" s="279" t="s">
        <v>7299</v>
      </c>
      <c r="E96" s="279" t="s">
        <v>5307</v>
      </c>
      <c r="F96" s="279" t="s">
        <v>7248</v>
      </c>
    </row>
    <row r="97" spans="1:6" ht="55.2">
      <c r="A97" s="291" t="s">
        <v>8804</v>
      </c>
      <c r="B97" s="171" t="s">
        <v>538</v>
      </c>
      <c r="C97" s="172">
        <v>100000000</v>
      </c>
      <c r="D97" s="279" t="s">
        <v>7300</v>
      </c>
      <c r="E97" s="279" t="s">
        <v>5307</v>
      </c>
      <c r="F97" s="279" t="s">
        <v>7052</v>
      </c>
    </row>
    <row r="98" spans="1:6" ht="82.8">
      <c r="A98" s="291" t="s">
        <v>3729</v>
      </c>
      <c r="B98" s="175" t="s">
        <v>539</v>
      </c>
      <c r="C98" s="172">
        <v>200000000</v>
      </c>
      <c r="D98" s="279" t="s">
        <v>7301</v>
      </c>
      <c r="E98" s="279" t="s">
        <v>5307</v>
      </c>
      <c r="F98" s="279" t="s">
        <v>7302</v>
      </c>
    </row>
    <row r="99" spans="1:6" ht="55.2">
      <c r="A99" s="291" t="s">
        <v>3730</v>
      </c>
      <c r="B99" s="171" t="s">
        <v>540</v>
      </c>
      <c r="C99" s="172">
        <v>100000000</v>
      </c>
      <c r="D99" s="279" t="s">
        <v>7303</v>
      </c>
      <c r="E99" s="279" t="s">
        <v>5307</v>
      </c>
      <c r="F99" s="279" t="s">
        <v>6831</v>
      </c>
    </row>
    <row r="100" spans="1:6" ht="55.2">
      <c r="A100" s="291" t="s">
        <v>3731</v>
      </c>
      <c r="B100" s="171" t="s">
        <v>541</v>
      </c>
      <c r="C100" s="172">
        <v>150000000</v>
      </c>
      <c r="D100" s="279" t="s">
        <v>7304</v>
      </c>
      <c r="E100" s="279" t="s">
        <v>5307</v>
      </c>
      <c r="F100" s="279" t="s">
        <v>6881</v>
      </c>
    </row>
    <row r="101" spans="1:6" ht="41.4">
      <c r="A101" s="291" t="s">
        <v>3753</v>
      </c>
      <c r="B101" s="171" t="s">
        <v>542</v>
      </c>
      <c r="C101" s="172">
        <v>200000000</v>
      </c>
      <c r="D101" s="279" t="s">
        <v>7305</v>
      </c>
      <c r="E101" s="279" t="s">
        <v>5307</v>
      </c>
      <c r="F101" s="279" t="s">
        <v>7244</v>
      </c>
    </row>
    <row r="102" spans="1:6" ht="41.4">
      <c r="A102" s="291" t="s">
        <v>3732</v>
      </c>
      <c r="B102" s="171" t="s">
        <v>543</v>
      </c>
      <c r="C102" s="172">
        <v>200000000</v>
      </c>
      <c r="D102" s="279" t="s">
        <v>7306</v>
      </c>
      <c r="E102" s="279" t="s">
        <v>5307</v>
      </c>
      <c r="F102" s="279" t="s">
        <v>7244</v>
      </c>
    </row>
    <row r="103" spans="1:6" ht="55.2">
      <c r="A103" s="291" t="s">
        <v>3745</v>
      </c>
      <c r="B103" s="175" t="s">
        <v>544</v>
      </c>
      <c r="C103" s="172">
        <v>50000000</v>
      </c>
      <c r="D103" s="279" t="s">
        <v>7307</v>
      </c>
      <c r="E103" s="279" t="s">
        <v>5307</v>
      </c>
      <c r="F103" s="279" t="s">
        <v>7052</v>
      </c>
    </row>
    <row r="104" spans="1:6" ht="55.2">
      <c r="A104" s="291" t="s">
        <v>3752</v>
      </c>
      <c r="B104" s="175" t="s">
        <v>545</v>
      </c>
      <c r="C104" s="172">
        <v>100000000</v>
      </c>
      <c r="D104" s="279" t="s">
        <v>7308</v>
      </c>
      <c r="E104" s="279" t="s">
        <v>5307</v>
      </c>
      <c r="F104" s="279" t="s">
        <v>6881</v>
      </c>
    </row>
    <row r="105" spans="1:6" ht="41.4">
      <c r="A105" s="291" t="s">
        <v>3733</v>
      </c>
      <c r="B105" s="171" t="s">
        <v>546</v>
      </c>
      <c r="C105" s="172">
        <v>200000000</v>
      </c>
      <c r="D105" s="279" t="s">
        <v>7309</v>
      </c>
      <c r="E105" s="279" t="s">
        <v>5307</v>
      </c>
      <c r="F105" s="279" t="s">
        <v>7193</v>
      </c>
    </row>
    <row r="106" spans="1:6" ht="41.4">
      <c r="A106" s="291" t="s">
        <v>3734</v>
      </c>
      <c r="B106" s="171" t="s">
        <v>547</v>
      </c>
      <c r="C106" s="172">
        <v>200000000</v>
      </c>
      <c r="D106" s="279" t="s">
        <v>7310</v>
      </c>
      <c r="E106" s="279" t="s">
        <v>5307</v>
      </c>
      <c r="F106" s="279" t="s">
        <v>7269</v>
      </c>
    </row>
    <row r="107" spans="1:6" ht="55.2">
      <c r="A107" s="291" t="s">
        <v>3806</v>
      </c>
      <c r="B107" s="175" t="s">
        <v>548</v>
      </c>
      <c r="C107" s="172">
        <v>90000000</v>
      </c>
      <c r="D107" s="279" t="s">
        <v>7311</v>
      </c>
      <c r="E107" s="279" t="s">
        <v>5307</v>
      </c>
      <c r="F107" s="279" t="s">
        <v>6881</v>
      </c>
    </row>
    <row r="108" spans="1:6" ht="55.2">
      <c r="A108" s="291" t="s">
        <v>3754</v>
      </c>
      <c r="B108" s="175" t="s">
        <v>549</v>
      </c>
      <c r="C108" s="172">
        <v>100000000</v>
      </c>
      <c r="D108" s="279" t="s">
        <v>7312</v>
      </c>
      <c r="E108" s="279" t="s">
        <v>5307</v>
      </c>
      <c r="F108" s="279" t="s">
        <v>7193</v>
      </c>
    </row>
    <row r="109" spans="1:6" ht="41.4">
      <c r="A109" s="291" t="s">
        <v>3807</v>
      </c>
      <c r="B109" s="171" t="s">
        <v>550</v>
      </c>
      <c r="C109" s="172">
        <v>200000000</v>
      </c>
      <c r="D109" s="279" t="s">
        <v>7313</v>
      </c>
      <c r="E109" s="279" t="s">
        <v>5307</v>
      </c>
      <c r="F109" s="279" t="s">
        <v>6881</v>
      </c>
    </row>
    <row r="110" spans="1:6" ht="55.2">
      <c r="A110" s="291" t="s">
        <v>3737</v>
      </c>
      <c r="B110" s="171" t="s">
        <v>551</v>
      </c>
      <c r="C110" s="172">
        <v>200000000</v>
      </c>
      <c r="D110" s="279" t="s">
        <v>7314</v>
      </c>
      <c r="E110" s="279" t="s">
        <v>5307</v>
      </c>
      <c r="F110" s="279" t="s">
        <v>7238</v>
      </c>
    </row>
    <row r="111" spans="1:6" ht="41.4">
      <c r="A111" s="291" t="s">
        <v>3755</v>
      </c>
      <c r="B111" s="171" t="s">
        <v>552</v>
      </c>
      <c r="C111" s="172">
        <v>200000000</v>
      </c>
      <c r="D111" s="279" t="s">
        <v>7315</v>
      </c>
      <c r="E111" s="279" t="s">
        <v>5307</v>
      </c>
      <c r="F111" s="279" t="s">
        <v>7238</v>
      </c>
    </row>
    <row r="112" spans="1:6" ht="55.2">
      <c r="A112" s="291" t="s">
        <v>3738</v>
      </c>
      <c r="B112" s="171" t="s">
        <v>553</v>
      </c>
      <c r="C112" s="172">
        <v>120000000</v>
      </c>
      <c r="D112" s="279" t="s">
        <v>7316</v>
      </c>
      <c r="E112" s="279" t="s">
        <v>5307</v>
      </c>
      <c r="F112" s="279" t="s">
        <v>6831</v>
      </c>
    </row>
    <row r="113" spans="1:6" ht="41.4">
      <c r="A113" s="291" t="s">
        <v>3756</v>
      </c>
      <c r="B113" s="171" t="s">
        <v>554</v>
      </c>
      <c r="C113" s="172">
        <v>100000000</v>
      </c>
      <c r="D113" s="279" t="s">
        <v>7317</v>
      </c>
      <c r="E113" s="279" t="s">
        <v>5307</v>
      </c>
      <c r="F113" s="279" t="s">
        <v>7193</v>
      </c>
    </row>
    <row r="114" spans="1:6" ht="41.4">
      <c r="A114" s="291" t="s">
        <v>3739</v>
      </c>
      <c r="B114" s="171" t="s">
        <v>555</v>
      </c>
      <c r="C114" s="172">
        <v>100000000</v>
      </c>
      <c r="D114" s="279" t="s">
        <v>7318</v>
      </c>
      <c r="E114" s="279" t="s">
        <v>5307</v>
      </c>
      <c r="F114" s="279" t="s">
        <v>7238</v>
      </c>
    </row>
    <row r="115" spans="1:6" ht="41.4">
      <c r="A115" s="291" t="s">
        <v>3808</v>
      </c>
      <c r="B115" s="171" t="s">
        <v>556</v>
      </c>
      <c r="C115" s="172">
        <v>150000000</v>
      </c>
      <c r="D115" s="279" t="s">
        <v>7319</v>
      </c>
      <c r="E115" s="279" t="s">
        <v>5307</v>
      </c>
      <c r="F115" s="279" t="s">
        <v>7293</v>
      </c>
    </row>
    <row r="116" spans="1:6" ht="55.2">
      <c r="A116" s="291" t="s">
        <v>3740</v>
      </c>
      <c r="B116" s="171" t="s">
        <v>557</v>
      </c>
      <c r="C116" s="172">
        <v>100000000</v>
      </c>
      <c r="D116" s="279" t="s">
        <v>7320</v>
      </c>
      <c r="E116" s="279" t="s">
        <v>5307</v>
      </c>
      <c r="F116" s="279" t="s">
        <v>7193</v>
      </c>
    </row>
    <row r="117" spans="1:6" ht="55.2">
      <c r="A117" s="291" t="s">
        <v>3757</v>
      </c>
      <c r="B117" s="175" t="s">
        <v>558</v>
      </c>
      <c r="C117" s="172">
        <v>120000000</v>
      </c>
      <c r="D117" s="279" t="s">
        <v>7321</v>
      </c>
      <c r="E117" s="279" t="s">
        <v>5307</v>
      </c>
      <c r="F117" s="279" t="s">
        <v>7251</v>
      </c>
    </row>
    <row r="118" spans="1:6" ht="55.2">
      <c r="A118" s="291" t="s">
        <v>3813</v>
      </c>
      <c r="B118" s="171" t="s">
        <v>559</v>
      </c>
      <c r="C118" s="172">
        <v>200000000</v>
      </c>
      <c r="D118" s="279" t="s">
        <v>7322</v>
      </c>
      <c r="E118" s="279" t="s">
        <v>5307</v>
      </c>
      <c r="F118" s="279" t="s">
        <v>7259</v>
      </c>
    </row>
    <row r="119" spans="1:6" ht="27.6">
      <c r="A119" s="291" t="s">
        <v>3758</v>
      </c>
      <c r="B119" s="171" t="s">
        <v>560</v>
      </c>
      <c r="C119" s="172">
        <v>100000000</v>
      </c>
      <c r="D119" s="279" t="s">
        <v>7323</v>
      </c>
      <c r="E119" s="279" t="s">
        <v>5307</v>
      </c>
      <c r="F119" s="279" t="s">
        <v>7238</v>
      </c>
    </row>
    <row r="120" spans="1:6">
      <c r="A120" s="170"/>
      <c r="B120" s="171"/>
      <c r="C120" s="172"/>
      <c r="D120" s="279"/>
      <c r="E120" s="279"/>
      <c r="F120" s="279"/>
    </row>
    <row r="121" spans="1:6" s="156" customFormat="1" ht="27.6">
      <c r="A121" s="290" t="s">
        <v>8811</v>
      </c>
      <c r="B121" s="174" t="s">
        <v>561</v>
      </c>
      <c r="C121" s="154">
        <f>SUM(C122:C127)</f>
        <v>8477621300</v>
      </c>
      <c r="D121" s="280"/>
      <c r="E121" s="280"/>
      <c r="F121" s="280"/>
    </row>
    <row r="122" spans="1:6" ht="27.6">
      <c r="A122" s="291" t="s">
        <v>3</v>
      </c>
      <c r="B122" s="171" t="s">
        <v>562</v>
      </c>
      <c r="C122" s="172">
        <v>3124621300</v>
      </c>
      <c r="D122" s="279" t="s">
        <v>7324</v>
      </c>
      <c r="E122" s="279" t="s">
        <v>7325</v>
      </c>
      <c r="F122" s="279" t="s">
        <v>5335</v>
      </c>
    </row>
    <row r="123" spans="1:6" ht="41.4">
      <c r="A123" s="291" t="s">
        <v>4</v>
      </c>
      <c r="B123" s="171" t="s">
        <v>563</v>
      </c>
      <c r="C123" s="172">
        <v>1901000000</v>
      </c>
      <c r="D123" s="279" t="s">
        <v>7326</v>
      </c>
      <c r="E123" s="279" t="s">
        <v>5307</v>
      </c>
      <c r="F123" s="279" t="s">
        <v>7280</v>
      </c>
    </row>
    <row r="124" spans="1:6" ht="27.6">
      <c r="A124" s="291" t="s">
        <v>5</v>
      </c>
      <c r="B124" s="171" t="s">
        <v>564</v>
      </c>
      <c r="C124" s="172">
        <v>1301000000</v>
      </c>
      <c r="D124" s="279" t="s">
        <v>7327</v>
      </c>
      <c r="E124" s="279" t="s">
        <v>5307</v>
      </c>
      <c r="F124" s="279" t="s">
        <v>7259</v>
      </c>
    </row>
    <row r="125" spans="1:6" ht="41.4">
      <c r="A125" s="291" t="s">
        <v>8800</v>
      </c>
      <c r="B125" s="171" t="s">
        <v>565</v>
      </c>
      <c r="C125" s="172">
        <v>1151000000</v>
      </c>
      <c r="D125" s="279" t="s">
        <v>7328</v>
      </c>
      <c r="E125" s="279" t="s">
        <v>5307</v>
      </c>
      <c r="F125" s="279" t="s">
        <v>7238</v>
      </c>
    </row>
    <row r="126" spans="1:6" ht="41.4">
      <c r="A126" s="291" t="s">
        <v>71</v>
      </c>
      <c r="B126" s="171" t="s">
        <v>566</v>
      </c>
      <c r="C126" s="172">
        <v>900000000</v>
      </c>
      <c r="D126" s="279" t="s">
        <v>7329</v>
      </c>
      <c r="E126" s="279" t="s">
        <v>5307</v>
      </c>
      <c r="F126" s="279" t="s">
        <v>7236</v>
      </c>
    </row>
    <row r="127" spans="1:6" ht="41.4">
      <c r="A127" s="291" t="s">
        <v>8801</v>
      </c>
      <c r="B127" s="171" t="s">
        <v>567</v>
      </c>
      <c r="C127" s="172">
        <v>100000000</v>
      </c>
      <c r="D127" s="279" t="s">
        <v>7330</v>
      </c>
      <c r="E127" s="279" t="s">
        <v>5307</v>
      </c>
      <c r="F127" s="279" t="s">
        <v>6881</v>
      </c>
    </row>
    <row r="128" spans="1:6">
      <c r="A128" s="170"/>
      <c r="B128" s="171"/>
      <c r="C128" s="172"/>
      <c r="D128" s="279"/>
      <c r="E128" s="279"/>
      <c r="F128" s="279"/>
    </row>
    <row r="129" spans="1:6" s="156" customFormat="1" ht="27.6">
      <c r="A129" s="290" t="s">
        <v>8798</v>
      </c>
      <c r="B129" s="174" t="s">
        <v>568</v>
      </c>
      <c r="C129" s="154">
        <f>SUM(C130)</f>
        <v>25000000</v>
      </c>
      <c r="D129" s="280"/>
      <c r="E129" s="280"/>
      <c r="F129" s="280"/>
    </row>
    <row r="130" spans="1:6" ht="55.2">
      <c r="A130" s="291" t="s">
        <v>3</v>
      </c>
      <c r="B130" s="171" t="s">
        <v>569</v>
      </c>
      <c r="C130" s="172">
        <v>25000000</v>
      </c>
      <c r="D130" s="279" t="s">
        <v>7331</v>
      </c>
      <c r="E130" s="279" t="s">
        <v>7332</v>
      </c>
      <c r="F130" s="279" t="s">
        <v>5335</v>
      </c>
    </row>
    <row r="131" spans="1:6">
      <c r="A131" s="170"/>
      <c r="B131" s="171"/>
      <c r="C131" s="172"/>
      <c r="D131" s="279"/>
      <c r="E131" s="279"/>
      <c r="F131" s="279"/>
    </row>
    <row r="132" spans="1:6" s="156" customFormat="1" ht="27.6">
      <c r="A132" s="290" t="s">
        <v>8812</v>
      </c>
      <c r="B132" s="174" t="s">
        <v>570</v>
      </c>
      <c r="C132" s="154">
        <f>SUM(C133:C134)</f>
        <v>140000000</v>
      </c>
      <c r="D132" s="280"/>
      <c r="E132" s="280"/>
      <c r="F132" s="280"/>
    </row>
    <row r="133" spans="1:6" ht="41.4">
      <c r="A133" s="291" t="s">
        <v>3</v>
      </c>
      <c r="B133" s="171" t="s">
        <v>571</v>
      </c>
      <c r="C133" s="172">
        <v>90000000</v>
      </c>
      <c r="D133" s="279" t="s">
        <v>7333</v>
      </c>
      <c r="E133" s="279" t="s">
        <v>7334</v>
      </c>
      <c r="F133" s="279" t="s">
        <v>5335</v>
      </c>
    </row>
    <row r="134" spans="1:6" ht="27.6">
      <c r="A134" s="291" t="s">
        <v>4</v>
      </c>
      <c r="B134" s="171" t="s">
        <v>572</v>
      </c>
      <c r="C134" s="172">
        <v>50000000</v>
      </c>
      <c r="D134" s="279" t="s">
        <v>7335</v>
      </c>
      <c r="E134" s="279" t="s">
        <v>7336</v>
      </c>
      <c r="F134" s="279" t="s">
        <v>5335</v>
      </c>
    </row>
    <row r="135" spans="1:6">
      <c r="A135" s="170"/>
      <c r="B135" s="171"/>
      <c r="C135" s="172"/>
      <c r="D135" s="279"/>
      <c r="E135" s="279"/>
      <c r="F135" s="279"/>
    </row>
    <row r="136" spans="1:6" s="156" customFormat="1" ht="41.4">
      <c r="A136" s="290" t="s">
        <v>8817</v>
      </c>
      <c r="B136" s="176" t="s">
        <v>573</v>
      </c>
      <c r="C136" s="154">
        <f>SUM(C137:C168)</f>
        <v>11090963675</v>
      </c>
      <c r="D136" s="280"/>
      <c r="E136" s="280"/>
      <c r="F136" s="280"/>
    </row>
    <row r="137" spans="1:6" ht="55.2">
      <c r="A137" s="291" t="s">
        <v>3</v>
      </c>
      <c r="B137" s="171" t="s">
        <v>574</v>
      </c>
      <c r="C137" s="172">
        <v>685963675</v>
      </c>
      <c r="D137" s="279" t="s">
        <v>7337</v>
      </c>
      <c r="E137" s="279" t="s">
        <v>7338</v>
      </c>
      <c r="F137" s="279" t="s">
        <v>5329</v>
      </c>
    </row>
    <row r="138" spans="1:6" ht="69">
      <c r="A138" s="291" t="s">
        <v>4</v>
      </c>
      <c r="B138" s="171" t="s">
        <v>575</v>
      </c>
      <c r="C138" s="172">
        <v>205000000</v>
      </c>
      <c r="D138" s="279" t="s">
        <v>7339</v>
      </c>
      <c r="E138" s="279" t="s">
        <v>7340</v>
      </c>
      <c r="F138" s="279" t="s">
        <v>5329</v>
      </c>
    </row>
    <row r="139" spans="1:6" ht="27.6">
      <c r="A139" s="291" t="s">
        <v>5</v>
      </c>
      <c r="B139" s="171" t="s">
        <v>576</v>
      </c>
      <c r="C139" s="172">
        <v>2500000000</v>
      </c>
      <c r="D139" s="279" t="s">
        <v>7341</v>
      </c>
      <c r="E139" s="279" t="s">
        <v>7342</v>
      </c>
      <c r="F139" s="279" t="s">
        <v>5329</v>
      </c>
    </row>
    <row r="140" spans="1:6" ht="55.2">
      <c r="A140" s="291" t="s">
        <v>8800</v>
      </c>
      <c r="B140" s="171" t="s">
        <v>577</v>
      </c>
      <c r="C140" s="172">
        <v>141424100</v>
      </c>
      <c r="D140" s="279" t="s">
        <v>7343</v>
      </c>
      <c r="E140" s="279" t="s">
        <v>7344</v>
      </c>
      <c r="F140" s="279" t="s">
        <v>7345</v>
      </c>
    </row>
    <row r="141" spans="1:6" ht="55.2">
      <c r="A141" s="291" t="s">
        <v>71</v>
      </c>
      <c r="B141" s="171" t="s">
        <v>578</v>
      </c>
      <c r="C141" s="172">
        <v>200000000</v>
      </c>
      <c r="D141" s="279" t="s">
        <v>7346</v>
      </c>
      <c r="E141" s="279" t="s">
        <v>7347</v>
      </c>
      <c r="F141" s="279" t="s">
        <v>7348</v>
      </c>
    </row>
    <row r="142" spans="1:6" ht="55.2">
      <c r="A142" s="291" t="s">
        <v>8801</v>
      </c>
      <c r="B142" s="171" t="s">
        <v>579</v>
      </c>
      <c r="C142" s="172">
        <v>200000000</v>
      </c>
      <c r="D142" s="279" t="s">
        <v>7349</v>
      </c>
      <c r="E142" s="279" t="s">
        <v>7350</v>
      </c>
      <c r="F142" s="279" t="s">
        <v>7351</v>
      </c>
    </row>
    <row r="143" spans="1:6" ht="55.2">
      <c r="A143" s="291" t="s">
        <v>8802</v>
      </c>
      <c r="B143" s="171" t="s">
        <v>580</v>
      </c>
      <c r="C143" s="172">
        <v>58575900</v>
      </c>
      <c r="D143" s="279" t="s">
        <v>7352</v>
      </c>
      <c r="E143" s="279" t="s">
        <v>7353</v>
      </c>
      <c r="F143" s="279" t="s">
        <v>7354</v>
      </c>
    </row>
    <row r="144" spans="1:6" ht="41.4">
      <c r="A144" s="291" t="s">
        <v>8803</v>
      </c>
      <c r="B144" s="171" t="s">
        <v>581</v>
      </c>
      <c r="C144" s="172">
        <v>100000000</v>
      </c>
      <c r="D144" s="279" t="s">
        <v>7355</v>
      </c>
      <c r="E144" s="279" t="s">
        <v>7356</v>
      </c>
      <c r="F144" s="279" t="s">
        <v>7357</v>
      </c>
    </row>
    <row r="145" spans="1:6" ht="41.4">
      <c r="A145" s="291" t="s">
        <v>8804</v>
      </c>
      <c r="B145" s="171" t="s">
        <v>582</v>
      </c>
      <c r="C145" s="172">
        <v>200000000</v>
      </c>
      <c r="D145" s="279" t="s">
        <v>7358</v>
      </c>
      <c r="E145" s="279" t="s">
        <v>7359</v>
      </c>
      <c r="F145" s="279" t="s">
        <v>7360</v>
      </c>
    </row>
    <row r="146" spans="1:6" ht="55.2">
      <c r="A146" s="291" t="s">
        <v>3729</v>
      </c>
      <c r="B146" s="171" t="s">
        <v>583</v>
      </c>
      <c r="C146" s="172">
        <v>200000000</v>
      </c>
      <c r="D146" s="279" t="s">
        <v>7361</v>
      </c>
      <c r="E146" s="279" t="s">
        <v>7362</v>
      </c>
      <c r="F146" s="279" t="s">
        <v>7363</v>
      </c>
    </row>
    <row r="147" spans="1:6" ht="55.2">
      <c r="A147" s="291" t="s">
        <v>3730</v>
      </c>
      <c r="B147" s="171" t="s">
        <v>584</v>
      </c>
      <c r="C147" s="172">
        <v>200000000</v>
      </c>
      <c r="D147" s="279" t="s">
        <v>7364</v>
      </c>
      <c r="E147" s="279" t="s">
        <v>7365</v>
      </c>
      <c r="F147" s="279" t="s">
        <v>7366</v>
      </c>
    </row>
    <row r="148" spans="1:6" ht="41.4">
      <c r="A148" s="291" t="s">
        <v>3731</v>
      </c>
      <c r="B148" s="171" t="s">
        <v>585</v>
      </c>
      <c r="C148" s="172">
        <v>100000000</v>
      </c>
      <c r="D148" s="279" t="s">
        <v>7367</v>
      </c>
      <c r="E148" s="279" t="s">
        <v>7368</v>
      </c>
      <c r="F148" s="279" t="s">
        <v>7369</v>
      </c>
    </row>
    <row r="149" spans="1:6" ht="41.4">
      <c r="A149" s="291" t="s">
        <v>3753</v>
      </c>
      <c r="B149" s="171" t="s">
        <v>586</v>
      </c>
      <c r="C149" s="172">
        <v>100000000</v>
      </c>
      <c r="D149" s="279" t="s">
        <v>7370</v>
      </c>
      <c r="E149" s="279" t="s">
        <v>7368</v>
      </c>
      <c r="F149" s="279" t="s">
        <v>7371</v>
      </c>
    </row>
    <row r="150" spans="1:6" ht="55.2">
      <c r="A150" s="291" t="s">
        <v>3732</v>
      </c>
      <c r="B150" s="171" t="s">
        <v>587</v>
      </c>
      <c r="C150" s="172">
        <v>242000000</v>
      </c>
      <c r="D150" s="279" t="s">
        <v>7372</v>
      </c>
      <c r="E150" s="279" t="s">
        <v>7365</v>
      </c>
      <c r="F150" s="279" t="s">
        <v>7373</v>
      </c>
    </row>
    <row r="151" spans="1:6" ht="55.2">
      <c r="A151" s="291" t="s">
        <v>3745</v>
      </c>
      <c r="B151" s="171" t="s">
        <v>588</v>
      </c>
      <c r="C151" s="172">
        <v>302500000</v>
      </c>
      <c r="D151" s="279" t="s">
        <v>7374</v>
      </c>
      <c r="E151" s="279" t="s">
        <v>7365</v>
      </c>
      <c r="F151" s="279" t="s">
        <v>7375</v>
      </c>
    </row>
    <row r="152" spans="1:6" ht="55.2">
      <c r="A152" s="291" t="s">
        <v>3752</v>
      </c>
      <c r="B152" s="171" t="s">
        <v>589</v>
      </c>
      <c r="C152" s="172">
        <v>104500000</v>
      </c>
      <c r="D152" s="279" t="s">
        <v>7376</v>
      </c>
      <c r="E152" s="279" t="s">
        <v>7365</v>
      </c>
      <c r="F152" s="279" t="s">
        <v>7377</v>
      </c>
    </row>
    <row r="153" spans="1:6" ht="55.2">
      <c r="A153" s="291" t="s">
        <v>3733</v>
      </c>
      <c r="B153" s="171" t="s">
        <v>590</v>
      </c>
      <c r="C153" s="172">
        <v>115500000</v>
      </c>
      <c r="D153" s="279" t="s">
        <v>7378</v>
      </c>
      <c r="E153" s="279" t="s">
        <v>7365</v>
      </c>
      <c r="F153" s="279" t="s">
        <v>7379</v>
      </c>
    </row>
    <row r="154" spans="1:6" ht="55.2">
      <c r="A154" s="291" t="s">
        <v>3734</v>
      </c>
      <c r="B154" s="171" t="s">
        <v>591</v>
      </c>
      <c r="C154" s="172">
        <v>291500000</v>
      </c>
      <c r="D154" s="279" t="s">
        <v>7380</v>
      </c>
      <c r="E154" s="279" t="s">
        <v>7365</v>
      </c>
      <c r="F154" s="279" t="s">
        <v>7381</v>
      </c>
    </row>
    <row r="155" spans="1:6" ht="55.2">
      <c r="A155" s="291" t="s">
        <v>3806</v>
      </c>
      <c r="B155" s="171" t="s">
        <v>592</v>
      </c>
      <c r="C155" s="172">
        <v>610500000</v>
      </c>
      <c r="D155" s="279" t="s">
        <v>7382</v>
      </c>
      <c r="E155" s="279" t="s">
        <v>7383</v>
      </c>
      <c r="F155" s="279" t="s">
        <v>7384</v>
      </c>
    </row>
    <row r="156" spans="1:6" ht="55.2">
      <c r="A156" s="291" t="s">
        <v>3754</v>
      </c>
      <c r="B156" s="171" t="s">
        <v>593</v>
      </c>
      <c r="C156" s="172">
        <v>319000000</v>
      </c>
      <c r="D156" s="279" t="s">
        <v>7385</v>
      </c>
      <c r="E156" s="279" t="s">
        <v>7365</v>
      </c>
      <c r="F156" s="279" t="s">
        <v>7381</v>
      </c>
    </row>
    <row r="157" spans="1:6" ht="55.2">
      <c r="A157" s="291" t="s">
        <v>3807</v>
      </c>
      <c r="B157" s="171" t="s">
        <v>594</v>
      </c>
      <c r="C157" s="172">
        <v>429000000</v>
      </c>
      <c r="D157" s="279" t="s">
        <v>7386</v>
      </c>
      <c r="E157" s="279" t="s">
        <v>7387</v>
      </c>
      <c r="F157" s="279" t="s">
        <v>7388</v>
      </c>
    </row>
    <row r="158" spans="1:6" ht="55.2">
      <c r="A158" s="291" t="s">
        <v>3737</v>
      </c>
      <c r="B158" s="171" t="s">
        <v>595</v>
      </c>
      <c r="C158" s="172">
        <v>451000000</v>
      </c>
      <c r="D158" s="279" t="s">
        <v>7389</v>
      </c>
      <c r="E158" s="279" t="s">
        <v>7387</v>
      </c>
      <c r="F158" s="279" t="s">
        <v>7390</v>
      </c>
    </row>
    <row r="159" spans="1:6" ht="55.2">
      <c r="A159" s="291" t="s">
        <v>3755</v>
      </c>
      <c r="B159" s="171" t="s">
        <v>596</v>
      </c>
      <c r="C159" s="172">
        <v>137500000</v>
      </c>
      <c r="D159" s="279" t="s">
        <v>7391</v>
      </c>
      <c r="E159" s="279" t="s">
        <v>7365</v>
      </c>
      <c r="F159" s="279" t="s">
        <v>7392</v>
      </c>
    </row>
    <row r="160" spans="1:6" ht="55.2">
      <c r="A160" s="291" t="s">
        <v>3738</v>
      </c>
      <c r="B160" s="171" t="s">
        <v>597</v>
      </c>
      <c r="C160" s="172">
        <v>143000000</v>
      </c>
      <c r="D160" s="279" t="s">
        <v>7393</v>
      </c>
      <c r="E160" s="279" t="s">
        <v>7365</v>
      </c>
      <c r="F160" s="279" t="s">
        <v>7375</v>
      </c>
    </row>
    <row r="161" spans="1:6" ht="55.2">
      <c r="A161" s="291" t="s">
        <v>3756</v>
      </c>
      <c r="B161" s="171" t="s">
        <v>598</v>
      </c>
      <c r="C161" s="172">
        <v>412500000</v>
      </c>
      <c r="D161" s="279" t="s">
        <v>7394</v>
      </c>
      <c r="E161" s="279" t="s">
        <v>7387</v>
      </c>
      <c r="F161" s="279" t="s">
        <v>7395</v>
      </c>
    </row>
    <row r="162" spans="1:6" ht="55.2">
      <c r="A162" s="291" t="s">
        <v>3739</v>
      </c>
      <c r="B162" s="171" t="s">
        <v>599</v>
      </c>
      <c r="C162" s="172">
        <v>566000000</v>
      </c>
      <c r="D162" s="279" t="s">
        <v>7396</v>
      </c>
      <c r="E162" s="279" t="s">
        <v>7383</v>
      </c>
      <c r="F162" s="279" t="s">
        <v>7397</v>
      </c>
    </row>
    <row r="163" spans="1:6" ht="55.2">
      <c r="A163" s="291" t="s">
        <v>3808</v>
      </c>
      <c r="B163" s="171" t="s">
        <v>600</v>
      </c>
      <c r="C163" s="172">
        <v>698500000</v>
      </c>
      <c r="D163" s="279" t="s">
        <v>7398</v>
      </c>
      <c r="E163" s="279" t="s">
        <v>7399</v>
      </c>
      <c r="F163" s="279" t="s">
        <v>7400</v>
      </c>
    </row>
    <row r="164" spans="1:6" ht="55.2">
      <c r="A164" s="291" t="s">
        <v>3740</v>
      </c>
      <c r="B164" s="171" t="s">
        <v>601</v>
      </c>
      <c r="C164" s="172">
        <v>440000000</v>
      </c>
      <c r="D164" s="279" t="s">
        <v>7401</v>
      </c>
      <c r="E164" s="279" t="s">
        <v>7402</v>
      </c>
      <c r="F164" s="279" t="s">
        <v>7403</v>
      </c>
    </row>
    <row r="165" spans="1:6" ht="55.2">
      <c r="A165" s="291" t="s">
        <v>3757</v>
      </c>
      <c r="B165" s="171" t="s">
        <v>602</v>
      </c>
      <c r="C165" s="172">
        <v>385000000</v>
      </c>
      <c r="D165" s="279" t="s">
        <v>7404</v>
      </c>
      <c r="E165" s="279" t="s">
        <v>7365</v>
      </c>
      <c r="F165" s="279" t="s">
        <v>7405</v>
      </c>
    </row>
    <row r="166" spans="1:6" ht="55.2">
      <c r="A166" s="291" t="s">
        <v>3813</v>
      </c>
      <c r="B166" s="171" t="s">
        <v>603</v>
      </c>
      <c r="C166" s="172">
        <v>352000000</v>
      </c>
      <c r="D166" s="279" t="s">
        <v>7406</v>
      </c>
      <c r="E166" s="279" t="s">
        <v>7387</v>
      </c>
      <c r="F166" s="279" t="s">
        <v>7407</v>
      </c>
    </row>
    <row r="167" spans="1:6" ht="41.4">
      <c r="A167" s="291" t="s">
        <v>3758</v>
      </c>
      <c r="B167" s="171" t="s">
        <v>604</v>
      </c>
      <c r="C167" s="172">
        <v>100000000</v>
      </c>
      <c r="D167" s="279" t="s">
        <v>7408</v>
      </c>
      <c r="E167" s="279" t="s">
        <v>7359</v>
      </c>
      <c r="F167" s="279" t="s">
        <v>7409</v>
      </c>
    </row>
    <row r="168" spans="1:6" ht="41.4">
      <c r="A168" s="291" t="s">
        <v>3759</v>
      </c>
      <c r="B168" s="171" t="s">
        <v>605</v>
      </c>
      <c r="C168" s="172">
        <v>100000000</v>
      </c>
      <c r="D168" s="279" t="s">
        <v>7410</v>
      </c>
      <c r="E168" s="279" t="s">
        <v>7359</v>
      </c>
      <c r="F168" s="279" t="s">
        <v>7390</v>
      </c>
    </row>
    <row r="169" spans="1:6">
      <c r="A169" s="170"/>
      <c r="B169" s="171"/>
      <c r="C169" s="172"/>
      <c r="D169" s="279"/>
      <c r="E169" s="279"/>
      <c r="F169" s="279"/>
    </row>
    <row r="170" spans="1:6" s="156" customFormat="1" ht="27.6">
      <c r="A170" s="290" t="s">
        <v>8818</v>
      </c>
      <c r="B170" s="174" t="s">
        <v>606</v>
      </c>
      <c r="C170" s="154">
        <f>SUM(C171:C174)</f>
        <v>424500000</v>
      </c>
      <c r="D170" s="280"/>
      <c r="E170" s="280"/>
      <c r="F170" s="280"/>
    </row>
    <row r="171" spans="1:6" ht="41.4">
      <c r="A171" s="291" t="s">
        <v>3</v>
      </c>
      <c r="B171" s="171" t="s">
        <v>607</v>
      </c>
      <c r="C171" s="172">
        <v>50000000</v>
      </c>
      <c r="D171" s="279" t="s">
        <v>7411</v>
      </c>
      <c r="E171" s="279" t="s">
        <v>7412</v>
      </c>
      <c r="F171" s="279" t="s">
        <v>7413</v>
      </c>
    </row>
    <row r="172" spans="1:6" ht="41.4">
      <c r="A172" s="291" t="s">
        <v>4</v>
      </c>
      <c r="B172" s="171" t="s">
        <v>608</v>
      </c>
      <c r="C172" s="172">
        <v>90000000</v>
      </c>
      <c r="D172" s="279" t="s">
        <v>7411</v>
      </c>
      <c r="E172" s="279" t="s">
        <v>7414</v>
      </c>
      <c r="F172" s="279" t="s">
        <v>7415</v>
      </c>
    </row>
    <row r="173" spans="1:6" ht="41.4">
      <c r="A173" s="291" t="s">
        <v>5</v>
      </c>
      <c r="B173" s="171" t="s">
        <v>609</v>
      </c>
      <c r="C173" s="172">
        <v>224500000</v>
      </c>
      <c r="D173" s="279" t="s">
        <v>7411</v>
      </c>
      <c r="E173" s="279" t="s">
        <v>7416</v>
      </c>
      <c r="F173" s="279" t="s">
        <v>7417</v>
      </c>
    </row>
    <row r="174" spans="1:6" ht="41.4">
      <c r="A174" s="291" t="s">
        <v>8800</v>
      </c>
      <c r="B174" s="171" t="s">
        <v>610</v>
      </c>
      <c r="C174" s="172">
        <v>60000000</v>
      </c>
      <c r="D174" s="279" t="s">
        <v>7411</v>
      </c>
      <c r="E174" s="279" t="s">
        <v>7418</v>
      </c>
      <c r="F174" s="279" t="s">
        <v>5335</v>
      </c>
    </row>
    <row r="175" spans="1:6">
      <c r="A175" s="170"/>
      <c r="B175" s="171"/>
      <c r="C175" s="172"/>
      <c r="D175" s="279"/>
      <c r="E175" s="279"/>
      <c r="F175" s="279"/>
    </row>
    <row r="176" spans="1:6" s="156" customFormat="1" ht="27.6">
      <c r="A176" s="290" t="s">
        <v>8819</v>
      </c>
      <c r="B176" s="174" t="s">
        <v>611</v>
      </c>
      <c r="C176" s="154">
        <f>SUM(C177:C183)</f>
        <v>2699000000</v>
      </c>
      <c r="D176" s="280"/>
      <c r="E176" s="280"/>
      <c r="F176" s="280"/>
    </row>
    <row r="177" spans="1:6" ht="41.4">
      <c r="A177" s="291" t="s">
        <v>3</v>
      </c>
      <c r="B177" s="171" t="s">
        <v>612</v>
      </c>
      <c r="C177" s="172">
        <v>20000000</v>
      </c>
      <c r="D177" s="279" t="s">
        <v>7419</v>
      </c>
      <c r="E177" s="279" t="s">
        <v>7420</v>
      </c>
      <c r="F177" s="279" t="s">
        <v>7421</v>
      </c>
    </row>
    <row r="178" spans="1:6" ht="27.6">
      <c r="A178" s="291" t="s">
        <v>4</v>
      </c>
      <c r="B178" s="171" t="s">
        <v>613</v>
      </c>
      <c r="C178" s="172">
        <v>450000000</v>
      </c>
      <c r="D178" s="279" t="s">
        <v>7422</v>
      </c>
      <c r="E178" s="279" t="s">
        <v>7423</v>
      </c>
      <c r="F178" s="279" t="s">
        <v>7424</v>
      </c>
    </row>
    <row r="179" spans="1:6" ht="27.6">
      <c r="A179" s="291" t="s">
        <v>5</v>
      </c>
      <c r="B179" s="171" t="s">
        <v>614</v>
      </c>
      <c r="C179" s="172">
        <v>450000000</v>
      </c>
      <c r="D179" s="279" t="s">
        <v>7425</v>
      </c>
      <c r="E179" s="279" t="s">
        <v>7426</v>
      </c>
      <c r="F179" s="279" t="s">
        <v>7427</v>
      </c>
    </row>
    <row r="180" spans="1:6" ht="41.4">
      <c r="A180" s="291" t="s">
        <v>8800</v>
      </c>
      <c r="B180" s="171" t="s">
        <v>615</v>
      </c>
      <c r="C180" s="172">
        <v>450000000</v>
      </c>
      <c r="D180" s="279" t="s">
        <v>7428</v>
      </c>
      <c r="E180" s="279" t="s">
        <v>7429</v>
      </c>
      <c r="F180" s="279" t="s">
        <v>7430</v>
      </c>
    </row>
    <row r="181" spans="1:6" ht="27.6">
      <c r="A181" s="291" t="s">
        <v>71</v>
      </c>
      <c r="B181" s="171" t="s">
        <v>616</v>
      </c>
      <c r="C181" s="172">
        <v>430000000</v>
      </c>
      <c r="D181" s="279" t="s">
        <v>7431</v>
      </c>
      <c r="E181" s="279" t="s">
        <v>7432</v>
      </c>
      <c r="F181" s="279" t="s">
        <v>7433</v>
      </c>
    </row>
    <row r="182" spans="1:6" ht="27.6">
      <c r="A182" s="291" t="s">
        <v>8801</v>
      </c>
      <c r="B182" s="171" t="s">
        <v>617</v>
      </c>
      <c r="C182" s="172">
        <v>450000000</v>
      </c>
      <c r="D182" s="279" t="s">
        <v>7434</v>
      </c>
      <c r="E182" s="279" t="s">
        <v>7435</v>
      </c>
      <c r="F182" s="279" t="s">
        <v>7436</v>
      </c>
    </row>
    <row r="183" spans="1:6" ht="41.4">
      <c r="A183" s="291" t="s">
        <v>8802</v>
      </c>
      <c r="B183" s="171" t="s">
        <v>618</v>
      </c>
      <c r="C183" s="172">
        <v>449000000</v>
      </c>
      <c r="D183" s="279" t="s">
        <v>7437</v>
      </c>
      <c r="E183" s="279" t="s">
        <v>7438</v>
      </c>
      <c r="F183" s="279" t="s">
        <v>5329</v>
      </c>
    </row>
    <row r="184" spans="1:6">
      <c r="A184" s="170"/>
      <c r="B184" s="171"/>
      <c r="C184" s="172"/>
      <c r="D184" s="279"/>
      <c r="E184" s="279"/>
      <c r="F184" s="279"/>
    </row>
    <row r="185" spans="1:6" s="156" customFormat="1" ht="27.6">
      <c r="A185" s="290" t="s">
        <v>8820</v>
      </c>
      <c r="B185" s="174" t="s">
        <v>619</v>
      </c>
      <c r="C185" s="154">
        <f>SUM(C186:C238)</f>
        <v>12588560000</v>
      </c>
      <c r="D185" s="280"/>
      <c r="E185" s="280"/>
      <c r="F185" s="280"/>
    </row>
    <row r="186" spans="1:6" ht="41.4">
      <c r="A186" s="291" t="s">
        <v>3</v>
      </c>
      <c r="B186" s="175" t="s">
        <v>620</v>
      </c>
      <c r="C186" s="172">
        <v>45500000</v>
      </c>
      <c r="D186" s="279" t="s">
        <v>7439</v>
      </c>
      <c r="E186" s="279" t="s">
        <v>7440</v>
      </c>
      <c r="F186" s="279" t="s">
        <v>5329</v>
      </c>
    </row>
    <row r="187" spans="1:6" ht="41.4">
      <c r="A187" s="291" t="s">
        <v>4</v>
      </c>
      <c r="B187" s="171" t="s">
        <v>621</v>
      </c>
      <c r="C187" s="172">
        <v>170000000</v>
      </c>
      <c r="D187" s="279" t="s">
        <v>7441</v>
      </c>
      <c r="E187" s="279" t="s">
        <v>5307</v>
      </c>
      <c r="F187" s="279" t="s">
        <v>7442</v>
      </c>
    </row>
    <row r="188" spans="1:6" ht="55.2">
      <c r="A188" s="291" t="s">
        <v>5</v>
      </c>
      <c r="B188" s="175" t="s">
        <v>622</v>
      </c>
      <c r="C188" s="172">
        <v>150000000</v>
      </c>
      <c r="D188" s="279" t="s">
        <v>7443</v>
      </c>
      <c r="E188" s="279" t="s">
        <v>5307</v>
      </c>
      <c r="F188" s="279" t="s">
        <v>7444</v>
      </c>
    </row>
    <row r="189" spans="1:6" ht="55.2">
      <c r="A189" s="291" t="s">
        <v>8800</v>
      </c>
      <c r="B189" s="171" t="s">
        <v>623</v>
      </c>
      <c r="C189" s="172">
        <v>110000000</v>
      </c>
      <c r="D189" s="279" t="s">
        <v>7445</v>
      </c>
      <c r="E189" s="279" t="s">
        <v>5307</v>
      </c>
      <c r="F189" s="279" t="s">
        <v>7446</v>
      </c>
    </row>
    <row r="190" spans="1:6" ht="55.2">
      <c r="A190" s="291" t="s">
        <v>71</v>
      </c>
      <c r="B190" s="171" t="s">
        <v>624</v>
      </c>
      <c r="C190" s="172">
        <v>50000000</v>
      </c>
      <c r="D190" s="279" t="s">
        <v>7447</v>
      </c>
      <c r="E190" s="279" t="s">
        <v>5307</v>
      </c>
      <c r="F190" s="279" t="s">
        <v>7448</v>
      </c>
    </row>
    <row r="191" spans="1:6" ht="55.2">
      <c r="A191" s="291" t="s">
        <v>8801</v>
      </c>
      <c r="B191" s="175" t="s">
        <v>625</v>
      </c>
      <c r="C191" s="172">
        <v>200000000</v>
      </c>
      <c r="D191" s="279" t="s">
        <v>7449</v>
      </c>
      <c r="E191" s="279" t="s">
        <v>5307</v>
      </c>
      <c r="F191" s="279" t="s">
        <v>7450</v>
      </c>
    </row>
    <row r="192" spans="1:6" ht="55.2">
      <c r="A192" s="291" t="s">
        <v>8802</v>
      </c>
      <c r="B192" s="175" t="s">
        <v>626</v>
      </c>
      <c r="C192" s="172">
        <v>200000000</v>
      </c>
      <c r="D192" s="279" t="s">
        <v>7451</v>
      </c>
      <c r="E192" s="279" t="s">
        <v>5307</v>
      </c>
      <c r="F192" s="279" t="s">
        <v>7452</v>
      </c>
    </row>
    <row r="193" spans="1:6" ht="41.4">
      <c r="A193" s="291" t="s">
        <v>8803</v>
      </c>
      <c r="B193" s="171" t="s">
        <v>627</v>
      </c>
      <c r="C193" s="172">
        <v>100000000</v>
      </c>
      <c r="D193" s="279" t="s">
        <v>7453</v>
      </c>
      <c r="E193" s="279" t="s">
        <v>5307</v>
      </c>
      <c r="F193" s="279" t="s">
        <v>7454</v>
      </c>
    </row>
    <row r="194" spans="1:6" ht="55.2">
      <c r="A194" s="291" t="s">
        <v>8804</v>
      </c>
      <c r="B194" s="175" t="s">
        <v>628</v>
      </c>
      <c r="C194" s="172">
        <v>100000000</v>
      </c>
      <c r="D194" s="279" t="s">
        <v>7455</v>
      </c>
      <c r="E194" s="279" t="s">
        <v>5307</v>
      </c>
      <c r="F194" s="279" t="s">
        <v>7456</v>
      </c>
    </row>
    <row r="195" spans="1:6" ht="69">
      <c r="A195" s="291" t="s">
        <v>3729</v>
      </c>
      <c r="B195" s="175" t="s">
        <v>629</v>
      </c>
      <c r="C195" s="172">
        <v>395000000</v>
      </c>
      <c r="D195" s="279" t="s">
        <v>7457</v>
      </c>
      <c r="E195" s="279" t="s">
        <v>5307</v>
      </c>
      <c r="F195" s="279" t="s">
        <v>7458</v>
      </c>
    </row>
    <row r="196" spans="1:6" ht="55.2">
      <c r="A196" s="291" t="s">
        <v>3730</v>
      </c>
      <c r="B196" s="175" t="s">
        <v>630</v>
      </c>
      <c r="C196" s="172">
        <v>405000000</v>
      </c>
      <c r="D196" s="279" t="s">
        <v>7459</v>
      </c>
      <c r="E196" s="279" t="s">
        <v>5307</v>
      </c>
      <c r="F196" s="279" t="s">
        <v>7460</v>
      </c>
    </row>
    <row r="197" spans="1:6" ht="69">
      <c r="A197" s="291" t="s">
        <v>3731</v>
      </c>
      <c r="B197" s="175" t="s">
        <v>631</v>
      </c>
      <c r="C197" s="172">
        <v>400000000</v>
      </c>
      <c r="D197" s="279" t="s">
        <v>7461</v>
      </c>
      <c r="E197" s="279" t="s">
        <v>5307</v>
      </c>
      <c r="F197" s="279" t="s">
        <v>7462</v>
      </c>
    </row>
    <row r="198" spans="1:6" ht="69">
      <c r="A198" s="291" t="s">
        <v>3753</v>
      </c>
      <c r="B198" s="175" t="s">
        <v>632</v>
      </c>
      <c r="C198" s="172">
        <v>395000000</v>
      </c>
      <c r="D198" s="279" t="s">
        <v>7463</v>
      </c>
      <c r="E198" s="279" t="s">
        <v>5307</v>
      </c>
      <c r="F198" s="279" t="s">
        <v>7464</v>
      </c>
    </row>
    <row r="199" spans="1:6" ht="55.2">
      <c r="A199" s="291" t="s">
        <v>3732</v>
      </c>
      <c r="B199" s="175" t="s">
        <v>633</v>
      </c>
      <c r="C199" s="172">
        <v>405000000</v>
      </c>
      <c r="D199" s="279" t="s">
        <v>7465</v>
      </c>
      <c r="E199" s="279" t="s">
        <v>5307</v>
      </c>
      <c r="F199" s="279" t="s">
        <v>7466</v>
      </c>
    </row>
    <row r="200" spans="1:6" ht="55.2">
      <c r="A200" s="291" t="s">
        <v>3745</v>
      </c>
      <c r="B200" s="171" t="s">
        <v>634</v>
      </c>
      <c r="C200" s="172">
        <v>80000000</v>
      </c>
      <c r="D200" s="279" t="s">
        <v>7467</v>
      </c>
      <c r="E200" s="279" t="s">
        <v>5307</v>
      </c>
      <c r="F200" s="279" t="s">
        <v>7468</v>
      </c>
    </row>
    <row r="201" spans="1:6" ht="41.4">
      <c r="A201" s="291" t="s">
        <v>3752</v>
      </c>
      <c r="B201" s="171" t="s">
        <v>635</v>
      </c>
      <c r="C201" s="172">
        <v>100000000</v>
      </c>
      <c r="D201" s="279" t="s">
        <v>7469</v>
      </c>
      <c r="E201" s="279" t="s">
        <v>5307</v>
      </c>
      <c r="F201" s="279" t="s">
        <v>7470</v>
      </c>
    </row>
    <row r="202" spans="1:6" ht="69">
      <c r="A202" s="291" t="s">
        <v>3733</v>
      </c>
      <c r="B202" s="175" t="s">
        <v>636</v>
      </c>
      <c r="C202" s="172">
        <v>180000000</v>
      </c>
      <c r="D202" s="279" t="s">
        <v>7471</v>
      </c>
      <c r="E202" s="279" t="s">
        <v>5307</v>
      </c>
      <c r="F202" s="279" t="s">
        <v>7472</v>
      </c>
    </row>
    <row r="203" spans="1:6" ht="55.2">
      <c r="A203" s="291" t="s">
        <v>3734</v>
      </c>
      <c r="B203" s="171" t="s">
        <v>637</v>
      </c>
      <c r="C203" s="172">
        <v>200000000</v>
      </c>
      <c r="D203" s="279" t="s">
        <v>7473</v>
      </c>
      <c r="E203" s="279" t="s">
        <v>5307</v>
      </c>
      <c r="F203" s="279" t="s">
        <v>7474</v>
      </c>
    </row>
    <row r="204" spans="1:6" ht="55.2">
      <c r="A204" s="291" t="s">
        <v>3806</v>
      </c>
      <c r="B204" s="171" t="s">
        <v>638</v>
      </c>
      <c r="C204" s="172">
        <v>200000000</v>
      </c>
      <c r="D204" s="279" t="s">
        <v>7475</v>
      </c>
      <c r="E204" s="279" t="s">
        <v>5307</v>
      </c>
      <c r="F204" s="279" t="s">
        <v>7476</v>
      </c>
    </row>
    <row r="205" spans="1:6" ht="41.4">
      <c r="A205" s="291" t="s">
        <v>3754</v>
      </c>
      <c r="B205" s="171" t="s">
        <v>639</v>
      </c>
      <c r="C205" s="172">
        <v>110000000</v>
      </c>
      <c r="D205" s="279" t="s">
        <v>7477</v>
      </c>
      <c r="E205" s="279" t="s">
        <v>5307</v>
      </c>
      <c r="F205" s="279" t="s">
        <v>7478</v>
      </c>
    </row>
    <row r="206" spans="1:6" ht="41.4">
      <c r="A206" s="291" t="s">
        <v>3807</v>
      </c>
      <c r="B206" s="171" t="s">
        <v>640</v>
      </c>
      <c r="C206" s="172">
        <v>200000000</v>
      </c>
      <c r="D206" s="279" t="s">
        <v>7479</v>
      </c>
      <c r="E206" s="279" t="s">
        <v>5307</v>
      </c>
      <c r="F206" s="279" t="s">
        <v>7476</v>
      </c>
    </row>
    <row r="207" spans="1:6" ht="55.2">
      <c r="A207" s="291" t="s">
        <v>3737</v>
      </c>
      <c r="B207" s="175" t="s">
        <v>641</v>
      </c>
      <c r="C207" s="172">
        <v>200000000</v>
      </c>
      <c r="D207" s="279" t="s">
        <v>7480</v>
      </c>
      <c r="E207" s="279" t="s">
        <v>5307</v>
      </c>
      <c r="F207" s="279" t="s">
        <v>7481</v>
      </c>
    </row>
    <row r="208" spans="1:6" ht="41.4">
      <c r="A208" s="291" t="s">
        <v>3755</v>
      </c>
      <c r="B208" s="171" t="s">
        <v>642</v>
      </c>
      <c r="C208" s="172">
        <v>119610000</v>
      </c>
      <c r="D208" s="279" t="s">
        <v>7482</v>
      </c>
      <c r="E208" s="279" t="s">
        <v>5307</v>
      </c>
      <c r="F208" s="279" t="s">
        <v>7483</v>
      </c>
    </row>
    <row r="209" spans="1:6" ht="69">
      <c r="A209" s="291" t="s">
        <v>3738</v>
      </c>
      <c r="B209" s="175" t="s">
        <v>643</v>
      </c>
      <c r="C209" s="172">
        <v>97860000</v>
      </c>
      <c r="D209" s="279" t="s">
        <v>7484</v>
      </c>
      <c r="E209" s="279" t="s">
        <v>5307</v>
      </c>
      <c r="F209" s="279" t="s">
        <v>7485</v>
      </c>
    </row>
    <row r="210" spans="1:6" ht="41.4">
      <c r="A210" s="291" t="s">
        <v>3756</v>
      </c>
      <c r="B210" s="171" t="s">
        <v>644</v>
      </c>
      <c r="C210" s="172">
        <v>154000000</v>
      </c>
      <c r="D210" s="279" t="s">
        <v>7486</v>
      </c>
      <c r="E210" s="279" t="s">
        <v>5307</v>
      </c>
      <c r="F210" s="279" t="s">
        <v>7487</v>
      </c>
    </row>
    <row r="211" spans="1:6" ht="55.2">
      <c r="A211" s="291" t="s">
        <v>3739</v>
      </c>
      <c r="B211" s="171" t="s">
        <v>645</v>
      </c>
      <c r="C211" s="172">
        <v>133500000</v>
      </c>
      <c r="D211" s="279" t="s">
        <v>7488</v>
      </c>
      <c r="E211" s="279" t="s">
        <v>5307</v>
      </c>
      <c r="F211" s="279" t="s">
        <v>7489</v>
      </c>
    </row>
    <row r="212" spans="1:6" ht="55.2">
      <c r="A212" s="291" t="s">
        <v>3808</v>
      </c>
      <c r="B212" s="171" t="s">
        <v>646</v>
      </c>
      <c r="C212" s="172">
        <v>365000000</v>
      </c>
      <c r="D212" s="279" t="s">
        <v>7490</v>
      </c>
      <c r="E212" s="279" t="s">
        <v>5307</v>
      </c>
      <c r="F212" s="279" t="s">
        <v>7491</v>
      </c>
    </row>
    <row r="213" spans="1:6" ht="41.4">
      <c r="A213" s="291" t="s">
        <v>3740</v>
      </c>
      <c r="B213" s="175" t="s">
        <v>647</v>
      </c>
      <c r="C213" s="172">
        <v>362000000</v>
      </c>
      <c r="D213" s="279" t="s">
        <v>647</v>
      </c>
      <c r="E213" s="279" t="s">
        <v>5307</v>
      </c>
      <c r="F213" s="279" t="s">
        <v>7492</v>
      </c>
    </row>
    <row r="214" spans="1:6" ht="55.2">
      <c r="A214" s="291" t="s">
        <v>3757</v>
      </c>
      <c r="B214" s="175" t="s">
        <v>648</v>
      </c>
      <c r="C214" s="172">
        <v>360000000</v>
      </c>
      <c r="D214" s="279" t="s">
        <v>7493</v>
      </c>
      <c r="E214" s="279" t="s">
        <v>5307</v>
      </c>
      <c r="F214" s="279" t="s">
        <v>7494</v>
      </c>
    </row>
    <row r="215" spans="1:6" ht="55.2">
      <c r="A215" s="291" t="s">
        <v>3813</v>
      </c>
      <c r="B215" s="175" t="s">
        <v>649</v>
      </c>
      <c r="C215" s="172">
        <v>365000000</v>
      </c>
      <c r="D215" s="279" t="s">
        <v>7495</v>
      </c>
      <c r="E215" s="279" t="s">
        <v>5307</v>
      </c>
      <c r="F215" s="279" t="s">
        <v>7496</v>
      </c>
    </row>
    <row r="216" spans="1:6" ht="55.2">
      <c r="A216" s="291" t="s">
        <v>3758</v>
      </c>
      <c r="B216" s="175" t="s">
        <v>650</v>
      </c>
      <c r="C216" s="172">
        <v>360000000</v>
      </c>
      <c r="D216" s="279" t="s">
        <v>7497</v>
      </c>
      <c r="E216" s="279" t="s">
        <v>5307</v>
      </c>
      <c r="F216" s="279" t="s">
        <v>7498</v>
      </c>
    </row>
    <row r="217" spans="1:6" ht="55.2">
      <c r="A217" s="291" t="s">
        <v>3759</v>
      </c>
      <c r="B217" s="171" t="s">
        <v>651</v>
      </c>
      <c r="C217" s="172">
        <v>365000000</v>
      </c>
      <c r="D217" s="279" t="s">
        <v>7499</v>
      </c>
      <c r="E217" s="279" t="s">
        <v>5307</v>
      </c>
      <c r="F217" s="279" t="s">
        <v>7500</v>
      </c>
    </row>
    <row r="218" spans="1:6" ht="55.2">
      <c r="A218" s="291" t="s">
        <v>3760</v>
      </c>
      <c r="B218" s="171" t="s">
        <v>652</v>
      </c>
      <c r="C218" s="172">
        <v>360000000</v>
      </c>
      <c r="D218" s="279" t="s">
        <v>7501</v>
      </c>
      <c r="E218" s="279" t="s">
        <v>5307</v>
      </c>
      <c r="F218" s="279" t="s">
        <v>7502</v>
      </c>
    </row>
    <row r="219" spans="1:6" ht="55.2">
      <c r="A219" s="291" t="s">
        <v>3761</v>
      </c>
      <c r="B219" s="171" t="s">
        <v>653</v>
      </c>
      <c r="C219" s="172">
        <v>360000000</v>
      </c>
      <c r="D219" s="279" t="s">
        <v>7503</v>
      </c>
      <c r="E219" s="279" t="s">
        <v>5307</v>
      </c>
      <c r="F219" s="279" t="s">
        <v>7504</v>
      </c>
    </row>
    <row r="220" spans="1:6" ht="55.2">
      <c r="A220" s="291" t="s">
        <v>3762</v>
      </c>
      <c r="B220" s="171" t="s">
        <v>654</v>
      </c>
      <c r="C220" s="172">
        <v>360000000</v>
      </c>
      <c r="D220" s="279" t="s">
        <v>7505</v>
      </c>
      <c r="E220" s="279" t="s">
        <v>5307</v>
      </c>
      <c r="F220" s="279" t="s">
        <v>7506</v>
      </c>
    </row>
    <row r="221" spans="1:6" ht="55.2">
      <c r="A221" s="291" t="s">
        <v>3763</v>
      </c>
      <c r="B221" s="171" t="s">
        <v>655</v>
      </c>
      <c r="C221" s="172">
        <v>360000000</v>
      </c>
      <c r="D221" s="279" t="s">
        <v>7507</v>
      </c>
      <c r="E221" s="279" t="s">
        <v>5307</v>
      </c>
      <c r="F221" s="279" t="s">
        <v>7508</v>
      </c>
    </row>
    <row r="222" spans="1:6" ht="55.2">
      <c r="A222" s="291" t="s">
        <v>3764</v>
      </c>
      <c r="B222" s="171" t="s">
        <v>656</v>
      </c>
      <c r="C222" s="172">
        <v>367500000</v>
      </c>
      <c r="D222" s="279" t="s">
        <v>7509</v>
      </c>
      <c r="E222" s="279" t="s">
        <v>5307</v>
      </c>
      <c r="F222" s="279" t="s">
        <v>7510</v>
      </c>
    </row>
    <row r="223" spans="1:6" ht="55.2">
      <c r="A223" s="291" t="s">
        <v>3765</v>
      </c>
      <c r="B223" s="175" t="s">
        <v>657</v>
      </c>
      <c r="C223" s="172">
        <v>360000000</v>
      </c>
      <c r="D223" s="279" t="s">
        <v>7511</v>
      </c>
      <c r="E223" s="279" t="s">
        <v>5307</v>
      </c>
      <c r="F223" s="279" t="s">
        <v>7512</v>
      </c>
    </row>
    <row r="224" spans="1:6" ht="55.2">
      <c r="A224" s="291" t="s">
        <v>3766</v>
      </c>
      <c r="B224" s="171" t="s">
        <v>658</v>
      </c>
      <c r="C224" s="172">
        <v>360000000</v>
      </c>
      <c r="D224" s="279" t="s">
        <v>7513</v>
      </c>
      <c r="E224" s="279" t="s">
        <v>5307</v>
      </c>
      <c r="F224" s="279" t="s">
        <v>7514</v>
      </c>
    </row>
    <row r="225" spans="1:6" ht="55.2">
      <c r="A225" s="291" t="s">
        <v>3767</v>
      </c>
      <c r="B225" s="175" t="s">
        <v>659</v>
      </c>
      <c r="C225" s="172">
        <v>360000000</v>
      </c>
      <c r="D225" s="279" t="s">
        <v>7515</v>
      </c>
      <c r="E225" s="279" t="s">
        <v>5307</v>
      </c>
      <c r="F225" s="279" t="s">
        <v>7516</v>
      </c>
    </row>
    <row r="226" spans="1:6" ht="55.2">
      <c r="A226" s="291" t="s">
        <v>3768</v>
      </c>
      <c r="B226" s="175" t="s">
        <v>660</v>
      </c>
      <c r="C226" s="172">
        <v>360000000</v>
      </c>
      <c r="D226" s="279" t="s">
        <v>7517</v>
      </c>
      <c r="E226" s="279" t="s">
        <v>5307</v>
      </c>
      <c r="F226" s="279" t="s">
        <v>7518</v>
      </c>
    </row>
    <row r="227" spans="1:6" ht="55.2">
      <c r="A227" s="291" t="s">
        <v>3809</v>
      </c>
      <c r="B227" s="175" t="s">
        <v>661</v>
      </c>
      <c r="C227" s="172">
        <v>360000000</v>
      </c>
      <c r="D227" s="279" t="s">
        <v>7519</v>
      </c>
      <c r="E227" s="279" t="s">
        <v>5307</v>
      </c>
      <c r="F227" s="279" t="s">
        <v>7520</v>
      </c>
    </row>
    <row r="228" spans="1:6" ht="55.2">
      <c r="A228" s="291" t="s">
        <v>3810</v>
      </c>
      <c r="B228" s="175" t="s">
        <v>662</v>
      </c>
      <c r="C228" s="172">
        <v>365000000</v>
      </c>
      <c r="D228" s="279" t="s">
        <v>7521</v>
      </c>
      <c r="E228" s="279" t="s">
        <v>5307</v>
      </c>
      <c r="F228" s="279" t="s">
        <v>7522</v>
      </c>
    </row>
    <row r="229" spans="1:6" ht="55.2">
      <c r="A229" s="291" t="s">
        <v>3821</v>
      </c>
      <c r="B229" s="175" t="s">
        <v>663</v>
      </c>
      <c r="C229" s="172">
        <v>340590000</v>
      </c>
      <c r="D229" s="279" t="s">
        <v>7523</v>
      </c>
      <c r="E229" s="279" t="s">
        <v>5307</v>
      </c>
      <c r="F229" s="279" t="s">
        <v>7524</v>
      </c>
    </row>
    <row r="230" spans="1:6" ht="27.6">
      <c r="A230" s="291" t="s">
        <v>3822</v>
      </c>
      <c r="B230" s="171" t="s">
        <v>664</v>
      </c>
      <c r="C230" s="172">
        <v>133000000</v>
      </c>
      <c r="D230" s="279" t="s">
        <v>7525</v>
      </c>
      <c r="E230" s="279" t="s">
        <v>5307</v>
      </c>
      <c r="F230" s="279" t="s">
        <v>7526</v>
      </c>
    </row>
    <row r="231" spans="1:6" ht="41.4">
      <c r="A231" s="291" t="s">
        <v>3811</v>
      </c>
      <c r="B231" s="171" t="s">
        <v>665</v>
      </c>
      <c r="C231" s="172">
        <v>120000000</v>
      </c>
      <c r="D231" s="279" t="s">
        <v>7527</v>
      </c>
      <c r="E231" s="279" t="s">
        <v>5307</v>
      </c>
      <c r="F231" s="279" t="s">
        <v>7528</v>
      </c>
    </row>
    <row r="232" spans="1:6" ht="82.8">
      <c r="A232" s="291" t="s">
        <v>3814</v>
      </c>
      <c r="B232" s="175" t="s">
        <v>666</v>
      </c>
      <c r="C232" s="172">
        <v>100000000</v>
      </c>
      <c r="D232" s="279" t="s">
        <v>7529</v>
      </c>
      <c r="E232" s="279" t="s">
        <v>5307</v>
      </c>
      <c r="F232" s="279" t="s">
        <v>7242</v>
      </c>
    </row>
    <row r="233" spans="1:6" ht="41.4">
      <c r="A233" s="291" t="s">
        <v>3823</v>
      </c>
      <c r="B233" s="171" t="s">
        <v>667</v>
      </c>
      <c r="C233" s="172">
        <v>125000000</v>
      </c>
      <c r="D233" s="279" t="s">
        <v>7530</v>
      </c>
      <c r="E233" s="279" t="s">
        <v>5307</v>
      </c>
      <c r="F233" s="279" t="s">
        <v>7502</v>
      </c>
    </row>
    <row r="234" spans="1:6" ht="41.4">
      <c r="A234" s="291" t="s">
        <v>3824</v>
      </c>
      <c r="B234" s="171" t="s">
        <v>668</v>
      </c>
      <c r="C234" s="172">
        <v>200000000</v>
      </c>
      <c r="D234" s="279" t="s">
        <v>7531</v>
      </c>
      <c r="E234" s="279" t="s">
        <v>5307</v>
      </c>
      <c r="F234" s="279" t="s">
        <v>7532</v>
      </c>
    </row>
    <row r="235" spans="1:6" ht="55.2">
      <c r="A235" s="291" t="s">
        <v>3820</v>
      </c>
      <c r="B235" s="175" t="s">
        <v>669</v>
      </c>
      <c r="C235" s="172">
        <v>100000000</v>
      </c>
      <c r="D235" s="279" t="s">
        <v>7533</v>
      </c>
      <c r="E235" s="279" t="s">
        <v>5307</v>
      </c>
      <c r="F235" s="279" t="s">
        <v>7534</v>
      </c>
    </row>
    <row r="236" spans="1:6" ht="55.2">
      <c r="A236" s="291" t="s">
        <v>3825</v>
      </c>
      <c r="B236" s="171" t="s">
        <v>670</v>
      </c>
      <c r="C236" s="172">
        <v>70000000</v>
      </c>
      <c r="D236" s="279" t="s">
        <v>7535</v>
      </c>
      <c r="E236" s="279" t="s">
        <v>5307</v>
      </c>
      <c r="F236" s="279" t="s">
        <v>7536</v>
      </c>
    </row>
    <row r="237" spans="1:6" ht="55.2">
      <c r="A237" s="291" t="s">
        <v>3826</v>
      </c>
      <c r="B237" s="175" t="s">
        <v>671</v>
      </c>
      <c r="C237" s="172">
        <v>150000000</v>
      </c>
      <c r="D237" s="279" t="s">
        <v>7537</v>
      </c>
      <c r="E237" s="279" t="s">
        <v>5307</v>
      </c>
      <c r="F237" s="279" t="s">
        <v>7502</v>
      </c>
    </row>
    <row r="238" spans="1:6" ht="55.2">
      <c r="A238" s="291" t="s">
        <v>3827</v>
      </c>
      <c r="B238" s="175" t="s">
        <v>672</v>
      </c>
      <c r="C238" s="172">
        <v>200000000</v>
      </c>
      <c r="D238" s="279" t="s">
        <v>7538</v>
      </c>
      <c r="E238" s="279" t="s">
        <v>5307</v>
      </c>
      <c r="F238" s="279" t="s">
        <v>7539</v>
      </c>
    </row>
    <row r="239" spans="1:6">
      <c r="A239" s="170"/>
      <c r="B239" s="175"/>
      <c r="C239" s="172"/>
      <c r="D239" s="279"/>
      <c r="E239" s="279"/>
      <c r="F239" s="279"/>
    </row>
    <row r="240" spans="1:6" s="156" customFormat="1">
      <c r="A240" s="157" t="s">
        <v>8813</v>
      </c>
      <c r="B240" s="153" t="s">
        <v>88</v>
      </c>
      <c r="C240" s="154">
        <f>SUM(C241)</f>
        <v>225000000</v>
      </c>
      <c r="D240" s="280"/>
      <c r="E240" s="280"/>
      <c r="F240" s="280"/>
    </row>
    <row r="241" spans="1:6" s="156" customFormat="1">
      <c r="A241" s="290" t="s">
        <v>8799</v>
      </c>
      <c r="B241" s="174" t="s">
        <v>676</v>
      </c>
      <c r="C241" s="154">
        <f>SUM(C242:C245)</f>
        <v>225000000</v>
      </c>
      <c r="D241" s="280"/>
      <c r="E241" s="280"/>
      <c r="F241" s="280"/>
    </row>
    <row r="242" spans="1:6" ht="27.6">
      <c r="A242" s="291" t="s">
        <v>3</v>
      </c>
      <c r="B242" s="171" t="s">
        <v>677</v>
      </c>
      <c r="C242" s="172">
        <v>25000000</v>
      </c>
      <c r="D242" s="279" t="s">
        <v>7540</v>
      </c>
      <c r="E242" s="279" t="s">
        <v>7438</v>
      </c>
      <c r="F242" s="279" t="s">
        <v>5335</v>
      </c>
    </row>
    <row r="243" spans="1:6" ht="27.6">
      <c r="A243" s="291" t="s">
        <v>4</v>
      </c>
      <c r="B243" s="171" t="s">
        <v>678</v>
      </c>
      <c r="C243" s="172">
        <v>85000000</v>
      </c>
      <c r="D243" s="279" t="s">
        <v>7540</v>
      </c>
      <c r="E243" s="279" t="s">
        <v>7541</v>
      </c>
      <c r="F243" s="279" t="s">
        <v>5329</v>
      </c>
    </row>
    <row r="244" spans="1:6">
      <c r="A244" s="291" t="s">
        <v>5</v>
      </c>
      <c r="B244" s="171" t="s">
        <v>679</v>
      </c>
      <c r="C244" s="172">
        <v>50000000</v>
      </c>
      <c r="D244" s="279" t="s">
        <v>7542</v>
      </c>
      <c r="E244" s="279" t="s">
        <v>5331</v>
      </c>
      <c r="F244" s="279" t="s">
        <v>5329</v>
      </c>
    </row>
    <row r="245" spans="1:6" ht="27.6">
      <c r="A245" s="291" t="s">
        <v>8800</v>
      </c>
      <c r="B245" s="171" t="s">
        <v>680</v>
      </c>
      <c r="C245" s="172">
        <v>65000000</v>
      </c>
      <c r="D245" s="279" t="s">
        <v>7540</v>
      </c>
      <c r="E245" s="279" t="s">
        <v>7414</v>
      </c>
      <c r="F245" s="279" t="s">
        <v>5335</v>
      </c>
    </row>
    <row r="246" spans="1:6">
      <c r="A246" s="170"/>
      <c r="B246" s="171"/>
      <c r="C246" s="172"/>
      <c r="D246" s="279"/>
      <c r="E246" s="279"/>
      <c r="F246" s="279"/>
    </row>
    <row r="247" spans="1:6" s="156" customFormat="1">
      <c r="A247" s="157" t="s">
        <v>8814</v>
      </c>
      <c r="B247" s="153" t="s">
        <v>91</v>
      </c>
      <c r="C247" s="154">
        <f>SUM(C248)</f>
        <v>250000000</v>
      </c>
      <c r="D247" s="280"/>
      <c r="E247" s="280"/>
      <c r="F247" s="280"/>
    </row>
    <row r="248" spans="1:6" s="156" customFormat="1">
      <c r="A248" s="290" t="s">
        <v>8799</v>
      </c>
      <c r="B248" s="174" t="s">
        <v>695</v>
      </c>
      <c r="C248" s="154">
        <f>SUM(C249:C250)</f>
        <v>250000000</v>
      </c>
      <c r="D248" s="280"/>
      <c r="E248" s="280"/>
      <c r="F248" s="280"/>
    </row>
    <row r="249" spans="1:6" ht="27.6">
      <c r="A249" s="291" t="s">
        <v>3</v>
      </c>
      <c r="B249" s="171" t="s">
        <v>696</v>
      </c>
      <c r="C249" s="172">
        <v>50000000</v>
      </c>
      <c r="D249" s="279" t="s">
        <v>7543</v>
      </c>
      <c r="E249" s="279"/>
      <c r="F249" s="279" t="s">
        <v>5335</v>
      </c>
    </row>
    <row r="250" spans="1:6" ht="41.4">
      <c r="A250" s="291" t="s">
        <v>4</v>
      </c>
      <c r="B250" s="171" t="s">
        <v>697</v>
      </c>
      <c r="C250" s="172">
        <v>200000000</v>
      </c>
      <c r="D250" s="279" t="s">
        <v>7544</v>
      </c>
      <c r="E250" s="279"/>
      <c r="F250" s="279" t="s">
        <v>6881</v>
      </c>
    </row>
    <row r="251" spans="1:6">
      <c r="A251" s="170"/>
      <c r="B251" s="171"/>
      <c r="C251" s="172"/>
      <c r="D251" s="279"/>
      <c r="E251" s="279"/>
      <c r="F251" s="279"/>
    </row>
    <row r="252" spans="1:6" s="156" customFormat="1">
      <c r="A252" s="157" t="s">
        <v>8815</v>
      </c>
      <c r="B252" s="153" t="s">
        <v>96</v>
      </c>
      <c r="C252" s="154">
        <f>SUM(C253)</f>
        <v>240000000</v>
      </c>
      <c r="D252" s="280"/>
      <c r="E252" s="280"/>
      <c r="F252" s="280"/>
    </row>
    <row r="253" spans="1:6" s="156" customFormat="1">
      <c r="A253" s="290" t="s">
        <v>8799</v>
      </c>
      <c r="B253" s="174" t="s">
        <v>703</v>
      </c>
      <c r="C253" s="154">
        <f>SUM(C254:C257)</f>
        <v>240000000</v>
      </c>
      <c r="D253" s="280"/>
      <c r="E253" s="280"/>
      <c r="F253" s="280"/>
    </row>
    <row r="254" spans="1:6" ht="41.4">
      <c r="A254" s="291" t="s">
        <v>3</v>
      </c>
      <c r="B254" s="171" t="s">
        <v>372</v>
      </c>
      <c r="C254" s="172">
        <v>180000000</v>
      </c>
      <c r="D254" s="279" t="s">
        <v>7228</v>
      </c>
      <c r="E254" s="279" t="s">
        <v>7545</v>
      </c>
      <c r="F254" s="279" t="s">
        <v>7421</v>
      </c>
    </row>
    <row r="255" spans="1:6" ht="27.6">
      <c r="A255" s="291" t="s">
        <v>4</v>
      </c>
      <c r="B255" s="171" t="s">
        <v>704</v>
      </c>
      <c r="C255" s="172">
        <v>20000000</v>
      </c>
      <c r="D255" s="279" t="s">
        <v>7546</v>
      </c>
      <c r="E255" s="279" t="s">
        <v>7229</v>
      </c>
      <c r="F255" s="279" t="s">
        <v>7421</v>
      </c>
    </row>
    <row r="256" spans="1:6" ht="27.6">
      <c r="A256" s="291" t="s">
        <v>5</v>
      </c>
      <c r="B256" s="171" t="s">
        <v>705</v>
      </c>
      <c r="C256" s="172">
        <v>20000000</v>
      </c>
      <c r="D256" s="279" t="s">
        <v>7547</v>
      </c>
      <c r="E256" s="279" t="s">
        <v>7229</v>
      </c>
      <c r="F256" s="279" t="s">
        <v>7421</v>
      </c>
    </row>
    <row r="257" spans="1:6" ht="27.6">
      <c r="A257" s="291" t="s">
        <v>8800</v>
      </c>
      <c r="B257" s="171" t="s">
        <v>706</v>
      </c>
      <c r="C257" s="172">
        <v>20000000</v>
      </c>
      <c r="D257" s="279" t="s">
        <v>7548</v>
      </c>
      <c r="E257" s="279" t="s">
        <v>7229</v>
      </c>
      <c r="F257" s="279" t="s">
        <v>7421</v>
      </c>
    </row>
    <row r="258" spans="1:6">
      <c r="A258" s="170"/>
      <c r="B258" s="153"/>
      <c r="C258" s="172"/>
      <c r="D258" s="279"/>
      <c r="E258" s="279"/>
      <c r="F258" s="279"/>
    </row>
    <row r="259" spans="1:6" s="156" customFormat="1">
      <c r="A259" s="157" t="s">
        <v>8816</v>
      </c>
      <c r="B259" s="153" t="s">
        <v>103</v>
      </c>
      <c r="C259" s="154">
        <f>SUM(C260)</f>
        <v>100000000</v>
      </c>
      <c r="D259" s="280"/>
      <c r="E259" s="280"/>
      <c r="F259" s="280"/>
    </row>
    <row r="260" spans="1:6" s="156" customFormat="1" ht="27.6">
      <c r="A260" s="290" t="s">
        <v>8799</v>
      </c>
      <c r="B260" s="174" t="s">
        <v>798</v>
      </c>
      <c r="C260" s="154">
        <f>SUM(C261)</f>
        <v>100000000</v>
      </c>
      <c r="D260" s="280"/>
      <c r="E260" s="280"/>
      <c r="F260" s="280"/>
    </row>
    <row r="261" spans="1:6" ht="55.2">
      <c r="A261" s="291" t="s">
        <v>3</v>
      </c>
      <c r="B261" s="175" t="s">
        <v>799</v>
      </c>
      <c r="C261" s="172">
        <v>100000000</v>
      </c>
      <c r="D261" s="279" t="s">
        <v>799</v>
      </c>
      <c r="E261" s="279" t="s">
        <v>5307</v>
      </c>
      <c r="F261" s="279" t="s">
        <v>7052</v>
      </c>
    </row>
    <row r="262" spans="1:6">
      <c r="A262" s="170"/>
      <c r="B262" s="175"/>
      <c r="C262" s="172"/>
      <c r="D262" s="279"/>
      <c r="E262" s="279"/>
      <c r="F262" s="279"/>
    </row>
    <row r="263" spans="1:6" s="156" customFormat="1">
      <c r="A263" s="157" t="s">
        <v>8826</v>
      </c>
      <c r="B263" s="153" t="s">
        <v>144</v>
      </c>
      <c r="C263" s="154">
        <f>SUM(C264)</f>
        <v>75000000</v>
      </c>
      <c r="D263" s="280"/>
      <c r="E263" s="280"/>
      <c r="F263" s="280"/>
    </row>
    <row r="264" spans="1:6" s="156" customFormat="1" ht="27.6">
      <c r="A264" s="290" t="s">
        <v>8799</v>
      </c>
      <c r="B264" s="174" t="s">
        <v>1137</v>
      </c>
      <c r="C264" s="154">
        <f>SUM(C265)</f>
        <v>75000000</v>
      </c>
      <c r="D264" s="280"/>
      <c r="E264" s="280"/>
      <c r="F264" s="280"/>
    </row>
    <row r="265" spans="1:6">
      <c r="A265" s="291" t="s">
        <v>3</v>
      </c>
      <c r="B265" s="171" t="s">
        <v>1138</v>
      </c>
      <c r="C265" s="172">
        <v>75000000</v>
      </c>
      <c r="D265" s="279" t="s">
        <v>7549</v>
      </c>
      <c r="E265" s="279" t="s">
        <v>5307</v>
      </c>
      <c r="F265" s="279" t="s">
        <v>5335</v>
      </c>
    </row>
    <row r="266" spans="1:6">
      <c r="A266" s="170"/>
      <c r="B266" s="153"/>
      <c r="C266" s="172"/>
      <c r="D266" s="279"/>
      <c r="E266" s="279"/>
      <c r="F266" s="279"/>
    </row>
    <row r="267" spans="1:6" s="156" customFormat="1" ht="27.6">
      <c r="A267" s="300" t="s">
        <v>8827</v>
      </c>
      <c r="B267" s="258" t="s">
        <v>149</v>
      </c>
      <c r="C267" s="154">
        <f>SUM(C268,C271,C274)</f>
        <v>131400000</v>
      </c>
      <c r="D267" s="280"/>
      <c r="E267" s="280"/>
      <c r="F267" s="280"/>
    </row>
    <row r="268" spans="1:6" s="156" customFormat="1" ht="27.6">
      <c r="A268" s="290" t="s">
        <v>8799</v>
      </c>
      <c r="B268" s="174" t="s">
        <v>1246</v>
      </c>
      <c r="C268" s="154">
        <f>SUM(C269)</f>
        <v>25000000</v>
      </c>
      <c r="D268" s="280"/>
      <c r="E268" s="280"/>
      <c r="F268" s="280"/>
    </row>
    <row r="269" spans="1:6" ht="27.6">
      <c r="A269" s="291" t="s">
        <v>3</v>
      </c>
      <c r="B269" s="171" t="s">
        <v>1247</v>
      </c>
      <c r="C269" s="172">
        <v>25000000</v>
      </c>
      <c r="D269" s="279" t="s">
        <v>7550</v>
      </c>
      <c r="E269" s="279" t="s">
        <v>7229</v>
      </c>
      <c r="F269" s="279" t="s">
        <v>5335</v>
      </c>
    </row>
    <row r="270" spans="1:6">
      <c r="A270" s="170"/>
      <c r="B270" s="171"/>
      <c r="C270" s="172"/>
      <c r="D270" s="279"/>
      <c r="E270" s="279"/>
      <c r="F270" s="279"/>
    </row>
    <row r="271" spans="1:6" s="156" customFormat="1" ht="27.6">
      <c r="A271" s="290" t="s">
        <v>8805</v>
      </c>
      <c r="B271" s="174" t="s">
        <v>1248</v>
      </c>
      <c r="C271" s="154">
        <f>SUM(C272)</f>
        <v>50000000</v>
      </c>
      <c r="D271" s="280"/>
      <c r="E271" s="280"/>
      <c r="F271" s="280"/>
    </row>
    <row r="272" spans="1:6" ht="27.6">
      <c r="A272" s="291" t="s">
        <v>3</v>
      </c>
      <c r="B272" s="171" t="s">
        <v>1249</v>
      </c>
      <c r="C272" s="172">
        <v>50000000</v>
      </c>
      <c r="D272" s="279" t="s">
        <v>7551</v>
      </c>
      <c r="E272" s="279" t="s">
        <v>7552</v>
      </c>
      <c r="F272" s="279" t="s">
        <v>7283</v>
      </c>
    </row>
    <row r="273" spans="1:6">
      <c r="A273" s="170"/>
      <c r="B273" s="171"/>
      <c r="C273" s="172"/>
      <c r="D273" s="279"/>
      <c r="E273" s="279"/>
      <c r="F273" s="279"/>
    </row>
    <row r="274" spans="1:6" s="156" customFormat="1" ht="27.6">
      <c r="A274" s="290" t="s">
        <v>8806</v>
      </c>
      <c r="B274" s="174" t="s">
        <v>1250</v>
      </c>
      <c r="C274" s="154">
        <f>SUM(C275:C276)</f>
        <v>56400000</v>
      </c>
      <c r="D274" s="280"/>
      <c r="E274" s="280"/>
      <c r="F274" s="280"/>
    </row>
    <row r="275" spans="1:6">
      <c r="A275" s="291" t="s">
        <v>3</v>
      </c>
      <c r="B275" s="171" t="s">
        <v>1251</v>
      </c>
      <c r="C275" s="172">
        <v>28200000</v>
      </c>
      <c r="D275" s="279" t="s">
        <v>7226</v>
      </c>
      <c r="E275" s="279" t="s">
        <v>7553</v>
      </c>
      <c r="F275" s="279" t="s">
        <v>7283</v>
      </c>
    </row>
    <row r="276" spans="1:6">
      <c r="A276" s="291" t="s">
        <v>4</v>
      </c>
      <c r="B276" s="171" t="s">
        <v>1252</v>
      </c>
      <c r="C276" s="172">
        <v>28200000</v>
      </c>
      <c r="D276" s="279" t="s">
        <v>7226</v>
      </c>
      <c r="E276" s="279" t="s">
        <v>7553</v>
      </c>
      <c r="F276" s="279" t="s">
        <v>7283</v>
      </c>
    </row>
    <row r="277" spans="1:6">
      <c r="A277" s="291"/>
      <c r="B277" s="171"/>
      <c r="C277" s="172"/>
      <c r="D277" s="279"/>
      <c r="E277" s="279"/>
      <c r="F277" s="279"/>
    </row>
    <row r="278" spans="1:6" s="156" customFormat="1">
      <c r="A278" s="157" t="s">
        <v>8828</v>
      </c>
      <c r="B278" s="153" t="s">
        <v>176</v>
      </c>
      <c r="C278" s="154">
        <f>SUM(C279)</f>
        <v>70000000</v>
      </c>
      <c r="D278" s="280"/>
      <c r="E278" s="280"/>
      <c r="F278" s="280"/>
    </row>
    <row r="279" spans="1:6" s="156" customFormat="1" ht="27.6">
      <c r="A279" s="290" t="s">
        <v>8799</v>
      </c>
      <c r="B279" s="174" t="s">
        <v>1723</v>
      </c>
      <c r="C279" s="154">
        <f>SUM(C280:C281)</f>
        <v>70000000</v>
      </c>
      <c r="D279" s="280"/>
      <c r="E279" s="280"/>
      <c r="F279" s="280"/>
    </row>
    <row r="280" spans="1:6" ht="55.2">
      <c r="A280" s="291" t="s">
        <v>3</v>
      </c>
      <c r="B280" s="171" t="s">
        <v>1724</v>
      </c>
      <c r="C280" s="172">
        <v>50000000</v>
      </c>
      <c r="D280" s="279" t="s">
        <v>7554</v>
      </c>
      <c r="E280" s="279" t="s">
        <v>7555</v>
      </c>
      <c r="F280" s="279" t="s">
        <v>5329</v>
      </c>
    </row>
    <row r="281" spans="1:6" ht="55.2">
      <c r="A281" s="291" t="s">
        <v>4</v>
      </c>
      <c r="B281" s="171" t="s">
        <v>1725</v>
      </c>
      <c r="C281" s="172">
        <v>20000000</v>
      </c>
      <c r="D281" s="279" t="s">
        <v>7556</v>
      </c>
      <c r="E281" s="279" t="s">
        <v>7557</v>
      </c>
      <c r="F281" s="279" t="s">
        <v>5329</v>
      </c>
    </row>
    <row r="282" spans="1:6">
      <c r="A282" s="170"/>
      <c r="B282" s="171"/>
      <c r="C282" s="172"/>
      <c r="D282" s="279"/>
      <c r="E282" s="279"/>
      <c r="F282" s="279"/>
    </row>
    <row r="283" spans="1:6" s="156" customFormat="1">
      <c r="A283" s="157" t="s">
        <v>8829</v>
      </c>
      <c r="B283" s="153" t="s">
        <v>178</v>
      </c>
      <c r="C283" s="154">
        <f>SUM(C284)</f>
        <v>2000000000</v>
      </c>
      <c r="D283" s="280"/>
      <c r="E283" s="280"/>
      <c r="F283" s="280"/>
    </row>
    <row r="284" spans="1:6" s="156" customFormat="1" ht="27.6">
      <c r="A284" s="290" t="s">
        <v>8799</v>
      </c>
      <c r="B284" s="174" t="s">
        <v>1729</v>
      </c>
      <c r="C284" s="154">
        <f>SUM(C285)</f>
        <v>2000000000</v>
      </c>
      <c r="D284" s="280"/>
      <c r="E284" s="280"/>
      <c r="F284" s="280"/>
    </row>
    <row r="285" spans="1:6" ht="27.6">
      <c r="A285" s="291" t="s">
        <v>3</v>
      </c>
      <c r="B285" s="171" t="s">
        <v>1730</v>
      </c>
      <c r="C285" s="172">
        <v>2000000000</v>
      </c>
      <c r="D285" s="279" t="s">
        <v>7558</v>
      </c>
      <c r="E285" s="279" t="s">
        <v>5307</v>
      </c>
      <c r="F285" s="279" t="s">
        <v>5329</v>
      </c>
    </row>
  </sheetData>
  <pageMargins left="0.39370078740157483" right="0.39370078740157483" top="0.39370078740157483" bottom="0.47244094488188981" header="0.31496062992125984" footer="0.31496062992125984"/>
  <pageSetup paperSize="403" scale="68" firstPageNumber="75" fitToHeight="0" orientation="landscape" useFirstPageNumber="1" horizontalDpi="4294967292" verticalDpi="0" r:id="rId1"/>
  <headerFooter>
    <oddFooter>&amp;CInformasi APBD Tahun 2016&amp;R&amp;P</oddFooter>
  </headerFooter>
  <rowBreaks count="2" manualBreakCount="2">
    <brk id="184" max="16383" man="1"/>
    <brk id="246"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53</vt:i4>
      </vt:variant>
      <vt:variant>
        <vt:lpstr>Named Ranges</vt:lpstr>
      </vt:variant>
      <vt:variant>
        <vt:i4>58</vt:i4>
      </vt:variant>
    </vt:vector>
  </HeadingPairs>
  <TitlesOfParts>
    <vt:vector size="111" baseType="lpstr">
      <vt:lpstr>Rekap urusan</vt:lpstr>
      <vt:lpstr>Proyeksi</vt:lpstr>
      <vt:lpstr>BTL</vt:lpstr>
      <vt:lpstr>Rekap</vt:lpstr>
      <vt:lpstr>PDK</vt:lpstr>
      <vt:lpstr>BTL-PDK</vt:lpstr>
      <vt:lpstr>DKK</vt:lpstr>
      <vt:lpstr>RSUD</vt:lpstr>
      <vt:lpstr>DPU</vt:lpstr>
      <vt:lpstr>BPPD</vt:lpstr>
      <vt:lpstr>Dishub</vt:lpstr>
      <vt:lpstr>BLH</vt:lpstr>
      <vt:lpstr>DKP</vt:lpstr>
      <vt:lpstr>CAPIL</vt:lpstr>
      <vt:lpstr>BP3AKB</vt:lpstr>
      <vt:lpstr>DSTT</vt:lpstr>
      <vt:lpstr>BPPT</vt:lpstr>
      <vt:lpstr>KESBANG</vt:lpstr>
      <vt:lpstr>BPBD</vt:lpstr>
      <vt:lpstr>SATPOL</vt:lpstr>
      <vt:lpstr>SETDA</vt:lpstr>
      <vt:lpstr>BTL-SETDA</vt:lpstr>
      <vt:lpstr>SETWAN</vt:lpstr>
      <vt:lpstr>DPPKAD</vt:lpstr>
      <vt:lpstr>INSPEK</vt:lpstr>
      <vt:lpstr>BKD</vt:lpstr>
      <vt:lpstr>Jtpr</vt:lpstr>
      <vt:lpstr>Jtys</vt:lpstr>
      <vt:lpstr>Jmtn</vt:lpstr>
      <vt:lpstr>Jmpl</vt:lpstr>
      <vt:lpstr>Mtsh</vt:lpstr>
      <vt:lpstr>TW</vt:lpstr>
      <vt:lpstr>NGYS</vt:lpstr>
      <vt:lpstr>KRPD</vt:lpstr>
      <vt:lpstr>KRA</vt:lpstr>
      <vt:lpstr>TSMD</vt:lpstr>
      <vt:lpstr>JTN</vt:lpstr>
      <vt:lpstr>CLMD</vt:lpstr>
      <vt:lpstr>GDRJ</vt:lpstr>
      <vt:lpstr>MJGD</vt:lpstr>
      <vt:lpstr>KBK</vt:lpstr>
      <vt:lpstr>KERJO</vt:lpstr>
      <vt:lpstr>JENAWI</vt:lpstr>
      <vt:lpstr>KKP</vt:lpstr>
      <vt:lpstr>BPMD</vt:lpstr>
      <vt:lpstr>BTL-BPMD</vt:lpstr>
      <vt:lpstr>PERPUS</vt:lpstr>
      <vt:lpstr>DISPERTAN</vt:lpstr>
      <vt:lpstr>DISNAK</vt:lpstr>
      <vt:lpstr>BP4K</vt:lpstr>
      <vt:lpstr>Disparbud</vt:lpstr>
      <vt:lpstr>DISPERINDAG</vt:lpstr>
      <vt:lpstr>BL</vt:lpstr>
      <vt:lpstr>BPPD!Print_Area</vt:lpstr>
      <vt:lpstr>BTL!Print_Area</vt:lpstr>
      <vt:lpstr>'BTL-BPMD'!Print_Area</vt:lpstr>
      <vt:lpstr>'BTL-PDK'!Print_Area</vt:lpstr>
      <vt:lpstr>DPPKAD!Print_Area</vt:lpstr>
      <vt:lpstr>GDRJ!Print_Area</vt:lpstr>
      <vt:lpstr>PDK!Print_Area</vt:lpstr>
      <vt:lpstr>PERPUS!Print_Area</vt:lpstr>
      <vt:lpstr>Proyeksi!Print_Area</vt:lpstr>
      <vt:lpstr>Rekap!Print_Area</vt:lpstr>
      <vt:lpstr>SETDA!Print_Area</vt:lpstr>
      <vt:lpstr>BKD!Print_Titles</vt:lpstr>
      <vt:lpstr>BLH!Print_Titles</vt:lpstr>
      <vt:lpstr>BP3AKB!Print_Titles</vt:lpstr>
      <vt:lpstr>BP4K!Print_Titles</vt:lpstr>
      <vt:lpstr>BPBD!Print_Titles</vt:lpstr>
      <vt:lpstr>BPMD!Print_Titles</vt:lpstr>
      <vt:lpstr>BPPD!Print_Titles</vt:lpstr>
      <vt:lpstr>BPPT!Print_Titles</vt:lpstr>
      <vt:lpstr>'BTL-BPMD'!Print_Titles</vt:lpstr>
      <vt:lpstr>'BTL-PDK'!Print_Titles</vt:lpstr>
      <vt:lpstr>'BTL-SETDA'!Print_Titles</vt:lpstr>
      <vt:lpstr>CAPIL!Print_Titles</vt:lpstr>
      <vt:lpstr>CLMD!Print_Titles</vt:lpstr>
      <vt:lpstr>Dishub!Print_Titles</vt:lpstr>
      <vt:lpstr>DISNAK!Print_Titles</vt:lpstr>
      <vt:lpstr>Disparbud!Print_Titles</vt:lpstr>
      <vt:lpstr>DISPERINDAG!Print_Titles</vt:lpstr>
      <vt:lpstr>DISPERTAN!Print_Titles</vt:lpstr>
      <vt:lpstr>DKK!Print_Titles</vt:lpstr>
      <vt:lpstr>DKP!Print_Titles</vt:lpstr>
      <vt:lpstr>DPPKAD!Print_Titles</vt:lpstr>
      <vt:lpstr>DPU!Print_Titles</vt:lpstr>
      <vt:lpstr>DSTT!Print_Titles</vt:lpstr>
      <vt:lpstr>GDRJ!Print_Titles</vt:lpstr>
      <vt:lpstr>INSPEK!Print_Titles</vt:lpstr>
      <vt:lpstr>JENAWI!Print_Titles</vt:lpstr>
      <vt:lpstr>Jmpl!Print_Titles</vt:lpstr>
      <vt:lpstr>Jmtn!Print_Titles</vt:lpstr>
      <vt:lpstr>JTN!Print_Titles</vt:lpstr>
      <vt:lpstr>Jtpr!Print_Titles</vt:lpstr>
      <vt:lpstr>Jtys!Print_Titles</vt:lpstr>
      <vt:lpstr>KBK!Print_Titles</vt:lpstr>
      <vt:lpstr>KERJO!Print_Titles</vt:lpstr>
      <vt:lpstr>KESBANG!Print_Titles</vt:lpstr>
      <vt:lpstr>KKP!Print_Titles</vt:lpstr>
      <vt:lpstr>KRA!Print_Titles</vt:lpstr>
      <vt:lpstr>KRPD!Print_Titles</vt:lpstr>
      <vt:lpstr>MJGD!Print_Titles</vt:lpstr>
      <vt:lpstr>Mtsh!Print_Titles</vt:lpstr>
      <vt:lpstr>NGYS!Print_Titles</vt:lpstr>
      <vt:lpstr>PDK!Print_Titles</vt:lpstr>
      <vt:lpstr>PERPUS!Print_Titles</vt:lpstr>
      <vt:lpstr>SATPOL!Print_Titles</vt:lpstr>
      <vt:lpstr>SETDA!Print_Titles</vt:lpstr>
      <vt:lpstr>SETWAN!Print_Titles</vt:lpstr>
      <vt:lpstr>TSMD!Print_Titles</vt:lpstr>
      <vt:lpstr>TW!Print_Titles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Decisions</dc:creator>
  <dc:description>Powered by Crystal</dc:description>
  <cp:lastModifiedBy>cpu</cp:lastModifiedBy>
  <cp:lastPrinted>2016-01-28T06:32:06Z</cp:lastPrinted>
  <dcterms:created xsi:type="dcterms:W3CDTF">2016-01-12T02:14:46Z</dcterms:created>
  <dcterms:modified xsi:type="dcterms:W3CDTF">2016-01-28T06:32:28Z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01734361CD07C3C85B968AA4B2781C480C9D626C6787C3F7C27BD3C197E433E34C00509852227FBD4FB6465403C65CE161C3E85C2B17010063A3A5565FFB1D2ADFDA3E449A59D80748DFE1E673DD985A3C37E5FDE3A4E1802A7D8921FB0991D0062CD8CDC6CEECD3B805F0753C619A89A0F47FB11CBBEEF01E662F073A4E49C</vt:lpwstr>
  </property>
  <property fmtid="{D5CDD505-2E9C-101B-9397-08002B2CF9AE}" pid="3" name="Business Objects Context Information1">
    <vt:lpwstr>383206818E25D6B14A226ACBDA405B20F8315A05B6E9E134131E786D5F4A136FDE70930B1A4027C1BCAC273C479FA3B394DF01B8F1710D1A90965D872DA0AEDA22FD206621A59F51D46FCA2CFA9B6FBADE430EAF816C0E463ED613E1EE0CC5D0CF9B1C71D2AD2487A838D96D0327B8697156E64F756630BCC9E49C4482CE511</vt:lpwstr>
  </property>
  <property fmtid="{D5CDD505-2E9C-101B-9397-08002B2CF9AE}" pid="4" name="Business Objects Context Information2">
    <vt:lpwstr>36340FB50C80776B3D1BE255B090B8194D6974E923F035F636CDBBFA63BD4C45AC09DA00EA7FA58F2D9DDE7812B3EC9BDA0CCFAEFC9313FE2F9A9DE3C21BEC0BFC0EDDE3339D936F9BB9300113713C95CFAD00809B16D5263E54D0636905FE33E66B29015F59935750E66815F9CE15A43E7500CBE91884DFA7F7D40F21AFB92</vt:lpwstr>
  </property>
  <property fmtid="{D5CDD505-2E9C-101B-9397-08002B2CF9AE}" pid="5" name="Business Objects Context Information3">
    <vt:lpwstr>DAFE5AA3AAEB703A979A5B24C9E9EE1A09C8F14458C7F3CAA76A7E24C3B6438D050E205B617A4B7949AF288AAB3122D8673656B8B4323977C35C76D1561BE4A7A253874BB238577064B8A13621A04003B24F9A35024777C45EC7CB105837BA2858D7DCA6239D2626278AD854C5DA899170D134DB44E0958515D062DEFBEEFE8</vt:lpwstr>
  </property>
  <property fmtid="{D5CDD505-2E9C-101B-9397-08002B2CF9AE}" pid="6" name="Business Objects Context Information4">
    <vt:lpwstr>4EC053C77E4EF7FA106460C52B6BE66498554DECB17B6D28EC7CAEC3C86F353022E9915991A3832CB466570C4F6264499F7B771F248AA6266E39CE116B7C0352468104331A524F17BFECDCB4D04D6AE1F98A4583C7358EF1DB3CFC493ABBF10DC25AE38C9239B272603FA1E2E7B44692CC229F640CF02FAE9130CBE32C2F074</vt:lpwstr>
  </property>
  <property fmtid="{D5CDD505-2E9C-101B-9397-08002B2CF9AE}" pid="7" name="Business Objects Context Information5">
    <vt:lpwstr>E2EB0BC59EEB12F36DFBDF52F439E2F5CEA56E247943237477BDF15A147E0817B4C85D1F610300C3DC329604747DF6DD3ED014F20F149C65E4A0A91ABED50BD80F631FA05430267BDF82ADFD9D1811D54A8261AFD23ABDAE8376EBD6F21A5CB05AC423F6AC4AA04C378418BD6E7D0D08E389D363649BDC7D3482AED9AB1C728</vt:lpwstr>
  </property>
  <property fmtid="{D5CDD505-2E9C-101B-9397-08002B2CF9AE}" pid="8" name="Business Objects Context Information6">
    <vt:lpwstr>564D61DC3C5E120D91A6857A73C19C644ED9841B1A1CAE0446275D8E892D977C975DE9E5F50F768849F29DC9BD6257D9443F105AEC16EB43F42D12C68BFE922B0A773DD6</vt:lpwstr>
  </property>
</Properties>
</file>